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alb\Desktop\TRT\CUA\"/>
    </mc:Choice>
  </mc:AlternateContent>
  <bookViews>
    <workbookView xWindow="-120" yWindow="-120" windowWidth="29040" windowHeight="15720" tabRatio="765"/>
  </bookViews>
  <sheets>
    <sheet name="Orçamento" sheetId="1" r:id="rId1"/>
    <sheet name="Composições" sheetId="2" r:id="rId2"/>
    <sheet name="Insumos" sheetId="3" r:id="rId3"/>
    <sheet name="Cronograma" sheetId="4" r:id="rId4"/>
    <sheet name="Encargos Sociais" sheetId="5" r:id="rId5"/>
    <sheet name="BDI Geral" sheetId="6" r:id="rId6"/>
    <sheet name="BDI Diferenciado" sheetId="7" r:id="rId7"/>
  </sheets>
  <definedNames>
    <definedName name="_xlnm.Print_Area" localSheetId="6">'BDI Diferenciado'!$A$1:$J$40</definedName>
    <definedName name="_xlnm.Print_Area" localSheetId="5">'BDI Geral'!$A$1:$J$38</definedName>
    <definedName name="_xlnm.Print_Area" localSheetId="1">Composições!$A$1:$AF$1469</definedName>
    <definedName name="_xlnm.Print_Area" localSheetId="3">Cronograma!$A$1:$G$35</definedName>
    <definedName name="_xlnm.Print_Area" localSheetId="2">Insumos!$A$1:$G$257</definedName>
    <definedName name="_xlnm.Print_Area" localSheetId="0">Orçamento!$A$1:$O$183</definedName>
    <definedName name="_xlnm.Print_Titles" localSheetId="1">Composições!$11:$13</definedName>
    <definedName name="_xlnm.Print_Titles" localSheetId="3">Cronograma!$8:$9</definedName>
    <definedName name="_xlnm.Print_Titles" localSheetId="2">Insumos!$11:$13</definedName>
    <definedName name="_xlnm.Print_Titles" localSheetId="0">Orçamento!$15:$16</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F23" i="7" l="1"/>
  <c r="F23" i="6"/>
  <c r="E41" i="5"/>
  <c r="D41" i="5"/>
  <c r="D43" i="5" s="1"/>
  <c r="E37" i="5"/>
  <c r="D37" i="5"/>
  <c r="E30" i="5"/>
  <c r="E43" i="5" s="1"/>
  <c r="D30" i="5"/>
  <c r="E18" i="5"/>
  <c r="D18" i="5"/>
  <c r="L15" i="2" l="1"/>
  <c r="M15" i="2" s="1"/>
  <c r="L16" i="2"/>
  <c r="M16" i="2" s="1"/>
  <c r="L17" i="2"/>
  <c r="M17" i="2" s="1"/>
  <c r="L18" i="2"/>
  <c r="M18" i="2" s="1"/>
  <c r="L19" i="2"/>
  <c r="M19" i="2" s="1"/>
  <c r="L20" i="2"/>
  <c r="M20" i="2" s="1"/>
  <c r="L21" i="2"/>
  <c r="M21" i="2" s="1"/>
  <c r="L23" i="2"/>
  <c r="M23" i="2" s="1"/>
  <c r="L24" i="2"/>
  <c r="M24" i="2" s="1"/>
  <c r="L25" i="2"/>
  <c r="M25" i="2" s="1"/>
  <c r="L26" i="2"/>
  <c r="M26" i="2" s="1"/>
  <c r="L27" i="2"/>
  <c r="M27" i="2" s="1"/>
  <c r="L28" i="2"/>
  <c r="M28" i="2" s="1"/>
  <c r="L29" i="2"/>
  <c r="M29" i="2" s="1"/>
  <c r="L31" i="2"/>
  <c r="M31" i="2" s="1"/>
  <c r="L32" i="2"/>
  <c r="M32" i="2" s="1"/>
  <c r="L33" i="2"/>
  <c r="M33" i="2" s="1"/>
  <c r="L34" i="2"/>
  <c r="M34" i="2" s="1"/>
  <c r="L35" i="2"/>
  <c r="M35" i="2" s="1"/>
  <c r="L36" i="2"/>
  <c r="M36" i="2" s="1"/>
  <c r="L37" i="2"/>
  <c r="M37" i="2" s="1"/>
  <c r="L39" i="2"/>
  <c r="M39" i="2" s="1"/>
  <c r="M38" i="2" s="1"/>
  <c r="L44" i="2"/>
  <c r="M44" i="2" s="1"/>
  <c r="L45" i="2"/>
  <c r="M45" i="2" s="1"/>
  <c r="L46" i="2"/>
  <c r="M46" i="2" s="1"/>
  <c r="L47" i="2"/>
  <c r="M47" i="2" s="1"/>
  <c r="L54" i="2"/>
  <c r="M54" i="2" s="1"/>
  <c r="L55" i="2"/>
  <c r="M55" i="2" s="1"/>
  <c r="L56" i="2"/>
  <c r="M56" i="2" s="1"/>
  <c r="L57" i="2"/>
  <c r="M57" i="2" s="1"/>
  <c r="L64" i="2"/>
  <c r="M64" i="2" s="1"/>
  <c r="L65" i="2"/>
  <c r="M65" i="2" s="1"/>
  <c r="L66" i="2"/>
  <c r="M66" i="2" s="1"/>
  <c r="L67" i="2"/>
  <c r="M67" i="2" s="1"/>
  <c r="L68" i="2"/>
  <c r="M68" i="2" s="1"/>
  <c r="L70" i="2"/>
  <c r="M70" i="2" s="1"/>
  <c r="M69" i="2" s="1"/>
  <c r="L72" i="2"/>
  <c r="M72" i="2" s="1"/>
  <c r="M71" i="2" s="1"/>
  <c r="L74" i="2"/>
  <c r="M74" i="2" s="1"/>
  <c r="M73" i="2" s="1"/>
  <c r="L84" i="2"/>
  <c r="M84" i="2" s="1"/>
  <c r="L98" i="2"/>
  <c r="M98" i="2" s="1"/>
  <c r="L100" i="2"/>
  <c r="M100" i="2" s="1"/>
  <c r="M99" i="2" s="1"/>
  <c r="L116" i="2"/>
  <c r="M116" i="2"/>
  <c r="M115" i="2" s="1"/>
  <c r="L124" i="2"/>
  <c r="M124" i="2" s="1"/>
  <c r="L125" i="2"/>
  <c r="M125" i="2" s="1"/>
  <c r="L126" i="2"/>
  <c r="M126" i="2" s="1"/>
  <c r="L131" i="2"/>
  <c r="M131" i="2" s="1"/>
  <c r="L132" i="2"/>
  <c r="M132" i="2" s="1"/>
  <c r="L133" i="2"/>
  <c r="M133" i="2" s="1"/>
  <c r="L137" i="2"/>
  <c r="M137" i="2" s="1"/>
  <c r="L141" i="2"/>
  <c r="M141" i="2"/>
  <c r="L145" i="2"/>
  <c r="M145" i="2" s="1"/>
  <c r="L149" i="2"/>
  <c r="M149" i="2" s="1"/>
  <c r="L162" i="2"/>
  <c r="M162" i="2" s="1"/>
  <c r="L163" i="2"/>
  <c r="M163" i="2" s="1"/>
  <c r="L164" i="2"/>
  <c r="M164" i="2" s="1"/>
  <c r="L165" i="2"/>
  <c r="M165" i="2" s="1"/>
  <c r="L166" i="2"/>
  <c r="M166" i="2" s="1"/>
  <c r="L167" i="2"/>
  <c r="M167" i="2" s="1"/>
  <c r="L168" i="2"/>
  <c r="M168" i="2" s="1"/>
  <c r="L169" i="2"/>
  <c r="M169" i="2" s="1"/>
  <c r="L174" i="2"/>
  <c r="M174" i="2"/>
  <c r="L175" i="2"/>
  <c r="M175" i="2" s="1"/>
  <c r="L180" i="2"/>
  <c r="M180" i="2" s="1"/>
  <c r="L181" i="2"/>
  <c r="M181" i="2" s="1"/>
  <c r="L186" i="2"/>
  <c r="M186" i="2" s="1"/>
  <c r="L187" i="2"/>
  <c r="M187" i="2" s="1"/>
  <c r="L193" i="2"/>
  <c r="M193" i="2" s="1"/>
  <c r="L207" i="2"/>
  <c r="M207" i="2" s="1"/>
  <c r="L213" i="2"/>
  <c r="M213" i="2" s="1"/>
  <c r="L214" i="2"/>
  <c r="M214" i="2" s="1"/>
  <c r="L215" i="2"/>
  <c r="M215" i="2" s="1"/>
  <c r="L216" i="2"/>
  <c r="M216" i="2" s="1"/>
  <c r="L217" i="2"/>
  <c r="M217" i="2" s="1"/>
  <c r="L218" i="2"/>
  <c r="M218" i="2" s="1"/>
  <c r="L219" i="2"/>
  <c r="M219" i="2" s="1"/>
  <c r="L224" i="2"/>
  <c r="M224" i="2" s="1"/>
  <c r="L225" i="2"/>
  <c r="M225" i="2" s="1"/>
  <c r="L231" i="2"/>
  <c r="M231" i="2" s="1"/>
  <c r="L237" i="2"/>
  <c r="M237" i="2" s="1"/>
  <c r="L238" i="2"/>
  <c r="M238" i="2" s="1"/>
  <c r="L239" i="2"/>
  <c r="M239" i="2" s="1"/>
  <c r="L244" i="2"/>
  <c r="M244" i="2" s="1"/>
  <c r="L245" i="2"/>
  <c r="M245" i="2" s="1"/>
  <c r="L252" i="2"/>
  <c r="M252" i="2" s="1"/>
  <c r="L258" i="2"/>
  <c r="M258" i="2" s="1"/>
  <c r="L259" i="2"/>
  <c r="M259" i="2" s="1"/>
  <c r="L260" i="2"/>
  <c r="M260" i="2" s="1"/>
  <c r="L265" i="2"/>
  <c r="M265" i="2" s="1"/>
  <c r="L266" i="2"/>
  <c r="M266" i="2" s="1"/>
  <c r="L271" i="2"/>
  <c r="M271" i="2" s="1"/>
  <c r="L272" i="2"/>
  <c r="M272" i="2" s="1"/>
  <c r="L279" i="2"/>
  <c r="M279" i="2" s="1"/>
  <c r="L284" i="2"/>
  <c r="M284" i="2" s="1"/>
  <c r="L285" i="2"/>
  <c r="M285" i="2" s="1"/>
  <c r="L292" i="2"/>
  <c r="M292" i="2" s="1"/>
  <c r="L297" i="2"/>
  <c r="M297" i="2" s="1"/>
  <c r="L301" i="2"/>
  <c r="M301" i="2" s="1"/>
  <c r="L306" i="2"/>
  <c r="M306" i="2" s="1"/>
  <c r="L307" i="2"/>
  <c r="M307" i="2" s="1"/>
  <c r="L308" i="2"/>
  <c r="M308" i="2" s="1"/>
  <c r="L313" i="2"/>
  <c r="M313" i="2" s="1"/>
  <c r="L321" i="2"/>
  <c r="M321" i="2" s="1"/>
  <c r="L322" i="2"/>
  <c r="M322" i="2" s="1"/>
  <c r="L329" i="2"/>
  <c r="M329" i="2" s="1"/>
  <c r="L330" i="2"/>
  <c r="M330" i="2" s="1"/>
  <c r="L343" i="2"/>
  <c r="M343" i="2" s="1"/>
  <c r="L351" i="2"/>
  <c r="M351" i="2" s="1"/>
  <c r="L352" i="2"/>
  <c r="M352" i="2" s="1"/>
  <c r="L354" i="2"/>
  <c r="M354" i="2" s="1"/>
  <c r="L358" i="2"/>
  <c r="M358" i="2" s="1"/>
  <c r="L365" i="2"/>
  <c r="M365" i="2" s="1"/>
  <c r="L366" i="2"/>
  <c r="M366" i="2" s="1"/>
  <c r="L367" i="2"/>
  <c r="M367" i="2" s="1"/>
  <c r="L368" i="2"/>
  <c r="M368" i="2" s="1"/>
  <c r="L369" i="2"/>
  <c r="M369" i="2" s="1"/>
  <c r="L373" i="2"/>
  <c r="M373" i="2" s="1"/>
  <c r="L374" i="2"/>
  <c r="M374" i="2" s="1"/>
  <c r="L375" i="2"/>
  <c r="M375" i="2" s="1"/>
  <c r="L379" i="2"/>
  <c r="M379" i="2" s="1"/>
  <c r="L380" i="2"/>
  <c r="M380" i="2" s="1"/>
  <c r="L386" i="2"/>
  <c r="M386" i="2" s="1"/>
  <c r="L387" i="2"/>
  <c r="M387" i="2" s="1"/>
  <c r="L388" i="2"/>
  <c r="M388" i="2" s="1"/>
  <c r="L389" i="2"/>
  <c r="M389" i="2" s="1"/>
  <c r="L393" i="2"/>
  <c r="M393" i="2" s="1"/>
  <c r="L398" i="2"/>
  <c r="M398" i="2" s="1"/>
  <c r="L399" i="2"/>
  <c r="M399" i="2" s="1"/>
  <c r="L403" i="2"/>
  <c r="M403" i="2" s="1"/>
  <c r="L404" i="2"/>
  <c r="M404" i="2" s="1"/>
  <c r="L405" i="2"/>
  <c r="M405" i="2" s="1"/>
  <c r="L415" i="2"/>
  <c r="M415" i="2" s="1"/>
  <c r="L416" i="2"/>
  <c r="M416" i="2" s="1"/>
  <c r="L417" i="2"/>
  <c r="M417" i="2" s="1"/>
  <c r="L418" i="2"/>
  <c r="M418" i="2" s="1"/>
  <c r="L419" i="2"/>
  <c r="M419" i="2" s="1"/>
  <c r="L420" i="2"/>
  <c r="M420" i="2" s="1"/>
  <c r="L424" i="2"/>
  <c r="M424" i="2" s="1"/>
  <c r="L428" i="2"/>
  <c r="M428" i="2" s="1"/>
  <c r="L433" i="2"/>
  <c r="M433" i="2" s="1"/>
  <c r="L443" i="2"/>
  <c r="M443" i="2" s="1"/>
  <c r="L448" i="2"/>
  <c r="M448" i="2" s="1"/>
  <c r="L451" i="2"/>
  <c r="M451" i="2" s="1"/>
  <c r="L455" i="2"/>
  <c r="M455" i="2" s="1"/>
  <c r="L457" i="2"/>
  <c r="M457" i="2" s="1"/>
  <c r="L458" i="2"/>
  <c r="M458" i="2" s="1"/>
  <c r="L462" i="2"/>
  <c r="M462" i="2" s="1"/>
  <c r="L463" i="2"/>
  <c r="M463" i="2" s="1"/>
  <c r="L464" i="2"/>
  <c r="M464" i="2" s="1"/>
  <c r="L465" i="2"/>
  <c r="M465" i="2" s="1"/>
  <c r="L469" i="2"/>
  <c r="M469" i="2" s="1"/>
  <c r="L473" i="2"/>
  <c r="M473" i="2" s="1"/>
  <c r="L474" i="2"/>
  <c r="M474" i="2" s="1"/>
  <c r="L478" i="2"/>
  <c r="M478" i="2" s="1"/>
  <c r="L479" i="2"/>
  <c r="M479" i="2" s="1"/>
  <c r="L480" i="2"/>
  <c r="M480" i="2" s="1"/>
  <c r="L481" i="2"/>
  <c r="M481" i="2" s="1"/>
  <c r="L485" i="2"/>
  <c r="M485" i="2" s="1"/>
  <c r="L486" i="2"/>
  <c r="M486" i="2" s="1"/>
  <c r="L487" i="2"/>
  <c r="M487" i="2" s="1"/>
  <c r="L488" i="2"/>
  <c r="M488" i="2" s="1"/>
  <c r="L492" i="2"/>
  <c r="M492" i="2" s="1"/>
  <c r="L496" i="2"/>
  <c r="M496" i="2" s="1"/>
  <c r="L500" i="2"/>
  <c r="M500" i="2" s="1"/>
  <c r="L504" i="2"/>
  <c r="M504" i="2" s="1"/>
  <c r="L508" i="2"/>
  <c r="M508" i="2" s="1"/>
  <c r="L512" i="2"/>
  <c r="M512" i="2" s="1"/>
  <c r="L516" i="2"/>
  <c r="M516" i="2" s="1"/>
  <c r="L520" i="2"/>
  <c r="M520" i="2" s="1"/>
  <c r="L524" i="2"/>
  <c r="M524" i="2" s="1"/>
  <c r="L528" i="2"/>
  <c r="M528" i="2" s="1"/>
  <c r="L532" i="2"/>
  <c r="M532" i="2" s="1"/>
  <c r="L536" i="2"/>
  <c r="M536" i="2" s="1"/>
  <c r="L540" i="2"/>
  <c r="M540" i="2" s="1"/>
  <c r="L544" i="2"/>
  <c r="M544" i="2" s="1"/>
  <c r="L548" i="2"/>
  <c r="M548" i="2"/>
  <c r="L552" i="2"/>
  <c r="M552" i="2" s="1"/>
  <c r="L556" i="2"/>
  <c r="M556" i="2" s="1"/>
  <c r="L560" i="2"/>
  <c r="M560" i="2" s="1"/>
  <c r="L564" i="2"/>
  <c r="M564" i="2" s="1"/>
  <c r="L568" i="2"/>
  <c r="M568" i="2" s="1"/>
  <c r="L571" i="2"/>
  <c r="M571" i="2" s="1"/>
  <c r="L575" i="2"/>
  <c r="M575" i="2" s="1"/>
  <c r="L579" i="2"/>
  <c r="M579" i="2" s="1"/>
  <c r="L583" i="2"/>
  <c r="M583" i="2" s="1"/>
  <c r="L587" i="2"/>
  <c r="M587" i="2" s="1"/>
  <c r="L591" i="2"/>
  <c r="M591" i="2" s="1"/>
  <c r="L595" i="2"/>
  <c r="M595" i="2" s="1"/>
  <c r="L599" i="2"/>
  <c r="M599" i="2" s="1"/>
  <c r="L603" i="2"/>
  <c r="M603" i="2" s="1"/>
  <c r="L607" i="2"/>
  <c r="M607" i="2" s="1"/>
  <c r="L611" i="2"/>
  <c r="M611" i="2" s="1"/>
  <c r="L615" i="2"/>
  <c r="M615" i="2" s="1"/>
  <c r="L619" i="2"/>
  <c r="M619" i="2" s="1"/>
  <c r="L623" i="2"/>
  <c r="M623" i="2" s="1"/>
  <c r="L627" i="2"/>
  <c r="M627" i="2" s="1"/>
  <c r="L628" i="2"/>
  <c r="M628" i="2" s="1"/>
  <c r="L632" i="2"/>
  <c r="M632" i="2" s="1"/>
  <c r="L636" i="2"/>
  <c r="M636" i="2" s="1"/>
  <c r="L640" i="2"/>
  <c r="M640" i="2"/>
  <c r="L641" i="2"/>
  <c r="M641" i="2" s="1"/>
  <c r="L642" i="2"/>
  <c r="M642" i="2" s="1"/>
  <c r="L643" i="2"/>
  <c r="M643" i="2" s="1"/>
  <c r="L647" i="2"/>
  <c r="M647" i="2" s="1"/>
  <c r="L648" i="2"/>
  <c r="M648" i="2" s="1"/>
  <c r="L652" i="2"/>
  <c r="M652" i="2" s="1"/>
  <c r="L656" i="2"/>
  <c r="M656" i="2" s="1"/>
  <c r="L661" i="2"/>
  <c r="M661" i="2" s="1"/>
  <c r="L665" i="2"/>
  <c r="M665" i="2" s="1"/>
  <c r="L669" i="2"/>
  <c r="M669" i="2"/>
  <c r="L673" i="2"/>
  <c r="M673" i="2" s="1"/>
  <c r="L674" i="2"/>
  <c r="M674" i="2" s="1"/>
  <c r="L678" i="2"/>
  <c r="M678" i="2" s="1"/>
  <c r="L679" i="2"/>
  <c r="M679" i="2" s="1"/>
  <c r="L683" i="2"/>
  <c r="M683" i="2" s="1"/>
  <c r="L684" i="2"/>
  <c r="M684" i="2" s="1"/>
  <c r="L688" i="2"/>
  <c r="M688" i="2" s="1"/>
  <c r="L689" i="2"/>
  <c r="M689" i="2" s="1"/>
  <c r="L693" i="2"/>
  <c r="M693" i="2" s="1"/>
  <c r="L694" i="2"/>
  <c r="M694" i="2"/>
  <c r="L698" i="2"/>
  <c r="M698" i="2" s="1"/>
  <c r="L702" i="2"/>
  <c r="M702" i="2" s="1"/>
  <c r="L706" i="2"/>
  <c r="M706" i="2" s="1"/>
  <c r="L710" i="2"/>
  <c r="M710" i="2" s="1"/>
  <c r="L715" i="2"/>
  <c r="M715" i="2" s="1"/>
  <c r="L716" i="2"/>
  <c r="M716" i="2" s="1"/>
  <c r="L717" i="2"/>
  <c r="M717" i="2" s="1"/>
  <c r="L718" i="2"/>
  <c r="M718" i="2" s="1"/>
  <c r="L721" i="2"/>
  <c r="M721" i="2" s="1"/>
  <c r="L724" i="2"/>
  <c r="M724" i="2" s="1"/>
  <c r="L727" i="2"/>
  <c r="M727" i="2" s="1"/>
  <c r="L728" i="2"/>
  <c r="M728" i="2" s="1"/>
  <c r="L729" i="2"/>
  <c r="M729" i="2" s="1"/>
  <c r="L730" i="2"/>
  <c r="M730" i="2" s="1"/>
  <c r="L731" i="2"/>
  <c r="M731" i="2" s="1"/>
  <c r="L732" i="2"/>
  <c r="M732" i="2" s="1"/>
  <c r="L733" i="2"/>
  <c r="M733" i="2" s="1"/>
  <c r="L736" i="2"/>
  <c r="M736" i="2" s="1"/>
  <c r="L737" i="2"/>
  <c r="M737" i="2" s="1"/>
  <c r="L738" i="2"/>
  <c r="M738" i="2" s="1"/>
  <c r="L739" i="2"/>
  <c r="M739" i="2" s="1"/>
  <c r="L740" i="2"/>
  <c r="M740" i="2" s="1"/>
  <c r="L741" i="2"/>
  <c r="M741" i="2" s="1"/>
  <c r="L742" i="2"/>
  <c r="M742" i="2" s="1"/>
  <c r="L745" i="2"/>
  <c r="M745" i="2" s="1"/>
  <c r="L746" i="2"/>
  <c r="M746" i="2" s="1"/>
  <c r="L747" i="2"/>
  <c r="M747" i="2" s="1"/>
  <c r="L748" i="2"/>
  <c r="M748" i="2" s="1"/>
  <c r="L749" i="2"/>
  <c r="M749" i="2" s="1"/>
  <c r="L750" i="2"/>
  <c r="M750" i="2" s="1"/>
  <c r="L751" i="2"/>
  <c r="M751" i="2" s="1"/>
  <c r="L753" i="2"/>
  <c r="M753" i="2" s="1"/>
  <c r="M752" i="2" s="1"/>
  <c r="L755" i="2"/>
  <c r="M755" i="2" s="1"/>
  <c r="M754" i="2" s="1"/>
  <c r="L757" i="2"/>
  <c r="M757" i="2" s="1"/>
  <c r="M756" i="2" s="1"/>
  <c r="L760" i="2"/>
  <c r="M760" i="2" s="1"/>
  <c r="L761" i="2"/>
  <c r="M761" i="2" s="1"/>
  <c r="L762" i="2"/>
  <c r="M762" i="2" s="1"/>
  <c r="L775" i="2"/>
  <c r="M775" i="2" s="1"/>
  <c r="L776" i="2"/>
  <c r="M776" i="2" s="1"/>
  <c r="L777" i="2"/>
  <c r="M777" i="2" s="1"/>
  <c r="L778" i="2"/>
  <c r="M778" i="2" s="1"/>
  <c r="L779" i="2"/>
  <c r="M779" i="2" s="1"/>
  <c r="L780" i="2"/>
  <c r="M780" i="2" s="1"/>
  <c r="L781" i="2"/>
  <c r="M781" i="2" s="1"/>
  <c r="L783" i="2"/>
  <c r="M783" i="2" s="1"/>
  <c r="M782" i="2" s="1"/>
  <c r="L785" i="2"/>
  <c r="M785" i="2" s="1"/>
  <c r="M784" i="2" s="1"/>
  <c r="L788" i="2"/>
  <c r="M788" i="2" s="1"/>
  <c r="L789" i="2"/>
  <c r="M789" i="2" s="1"/>
  <c r="L790" i="2"/>
  <c r="M790" i="2" s="1"/>
  <c r="L791" i="2"/>
  <c r="M791" i="2" s="1"/>
  <c r="L792" i="2"/>
  <c r="M792" i="2" s="1"/>
  <c r="L793" i="2"/>
  <c r="M793" i="2" s="1"/>
  <c r="L794" i="2"/>
  <c r="M794" i="2"/>
  <c r="L796" i="2"/>
  <c r="M796" i="2" s="1"/>
  <c r="M795" i="2" s="1"/>
  <c r="L798" i="2"/>
  <c r="M798" i="2" s="1"/>
  <c r="M797" i="2" s="1"/>
  <c r="L800" i="2"/>
  <c r="M800" i="2" s="1"/>
  <c r="M799" i="2" s="1"/>
  <c r="L802" i="2"/>
  <c r="M802" i="2" s="1"/>
  <c r="M801" i="2" s="1"/>
  <c r="L805" i="2"/>
  <c r="M805" i="2" s="1"/>
  <c r="L806" i="2"/>
  <c r="M806" i="2" s="1"/>
  <c r="L807" i="2"/>
  <c r="M807" i="2" s="1"/>
  <c r="L808" i="2"/>
  <c r="M808" i="2" s="1"/>
  <c r="L809" i="2"/>
  <c r="M809" i="2" s="1"/>
  <c r="L810" i="2"/>
  <c r="M810" i="2" s="1"/>
  <c r="L811" i="2"/>
  <c r="M811" i="2" s="1"/>
  <c r="L813" i="2"/>
  <c r="M813" i="2" s="1"/>
  <c r="M812" i="2" s="1"/>
  <c r="L825" i="2"/>
  <c r="M825" i="2" s="1"/>
  <c r="M824" i="2" s="1"/>
  <c r="L827" i="2"/>
  <c r="M827" i="2" s="1"/>
  <c r="M826" i="2" s="1"/>
  <c r="L830" i="2"/>
  <c r="M830" i="2" s="1"/>
  <c r="L831" i="2"/>
  <c r="M831" i="2" s="1"/>
  <c r="L832" i="2"/>
  <c r="M832" i="2" s="1"/>
  <c r="L833" i="2"/>
  <c r="M833" i="2" s="1"/>
  <c r="L834" i="2"/>
  <c r="M834" i="2" s="1"/>
  <c r="L835" i="2"/>
  <c r="M835" i="2" s="1"/>
  <c r="L836" i="2"/>
  <c r="M836" i="2" s="1"/>
  <c r="L838" i="2"/>
  <c r="M838" i="2" s="1"/>
  <c r="M837" i="2" s="1"/>
  <c r="L840" i="2"/>
  <c r="M840" i="2" s="1"/>
  <c r="M839" i="2" s="1"/>
  <c r="L842" i="2"/>
  <c r="M842" i="2" s="1"/>
  <c r="M841" i="2" s="1"/>
  <c r="L845" i="2"/>
  <c r="M845" i="2" s="1"/>
  <c r="L846" i="2"/>
  <c r="M846" i="2" s="1"/>
  <c r="L847" i="2"/>
  <c r="M847" i="2"/>
  <c r="L848" i="2"/>
  <c r="M848" i="2" s="1"/>
  <c r="L849" i="2"/>
  <c r="M849" i="2" s="1"/>
  <c r="L850" i="2"/>
  <c r="M850" i="2" s="1"/>
  <c r="L851" i="2"/>
  <c r="M851" i="2" s="1"/>
  <c r="L853" i="2"/>
  <c r="M853" i="2" s="1"/>
  <c r="M852" i="2" s="1"/>
  <c r="L858" i="2"/>
  <c r="M858" i="2" s="1"/>
  <c r="L859" i="2"/>
  <c r="M859" i="2" s="1"/>
  <c r="L860" i="2"/>
  <c r="M860" i="2" s="1"/>
  <c r="L861" i="2"/>
  <c r="M861" i="2" s="1"/>
  <c r="L862" i="2"/>
  <c r="M862" i="2" s="1"/>
  <c r="L868" i="2"/>
  <c r="M868" i="2" s="1"/>
  <c r="L869" i="2"/>
  <c r="M869" i="2" s="1"/>
  <c r="L870" i="2"/>
  <c r="M870" i="2" s="1"/>
  <c r="L876" i="2"/>
  <c r="M876" i="2" s="1"/>
  <c r="L877" i="2"/>
  <c r="M877" i="2" s="1"/>
  <c r="L878" i="2"/>
  <c r="M878" i="2" s="1"/>
  <c r="L879" i="2"/>
  <c r="M879" i="2"/>
  <c r="L890" i="2"/>
  <c r="M890" i="2" s="1"/>
  <c r="L891" i="2"/>
  <c r="M891" i="2" s="1"/>
  <c r="L892" i="2"/>
  <c r="M892" i="2" s="1"/>
  <c r="L893" i="2"/>
  <c r="M893" i="2" s="1"/>
  <c r="L894" i="2"/>
  <c r="M894" i="2" s="1"/>
  <c r="L895" i="2"/>
  <c r="M895" i="2" s="1"/>
  <c r="L896" i="2"/>
  <c r="M896" i="2" s="1"/>
  <c r="L898" i="2"/>
  <c r="M898" i="2" s="1"/>
  <c r="M897" i="2" s="1"/>
  <c r="L900" i="2"/>
  <c r="M900" i="2" s="1"/>
  <c r="M899" i="2" s="1"/>
  <c r="L902" i="2"/>
  <c r="M902" i="2" s="1"/>
  <c r="M901" i="2" s="1"/>
  <c r="L904" i="2"/>
  <c r="M904" i="2" s="1"/>
  <c r="M903" i="2" s="1"/>
  <c r="L906" i="2"/>
  <c r="M906" i="2" s="1"/>
  <c r="M905" i="2" s="1"/>
  <c r="L909" i="2"/>
  <c r="M909" i="2" s="1"/>
  <c r="L910" i="2"/>
  <c r="M910" i="2" s="1"/>
  <c r="L911" i="2"/>
  <c r="M911" i="2" s="1"/>
  <c r="L912" i="2"/>
  <c r="M912" i="2" s="1"/>
  <c r="L913" i="2"/>
  <c r="M913" i="2" s="1"/>
  <c r="L914" i="2"/>
  <c r="M914" i="2" s="1"/>
  <c r="L915" i="2"/>
  <c r="M915" i="2" s="1"/>
  <c r="L918" i="2"/>
  <c r="M918" i="2" s="1"/>
  <c r="L919" i="2"/>
  <c r="M919" i="2" s="1"/>
  <c r="L920" i="2"/>
  <c r="M920" i="2" s="1"/>
  <c r="L921" i="2"/>
  <c r="M921" i="2" s="1"/>
  <c r="L922" i="2"/>
  <c r="M922" i="2" s="1"/>
  <c r="L923" i="2"/>
  <c r="M923" i="2" s="1"/>
  <c r="L924" i="2"/>
  <c r="M924" i="2" s="1"/>
  <c r="L943" i="2"/>
  <c r="M943" i="2" s="1"/>
  <c r="L951" i="2"/>
  <c r="M951" i="2" s="1"/>
  <c r="M950" i="2" s="1"/>
  <c r="L953" i="2"/>
  <c r="M953" i="2" s="1"/>
  <c r="M952" i="2" s="1"/>
  <c r="L955" i="2"/>
  <c r="M955" i="2" s="1"/>
  <c r="M954" i="2" s="1"/>
  <c r="L957" i="2"/>
  <c r="M957" i="2" s="1"/>
  <c r="M956" i="2" s="1"/>
  <c r="L960" i="2"/>
  <c r="M960" i="2" s="1"/>
  <c r="L961" i="2"/>
  <c r="M961" i="2" s="1"/>
  <c r="L962" i="2"/>
  <c r="M962" i="2" s="1"/>
  <c r="L963" i="2"/>
  <c r="M963" i="2" s="1"/>
  <c r="L964" i="2"/>
  <c r="M964" i="2" s="1"/>
  <c r="L965" i="2"/>
  <c r="M965" i="2"/>
  <c r="L966" i="2"/>
  <c r="M966" i="2" s="1"/>
  <c r="L968" i="2"/>
  <c r="M968" i="2" s="1"/>
  <c r="M967" i="2" s="1"/>
  <c r="L970" i="2"/>
  <c r="M970" i="2" s="1"/>
  <c r="M969" i="2" s="1"/>
  <c r="L984" i="2"/>
  <c r="M984" i="2" s="1"/>
  <c r="M983" i="2" s="1"/>
  <c r="L986" i="2"/>
  <c r="M986" i="2" s="1"/>
  <c r="L987" i="2"/>
  <c r="M987" i="2" s="1"/>
  <c r="L989" i="2"/>
  <c r="M989" i="2" s="1"/>
  <c r="L990" i="2"/>
  <c r="M990" i="2" s="1"/>
  <c r="L992" i="2"/>
  <c r="M992" i="2" s="1"/>
  <c r="L993" i="2"/>
  <c r="M993" i="2" s="1"/>
  <c r="L996" i="2"/>
  <c r="M996" i="2" s="1"/>
  <c r="L997" i="2"/>
  <c r="M997" i="2"/>
  <c r="L998" i="2"/>
  <c r="M998" i="2" s="1"/>
  <c r="L999" i="2"/>
  <c r="M999" i="2" s="1"/>
  <c r="L1000" i="2"/>
  <c r="M1000" i="2" s="1"/>
  <c r="L1001" i="2"/>
  <c r="M1001" i="2" s="1"/>
  <c r="L1002" i="2"/>
  <c r="M1002" i="2" s="1"/>
  <c r="L1004" i="2"/>
  <c r="M1004" i="2" s="1"/>
  <c r="M1003" i="2" s="1"/>
  <c r="L1006" i="2"/>
  <c r="M1006" i="2" s="1"/>
  <c r="L1007" i="2"/>
  <c r="M1007" i="2" s="1"/>
  <c r="L1009" i="2"/>
  <c r="M1009" i="2" s="1"/>
  <c r="M1008" i="2" s="1"/>
  <c r="L1012" i="2"/>
  <c r="M1012" i="2" s="1"/>
  <c r="L1013" i="2"/>
  <c r="M1013" i="2" s="1"/>
  <c r="L1014" i="2"/>
  <c r="M1014" i="2" s="1"/>
  <c r="L1015" i="2"/>
  <c r="M1015" i="2" s="1"/>
  <c r="L1016" i="2"/>
  <c r="M1016" i="2" s="1"/>
  <c r="L1017" i="2"/>
  <c r="M1017" i="2" s="1"/>
  <c r="L1018" i="2"/>
  <c r="M1018" i="2" s="1"/>
  <c r="L1021" i="2"/>
  <c r="M1021" i="2" s="1"/>
  <c r="L1022" i="2"/>
  <c r="M1022" i="2" s="1"/>
  <c r="L1023" i="2"/>
  <c r="M1023" i="2"/>
  <c r="L1024" i="2"/>
  <c r="M1024" i="2" s="1"/>
  <c r="L1025" i="2"/>
  <c r="M1025" i="2" s="1"/>
  <c r="L1026" i="2"/>
  <c r="M1026" i="2" s="1"/>
  <c r="L1027" i="2"/>
  <c r="M1027" i="2"/>
  <c r="L1029" i="2"/>
  <c r="M1029" i="2" s="1"/>
  <c r="M1028" i="2" s="1"/>
  <c r="L1031" i="2"/>
  <c r="M1031" i="2" s="1"/>
  <c r="M1030" i="2" s="1"/>
  <c r="L1041" i="2"/>
  <c r="M1041" i="2" s="1"/>
  <c r="M1040" i="2" s="1"/>
  <c r="L1043" i="2"/>
  <c r="M1043" i="2" s="1"/>
  <c r="M1042" i="2" s="1"/>
  <c r="L1045" i="2"/>
  <c r="M1045" i="2" s="1"/>
  <c r="M1044" i="2" s="1"/>
  <c r="L1047" i="2"/>
  <c r="M1047" i="2" s="1"/>
  <c r="M1046" i="2" s="1"/>
  <c r="L1054" i="2"/>
  <c r="M1054" i="2" s="1"/>
  <c r="M1053" i="2" s="1"/>
  <c r="L1056" i="2"/>
  <c r="M1056" i="2" s="1"/>
  <c r="M1055" i="2" s="1"/>
  <c r="L1058" i="2"/>
  <c r="M1058" i="2" s="1"/>
  <c r="M1057" i="2" s="1"/>
  <c r="L1060" i="2"/>
  <c r="M1060" i="2" s="1"/>
  <c r="M1059" i="2" s="1"/>
  <c r="L1064" i="2"/>
  <c r="M1064" i="2" s="1"/>
  <c r="L1067" i="2"/>
  <c r="M1067" i="2" s="1"/>
  <c r="L1068" i="2"/>
  <c r="M1068" i="2"/>
  <c r="L1069" i="2"/>
  <c r="M1069" i="2" s="1"/>
  <c r="L1070" i="2"/>
  <c r="M1070" i="2" s="1"/>
  <c r="L1071" i="2"/>
  <c r="M1071" i="2" s="1"/>
  <c r="L1072" i="2"/>
  <c r="M1072" i="2" s="1"/>
  <c r="L1073" i="2"/>
  <c r="M1073" i="2" s="1"/>
  <c r="L1076" i="2"/>
  <c r="M1076" i="2" s="1"/>
  <c r="L1077" i="2"/>
  <c r="M1077" i="2"/>
  <c r="L1078" i="2"/>
  <c r="M1078" i="2" s="1"/>
  <c r="L1079" i="2"/>
  <c r="M1079" i="2"/>
  <c r="L1080" i="2"/>
  <c r="M1080" i="2" s="1"/>
  <c r="L1081" i="2"/>
  <c r="M1081" i="2" s="1"/>
  <c r="L1082" i="2"/>
  <c r="M1082" i="2" s="1"/>
  <c r="L1084" i="2"/>
  <c r="M1084" i="2" s="1"/>
  <c r="M1083" i="2" s="1"/>
  <c r="L1086" i="2"/>
  <c r="M1086" i="2" s="1"/>
  <c r="M1085" i="2" s="1"/>
  <c r="L1090" i="2"/>
  <c r="M1090" i="2" s="1"/>
  <c r="L1094" i="2"/>
  <c r="M1094" i="2" s="1"/>
  <c r="L1104" i="2"/>
  <c r="M1104" i="2" s="1"/>
  <c r="M1103" i="2" s="1"/>
  <c r="L1106" i="2"/>
  <c r="M1106" i="2" s="1"/>
  <c r="M1105" i="2" s="1"/>
  <c r="L1108" i="2"/>
  <c r="M1108" i="2" s="1"/>
  <c r="M1107" i="2" s="1"/>
  <c r="L1110" i="2"/>
  <c r="M1110" i="2" s="1"/>
  <c r="M1109" i="2" s="1"/>
  <c r="L1130" i="2"/>
  <c r="M1130" i="2" s="1"/>
  <c r="M1129" i="2" s="1"/>
  <c r="L1132" i="2"/>
  <c r="M1132" i="2" s="1"/>
  <c r="M1131" i="2" s="1"/>
  <c r="L1134" i="2"/>
  <c r="M1134" i="2" s="1"/>
  <c r="M1133" i="2" s="1"/>
  <c r="L1136" i="2"/>
  <c r="M1136" i="2" s="1"/>
  <c r="M1135" i="2" s="1"/>
  <c r="L1138" i="2"/>
  <c r="M1138" i="2" s="1"/>
  <c r="L1139" i="2"/>
  <c r="M1139" i="2" s="1"/>
  <c r="L1141" i="2"/>
  <c r="M1141" i="2" s="1"/>
  <c r="L1142" i="2"/>
  <c r="M1142" i="2" s="1"/>
  <c r="L1144" i="2"/>
  <c r="M1144" i="2" s="1"/>
  <c r="L1145" i="2"/>
  <c r="M1145" i="2" s="1"/>
  <c r="L1147" i="2"/>
  <c r="M1147" i="2" s="1"/>
  <c r="M1146" i="2" s="1"/>
  <c r="L1149" i="2"/>
  <c r="M1149" i="2"/>
  <c r="L1150" i="2"/>
  <c r="M1150" i="2" s="1"/>
  <c r="L1160" i="2"/>
  <c r="M1160" i="2" s="1"/>
  <c r="M1159" i="2" s="1"/>
  <c r="L1162" i="2"/>
  <c r="M1162" i="2" s="1"/>
  <c r="M1161" i="2" s="1"/>
  <c r="L1164" i="2"/>
  <c r="M1164" i="2" s="1"/>
  <c r="M1163" i="2" s="1"/>
  <c r="L1166" i="2"/>
  <c r="M1166" i="2"/>
  <c r="M1165" i="2" s="1"/>
  <c r="L1170" i="2"/>
  <c r="M1170" i="2" s="1"/>
  <c r="L1176" i="2"/>
  <c r="M1176" i="2" s="1"/>
  <c r="L1177" i="2"/>
  <c r="M1177" i="2" s="1"/>
  <c r="L1183" i="2"/>
  <c r="M1183" i="2" s="1"/>
  <c r="L1186" i="2"/>
  <c r="M1186" i="2" s="1"/>
  <c r="L1187" i="2"/>
  <c r="M1187" i="2" s="1"/>
  <c r="L1190" i="2"/>
  <c r="M1190" i="2" s="1"/>
  <c r="L1191" i="2"/>
  <c r="M1191" i="2" s="1"/>
  <c r="L1192" i="2"/>
  <c r="M1192" i="2"/>
  <c r="L1193" i="2"/>
  <c r="M1193" i="2" s="1"/>
  <c r="L1194" i="2"/>
  <c r="M1194" i="2" s="1"/>
  <c r="L1195" i="2"/>
  <c r="M1195" i="2" s="1"/>
  <c r="L1196" i="2"/>
  <c r="M1196" i="2" s="1"/>
  <c r="L1199" i="2"/>
  <c r="M1199" i="2"/>
  <c r="L1200" i="2"/>
  <c r="M1200" i="2" s="1"/>
  <c r="L1201" i="2"/>
  <c r="M1201" i="2" s="1"/>
  <c r="L1202" i="2"/>
  <c r="M1202" i="2"/>
  <c r="L1203" i="2"/>
  <c r="M1203" i="2" s="1"/>
  <c r="L1204" i="2"/>
  <c r="M1204" i="2" s="1"/>
  <c r="L1205" i="2"/>
  <c r="M1205" i="2" s="1"/>
  <c r="L1207" i="2"/>
  <c r="M1207" i="2" s="1"/>
  <c r="M1206" i="2" s="1"/>
  <c r="L1209" i="2"/>
  <c r="M1209" i="2" s="1"/>
  <c r="M1208" i="2" s="1"/>
  <c r="L1212" i="2"/>
  <c r="M1212" i="2" s="1"/>
  <c r="L1213" i="2"/>
  <c r="M1213" i="2" s="1"/>
  <c r="L1214" i="2"/>
  <c r="M1214" i="2" s="1"/>
  <c r="L1219" i="2"/>
  <c r="M1219" i="2" s="1"/>
  <c r="L1220" i="2"/>
  <c r="M1220" i="2" s="1"/>
  <c r="L1221" i="2"/>
  <c r="M1221" i="2" s="1"/>
  <c r="L1230" i="2"/>
  <c r="M1230" i="2" s="1"/>
  <c r="L1231" i="2"/>
  <c r="M1231" i="2" s="1"/>
  <c r="L1232" i="2"/>
  <c r="M1232" i="2" s="1"/>
  <c r="L1238" i="2"/>
  <c r="M1238" i="2" s="1"/>
  <c r="L1239" i="2"/>
  <c r="M1239" i="2" s="1"/>
  <c r="L1240" i="2"/>
  <c r="M1240" i="2" s="1"/>
  <c r="L1246" i="2"/>
  <c r="M1246" i="2" s="1"/>
  <c r="L1247" i="2"/>
  <c r="M1247" i="2"/>
  <c r="L1248" i="2"/>
  <c r="M1248" i="2" s="1"/>
  <c r="L1253" i="2"/>
  <c r="M1253" i="2" s="1"/>
  <c r="L1254" i="2"/>
  <c r="M1254" i="2" s="1"/>
  <c r="L1257" i="2"/>
  <c r="M1257" i="2" s="1"/>
  <c r="L1258" i="2"/>
  <c r="M1258" i="2" s="1"/>
  <c r="L1259" i="2"/>
  <c r="M1259" i="2" s="1"/>
  <c r="L1260" i="2"/>
  <c r="M1260" i="2"/>
  <c r="L1261" i="2"/>
  <c r="M1261" i="2" s="1"/>
  <c r="L1262" i="2"/>
  <c r="M1262" i="2" s="1"/>
  <c r="L1263" i="2"/>
  <c r="M1263" i="2"/>
  <c r="L1265" i="2"/>
  <c r="M1265" i="2" s="1"/>
  <c r="M1264" i="2" s="1"/>
  <c r="L1271" i="2"/>
  <c r="M1271" i="2" s="1"/>
  <c r="L1272" i="2"/>
  <c r="M1272" i="2" s="1"/>
  <c r="L1273" i="2"/>
  <c r="M1273" i="2" s="1"/>
  <c r="L1277" i="2"/>
  <c r="M1277" i="2" s="1"/>
  <c r="L1280" i="2"/>
  <c r="M1280" i="2" s="1"/>
  <c r="L1281" i="2"/>
  <c r="M1281" i="2" s="1"/>
  <c r="L1282" i="2"/>
  <c r="M1282" i="2" s="1"/>
  <c r="L1283" i="2"/>
  <c r="M1283" i="2" s="1"/>
  <c r="L1284" i="2"/>
  <c r="M1284" i="2" s="1"/>
  <c r="L1285" i="2"/>
  <c r="M1285" i="2"/>
  <c r="L1286" i="2"/>
  <c r="M1286" i="2" s="1"/>
  <c r="L1289" i="2"/>
  <c r="M1289" i="2" s="1"/>
  <c r="L1290" i="2"/>
  <c r="M1290" i="2" s="1"/>
  <c r="L1291" i="2"/>
  <c r="M1291" i="2"/>
  <c r="L1292" i="2"/>
  <c r="M1292" i="2" s="1"/>
  <c r="L1293" i="2"/>
  <c r="M1293" i="2" s="1"/>
  <c r="L1294" i="2"/>
  <c r="M1294" i="2" s="1"/>
  <c r="L1295" i="2"/>
  <c r="M1295" i="2" s="1"/>
  <c r="L1297" i="2"/>
  <c r="M1297" i="2" s="1"/>
  <c r="M1296" i="2" s="1"/>
  <c r="L1299" i="2"/>
  <c r="M1299" i="2" s="1"/>
  <c r="M1298" i="2" s="1"/>
  <c r="L1306" i="2"/>
  <c r="M1306" i="2" s="1"/>
  <c r="L1311" i="2"/>
  <c r="M1311" i="2" s="1"/>
  <c r="L1312" i="2"/>
  <c r="M1312" i="2" s="1"/>
  <c r="L1313" i="2"/>
  <c r="M1313" i="2" s="1"/>
  <c r="L1325" i="2"/>
  <c r="M1325" i="2" s="1"/>
  <c r="L1326" i="2"/>
  <c r="M1326" i="2" s="1"/>
  <c r="L1327" i="2"/>
  <c r="M1327" i="2" s="1"/>
  <c r="L1328" i="2"/>
  <c r="M1328" i="2" s="1"/>
  <c r="L1329" i="2"/>
  <c r="M1329" i="2" s="1"/>
  <c r="L1334" i="2"/>
  <c r="M1334" i="2" s="1"/>
  <c r="L1335" i="2"/>
  <c r="M1335" i="2" s="1"/>
  <c r="L1341" i="2"/>
  <c r="M1341" i="2" s="1"/>
  <c r="L1342" i="2"/>
  <c r="M1342" i="2" s="1"/>
  <c r="L1343" i="2"/>
  <c r="M1343" i="2" s="1"/>
  <c r="L1346" i="2"/>
  <c r="M1346" i="2" s="1"/>
  <c r="L1347" i="2"/>
  <c r="M1347" i="2" s="1"/>
  <c r="L1348" i="2"/>
  <c r="M1348" i="2" s="1"/>
  <c r="L1349" i="2"/>
  <c r="M1349" i="2" s="1"/>
  <c r="L1350" i="2"/>
  <c r="M1350" i="2" s="1"/>
  <c r="L1351" i="2"/>
  <c r="M1351" i="2" s="1"/>
  <c r="L1352" i="2"/>
  <c r="M1352" i="2" s="1"/>
  <c r="L1354" i="2"/>
  <c r="M1354" i="2" s="1"/>
  <c r="M1353" i="2" s="1"/>
  <c r="L1359" i="2"/>
  <c r="M1359" i="2" s="1"/>
  <c r="L1360" i="2"/>
  <c r="M1360" i="2" s="1"/>
  <c r="L1368" i="2"/>
  <c r="M1368" i="2" s="1"/>
  <c r="L1373" i="2"/>
  <c r="M1373" i="2" s="1"/>
  <c r="L1385" i="2"/>
  <c r="M1385" i="2"/>
  <c r="L1386" i="2"/>
  <c r="M1386" i="2" s="1"/>
  <c r="L1387" i="2"/>
  <c r="M1387" i="2" s="1"/>
  <c r="L1388" i="2"/>
  <c r="M1388" i="2" s="1"/>
  <c r="L1394" i="2"/>
  <c r="M1394" i="2"/>
  <c r="L1395" i="2"/>
  <c r="M1395" i="2" s="1"/>
  <c r="L1396" i="2"/>
  <c r="M1396" i="2" s="1"/>
  <c r="L1401" i="2"/>
  <c r="M1401" i="2"/>
  <c r="L1402" i="2"/>
  <c r="M1402" i="2" s="1"/>
  <c r="L1406" i="2"/>
  <c r="M1406" i="2" s="1"/>
  <c r="L1413" i="2"/>
  <c r="M1413" i="2" s="1"/>
  <c r="L1419" i="2"/>
  <c r="M1419" i="2" s="1"/>
  <c r="L1420" i="2"/>
  <c r="M1420" i="2" s="1"/>
  <c r="L1421" i="2"/>
  <c r="M1421" i="2" s="1"/>
  <c r="L1435" i="2"/>
  <c r="M1435" i="2" s="1"/>
  <c r="L1436" i="2"/>
  <c r="M1436" i="2" s="1"/>
  <c r="L1438" i="2"/>
  <c r="M1438" i="2" s="1"/>
  <c r="L1439" i="2"/>
  <c r="M1439" i="2" s="1"/>
  <c r="L1441" i="2"/>
  <c r="M1441" i="2" s="1"/>
  <c r="L1442" i="2"/>
  <c r="M1442" i="2" s="1"/>
  <c r="L1445" i="2"/>
  <c r="M1445" i="2" s="1"/>
  <c r="L1446" i="2"/>
  <c r="M1446" i="2" s="1"/>
  <c r="L1447" i="2"/>
  <c r="M1447" i="2" s="1"/>
  <c r="L1448" i="2"/>
  <c r="M1448" i="2" s="1"/>
  <c r="L1449" i="2"/>
  <c r="M1449" i="2" s="1"/>
  <c r="L1450" i="2"/>
  <c r="M1450" i="2" s="1"/>
  <c r="L1451" i="2"/>
  <c r="M1451" i="2" s="1"/>
  <c r="L1453" i="2"/>
  <c r="M1453" i="2" s="1"/>
  <c r="M1452" i="2" s="1"/>
  <c r="L1455" i="2"/>
  <c r="M1455" i="2" s="1"/>
  <c r="L1456" i="2"/>
  <c r="M1456" i="2" s="1"/>
  <c r="L1458" i="2"/>
  <c r="M1458" i="2" s="1"/>
  <c r="M1457" i="2" s="1"/>
  <c r="L1462" i="2"/>
  <c r="M1462" i="2" s="1"/>
  <c r="L1463" i="2"/>
  <c r="M1463" i="2" s="1"/>
  <c r="L1467" i="2"/>
  <c r="M1467" i="2" s="1"/>
  <c r="L1468" i="2"/>
  <c r="M1468" i="2" s="1"/>
  <c r="M1454" i="2" l="1"/>
  <c r="M1437" i="2"/>
  <c r="M1434" i="2"/>
  <c r="M1005" i="2"/>
  <c r="M991" i="2"/>
  <c r="M22" i="2"/>
  <c r="M988" i="2"/>
  <c r="M1148" i="2"/>
  <c r="M985" i="2"/>
  <c r="M1143" i="2"/>
  <c r="M1140" i="2"/>
  <c r="M1137" i="2"/>
  <c r="M1440" i="2"/>
  <c r="M30" i="2"/>
  <c r="M14" i="2"/>
  <c r="G31" i="4" l="1"/>
  <c r="G29" i="4"/>
  <c r="G27" i="4"/>
  <c r="G25" i="4"/>
  <c r="G23" i="4"/>
  <c r="G21" i="4"/>
  <c r="G19" i="4"/>
  <c r="G17" i="4"/>
  <c r="G15" i="4"/>
  <c r="G13" i="4"/>
  <c r="G11" i="4"/>
  <c r="I257" i="3"/>
  <c r="I256" i="3"/>
  <c r="I255" i="3"/>
  <c r="I254" i="3"/>
  <c r="I253" i="3"/>
  <c r="I252" i="3"/>
  <c r="I251" i="3"/>
  <c r="I250" i="3"/>
  <c r="I249" i="3"/>
  <c r="I248" i="3"/>
  <c r="I247" i="3"/>
  <c r="I246" i="3"/>
  <c r="I245" i="3"/>
  <c r="I244" i="3"/>
  <c r="I243" i="3"/>
  <c r="I242" i="3"/>
  <c r="I241" i="3"/>
  <c r="I240" i="3"/>
  <c r="I239" i="3"/>
  <c r="I238" i="3"/>
  <c r="I237" i="3"/>
  <c r="I236" i="3"/>
  <c r="I235" i="3"/>
  <c r="I234" i="3"/>
  <c r="I233" i="3"/>
  <c r="I232" i="3"/>
  <c r="I231" i="3"/>
  <c r="I230" i="3"/>
  <c r="I229" i="3"/>
  <c r="I228" i="3"/>
  <c r="I227" i="3"/>
  <c r="I226" i="3"/>
  <c r="I225" i="3"/>
  <c r="I224" i="3"/>
  <c r="I223" i="3"/>
  <c r="I222" i="3"/>
  <c r="I221" i="3"/>
  <c r="I220" i="3"/>
  <c r="I219" i="3"/>
  <c r="I218" i="3"/>
  <c r="I217" i="3"/>
  <c r="I216" i="3"/>
  <c r="I215" i="3"/>
  <c r="I214" i="3"/>
  <c r="I213" i="3"/>
  <c r="I212" i="3"/>
  <c r="I211" i="3"/>
  <c r="I210" i="3"/>
  <c r="I209" i="3"/>
  <c r="I208" i="3"/>
  <c r="I207" i="3"/>
  <c r="I206" i="3"/>
  <c r="I205" i="3"/>
  <c r="I204" i="3"/>
  <c r="I203" i="3"/>
  <c r="I202" i="3"/>
  <c r="I201" i="3"/>
  <c r="I200" i="3"/>
  <c r="I199" i="3"/>
  <c r="I198" i="3"/>
  <c r="I197" i="3"/>
  <c r="I196" i="3"/>
  <c r="I195" i="3"/>
  <c r="I194" i="3"/>
  <c r="I193" i="3"/>
  <c r="I192" i="3"/>
  <c r="I191" i="3"/>
  <c r="I190" i="3"/>
  <c r="I189" i="3"/>
  <c r="I188" i="3"/>
  <c r="I187" i="3"/>
  <c r="I186" i="3"/>
  <c r="I185" i="3"/>
  <c r="I184" i="3"/>
  <c r="I183" i="3"/>
  <c r="I182" i="3"/>
  <c r="I181" i="3"/>
  <c r="I180" i="3"/>
  <c r="I179" i="3"/>
  <c r="I178" i="3"/>
  <c r="I177" i="3"/>
  <c r="I176" i="3"/>
  <c r="I175" i="3"/>
  <c r="I174" i="3"/>
  <c r="I173" i="3"/>
  <c r="I172" i="3"/>
  <c r="I171" i="3"/>
  <c r="I170" i="3"/>
  <c r="I169" i="3"/>
  <c r="I168" i="3"/>
  <c r="I167" i="3"/>
  <c r="I166" i="3"/>
  <c r="I165" i="3"/>
  <c r="I164" i="3"/>
  <c r="I163" i="3"/>
  <c r="I162" i="3"/>
  <c r="I161" i="3"/>
  <c r="I160" i="3"/>
  <c r="I159" i="3"/>
  <c r="I158" i="3"/>
  <c r="I157" i="3"/>
  <c r="I156" i="3"/>
  <c r="I155" i="3"/>
  <c r="I154" i="3"/>
  <c r="I153" i="3"/>
  <c r="I152" i="3"/>
  <c r="I151" i="3"/>
  <c r="I150" i="3"/>
  <c r="I149" i="3"/>
  <c r="I148" i="3"/>
  <c r="I147" i="3"/>
  <c r="I146" i="3"/>
  <c r="I145" i="3"/>
  <c r="I144" i="3"/>
  <c r="I143" i="3"/>
  <c r="I142" i="3"/>
  <c r="I141" i="3"/>
  <c r="I140" i="3"/>
  <c r="I139" i="3"/>
  <c r="I138" i="3"/>
  <c r="I137" i="3"/>
  <c r="I136" i="3"/>
  <c r="I135" i="3"/>
  <c r="I134" i="3"/>
  <c r="I133" i="3"/>
  <c r="I132" i="3"/>
  <c r="I131" i="3"/>
  <c r="I130" i="3"/>
  <c r="I129" i="3"/>
  <c r="I128" i="3"/>
  <c r="I127"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I90" i="3"/>
  <c r="I89" i="3"/>
  <c r="I88" i="3"/>
  <c r="I87" i="3"/>
  <c r="I86" i="3"/>
  <c r="I85" i="3"/>
  <c r="I84" i="3"/>
  <c r="I83" i="3"/>
  <c r="I82" i="3"/>
  <c r="I81" i="3"/>
  <c r="I80" i="3"/>
  <c r="I79" i="3"/>
  <c r="I78" i="3"/>
  <c r="I77" i="3"/>
  <c r="I76" i="3"/>
  <c r="I75" i="3"/>
  <c r="I74" i="3"/>
  <c r="I73" i="3"/>
  <c r="I72" i="3"/>
  <c r="I71" i="3"/>
  <c r="I70" i="3"/>
  <c r="I69" i="3"/>
  <c r="I68" i="3"/>
  <c r="I67" i="3"/>
  <c r="I66" i="3"/>
  <c r="I65" i="3"/>
  <c r="I64" i="3"/>
  <c r="I63" i="3"/>
  <c r="I62" i="3"/>
  <c r="I61" i="3"/>
  <c r="I60" i="3"/>
  <c r="I59" i="3"/>
  <c r="I58" i="3"/>
  <c r="I57" i="3"/>
  <c r="I56" i="3"/>
  <c r="I55" i="3"/>
  <c r="I54" i="3"/>
  <c r="I53" i="3"/>
  <c r="I52" i="3"/>
  <c r="I51" i="3"/>
  <c r="I50" i="3"/>
  <c r="I49" i="3"/>
  <c r="I48" i="3"/>
  <c r="I47" i="3"/>
  <c r="I46" i="3"/>
  <c r="I45" i="3"/>
  <c r="I44" i="3"/>
  <c r="I43" i="3"/>
  <c r="I42" i="3"/>
  <c r="I41" i="3"/>
  <c r="I40" i="3"/>
  <c r="I39" i="3"/>
  <c r="I38" i="3"/>
  <c r="I37" i="3"/>
  <c r="I36" i="3"/>
  <c r="I35" i="3"/>
  <c r="I34" i="3"/>
  <c r="I33" i="3"/>
  <c r="I32" i="3"/>
  <c r="I31" i="3"/>
  <c r="I30" i="3"/>
  <c r="I29" i="3"/>
  <c r="I28" i="3"/>
  <c r="I27" i="3"/>
  <c r="I26" i="3"/>
  <c r="I25" i="3"/>
  <c r="I24" i="3"/>
  <c r="I23" i="3"/>
  <c r="I22" i="3"/>
  <c r="I21" i="3"/>
  <c r="I20" i="3"/>
  <c r="I19" i="3"/>
  <c r="I18" i="3"/>
  <c r="I17" i="3"/>
  <c r="I16" i="3"/>
  <c r="I15" i="3"/>
  <c r="I14" i="3"/>
  <c r="Z1468" i="2"/>
  <c r="AA1468" i="2" s="1"/>
  <c r="X1468" i="2"/>
  <c r="Y1468" i="2" s="1"/>
  <c r="V1468" i="2"/>
  <c r="W1468" i="2" s="1"/>
  <c r="T1468" i="2"/>
  <c r="U1468" i="2" s="1"/>
  <c r="R1468" i="2"/>
  <c r="S1468" i="2" s="1"/>
  <c r="P1468" i="2"/>
  <c r="Q1468" i="2" s="1"/>
  <c r="N1468" i="2"/>
  <c r="O1468" i="2" s="1"/>
  <c r="H1468" i="2"/>
  <c r="I1468" i="2" s="1"/>
  <c r="Z1467" i="2"/>
  <c r="AA1467" i="2" s="1"/>
  <c r="X1467" i="2"/>
  <c r="Y1467" i="2" s="1"/>
  <c r="V1467" i="2"/>
  <c r="W1467" i="2" s="1"/>
  <c r="T1467" i="2"/>
  <c r="U1467" i="2" s="1"/>
  <c r="R1467" i="2"/>
  <c r="S1467" i="2" s="1"/>
  <c r="P1467" i="2"/>
  <c r="Q1467" i="2" s="1"/>
  <c r="N1467" i="2"/>
  <c r="O1467" i="2" s="1"/>
  <c r="H1467" i="2"/>
  <c r="I1467" i="2" s="1"/>
  <c r="AG1464" i="2"/>
  <c r="Z1463" i="2"/>
  <c r="AA1463" i="2" s="1"/>
  <c r="X1463" i="2"/>
  <c r="Y1463" i="2" s="1"/>
  <c r="V1463" i="2"/>
  <c r="W1463" i="2" s="1"/>
  <c r="T1463" i="2"/>
  <c r="R1463" i="2"/>
  <c r="S1463" i="2" s="1"/>
  <c r="P1463" i="2"/>
  <c r="Q1463" i="2" s="1"/>
  <c r="N1463" i="2"/>
  <c r="O1463" i="2" s="1"/>
  <c r="H1463" i="2"/>
  <c r="I1463" i="2" s="1"/>
  <c r="Z1462" i="2"/>
  <c r="AA1462" i="2" s="1"/>
  <c r="X1462" i="2"/>
  <c r="Y1462" i="2" s="1"/>
  <c r="V1462" i="2"/>
  <c r="W1462" i="2" s="1"/>
  <c r="T1462" i="2"/>
  <c r="R1462" i="2"/>
  <c r="S1462" i="2" s="1"/>
  <c r="P1462" i="2"/>
  <c r="Q1462" i="2" s="1"/>
  <c r="N1462" i="2"/>
  <c r="O1462" i="2" s="1"/>
  <c r="H1462" i="2"/>
  <c r="I1462" i="2" s="1"/>
  <c r="AG1459" i="2"/>
  <c r="Z1458" i="2"/>
  <c r="AA1458" i="2" s="1"/>
  <c r="AA1457" i="2" s="1"/>
  <c r="X1458" i="2"/>
  <c r="Y1458" i="2" s="1"/>
  <c r="Y1457" i="2" s="1"/>
  <c r="V1458" i="2"/>
  <c r="W1458" i="2" s="1"/>
  <c r="W1457" i="2" s="1"/>
  <c r="T1458" i="2"/>
  <c r="U1458" i="2" s="1"/>
  <c r="U1457" i="2" s="1"/>
  <c r="R1458" i="2"/>
  <c r="S1458" i="2" s="1"/>
  <c r="S1457" i="2" s="1"/>
  <c r="P1458" i="2"/>
  <c r="Q1458" i="2" s="1"/>
  <c r="Q1457" i="2" s="1"/>
  <c r="N1458" i="2"/>
  <c r="O1458" i="2" s="1"/>
  <c r="O1457" i="2" s="1"/>
  <c r="H1458" i="2"/>
  <c r="I1458" i="2" s="1"/>
  <c r="I1457" i="2" s="1"/>
  <c r="AG1457" i="2"/>
  <c r="Z1456" i="2"/>
  <c r="AA1456" i="2" s="1"/>
  <c r="X1456" i="2"/>
  <c r="Y1456" i="2" s="1"/>
  <c r="V1456" i="2"/>
  <c r="W1456" i="2" s="1"/>
  <c r="T1456" i="2"/>
  <c r="U1456" i="2" s="1"/>
  <c r="R1456" i="2"/>
  <c r="S1456" i="2" s="1"/>
  <c r="P1456" i="2"/>
  <c r="Q1456" i="2" s="1"/>
  <c r="N1456" i="2"/>
  <c r="O1456" i="2" s="1"/>
  <c r="H1456" i="2"/>
  <c r="I1456" i="2" s="1"/>
  <c r="Z1455" i="2"/>
  <c r="AA1455" i="2" s="1"/>
  <c r="X1455" i="2"/>
  <c r="Y1455" i="2" s="1"/>
  <c r="V1455" i="2"/>
  <c r="W1455" i="2" s="1"/>
  <c r="T1455" i="2"/>
  <c r="U1455" i="2" s="1"/>
  <c r="R1455" i="2"/>
  <c r="S1455" i="2" s="1"/>
  <c r="P1455" i="2"/>
  <c r="Q1455" i="2" s="1"/>
  <c r="N1455" i="2"/>
  <c r="H1455" i="2"/>
  <c r="I1455" i="2" s="1"/>
  <c r="AG1454" i="2"/>
  <c r="Z1453" i="2"/>
  <c r="AA1453" i="2" s="1"/>
  <c r="AA1452" i="2" s="1"/>
  <c r="X1453" i="2"/>
  <c r="Y1453" i="2" s="1"/>
  <c r="Y1452" i="2" s="1"/>
  <c r="V1453" i="2"/>
  <c r="W1453" i="2" s="1"/>
  <c r="W1452" i="2" s="1"/>
  <c r="T1453" i="2"/>
  <c r="R1453" i="2"/>
  <c r="S1453" i="2" s="1"/>
  <c r="S1452" i="2" s="1"/>
  <c r="P1453" i="2"/>
  <c r="Q1453" i="2" s="1"/>
  <c r="Q1452" i="2" s="1"/>
  <c r="N1453" i="2"/>
  <c r="O1453" i="2" s="1"/>
  <c r="O1452" i="2" s="1"/>
  <c r="H1453" i="2"/>
  <c r="I1453" i="2" s="1"/>
  <c r="I1452" i="2" s="1"/>
  <c r="AG1452" i="2"/>
  <c r="Z1451" i="2"/>
  <c r="AA1451" i="2" s="1"/>
  <c r="X1451" i="2"/>
  <c r="Y1451" i="2" s="1"/>
  <c r="V1451" i="2"/>
  <c r="W1451" i="2" s="1"/>
  <c r="T1451" i="2"/>
  <c r="R1451" i="2"/>
  <c r="S1451" i="2" s="1"/>
  <c r="P1451" i="2"/>
  <c r="Q1451" i="2" s="1"/>
  <c r="N1451" i="2"/>
  <c r="O1451" i="2" s="1"/>
  <c r="H1451" i="2"/>
  <c r="I1451" i="2" s="1"/>
  <c r="Z1450" i="2"/>
  <c r="AA1450" i="2" s="1"/>
  <c r="X1450" i="2"/>
  <c r="Y1450" i="2" s="1"/>
  <c r="V1450" i="2"/>
  <c r="W1450" i="2" s="1"/>
  <c r="T1450" i="2"/>
  <c r="U1450" i="2" s="1"/>
  <c r="R1450" i="2"/>
  <c r="S1450" i="2" s="1"/>
  <c r="P1450" i="2"/>
  <c r="Q1450" i="2" s="1"/>
  <c r="N1450" i="2"/>
  <c r="O1450" i="2" s="1"/>
  <c r="H1450" i="2"/>
  <c r="I1450" i="2" s="1"/>
  <c r="Z1449" i="2"/>
  <c r="AA1449" i="2" s="1"/>
  <c r="X1449" i="2"/>
  <c r="Y1449" i="2" s="1"/>
  <c r="V1449" i="2"/>
  <c r="W1449" i="2" s="1"/>
  <c r="T1449" i="2"/>
  <c r="R1449" i="2"/>
  <c r="S1449" i="2" s="1"/>
  <c r="P1449" i="2"/>
  <c r="Q1449" i="2" s="1"/>
  <c r="N1449" i="2"/>
  <c r="O1449" i="2" s="1"/>
  <c r="H1449" i="2"/>
  <c r="I1449" i="2" s="1"/>
  <c r="Z1448" i="2"/>
  <c r="AA1448" i="2" s="1"/>
  <c r="X1448" i="2"/>
  <c r="Y1448" i="2" s="1"/>
  <c r="V1448" i="2"/>
  <c r="W1448" i="2" s="1"/>
  <c r="T1448" i="2"/>
  <c r="U1448" i="2" s="1"/>
  <c r="R1448" i="2"/>
  <c r="S1448" i="2" s="1"/>
  <c r="P1448" i="2"/>
  <c r="Q1448" i="2" s="1"/>
  <c r="N1448" i="2"/>
  <c r="O1448" i="2" s="1"/>
  <c r="H1448" i="2"/>
  <c r="I1448" i="2" s="1"/>
  <c r="Z1447" i="2"/>
  <c r="AA1447" i="2" s="1"/>
  <c r="X1447" i="2"/>
  <c r="Y1447" i="2" s="1"/>
  <c r="V1447" i="2"/>
  <c r="W1447" i="2" s="1"/>
  <c r="T1447" i="2"/>
  <c r="R1447" i="2"/>
  <c r="S1447" i="2" s="1"/>
  <c r="P1447" i="2"/>
  <c r="Q1447" i="2" s="1"/>
  <c r="N1447" i="2"/>
  <c r="O1447" i="2" s="1"/>
  <c r="H1447" i="2"/>
  <c r="I1447" i="2" s="1"/>
  <c r="Z1446" i="2"/>
  <c r="AA1446" i="2" s="1"/>
  <c r="X1446" i="2"/>
  <c r="Y1446" i="2" s="1"/>
  <c r="V1446" i="2"/>
  <c r="W1446" i="2" s="1"/>
  <c r="T1446" i="2"/>
  <c r="U1446" i="2" s="1"/>
  <c r="R1446" i="2"/>
  <c r="S1446" i="2" s="1"/>
  <c r="P1446" i="2"/>
  <c r="Q1446" i="2" s="1"/>
  <c r="N1446" i="2"/>
  <c r="O1446" i="2" s="1"/>
  <c r="H1446" i="2"/>
  <c r="I1446" i="2" s="1"/>
  <c r="Z1445" i="2"/>
  <c r="AA1445" i="2" s="1"/>
  <c r="X1445" i="2"/>
  <c r="Y1445" i="2" s="1"/>
  <c r="V1445" i="2"/>
  <c r="W1445" i="2" s="1"/>
  <c r="T1445" i="2"/>
  <c r="R1445" i="2"/>
  <c r="S1445" i="2" s="1"/>
  <c r="P1445" i="2"/>
  <c r="Q1445" i="2" s="1"/>
  <c r="N1445" i="2"/>
  <c r="O1445" i="2" s="1"/>
  <c r="H1445" i="2"/>
  <c r="I1445" i="2" s="1"/>
  <c r="AG1443" i="2"/>
  <c r="Z1442" i="2"/>
  <c r="AA1442" i="2" s="1"/>
  <c r="X1442" i="2"/>
  <c r="Y1442" i="2" s="1"/>
  <c r="V1442" i="2"/>
  <c r="W1442" i="2" s="1"/>
  <c r="T1442" i="2"/>
  <c r="U1442" i="2" s="1"/>
  <c r="R1442" i="2"/>
  <c r="S1442" i="2" s="1"/>
  <c r="P1442" i="2"/>
  <c r="Q1442" i="2" s="1"/>
  <c r="N1442" i="2"/>
  <c r="H1442" i="2"/>
  <c r="I1442" i="2" s="1"/>
  <c r="Z1441" i="2"/>
  <c r="AA1441" i="2" s="1"/>
  <c r="X1441" i="2"/>
  <c r="Y1441" i="2" s="1"/>
  <c r="V1441" i="2"/>
  <c r="W1441" i="2" s="1"/>
  <c r="T1441" i="2"/>
  <c r="R1441" i="2"/>
  <c r="S1441" i="2" s="1"/>
  <c r="P1441" i="2"/>
  <c r="Q1441" i="2" s="1"/>
  <c r="N1441" i="2"/>
  <c r="O1441" i="2" s="1"/>
  <c r="H1441" i="2"/>
  <c r="I1441" i="2" s="1"/>
  <c r="AG1440" i="2"/>
  <c r="Z1439" i="2"/>
  <c r="AA1439" i="2" s="1"/>
  <c r="X1439" i="2"/>
  <c r="Y1439" i="2" s="1"/>
  <c r="V1439" i="2"/>
  <c r="W1439" i="2" s="1"/>
  <c r="T1439" i="2"/>
  <c r="U1439" i="2" s="1"/>
  <c r="R1439" i="2"/>
  <c r="S1439" i="2" s="1"/>
  <c r="P1439" i="2"/>
  <c r="Q1439" i="2" s="1"/>
  <c r="N1439" i="2"/>
  <c r="H1439" i="2"/>
  <c r="I1439" i="2" s="1"/>
  <c r="Z1438" i="2"/>
  <c r="AA1438" i="2" s="1"/>
  <c r="X1438" i="2"/>
  <c r="Y1438" i="2" s="1"/>
  <c r="V1438" i="2"/>
  <c r="W1438" i="2" s="1"/>
  <c r="T1438" i="2"/>
  <c r="U1438" i="2" s="1"/>
  <c r="R1438" i="2"/>
  <c r="S1438" i="2" s="1"/>
  <c r="P1438" i="2"/>
  <c r="Q1438" i="2" s="1"/>
  <c r="N1438" i="2"/>
  <c r="O1438" i="2" s="1"/>
  <c r="H1438" i="2"/>
  <c r="I1438" i="2" s="1"/>
  <c r="AG1437" i="2"/>
  <c r="Z1436" i="2"/>
  <c r="AA1436" i="2" s="1"/>
  <c r="X1436" i="2"/>
  <c r="Y1436" i="2" s="1"/>
  <c r="V1436" i="2"/>
  <c r="W1436" i="2" s="1"/>
  <c r="T1436" i="2"/>
  <c r="U1436" i="2" s="1"/>
  <c r="R1436" i="2"/>
  <c r="S1436" i="2" s="1"/>
  <c r="P1436" i="2"/>
  <c r="Q1436" i="2" s="1"/>
  <c r="N1436" i="2"/>
  <c r="O1436" i="2" s="1"/>
  <c r="H1436" i="2"/>
  <c r="I1436" i="2" s="1"/>
  <c r="Z1435" i="2"/>
  <c r="AA1435" i="2" s="1"/>
  <c r="X1435" i="2"/>
  <c r="Y1435" i="2" s="1"/>
  <c r="V1435" i="2"/>
  <c r="W1435" i="2" s="1"/>
  <c r="T1435" i="2"/>
  <c r="R1435" i="2"/>
  <c r="S1435" i="2" s="1"/>
  <c r="P1435" i="2"/>
  <c r="Q1435" i="2" s="1"/>
  <c r="N1435" i="2"/>
  <c r="O1435" i="2" s="1"/>
  <c r="H1435" i="2"/>
  <c r="I1435" i="2" s="1"/>
  <c r="AG1434" i="2"/>
  <c r="AG1427" i="2"/>
  <c r="AG1422" i="2"/>
  <c r="Z1421" i="2"/>
  <c r="AA1421" i="2" s="1"/>
  <c r="X1421" i="2"/>
  <c r="Y1421" i="2" s="1"/>
  <c r="V1421" i="2"/>
  <c r="W1421" i="2" s="1"/>
  <c r="T1421" i="2"/>
  <c r="U1421" i="2" s="1"/>
  <c r="R1421" i="2"/>
  <c r="S1421" i="2" s="1"/>
  <c r="P1421" i="2"/>
  <c r="Q1421" i="2" s="1"/>
  <c r="N1421" i="2"/>
  <c r="H1421" i="2"/>
  <c r="I1421" i="2" s="1"/>
  <c r="Z1420" i="2"/>
  <c r="AA1420" i="2" s="1"/>
  <c r="X1420" i="2"/>
  <c r="Y1420" i="2" s="1"/>
  <c r="V1420" i="2"/>
  <c r="W1420" i="2" s="1"/>
  <c r="T1420" i="2"/>
  <c r="U1420" i="2" s="1"/>
  <c r="R1420" i="2"/>
  <c r="S1420" i="2" s="1"/>
  <c r="P1420" i="2"/>
  <c r="Q1420" i="2" s="1"/>
  <c r="N1420" i="2"/>
  <c r="O1420" i="2" s="1"/>
  <c r="H1420" i="2"/>
  <c r="I1420" i="2" s="1"/>
  <c r="Z1419" i="2"/>
  <c r="AA1419" i="2" s="1"/>
  <c r="X1419" i="2"/>
  <c r="Y1419" i="2" s="1"/>
  <c r="V1419" i="2"/>
  <c r="W1419" i="2" s="1"/>
  <c r="T1419" i="2"/>
  <c r="U1419" i="2" s="1"/>
  <c r="R1419" i="2"/>
  <c r="S1419" i="2" s="1"/>
  <c r="P1419" i="2"/>
  <c r="Q1419" i="2" s="1"/>
  <c r="N1419" i="2"/>
  <c r="O1419" i="2" s="1"/>
  <c r="H1419" i="2"/>
  <c r="I1419" i="2" s="1"/>
  <c r="AG1414" i="2"/>
  <c r="Z1413" i="2"/>
  <c r="AA1413" i="2" s="1"/>
  <c r="X1413" i="2"/>
  <c r="Y1413" i="2" s="1"/>
  <c r="V1413" i="2"/>
  <c r="W1413" i="2" s="1"/>
  <c r="T1413" i="2"/>
  <c r="U1413" i="2" s="1"/>
  <c r="R1413" i="2"/>
  <c r="S1413" i="2" s="1"/>
  <c r="P1413" i="2"/>
  <c r="Q1413" i="2" s="1"/>
  <c r="N1413" i="2"/>
  <c r="O1413" i="2" s="1"/>
  <c r="H1413" i="2"/>
  <c r="I1413" i="2" s="1"/>
  <c r="AG1407" i="2"/>
  <c r="Z1406" i="2"/>
  <c r="AA1406" i="2" s="1"/>
  <c r="X1406" i="2"/>
  <c r="Y1406" i="2" s="1"/>
  <c r="V1406" i="2"/>
  <c r="W1406" i="2" s="1"/>
  <c r="T1406" i="2"/>
  <c r="U1406" i="2" s="1"/>
  <c r="R1406" i="2"/>
  <c r="S1406" i="2" s="1"/>
  <c r="P1406" i="2"/>
  <c r="Q1406" i="2" s="1"/>
  <c r="N1406" i="2"/>
  <c r="O1406" i="2" s="1"/>
  <c r="H1406" i="2"/>
  <c r="I1406" i="2" s="1"/>
  <c r="AG1403" i="2"/>
  <c r="Z1402" i="2"/>
  <c r="AA1402" i="2" s="1"/>
  <c r="X1402" i="2"/>
  <c r="Y1402" i="2" s="1"/>
  <c r="V1402" i="2"/>
  <c r="W1402" i="2" s="1"/>
  <c r="T1402" i="2"/>
  <c r="U1402" i="2" s="1"/>
  <c r="R1402" i="2"/>
  <c r="S1402" i="2" s="1"/>
  <c r="P1402" i="2"/>
  <c r="Q1402" i="2" s="1"/>
  <c r="N1402" i="2"/>
  <c r="O1402" i="2" s="1"/>
  <c r="H1402" i="2"/>
  <c r="I1402" i="2" s="1"/>
  <c r="Z1401" i="2"/>
  <c r="AA1401" i="2" s="1"/>
  <c r="X1401" i="2"/>
  <c r="Y1401" i="2" s="1"/>
  <c r="V1401" i="2"/>
  <c r="W1401" i="2" s="1"/>
  <c r="T1401" i="2"/>
  <c r="R1401" i="2"/>
  <c r="S1401" i="2" s="1"/>
  <c r="P1401" i="2"/>
  <c r="Q1401" i="2" s="1"/>
  <c r="N1401" i="2"/>
  <c r="O1401" i="2" s="1"/>
  <c r="H1401" i="2"/>
  <c r="I1401" i="2" s="1"/>
  <c r="AG1397" i="2"/>
  <c r="Z1396" i="2"/>
  <c r="AA1396" i="2" s="1"/>
  <c r="X1396" i="2"/>
  <c r="Y1396" i="2" s="1"/>
  <c r="V1396" i="2"/>
  <c r="W1396" i="2" s="1"/>
  <c r="T1396" i="2"/>
  <c r="R1396" i="2"/>
  <c r="S1396" i="2" s="1"/>
  <c r="P1396" i="2"/>
  <c r="Q1396" i="2" s="1"/>
  <c r="N1396" i="2"/>
  <c r="O1396" i="2" s="1"/>
  <c r="H1396" i="2"/>
  <c r="I1396" i="2" s="1"/>
  <c r="Z1395" i="2"/>
  <c r="AA1395" i="2" s="1"/>
  <c r="X1395" i="2"/>
  <c r="V1395" i="2"/>
  <c r="W1395" i="2" s="1"/>
  <c r="T1395" i="2"/>
  <c r="U1395" i="2" s="1"/>
  <c r="R1395" i="2"/>
  <c r="S1395" i="2" s="1"/>
  <c r="P1395" i="2"/>
  <c r="Q1395" i="2" s="1"/>
  <c r="N1395" i="2"/>
  <c r="O1395" i="2" s="1"/>
  <c r="H1395" i="2"/>
  <c r="I1395" i="2" s="1"/>
  <c r="Z1394" i="2"/>
  <c r="AA1394" i="2" s="1"/>
  <c r="X1394" i="2"/>
  <c r="Y1394" i="2" s="1"/>
  <c r="V1394" i="2"/>
  <c r="W1394" i="2" s="1"/>
  <c r="T1394" i="2"/>
  <c r="R1394" i="2"/>
  <c r="S1394" i="2" s="1"/>
  <c r="P1394" i="2"/>
  <c r="Q1394" i="2" s="1"/>
  <c r="N1394" i="2"/>
  <c r="O1394" i="2" s="1"/>
  <c r="H1394" i="2"/>
  <c r="I1394" i="2" s="1"/>
  <c r="AG1389" i="2"/>
  <c r="Z1388" i="2"/>
  <c r="AA1388" i="2" s="1"/>
  <c r="X1388" i="2"/>
  <c r="Y1388" i="2" s="1"/>
  <c r="V1388" i="2"/>
  <c r="W1388" i="2" s="1"/>
  <c r="T1388" i="2"/>
  <c r="U1388" i="2" s="1"/>
  <c r="R1388" i="2"/>
  <c r="S1388" i="2" s="1"/>
  <c r="P1388" i="2"/>
  <c r="Q1388" i="2" s="1"/>
  <c r="N1388" i="2"/>
  <c r="O1388" i="2" s="1"/>
  <c r="H1388" i="2"/>
  <c r="I1388" i="2" s="1"/>
  <c r="Z1387" i="2"/>
  <c r="AA1387" i="2" s="1"/>
  <c r="X1387" i="2"/>
  <c r="Y1387" i="2" s="1"/>
  <c r="V1387" i="2"/>
  <c r="W1387" i="2" s="1"/>
  <c r="T1387" i="2"/>
  <c r="U1387" i="2" s="1"/>
  <c r="R1387" i="2"/>
  <c r="S1387" i="2" s="1"/>
  <c r="P1387" i="2"/>
  <c r="Q1387" i="2" s="1"/>
  <c r="N1387" i="2"/>
  <c r="O1387" i="2" s="1"/>
  <c r="H1387" i="2"/>
  <c r="I1387" i="2" s="1"/>
  <c r="Z1386" i="2"/>
  <c r="AA1386" i="2" s="1"/>
  <c r="X1386" i="2"/>
  <c r="Y1386" i="2" s="1"/>
  <c r="V1386" i="2"/>
  <c r="W1386" i="2" s="1"/>
  <c r="T1386" i="2"/>
  <c r="R1386" i="2"/>
  <c r="S1386" i="2" s="1"/>
  <c r="P1386" i="2"/>
  <c r="Q1386" i="2" s="1"/>
  <c r="N1386" i="2"/>
  <c r="O1386" i="2" s="1"/>
  <c r="H1386" i="2"/>
  <c r="I1386" i="2" s="1"/>
  <c r="Z1385" i="2"/>
  <c r="AA1385" i="2" s="1"/>
  <c r="X1385" i="2"/>
  <c r="Y1385" i="2" s="1"/>
  <c r="V1385" i="2"/>
  <c r="W1385" i="2" s="1"/>
  <c r="T1385" i="2"/>
  <c r="U1385" i="2" s="1"/>
  <c r="R1385" i="2"/>
  <c r="S1385" i="2" s="1"/>
  <c r="P1385" i="2"/>
  <c r="Q1385" i="2" s="1"/>
  <c r="N1385" i="2"/>
  <c r="O1385" i="2" s="1"/>
  <c r="H1385" i="2"/>
  <c r="I1385" i="2" s="1"/>
  <c r="AG1374" i="2"/>
  <c r="Z1373" i="2"/>
  <c r="AA1373" i="2" s="1"/>
  <c r="X1373" i="2"/>
  <c r="Y1373" i="2" s="1"/>
  <c r="V1373" i="2"/>
  <c r="W1373" i="2" s="1"/>
  <c r="T1373" i="2"/>
  <c r="U1373" i="2" s="1"/>
  <c r="R1373" i="2"/>
  <c r="S1373" i="2" s="1"/>
  <c r="P1373" i="2"/>
  <c r="Q1373" i="2" s="1"/>
  <c r="N1373" i="2"/>
  <c r="H1373" i="2"/>
  <c r="I1373" i="2" s="1"/>
  <c r="AG1369" i="2"/>
  <c r="Z1368" i="2"/>
  <c r="AA1368" i="2" s="1"/>
  <c r="X1368" i="2"/>
  <c r="Y1368" i="2" s="1"/>
  <c r="V1368" i="2"/>
  <c r="W1368" i="2" s="1"/>
  <c r="T1368" i="2"/>
  <c r="R1368" i="2"/>
  <c r="S1368" i="2" s="1"/>
  <c r="P1368" i="2"/>
  <c r="Q1368" i="2" s="1"/>
  <c r="N1368" i="2"/>
  <c r="O1368" i="2" s="1"/>
  <c r="H1368" i="2"/>
  <c r="I1368" i="2" s="1"/>
  <c r="AG1361" i="2"/>
  <c r="Z1360" i="2"/>
  <c r="AA1360" i="2" s="1"/>
  <c r="X1360" i="2"/>
  <c r="Y1360" i="2" s="1"/>
  <c r="V1360" i="2"/>
  <c r="W1360" i="2" s="1"/>
  <c r="T1360" i="2"/>
  <c r="R1360" i="2"/>
  <c r="S1360" i="2" s="1"/>
  <c r="P1360" i="2"/>
  <c r="Q1360" i="2" s="1"/>
  <c r="N1360" i="2"/>
  <c r="O1360" i="2" s="1"/>
  <c r="H1360" i="2"/>
  <c r="I1360" i="2" s="1"/>
  <c r="Z1359" i="2"/>
  <c r="AA1359" i="2" s="1"/>
  <c r="X1359" i="2"/>
  <c r="Y1359" i="2" s="1"/>
  <c r="V1359" i="2"/>
  <c r="W1359" i="2" s="1"/>
  <c r="T1359" i="2"/>
  <c r="U1359" i="2" s="1"/>
  <c r="R1359" i="2"/>
  <c r="S1359" i="2" s="1"/>
  <c r="P1359" i="2"/>
  <c r="Q1359" i="2" s="1"/>
  <c r="N1359" i="2"/>
  <c r="H1359" i="2"/>
  <c r="I1359" i="2" s="1"/>
  <c r="AG1355" i="2"/>
  <c r="Z1354" i="2"/>
  <c r="AA1354" i="2" s="1"/>
  <c r="AA1353" i="2" s="1"/>
  <c r="X1354" i="2"/>
  <c r="Y1354" i="2" s="1"/>
  <c r="Y1353" i="2" s="1"/>
  <c r="V1354" i="2"/>
  <c r="W1354" i="2" s="1"/>
  <c r="W1353" i="2" s="1"/>
  <c r="T1354" i="2"/>
  <c r="U1354" i="2" s="1"/>
  <c r="R1354" i="2"/>
  <c r="S1354" i="2" s="1"/>
  <c r="S1353" i="2" s="1"/>
  <c r="P1354" i="2"/>
  <c r="Q1354" i="2" s="1"/>
  <c r="Q1353" i="2" s="1"/>
  <c r="N1354" i="2"/>
  <c r="O1354" i="2" s="1"/>
  <c r="O1353" i="2" s="1"/>
  <c r="H1354" i="2"/>
  <c r="I1354" i="2" s="1"/>
  <c r="I1353" i="2" s="1"/>
  <c r="AG1353" i="2"/>
  <c r="Z1352" i="2"/>
  <c r="AA1352" i="2" s="1"/>
  <c r="X1352" i="2"/>
  <c r="V1352" i="2"/>
  <c r="W1352" i="2" s="1"/>
  <c r="T1352" i="2"/>
  <c r="U1352" i="2" s="1"/>
  <c r="R1352" i="2"/>
  <c r="S1352" i="2" s="1"/>
  <c r="P1352" i="2"/>
  <c r="Q1352" i="2" s="1"/>
  <c r="N1352" i="2"/>
  <c r="O1352" i="2" s="1"/>
  <c r="H1352" i="2"/>
  <c r="I1352" i="2" s="1"/>
  <c r="Z1351" i="2"/>
  <c r="AA1351" i="2" s="1"/>
  <c r="X1351" i="2"/>
  <c r="Y1351" i="2" s="1"/>
  <c r="V1351" i="2"/>
  <c r="W1351" i="2" s="1"/>
  <c r="T1351" i="2"/>
  <c r="R1351" i="2"/>
  <c r="S1351" i="2" s="1"/>
  <c r="P1351" i="2"/>
  <c r="Q1351" i="2" s="1"/>
  <c r="N1351" i="2"/>
  <c r="O1351" i="2" s="1"/>
  <c r="H1351" i="2"/>
  <c r="I1351" i="2" s="1"/>
  <c r="Z1350" i="2"/>
  <c r="AA1350" i="2" s="1"/>
  <c r="X1350" i="2"/>
  <c r="V1350" i="2"/>
  <c r="W1350" i="2" s="1"/>
  <c r="T1350" i="2"/>
  <c r="U1350" i="2" s="1"/>
  <c r="R1350" i="2"/>
  <c r="S1350" i="2" s="1"/>
  <c r="P1350" i="2"/>
  <c r="Q1350" i="2" s="1"/>
  <c r="N1350" i="2"/>
  <c r="O1350" i="2" s="1"/>
  <c r="H1350" i="2"/>
  <c r="I1350" i="2" s="1"/>
  <c r="Z1349" i="2"/>
  <c r="AA1349" i="2" s="1"/>
  <c r="X1349" i="2"/>
  <c r="Y1349" i="2" s="1"/>
  <c r="V1349" i="2"/>
  <c r="W1349" i="2" s="1"/>
  <c r="T1349" i="2"/>
  <c r="R1349" i="2"/>
  <c r="S1349" i="2" s="1"/>
  <c r="P1349" i="2"/>
  <c r="Q1349" i="2" s="1"/>
  <c r="N1349" i="2"/>
  <c r="O1349" i="2" s="1"/>
  <c r="H1349" i="2"/>
  <c r="I1349" i="2" s="1"/>
  <c r="Z1348" i="2"/>
  <c r="AA1348" i="2" s="1"/>
  <c r="X1348" i="2"/>
  <c r="Y1348" i="2" s="1"/>
  <c r="V1348" i="2"/>
  <c r="W1348" i="2" s="1"/>
  <c r="T1348" i="2"/>
  <c r="U1348" i="2" s="1"/>
  <c r="R1348" i="2"/>
  <c r="S1348" i="2" s="1"/>
  <c r="P1348" i="2"/>
  <c r="Q1348" i="2" s="1"/>
  <c r="N1348" i="2"/>
  <c r="O1348" i="2" s="1"/>
  <c r="H1348" i="2"/>
  <c r="I1348" i="2" s="1"/>
  <c r="Z1347" i="2"/>
  <c r="AA1347" i="2" s="1"/>
  <c r="X1347" i="2"/>
  <c r="Y1347" i="2" s="1"/>
  <c r="V1347" i="2"/>
  <c r="W1347" i="2" s="1"/>
  <c r="T1347" i="2"/>
  <c r="R1347" i="2"/>
  <c r="S1347" i="2" s="1"/>
  <c r="P1347" i="2"/>
  <c r="Q1347" i="2" s="1"/>
  <c r="N1347" i="2"/>
  <c r="O1347" i="2" s="1"/>
  <c r="H1347" i="2"/>
  <c r="I1347" i="2" s="1"/>
  <c r="Z1346" i="2"/>
  <c r="AA1346" i="2" s="1"/>
  <c r="X1346" i="2"/>
  <c r="Y1346" i="2" s="1"/>
  <c r="V1346" i="2"/>
  <c r="W1346" i="2" s="1"/>
  <c r="T1346" i="2"/>
  <c r="R1346" i="2"/>
  <c r="S1346" i="2" s="1"/>
  <c r="P1346" i="2"/>
  <c r="Q1346" i="2" s="1"/>
  <c r="N1346" i="2"/>
  <c r="O1346" i="2" s="1"/>
  <c r="H1346" i="2"/>
  <c r="I1346" i="2" s="1"/>
  <c r="AG1344" i="2"/>
  <c r="Z1343" i="2"/>
  <c r="AA1343" i="2" s="1"/>
  <c r="X1343" i="2"/>
  <c r="Y1343" i="2" s="1"/>
  <c r="V1343" i="2"/>
  <c r="W1343" i="2" s="1"/>
  <c r="T1343" i="2"/>
  <c r="U1343" i="2" s="1"/>
  <c r="R1343" i="2"/>
  <c r="S1343" i="2" s="1"/>
  <c r="P1343" i="2"/>
  <c r="Q1343" i="2" s="1"/>
  <c r="N1343" i="2"/>
  <c r="O1343" i="2" s="1"/>
  <c r="H1343" i="2"/>
  <c r="I1343" i="2" s="1"/>
  <c r="Z1342" i="2"/>
  <c r="AA1342" i="2" s="1"/>
  <c r="X1342" i="2"/>
  <c r="Y1342" i="2" s="1"/>
  <c r="V1342" i="2"/>
  <c r="W1342" i="2" s="1"/>
  <c r="T1342" i="2"/>
  <c r="R1342" i="2"/>
  <c r="S1342" i="2" s="1"/>
  <c r="P1342" i="2"/>
  <c r="Q1342" i="2" s="1"/>
  <c r="N1342" i="2"/>
  <c r="O1342" i="2" s="1"/>
  <c r="H1342" i="2"/>
  <c r="I1342" i="2" s="1"/>
  <c r="Z1341" i="2"/>
  <c r="AA1341" i="2" s="1"/>
  <c r="X1341" i="2"/>
  <c r="Y1341" i="2" s="1"/>
  <c r="V1341" i="2"/>
  <c r="W1341" i="2" s="1"/>
  <c r="T1341" i="2"/>
  <c r="U1341" i="2" s="1"/>
  <c r="R1341" i="2"/>
  <c r="S1341" i="2" s="1"/>
  <c r="P1341" i="2"/>
  <c r="Q1341" i="2" s="1"/>
  <c r="N1341" i="2"/>
  <c r="H1341" i="2"/>
  <c r="I1341" i="2" s="1"/>
  <c r="AG1336" i="2"/>
  <c r="Z1335" i="2"/>
  <c r="AA1335" i="2" s="1"/>
  <c r="X1335" i="2"/>
  <c r="Y1335" i="2" s="1"/>
  <c r="V1335" i="2"/>
  <c r="W1335" i="2" s="1"/>
  <c r="T1335" i="2"/>
  <c r="U1335" i="2" s="1"/>
  <c r="R1335" i="2"/>
  <c r="S1335" i="2" s="1"/>
  <c r="P1335" i="2"/>
  <c r="Q1335" i="2" s="1"/>
  <c r="N1335" i="2"/>
  <c r="O1335" i="2" s="1"/>
  <c r="H1335" i="2"/>
  <c r="I1335" i="2" s="1"/>
  <c r="Z1334" i="2"/>
  <c r="AA1334" i="2" s="1"/>
  <c r="X1334" i="2"/>
  <c r="Y1334" i="2" s="1"/>
  <c r="V1334" i="2"/>
  <c r="W1334" i="2" s="1"/>
  <c r="T1334" i="2"/>
  <c r="R1334" i="2"/>
  <c r="S1334" i="2" s="1"/>
  <c r="P1334" i="2"/>
  <c r="Q1334" i="2" s="1"/>
  <c r="N1334" i="2"/>
  <c r="O1334" i="2" s="1"/>
  <c r="H1334" i="2"/>
  <c r="I1334" i="2" s="1"/>
  <c r="AG1330" i="2"/>
  <c r="Z1329" i="2"/>
  <c r="AA1329" i="2" s="1"/>
  <c r="X1329" i="2"/>
  <c r="Y1329" i="2" s="1"/>
  <c r="V1329" i="2"/>
  <c r="W1329" i="2" s="1"/>
  <c r="T1329" i="2"/>
  <c r="U1329" i="2" s="1"/>
  <c r="R1329" i="2"/>
  <c r="S1329" i="2" s="1"/>
  <c r="P1329" i="2"/>
  <c r="Q1329" i="2" s="1"/>
  <c r="N1329" i="2"/>
  <c r="O1329" i="2" s="1"/>
  <c r="H1329" i="2"/>
  <c r="I1329" i="2" s="1"/>
  <c r="Z1328" i="2"/>
  <c r="AA1328" i="2" s="1"/>
  <c r="X1328" i="2"/>
  <c r="Y1328" i="2" s="1"/>
  <c r="V1328" i="2"/>
  <c r="W1328" i="2" s="1"/>
  <c r="T1328" i="2"/>
  <c r="U1328" i="2" s="1"/>
  <c r="R1328" i="2"/>
  <c r="S1328" i="2" s="1"/>
  <c r="P1328" i="2"/>
  <c r="Q1328" i="2" s="1"/>
  <c r="N1328" i="2"/>
  <c r="O1328" i="2" s="1"/>
  <c r="H1328" i="2"/>
  <c r="I1328" i="2" s="1"/>
  <c r="Z1327" i="2"/>
  <c r="AA1327" i="2" s="1"/>
  <c r="X1327" i="2"/>
  <c r="Y1327" i="2" s="1"/>
  <c r="V1327" i="2"/>
  <c r="W1327" i="2" s="1"/>
  <c r="T1327" i="2"/>
  <c r="U1327" i="2" s="1"/>
  <c r="R1327" i="2"/>
  <c r="S1327" i="2" s="1"/>
  <c r="P1327" i="2"/>
  <c r="Q1327" i="2" s="1"/>
  <c r="N1327" i="2"/>
  <c r="O1327" i="2" s="1"/>
  <c r="H1327" i="2"/>
  <c r="I1327" i="2" s="1"/>
  <c r="Z1326" i="2"/>
  <c r="AA1326" i="2" s="1"/>
  <c r="X1326" i="2"/>
  <c r="Y1326" i="2" s="1"/>
  <c r="V1326" i="2"/>
  <c r="W1326" i="2" s="1"/>
  <c r="T1326" i="2"/>
  <c r="R1326" i="2"/>
  <c r="S1326" i="2" s="1"/>
  <c r="P1326" i="2"/>
  <c r="Q1326" i="2" s="1"/>
  <c r="N1326" i="2"/>
  <c r="O1326" i="2" s="1"/>
  <c r="H1326" i="2"/>
  <c r="I1326" i="2" s="1"/>
  <c r="Z1325" i="2"/>
  <c r="AA1325" i="2" s="1"/>
  <c r="X1325" i="2"/>
  <c r="Y1325" i="2" s="1"/>
  <c r="V1325" i="2"/>
  <c r="W1325" i="2" s="1"/>
  <c r="T1325" i="2"/>
  <c r="U1325" i="2" s="1"/>
  <c r="R1325" i="2"/>
  <c r="S1325" i="2" s="1"/>
  <c r="P1325" i="2"/>
  <c r="Q1325" i="2" s="1"/>
  <c r="N1325" i="2"/>
  <c r="O1325" i="2" s="1"/>
  <c r="H1325" i="2"/>
  <c r="I1325" i="2" s="1"/>
  <c r="AG1314" i="2"/>
  <c r="Z1313" i="2"/>
  <c r="AA1313" i="2" s="1"/>
  <c r="X1313" i="2"/>
  <c r="Y1313" i="2" s="1"/>
  <c r="V1313" i="2"/>
  <c r="W1313" i="2" s="1"/>
  <c r="T1313" i="2"/>
  <c r="U1313" i="2" s="1"/>
  <c r="R1313" i="2"/>
  <c r="S1313" i="2" s="1"/>
  <c r="P1313" i="2"/>
  <c r="Q1313" i="2" s="1"/>
  <c r="N1313" i="2"/>
  <c r="H1313" i="2"/>
  <c r="I1313" i="2" s="1"/>
  <c r="Z1312" i="2"/>
  <c r="AA1312" i="2" s="1"/>
  <c r="X1312" i="2"/>
  <c r="Y1312" i="2" s="1"/>
  <c r="V1312" i="2"/>
  <c r="W1312" i="2" s="1"/>
  <c r="T1312" i="2"/>
  <c r="U1312" i="2" s="1"/>
  <c r="R1312" i="2"/>
  <c r="S1312" i="2" s="1"/>
  <c r="P1312" i="2"/>
  <c r="Q1312" i="2" s="1"/>
  <c r="N1312" i="2"/>
  <c r="O1312" i="2" s="1"/>
  <c r="H1312" i="2"/>
  <c r="I1312" i="2" s="1"/>
  <c r="Z1311" i="2"/>
  <c r="AA1311" i="2" s="1"/>
  <c r="X1311" i="2"/>
  <c r="Y1311" i="2" s="1"/>
  <c r="V1311" i="2"/>
  <c r="W1311" i="2" s="1"/>
  <c r="T1311" i="2"/>
  <c r="U1311" i="2" s="1"/>
  <c r="R1311" i="2"/>
  <c r="S1311" i="2" s="1"/>
  <c r="P1311" i="2"/>
  <c r="Q1311" i="2" s="1"/>
  <c r="N1311" i="2"/>
  <c r="H1311" i="2"/>
  <c r="I1311" i="2" s="1"/>
  <c r="AG1307" i="2"/>
  <c r="Z1306" i="2"/>
  <c r="AA1306" i="2" s="1"/>
  <c r="X1306" i="2"/>
  <c r="Y1306" i="2" s="1"/>
  <c r="V1306" i="2"/>
  <c r="W1306" i="2" s="1"/>
  <c r="T1306" i="2"/>
  <c r="U1306" i="2" s="1"/>
  <c r="R1306" i="2"/>
  <c r="S1306" i="2" s="1"/>
  <c r="P1306" i="2"/>
  <c r="N1306" i="2"/>
  <c r="O1306" i="2" s="1"/>
  <c r="H1306" i="2"/>
  <c r="I1306" i="2" s="1"/>
  <c r="AG1300" i="2"/>
  <c r="Z1299" i="2"/>
  <c r="AA1299" i="2" s="1"/>
  <c r="AA1298" i="2" s="1"/>
  <c r="X1299" i="2"/>
  <c r="Y1299" i="2" s="1"/>
  <c r="Y1298" i="2" s="1"/>
  <c r="V1299" i="2"/>
  <c r="W1299" i="2" s="1"/>
  <c r="W1298" i="2" s="1"/>
  <c r="T1299" i="2"/>
  <c r="U1299" i="2" s="1"/>
  <c r="R1299" i="2"/>
  <c r="S1299" i="2" s="1"/>
  <c r="S1298" i="2" s="1"/>
  <c r="P1299" i="2"/>
  <c r="Q1299" i="2" s="1"/>
  <c r="Q1298" i="2" s="1"/>
  <c r="N1299" i="2"/>
  <c r="O1299" i="2" s="1"/>
  <c r="O1298" i="2" s="1"/>
  <c r="H1299" i="2"/>
  <c r="I1299" i="2" s="1"/>
  <c r="I1298" i="2" s="1"/>
  <c r="AG1298" i="2"/>
  <c r="Z1297" i="2"/>
  <c r="AA1297" i="2" s="1"/>
  <c r="AA1296" i="2" s="1"/>
  <c r="X1297" i="2"/>
  <c r="Y1297" i="2" s="1"/>
  <c r="Y1296" i="2" s="1"/>
  <c r="V1297" i="2"/>
  <c r="W1297" i="2" s="1"/>
  <c r="W1296" i="2" s="1"/>
  <c r="T1297" i="2"/>
  <c r="U1297" i="2" s="1"/>
  <c r="U1296" i="2" s="1"/>
  <c r="R1297" i="2"/>
  <c r="S1297" i="2" s="1"/>
  <c r="S1296" i="2" s="1"/>
  <c r="P1297" i="2"/>
  <c r="Q1297" i="2" s="1"/>
  <c r="Q1296" i="2" s="1"/>
  <c r="N1297" i="2"/>
  <c r="O1297" i="2" s="1"/>
  <c r="H1297" i="2"/>
  <c r="I1297" i="2" s="1"/>
  <c r="I1296" i="2" s="1"/>
  <c r="AG1296" i="2"/>
  <c r="Z1295" i="2"/>
  <c r="AA1295" i="2" s="1"/>
  <c r="X1295" i="2"/>
  <c r="Y1295" i="2" s="1"/>
  <c r="V1295" i="2"/>
  <c r="W1295" i="2" s="1"/>
  <c r="T1295" i="2"/>
  <c r="U1295" i="2" s="1"/>
  <c r="R1295" i="2"/>
  <c r="S1295" i="2" s="1"/>
  <c r="P1295" i="2"/>
  <c r="Q1295" i="2" s="1"/>
  <c r="N1295" i="2"/>
  <c r="H1295" i="2"/>
  <c r="I1295" i="2" s="1"/>
  <c r="Z1294" i="2"/>
  <c r="AA1294" i="2" s="1"/>
  <c r="X1294" i="2"/>
  <c r="Y1294" i="2" s="1"/>
  <c r="V1294" i="2"/>
  <c r="W1294" i="2" s="1"/>
  <c r="T1294" i="2"/>
  <c r="U1294" i="2" s="1"/>
  <c r="R1294" i="2"/>
  <c r="S1294" i="2" s="1"/>
  <c r="P1294" i="2"/>
  <c r="Q1294" i="2" s="1"/>
  <c r="N1294" i="2"/>
  <c r="O1294" i="2" s="1"/>
  <c r="H1294" i="2"/>
  <c r="I1294" i="2" s="1"/>
  <c r="Z1293" i="2"/>
  <c r="AA1293" i="2" s="1"/>
  <c r="X1293" i="2"/>
  <c r="Y1293" i="2" s="1"/>
  <c r="V1293" i="2"/>
  <c r="W1293" i="2" s="1"/>
  <c r="T1293" i="2"/>
  <c r="U1293" i="2" s="1"/>
  <c r="R1293" i="2"/>
  <c r="S1293" i="2" s="1"/>
  <c r="P1293" i="2"/>
  <c r="Q1293" i="2" s="1"/>
  <c r="N1293" i="2"/>
  <c r="H1293" i="2"/>
  <c r="I1293" i="2" s="1"/>
  <c r="Z1292" i="2"/>
  <c r="AA1292" i="2" s="1"/>
  <c r="X1292" i="2"/>
  <c r="Y1292" i="2" s="1"/>
  <c r="V1292" i="2"/>
  <c r="W1292" i="2" s="1"/>
  <c r="T1292" i="2"/>
  <c r="U1292" i="2" s="1"/>
  <c r="R1292" i="2"/>
  <c r="S1292" i="2" s="1"/>
  <c r="P1292" i="2"/>
  <c r="Q1292" i="2" s="1"/>
  <c r="N1292" i="2"/>
  <c r="O1292" i="2" s="1"/>
  <c r="H1292" i="2"/>
  <c r="I1292" i="2" s="1"/>
  <c r="Z1291" i="2"/>
  <c r="AA1291" i="2" s="1"/>
  <c r="X1291" i="2"/>
  <c r="Y1291" i="2" s="1"/>
  <c r="V1291" i="2"/>
  <c r="W1291" i="2" s="1"/>
  <c r="T1291" i="2"/>
  <c r="U1291" i="2" s="1"/>
  <c r="R1291" i="2"/>
  <c r="S1291" i="2" s="1"/>
  <c r="P1291" i="2"/>
  <c r="Q1291" i="2" s="1"/>
  <c r="N1291" i="2"/>
  <c r="O1291" i="2" s="1"/>
  <c r="H1291" i="2"/>
  <c r="I1291" i="2" s="1"/>
  <c r="Z1290" i="2"/>
  <c r="AA1290" i="2" s="1"/>
  <c r="X1290" i="2"/>
  <c r="Y1290" i="2" s="1"/>
  <c r="V1290" i="2"/>
  <c r="W1290" i="2" s="1"/>
  <c r="T1290" i="2"/>
  <c r="U1290" i="2" s="1"/>
  <c r="R1290" i="2"/>
  <c r="S1290" i="2" s="1"/>
  <c r="P1290" i="2"/>
  <c r="Q1290" i="2" s="1"/>
  <c r="N1290" i="2"/>
  <c r="O1290" i="2" s="1"/>
  <c r="H1290" i="2"/>
  <c r="I1290" i="2" s="1"/>
  <c r="Z1289" i="2"/>
  <c r="AA1289" i="2" s="1"/>
  <c r="X1289" i="2"/>
  <c r="Y1289" i="2" s="1"/>
  <c r="V1289" i="2"/>
  <c r="W1289" i="2" s="1"/>
  <c r="T1289" i="2"/>
  <c r="U1289" i="2" s="1"/>
  <c r="R1289" i="2"/>
  <c r="S1289" i="2" s="1"/>
  <c r="P1289" i="2"/>
  <c r="Q1289" i="2" s="1"/>
  <c r="N1289" i="2"/>
  <c r="O1289" i="2" s="1"/>
  <c r="H1289" i="2"/>
  <c r="I1289" i="2" s="1"/>
  <c r="AG1287" i="2"/>
  <c r="Z1286" i="2"/>
  <c r="AA1286" i="2" s="1"/>
  <c r="X1286" i="2"/>
  <c r="Y1286" i="2" s="1"/>
  <c r="V1286" i="2"/>
  <c r="W1286" i="2" s="1"/>
  <c r="T1286" i="2"/>
  <c r="U1286" i="2" s="1"/>
  <c r="R1286" i="2"/>
  <c r="S1286" i="2" s="1"/>
  <c r="P1286" i="2"/>
  <c r="Q1286" i="2" s="1"/>
  <c r="N1286" i="2"/>
  <c r="O1286" i="2" s="1"/>
  <c r="H1286" i="2"/>
  <c r="I1286" i="2" s="1"/>
  <c r="Z1285" i="2"/>
  <c r="AA1285" i="2" s="1"/>
  <c r="X1285" i="2"/>
  <c r="Y1285" i="2" s="1"/>
  <c r="V1285" i="2"/>
  <c r="W1285" i="2" s="1"/>
  <c r="T1285" i="2"/>
  <c r="U1285" i="2" s="1"/>
  <c r="R1285" i="2"/>
  <c r="S1285" i="2" s="1"/>
  <c r="P1285" i="2"/>
  <c r="Q1285" i="2" s="1"/>
  <c r="N1285" i="2"/>
  <c r="H1285" i="2"/>
  <c r="I1285" i="2" s="1"/>
  <c r="Z1284" i="2"/>
  <c r="AA1284" i="2" s="1"/>
  <c r="X1284" i="2"/>
  <c r="Y1284" i="2" s="1"/>
  <c r="V1284" i="2"/>
  <c r="W1284" i="2" s="1"/>
  <c r="T1284" i="2"/>
  <c r="U1284" i="2" s="1"/>
  <c r="R1284" i="2"/>
  <c r="P1284" i="2"/>
  <c r="Q1284" i="2" s="1"/>
  <c r="N1284" i="2"/>
  <c r="O1284" i="2" s="1"/>
  <c r="H1284" i="2"/>
  <c r="I1284" i="2" s="1"/>
  <c r="Z1283" i="2"/>
  <c r="AA1283" i="2" s="1"/>
  <c r="X1283" i="2"/>
  <c r="Y1283" i="2" s="1"/>
  <c r="V1283" i="2"/>
  <c r="W1283" i="2" s="1"/>
  <c r="T1283" i="2"/>
  <c r="U1283" i="2" s="1"/>
  <c r="R1283" i="2"/>
  <c r="S1283" i="2" s="1"/>
  <c r="P1283" i="2"/>
  <c r="Q1283" i="2" s="1"/>
  <c r="N1283" i="2"/>
  <c r="H1283" i="2"/>
  <c r="I1283" i="2" s="1"/>
  <c r="Z1282" i="2"/>
  <c r="AA1282" i="2" s="1"/>
  <c r="X1282" i="2"/>
  <c r="Y1282" i="2" s="1"/>
  <c r="V1282" i="2"/>
  <c r="W1282" i="2" s="1"/>
  <c r="T1282" i="2"/>
  <c r="U1282" i="2" s="1"/>
  <c r="R1282" i="2"/>
  <c r="S1282" i="2" s="1"/>
  <c r="P1282" i="2"/>
  <c r="Q1282" i="2" s="1"/>
  <c r="N1282" i="2"/>
  <c r="O1282" i="2" s="1"/>
  <c r="H1282" i="2"/>
  <c r="I1282" i="2" s="1"/>
  <c r="Z1281" i="2"/>
  <c r="AA1281" i="2" s="1"/>
  <c r="X1281" i="2"/>
  <c r="Y1281" i="2" s="1"/>
  <c r="V1281" i="2"/>
  <c r="W1281" i="2" s="1"/>
  <c r="T1281" i="2"/>
  <c r="U1281" i="2" s="1"/>
  <c r="R1281" i="2"/>
  <c r="S1281" i="2" s="1"/>
  <c r="P1281" i="2"/>
  <c r="Q1281" i="2" s="1"/>
  <c r="N1281" i="2"/>
  <c r="H1281" i="2"/>
  <c r="I1281" i="2" s="1"/>
  <c r="Z1280" i="2"/>
  <c r="AA1280" i="2" s="1"/>
  <c r="X1280" i="2"/>
  <c r="Y1280" i="2" s="1"/>
  <c r="V1280" i="2"/>
  <c r="W1280" i="2" s="1"/>
  <c r="T1280" i="2"/>
  <c r="U1280" i="2" s="1"/>
  <c r="R1280" i="2"/>
  <c r="S1280" i="2" s="1"/>
  <c r="P1280" i="2"/>
  <c r="Q1280" i="2" s="1"/>
  <c r="N1280" i="2"/>
  <c r="O1280" i="2" s="1"/>
  <c r="H1280" i="2"/>
  <c r="I1280" i="2" s="1"/>
  <c r="AG1278" i="2"/>
  <c r="Z1277" i="2"/>
  <c r="AA1277" i="2" s="1"/>
  <c r="X1277" i="2"/>
  <c r="Y1277" i="2" s="1"/>
  <c r="V1277" i="2"/>
  <c r="W1277" i="2" s="1"/>
  <c r="T1277" i="2"/>
  <c r="R1277" i="2"/>
  <c r="S1277" i="2" s="1"/>
  <c r="P1277" i="2"/>
  <c r="Q1277" i="2" s="1"/>
  <c r="N1277" i="2"/>
  <c r="O1277" i="2" s="1"/>
  <c r="H1277" i="2"/>
  <c r="I1277" i="2" s="1"/>
  <c r="AG1274" i="2"/>
  <c r="Z1273" i="2"/>
  <c r="AA1273" i="2" s="1"/>
  <c r="X1273" i="2"/>
  <c r="Y1273" i="2" s="1"/>
  <c r="V1273" i="2"/>
  <c r="W1273" i="2" s="1"/>
  <c r="T1273" i="2"/>
  <c r="R1273" i="2"/>
  <c r="S1273" i="2" s="1"/>
  <c r="P1273" i="2"/>
  <c r="Q1273" i="2" s="1"/>
  <c r="N1273" i="2"/>
  <c r="O1273" i="2" s="1"/>
  <c r="H1273" i="2"/>
  <c r="I1273" i="2" s="1"/>
  <c r="Z1272" i="2"/>
  <c r="AA1272" i="2" s="1"/>
  <c r="X1272" i="2"/>
  <c r="Y1272" i="2" s="1"/>
  <c r="V1272" i="2"/>
  <c r="W1272" i="2" s="1"/>
  <c r="T1272" i="2"/>
  <c r="U1272" i="2" s="1"/>
  <c r="R1272" i="2"/>
  <c r="S1272" i="2" s="1"/>
  <c r="P1272" i="2"/>
  <c r="Q1272" i="2" s="1"/>
  <c r="N1272" i="2"/>
  <c r="O1272" i="2" s="1"/>
  <c r="H1272" i="2"/>
  <c r="I1272" i="2" s="1"/>
  <c r="Z1271" i="2"/>
  <c r="AA1271" i="2" s="1"/>
  <c r="X1271" i="2"/>
  <c r="Y1271" i="2" s="1"/>
  <c r="V1271" i="2"/>
  <c r="W1271" i="2" s="1"/>
  <c r="T1271" i="2"/>
  <c r="R1271" i="2"/>
  <c r="S1271" i="2" s="1"/>
  <c r="P1271" i="2"/>
  <c r="Q1271" i="2" s="1"/>
  <c r="N1271" i="2"/>
  <c r="O1271" i="2" s="1"/>
  <c r="H1271" i="2"/>
  <c r="I1271" i="2" s="1"/>
  <c r="AG1266" i="2"/>
  <c r="Z1265" i="2"/>
  <c r="AA1265" i="2" s="1"/>
  <c r="AA1264" i="2" s="1"/>
  <c r="X1265" i="2"/>
  <c r="Y1265" i="2" s="1"/>
  <c r="Y1264" i="2" s="1"/>
  <c r="V1265" i="2"/>
  <c r="W1265" i="2" s="1"/>
  <c r="W1264" i="2" s="1"/>
  <c r="T1265" i="2"/>
  <c r="U1265" i="2" s="1"/>
  <c r="U1264" i="2" s="1"/>
  <c r="R1265" i="2"/>
  <c r="S1265" i="2" s="1"/>
  <c r="S1264" i="2" s="1"/>
  <c r="P1265" i="2"/>
  <c r="Q1265" i="2" s="1"/>
  <c r="Q1264" i="2" s="1"/>
  <c r="N1265" i="2"/>
  <c r="O1265" i="2" s="1"/>
  <c r="O1264" i="2" s="1"/>
  <c r="H1265" i="2"/>
  <c r="I1265" i="2" s="1"/>
  <c r="I1264" i="2" s="1"/>
  <c r="AG1264" i="2"/>
  <c r="Z1263" i="2"/>
  <c r="AA1263" i="2" s="1"/>
  <c r="X1263" i="2"/>
  <c r="Y1263" i="2" s="1"/>
  <c r="V1263" i="2"/>
  <c r="W1263" i="2" s="1"/>
  <c r="T1263" i="2"/>
  <c r="U1263" i="2" s="1"/>
  <c r="R1263" i="2"/>
  <c r="S1263" i="2" s="1"/>
  <c r="P1263" i="2"/>
  <c r="N1263" i="2"/>
  <c r="O1263" i="2" s="1"/>
  <c r="H1263" i="2"/>
  <c r="I1263" i="2" s="1"/>
  <c r="Z1262" i="2"/>
  <c r="AA1262" i="2" s="1"/>
  <c r="X1262" i="2"/>
  <c r="Y1262" i="2" s="1"/>
  <c r="V1262" i="2"/>
  <c r="W1262" i="2" s="1"/>
  <c r="T1262" i="2"/>
  <c r="U1262" i="2" s="1"/>
  <c r="R1262" i="2"/>
  <c r="S1262" i="2" s="1"/>
  <c r="P1262" i="2"/>
  <c r="Q1262" i="2" s="1"/>
  <c r="N1262" i="2"/>
  <c r="O1262" i="2" s="1"/>
  <c r="H1262" i="2"/>
  <c r="I1262" i="2" s="1"/>
  <c r="Z1261" i="2"/>
  <c r="AA1261" i="2" s="1"/>
  <c r="X1261" i="2"/>
  <c r="Y1261" i="2" s="1"/>
  <c r="V1261" i="2"/>
  <c r="W1261" i="2" s="1"/>
  <c r="T1261" i="2"/>
  <c r="U1261" i="2" s="1"/>
  <c r="R1261" i="2"/>
  <c r="P1261" i="2"/>
  <c r="Q1261" i="2" s="1"/>
  <c r="N1261" i="2"/>
  <c r="O1261" i="2" s="1"/>
  <c r="H1261" i="2"/>
  <c r="I1261" i="2" s="1"/>
  <c r="Z1260" i="2"/>
  <c r="AA1260" i="2" s="1"/>
  <c r="X1260" i="2"/>
  <c r="Y1260" i="2" s="1"/>
  <c r="V1260" i="2"/>
  <c r="W1260" i="2" s="1"/>
  <c r="T1260" i="2"/>
  <c r="R1260" i="2"/>
  <c r="S1260" i="2" s="1"/>
  <c r="P1260" i="2"/>
  <c r="Q1260" i="2" s="1"/>
  <c r="N1260" i="2"/>
  <c r="O1260" i="2" s="1"/>
  <c r="H1260" i="2"/>
  <c r="I1260" i="2" s="1"/>
  <c r="Z1259" i="2"/>
  <c r="AA1259" i="2" s="1"/>
  <c r="X1259" i="2"/>
  <c r="Y1259" i="2" s="1"/>
  <c r="V1259" i="2"/>
  <c r="W1259" i="2" s="1"/>
  <c r="T1259" i="2"/>
  <c r="U1259" i="2" s="1"/>
  <c r="R1259" i="2"/>
  <c r="S1259" i="2" s="1"/>
  <c r="P1259" i="2"/>
  <c r="Q1259" i="2" s="1"/>
  <c r="N1259" i="2"/>
  <c r="O1259" i="2" s="1"/>
  <c r="H1259" i="2"/>
  <c r="I1259" i="2" s="1"/>
  <c r="Z1258" i="2"/>
  <c r="AA1258" i="2" s="1"/>
  <c r="X1258" i="2"/>
  <c r="Y1258" i="2" s="1"/>
  <c r="V1258" i="2"/>
  <c r="W1258" i="2" s="1"/>
  <c r="T1258" i="2"/>
  <c r="U1258" i="2" s="1"/>
  <c r="R1258" i="2"/>
  <c r="S1258" i="2" s="1"/>
  <c r="P1258" i="2"/>
  <c r="Q1258" i="2" s="1"/>
  <c r="N1258" i="2"/>
  <c r="O1258" i="2" s="1"/>
  <c r="H1258" i="2"/>
  <c r="I1258" i="2" s="1"/>
  <c r="Z1257" i="2"/>
  <c r="AA1257" i="2" s="1"/>
  <c r="X1257" i="2"/>
  <c r="Y1257" i="2" s="1"/>
  <c r="V1257" i="2"/>
  <c r="W1257" i="2" s="1"/>
  <c r="T1257" i="2"/>
  <c r="U1257" i="2" s="1"/>
  <c r="R1257" i="2"/>
  <c r="S1257" i="2" s="1"/>
  <c r="P1257" i="2"/>
  <c r="Q1257" i="2" s="1"/>
  <c r="N1257" i="2"/>
  <c r="O1257" i="2" s="1"/>
  <c r="H1257" i="2"/>
  <c r="I1257" i="2" s="1"/>
  <c r="AG1255" i="2"/>
  <c r="Z1254" i="2"/>
  <c r="AA1254" i="2" s="1"/>
  <c r="X1254" i="2"/>
  <c r="Y1254" i="2" s="1"/>
  <c r="V1254" i="2"/>
  <c r="W1254" i="2" s="1"/>
  <c r="T1254" i="2"/>
  <c r="U1254" i="2" s="1"/>
  <c r="R1254" i="2"/>
  <c r="S1254" i="2" s="1"/>
  <c r="P1254" i="2"/>
  <c r="Q1254" i="2" s="1"/>
  <c r="N1254" i="2"/>
  <c r="O1254" i="2" s="1"/>
  <c r="H1254" i="2"/>
  <c r="I1254" i="2" s="1"/>
  <c r="Z1253" i="2"/>
  <c r="AA1253" i="2" s="1"/>
  <c r="X1253" i="2"/>
  <c r="Y1253" i="2" s="1"/>
  <c r="V1253" i="2"/>
  <c r="W1253" i="2" s="1"/>
  <c r="T1253" i="2"/>
  <c r="R1253" i="2"/>
  <c r="S1253" i="2" s="1"/>
  <c r="P1253" i="2"/>
  <c r="Q1253" i="2" s="1"/>
  <c r="N1253" i="2"/>
  <c r="O1253" i="2" s="1"/>
  <c r="H1253" i="2"/>
  <c r="I1253" i="2" s="1"/>
  <c r="AG1249" i="2"/>
  <c r="Z1248" i="2"/>
  <c r="AA1248" i="2" s="1"/>
  <c r="X1248" i="2"/>
  <c r="Y1248" i="2" s="1"/>
  <c r="V1248" i="2"/>
  <c r="W1248" i="2" s="1"/>
  <c r="T1248" i="2"/>
  <c r="U1248" i="2" s="1"/>
  <c r="R1248" i="2"/>
  <c r="S1248" i="2" s="1"/>
  <c r="P1248" i="2"/>
  <c r="Q1248" i="2" s="1"/>
  <c r="N1248" i="2"/>
  <c r="O1248" i="2" s="1"/>
  <c r="H1248" i="2"/>
  <c r="I1248" i="2" s="1"/>
  <c r="Z1247" i="2"/>
  <c r="AA1247" i="2" s="1"/>
  <c r="X1247" i="2"/>
  <c r="Y1247" i="2" s="1"/>
  <c r="V1247" i="2"/>
  <c r="W1247" i="2" s="1"/>
  <c r="T1247" i="2"/>
  <c r="R1247" i="2"/>
  <c r="S1247" i="2" s="1"/>
  <c r="P1247" i="2"/>
  <c r="Q1247" i="2" s="1"/>
  <c r="N1247" i="2"/>
  <c r="O1247" i="2" s="1"/>
  <c r="H1247" i="2"/>
  <c r="I1247" i="2" s="1"/>
  <c r="Z1246" i="2"/>
  <c r="AA1246" i="2" s="1"/>
  <c r="X1246" i="2"/>
  <c r="Y1246" i="2" s="1"/>
  <c r="V1246" i="2"/>
  <c r="W1246" i="2" s="1"/>
  <c r="T1246" i="2"/>
  <c r="U1246" i="2" s="1"/>
  <c r="R1246" i="2"/>
  <c r="S1246" i="2" s="1"/>
  <c r="P1246" i="2"/>
  <c r="Q1246" i="2" s="1"/>
  <c r="N1246" i="2"/>
  <c r="O1246" i="2" s="1"/>
  <c r="H1246" i="2"/>
  <c r="I1246" i="2" s="1"/>
  <c r="AG1241" i="2"/>
  <c r="Z1240" i="2"/>
  <c r="AA1240" i="2" s="1"/>
  <c r="X1240" i="2"/>
  <c r="Y1240" i="2" s="1"/>
  <c r="V1240" i="2"/>
  <c r="W1240" i="2" s="1"/>
  <c r="T1240" i="2"/>
  <c r="U1240" i="2" s="1"/>
  <c r="R1240" i="2"/>
  <c r="S1240" i="2" s="1"/>
  <c r="P1240" i="2"/>
  <c r="Q1240" i="2" s="1"/>
  <c r="N1240" i="2"/>
  <c r="H1240" i="2"/>
  <c r="I1240" i="2" s="1"/>
  <c r="Z1239" i="2"/>
  <c r="AA1239" i="2" s="1"/>
  <c r="X1239" i="2"/>
  <c r="Y1239" i="2" s="1"/>
  <c r="V1239" i="2"/>
  <c r="W1239" i="2" s="1"/>
  <c r="T1239" i="2"/>
  <c r="U1239" i="2" s="1"/>
  <c r="R1239" i="2"/>
  <c r="S1239" i="2" s="1"/>
  <c r="P1239" i="2"/>
  <c r="Q1239" i="2" s="1"/>
  <c r="N1239" i="2"/>
  <c r="O1239" i="2" s="1"/>
  <c r="H1239" i="2"/>
  <c r="I1239" i="2" s="1"/>
  <c r="Z1238" i="2"/>
  <c r="AA1238" i="2" s="1"/>
  <c r="X1238" i="2"/>
  <c r="Y1238" i="2" s="1"/>
  <c r="V1238" i="2"/>
  <c r="W1238" i="2" s="1"/>
  <c r="T1238" i="2"/>
  <c r="U1238" i="2" s="1"/>
  <c r="R1238" i="2"/>
  <c r="S1238" i="2" s="1"/>
  <c r="P1238" i="2"/>
  <c r="Q1238" i="2" s="1"/>
  <c r="N1238" i="2"/>
  <c r="H1238" i="2"/>
  <c r="I1238" i="2" s="1"/>
  <c r="AG1233" i="2"/>
  <c r="Z1232" i="2"/>
  <c r="AA1232" i="2" s="1"/>
  <c r="X1232" i="2"/>
  <c r="Y1232" i="2" s="1"/>
  <c r="V1232" i="2"/>
  <c r="W1232" i="2" s="1"/>
  <c r="T1232" i="2"/>
  <c r="U1232" i="2" s="1"/>
  <c r="R1232" i="2"/>
  <c r="S1232" i="2" s="1"/>
  <c r="P1232" i="2"/>
  <c r="Q1232" i="2" s="1"/>
  <c r="N1232" i="2"/>
  <c r="O1232" i="2" s="1"/>
  <c r="H1232" i="2"/>
  <c r="I1232" i="2" s="1"/>
  <c r="Z1231" i="2"/>
  <c r="AA1231" i="2" s="1"/>
  <c r="X1231" i="2"/>
  <c r="Y1231" i="2" s="1"/>
  <c r="V1231" i="2"/>
  <c r="W1231" i="2" s="1"/>
  <c r="T1231" i="2"/>
  <c r="U1231" i="2" s="1"/>
  <c r="R1231" i="2"/>
  <c r="S1231" i="2" s="1"/>
  <c r="P1231" i="2"/>
  <c r="Q1231" i="2" s="1"/>
  <c r="N1231" i="2"/>
  <c r="O1231" i="2" s="1"/>
  <c r="H1231" i="2"/>
  <c r="I1231" i="2" s="1"/>
  <c r="Z1230" i="2"/>
  <c r="AA1230" i="2" s="1"/>
  <c r="X1230" i="2"/>
  <c r="Y1230" i="2" s="1"/>
  <c r="V1230" i="2"/>
  <c r="W1230" i="2" s="1"/>
  <c r="T1230" i="2"/>
  <c r="U1230" i="2" s="1"/>
  <c r="R1230" i="2"/>
  <c r="S1230" i="2" s="1"/>
  <c r="P1230" i="2"/>
  <c r="Q1230" i="2" s="1"/>
  <c r="N1230" i="2"/>
  <c r="O1230" i="2" s="1"/>
  <c r="H1230" i="2"/>
  <c r="I1230" i="2" s="1"/>
  <c r="AG1225" i="2"/>
  <c r="AG1222" i="2"/>
  <c r="Z1221" i="2"/>
  <c r="AA1221" i="2" s="1"/>
  <c r="X1221" i="2"/>
  <c r="Y1221" i="2" s="1"/>
  <c r="V1221" i="2"/>
  <c r="W1221" i="2" s="1"/>
  <c r="T1221" i="2"/>
  <c r="U1221" i="2" s="1"/>
  <c r="R1221" i="2"/>
  <c r="S1221" i="2" s="1"/>
  <c r="P1221" i="2"/>
  <c r="Q1221" i="2" s="1"/>
  <c r="N1221" i="2"/>
  <c r="O1221" i="2" s="1"/>
  <c r="H1221" i="2"/>
  <c r="I1221" i="2" s="1"/>
  <c r="Z1220" i="2"/>
  <c r="AA1220" i="2" s="1"/>
  <c r="X1220" i="2"/>
  <c r="Y1220" i="2" s="1"/>
  <c r="V1220" i="2"/>
  <c r="W1220" i="2" s="1"/>
  <c r="T1220" i="2"/>
  <c r="U1220" i="2" s="1"/>
  <c r="R1220" i="2"/>
  <c r="S1220" i="2" s="1"/>
  <c r="P1220" i="2"/>
  <c r="Q1220" i="2" s="1"/>
  <c r="N1220" i="2"/>
  <c r="O1220" i="2" s="1"/>
  <c r="H1220" i="2"/>
  <c r="I1220" i="2" s="1"/>
  <c r="Z1219" i="2"/>
  <c r="AA1219" i="2" s="1"/>
  <c r="X1219" i="2"/>
  <c r="Y1219" i="2" s="1"/>
  <c r="V1219" i="2"/>
  <c r="W1219" i="2" s="1"/>
  <c r="T1219" i="2"/>
  <c r="U1219" i="2" s="1"/>
  <c r="R1219" i="2"/>
  <c r="S1219" i="2" s="1"/>
  <c r="P1219" i="2"/>
  <c r="Q1219" i="2" s="1"/>
  <c r="N1219" i="2"/>
  <c r="H1219" i="2"/>
  <c r="I1219" i="2" s="1"/>
  <c r="AG1215" i="2"/>
  <c r="Z1214" i="2"/>
  <c r="AA1214" i="2" s="1"/>
  <c r="X1214" i="2"/>
  <c r="Y1214" i="2" s="1"/>
  <c r="V1214" i="2"/>
  <c r="W1214" i="2" s="1"/>
  <c r="T1214" i="2"/>
  <c r="U1214" i="2" s="1"/>
  <c r="R1214" i="2"/>
  <c r="S1214" i="2" s="1"/>
  <c r="P1214" i="2"/>
  <c r="Q1214" i="2" s="1"/>
  <c r="N1214" i="2"/>
  <c r="O1214" i="2" s="1"/>
  <c r="H1214" i="2"/>
  <c r="I1214" i="2" s="1"/>
  <c r="Z1213" i="2"/>
  <c r="AA1213" i="2" s="1"/>
  <c r="X1213" i="2"/>
  <c r="Y1213" i="2" s="1"/>
  <c r="V1213" i="2"/>
  <c r="W1213" i="2" s="1"/>
  <c r="T1213" i="2"/>
  <c r="U1213" i="2" s="1"/>
  <c r="R1213" i="2"/>
  <c r="S1213" i="2" s="1"/>
  <c r="P1213" i="2"/>
  <c r="Q1213" i="2" s="1"/>
  <c r="N1213" i="2"/>
  <c r="O1213" i="2" s="1"/>
  <c r="H1213" i="2"/>
  <c r="I1213" i="2" s="1"/>
  <c r="Z1212" i="2"/>
  <c r="AA1212" i="2" s="1"/>
  <c r="X1212" i="2"/>
  <c r="Y1212" i="2" s="1"/>
  <c r="V1212" i="2"/>
  <c r="W1212" i="2" s="1"/>
  <c r="T1212" i="2"/>
  <c r="U1212" i="2" s="1"/>
  <c r="R1212" i="2"/>
  <c r="S1212" i="2" s="1"/>
  <c r="P1212" i="2"/>
  <c r="Q1212" i="2" s="1"/>
  <c r="N1212" i="2"/>
  <c r="O1212" i="2" s="1"/>
  <c r="H1212" i="2"/>
  <c r="I1212" i="2" s="1"/>
  <c r="AG1210" i="2"/>
  <c r="Z1209" i="2"/>
  <c r="AA1209" i="2" s="1"/>
  <c r="AA1208" i="2" s="1"/>
  <c r="X1209" i="2"/>
  <c r="Y1209" i="2" s="1"/>
  <c r="Y1208" i="2" s="1"/>
  <c r="V1209" i="2"/>
  <c r="W1209" i="2" s="1"/>
  <c r="W1208" i="2" s="1"/>
  <c r="T1209" i="2"/>
  <c r="U1209" i="2" s="1"/>
  <c r="R1209" i="2"/>
  <c r="S1209" i="2" s="1"/>
  <c r="S1208" i="2" s="1"/>
  <c r="P1209" i="2"/>
  <c r="Q1209" i="2" s="1"/>
  <c r="Q1208" i="2" s="1"/>
  <c r="N1209" i="2"/>
  <c r="H1209" i="2"/>
  <c r="I1209" i="2" s="1"/>
  <c r="I1208" i="2" s="1"/>
  <c r="AG1208" i="2"/>
  <c r="Z1207" i="2"/>
  <c r="AA1207" i="2" s="1"/>
  <c r="AA1206" i="2" s="1"/>
  <c r="X1207" i="2"/>
  <c r="Y1207" i="2" s="1"/>
  <c r="Y1206" i="2" s="1"/>
  <c r="V1207" i="2"/>
  <c r="W1207" i="2" s="1"/>
  <c r="W1206" i="2" s="1"/>
  <c r="T1207" i="2"/>
  <c r="U1207" i="2" s="1"/>
  <c r="U1206" i="2" s="1"/>
  <c r="R1207" i="2"/>
  <c r="S1207" i="2" s="1"/>
  <c r="S1206" i="2" s="1"/>
  <c r="P1207" i="2"/>
  <c r="Q1207" i="2" s="1"/>
  <c r="Q1206" i="2" s="1"/>
  <c r="N1207" i="2"/>
  <c r="O1207" i="2" s="1"/>
  <c r="O1206" i="2" s="1"/>
  <c r="H1207" i="2"/>
  <c r="I1207" i="2" s="1"/>
  <c r="I1206" i="2" s="1"/>
  <c r="AG1206" i="2"/>
  <c r="Z1205" i="2"/>
  <c r="AA1205" i="2" s="1"/>
  <c r="X1205" i="2"/>
  <c r="Y1205" i="2" s="1"/>
  <c r="V1205" i="2"/>
  <c r="W1205" i="2" s="1"/>
  <c r="T1205" i="2"/>
  <c r="U1205" i="2" s="1"/>
  <c r="R1205" i="2"/>
  <c r="S1205" i="2" s="1"/>
  <c r="P1205" i="2"/>
  <c r="Q1205" i="2" s="1"/>
  <c r="N1205" i="2"/>
  <c r="O1205" i="2" s="1"/>
  <c r="H1205" i="2"/>
  <c r="I1205" i="2" s="1"/>
  <c r="Z1204" i="2"/>
  <c r="AA1204" i="2" s="1"/>
  <c r="X1204" i="2"/>
  <c r="Y1204" i="2" s="1"/>
  <c r="V1204" i="2"/>
  <c r="W1204" i="2" s="1"/>
  <c r="T1204" i="2"/>
  <c r="U1204" i="2" s="1"/>
  <c r="R1204" i="2"/>
  <c r="S1204" i="2" s="1"/>
  <c r="P1204" i="2"/>
  <c r="Q1204" i="2" s="1"/>
  <c r="N1204" i="2"/>
  <c r="O1204" i="2" s="1"/>
  <c r="H1204" i="2"/>
  <c r="I1204" i="2" s="1"/>
  <c r="Z1203" i="2"/>
  <c r="AA1203" i="2" s="1"/>
  <c r="X1203" i="2"/>
  <c r="Y1203" i="2" s="1"/>
  <c r="V1203" i="2"/>
  <c r="W1203" i="2" s="1"/>
  <c r="T1203" i="2"/>
  <c r="U1203" i="2" s="1"/>
  <c r="R1203" i="2"/>
  <c r="S1203" i="2" s="1"/>
  <c r="P1203" i="2"/>
  <c r="Q1203" i="2" s="1"/>
  <c r="N1203" i="2"/>
  <c r="O1203" i="2" s="1"/>
  <c r="H1203" i="2"/>
  <c r="I1203" i="2" s="1"/>
  <c r="Z1202" i="2"/>
  <c r="AA1202" i="2" s="1"/>
  <c r="X1202" i="2"/>
  <c r="Y1202" i="2" s="1"/>
  <c r="V1202" i="2"/>
  <c r="W1202" i="2" s="1"/>
  <c r="T1202" i="2"/>
  <c r="U1202" i="2" s="1"/>
  <c r="R1202" i="2"/>
  <c r="S1202" i="2" s="1"/>
  <c r="P1202" i="2"/>
  <c r="Q1202" i="2" s="1"/>
  <c r="N1202" i="2"/>
  <c r="O1202" i="2" s="1"/>
  <c r="H1202" i="2"/>
  <c r="I1202" i="2" s="1"/>
  <c r="Z1201" i="2"/>
  <c r="AA1201" i="2" s="1"/>
  <c r="X1201" i="2"/>
  <c r="Y1201" i="2" s="1"/>
  <c r="V1201" i="2"/>
  <c r="W1201" i="2" s="1"/>
  <c r="T1201" i="2"/>
  <c r="U1201" i="2" s="1"/>
  <c r="R1201" i="2"/>
  <c r="S1201" i="2" s="1"/>
  <c r="P1201" i="2"/>
  <c r="Q1201" i="2" s="1"/>
  <c r="N1201" i="2"/>
  <c r="O1201" i="2" s="1"/>
  <c r="H1201" i="2"/>
  <c r="I1201" i="2" s="1"/>
  <c r="Z1200" i="2"/>
  <c r="AA1200" i="2" s="1"/>
  <c r="X1200" i="2"/>
  <c r="Y1200" i="2" s="1"/>
  <c r="V1200" i="2"/>
  <c r="W1200" i="2" s="1"/>
  <c r="T1200" i="2"/>
  <c r="U1200" i="2" s="1"/>
  <c r="R1200" i="2"/>
  <c r="S1200" i="2" s="1"/>
  <c r="P1200" i="2"/>
  <c r="Q1200" i="2" s="1"/>
  <c r="N1200" i="2"/>
  <c r="O1200" i="2" s="1"/>
  <c r="H1200" i="2"/>
  <c r="I1200" i="2" s="1"/>
  <c r="Z1199" i="2"/>
  <c r="AA1199" i="2" s="1"/>
  <c r="X1199" i="2"/>
  <c r="Y1199" i="2" s="1"/>
  <c r="V1199" i="2"/>
  <c r="W1199" i="2" s="1"/>
  <c r="T1199" i="2"/>
  <c r="U1199" i="2" s="1"/>
  <c r="R1199" i="2"/>
  <c r="S1199" i="2" s="1"/>
  <c r="P1199" i="2"/>
  <c r="Q1199" i="2" s="1"/>
  <c r="N1199" i="2"/>
  <c r="O1199" i="2" s="1"/>
  <c r="H1199" i="2"/>
  <c r="I1199" i="2" s="1"/>
  <c r="AG1197" i="2"/>
  <c r="Z1196" i="2"/>
  <c r="AA1196" i="2" s="1"/>
  <c r="X1196" i="2"/>
  <c r="Y1196" i="2" s="1"/>
  <c r="V1196" i="2"/>
  <c r="W1196" i="2" s="1"/>
  <c r="T1196" i="2"/>
  <c r="R1196" i="2"/>
  <c r="S1196" i="2" s="1"/>
  <c r="P1196" i="2"/>
  <c r="Q1196" i="2" s="1"/>
  <c r="N1196" i="2"/>
  <c r="O1196" i="2" s="1"/>
  <c r="H1196" i="2"/>
  <c r="I1196" i="2" s="1"/>
  <c r="Z1195" i="2"/>
  <c r="AA1195" i="2" s="1"/>
  <c r="X1195" i="2"/>
  <c r="V1195" i="2"/>
  <c r="W1195" i="2" s="1"/>
  <c r="T1195" i="2"/>
  <c r="U1195" i="2" s="1"/>
  <c r="R1195" i="2"/>
  <c r="S1195" i="2" s="1"/>
  <c r="P1195" i="2"/>
  <c r="Q1195" i="2" s="1"/>
  <c r="N1195" i="2"/>
  <c r="O1195" i="2" s="1"/>
  <c r="H1195" i="2"/>
  <c r="I1195" i="2" s="1"/>
  <c r="Z1194" i="2"/>
  <c r="AA1194" i="2" s="1"/>
  <c r="X1194" i="2"/>
  <c r="Y1194" i="2" s="1"/>
  <c r="V1194" i="2"/>
  <c r="W1194" i="2" s="1"/>
  <c r="T1194" i="2"/>
  <c r="R1194" i="2"/>
  <c r="S1194" i="2" s="1"/>
  <c r="P1194" i="2"/>
  <c r="Q1194" i="2" s="1"/>
  <c r="N1194" i="2"/>
  <c r="O1194" i="2" s="1"/>
  <c r="H1194" i="2"/>
  <c r="I1194" i="2" s="1"/>
  <c r="Z1193" i="2"/>
  <c r="AA1193" i="2" s="1"/>
  <c r="X1193" i="2"/>
  <c r="V1193" i="2"/>
  <c r="W1193" i="2" s="1"/>
  <c r="T1193" i="2"/>
  <c r="U1193" i="2" s="1"/>
  <c r="R1193" i="2"/>
  <c r="S1193" i="2" s="1"/>
  <c r="P1193" i="2"/>
  <c r="Q1193" i="2" s="1"/>
  <c r="N1193" i="2"/>
  <c r="O1193" i="2" s="1"/>
  <c r="H1193" i="2"/>
  <c r="I1193" i="2" s="1"/>
  <c r="Z1192" i="2"/>
  <c r="AA1192" i="2" s="1"/>
  <c r="X1192" i="2"/>
  <c r="Y1192" i="2" s="1"/>
  <c r="V1192" i="2"/>
  <c r="W1192" i="2" s="1"/>
  <c r="T1192" i="2"/>
  <c r="R1192" i="2"/>
  <c r="S1192" i="2" s="1"/>
  <c r="P1192" i="2"/>
  <c r="Q1192" i="2" s="1"/>
  <c r="N1192" i="2"/>
  <c r="O1192" i="2" s="1"/>
  <c r="H1192" i="2"/>
  <c r="I1192" i="2" s="1"/>
  <c r="Z1191" i="2"/>
  <c r="AA1191" i="2" s="1"/>
  <c r="X1191" i="2"/>
  <c r="V1191" i="2"/>
  <c r="W1191" i="2" s="1"/>
  <c r="T1191" i="2"/>
  <c r="U1191" i="2" s="1"/>
  <c r="R1191" i="2"/>
  <c r="S1191" i="2" s="1"/>
  <c r="P1191" i="2"/>
  <c r="Q1191" i="2" s="1"/>
  <c r="N1191" i="2"/>
  <c r="O1191" i="2" s="1"/>
  <c r="H1191" i="2"/>
  <c r="I1191" i="2" s="1"/>
  <c r="Z1190" i="2"/>
  <c r="AA1190" i="2" s="1"/>
  <c r="X1190" i="2"/>
  <c r="Y1190" i="2" s="1"/>
  <c r="V1190" i="2"/>
  <c r="W1190" i="2" s="1"/>
  <c r="T1190" i="2"/>
  <c r="R1190" i="2"/>
  <c r="S1190" i="2" s="1"/>
  <c r="P1190" i="2"/>
  <c r="Q1190" i="2" s="1"/>
  <c r="N1190" i="2"/>
  <c r="O1190" i="2" s="1"/>
  <c r="H1190" i="2"/>
  <c r="I1190" i="2" s="1"/>
  <c r="AG1188" i="2"/>
  <c r="Z1187" i="2"/>
  <c r="AA1187" i="2" s="1"/>
  <c r="X1187" i="2"/>
  <c r="Y1187" i="2" s="1"/>
  <c r="V1187" i="2"/>
  <c r="W1187" i="2" s="1"/>
  <c r="T1187" i="2"/>
  <c r="U1187" i="2" s="1"/>
  <c r="R1187" i="2"/>
  <c r="S1187" i="2" s="1"/>
  <c r="P1187" i="2"/>
  <c r="Q1187" i="2" s="1"/>
  <c r="N1187" i="2"/>
  <c r="O1187" i="2" s="1"/>
  <c r="H1187" i="2"/>
  <c r="I1187" i="2" s="1"/>
  <c r="Z1186" i="2"/>
  <c r="AA1186" i="2" s="1"/>
  <c r="X1186" i="2"/>
  <c r="Y1186" i="2" s="1"/>
  <c r="V1186" i="2"/>
  <c r="W1186" i="2" s="1"/>
  <c r="T1186" i="2"/>
  <c r="U1186" i="2" s="1"/>
  <c r="R1186" i="2"/>
  <c r="S1186" i="2" s="1"/>
  <c r="P1186" i="2"/>
  <c r="Q1186" i="2" s="1"/>
  <c r="N1186" i="2"/>
  <c r="O1186" i="2" s="1"/>
  <c r="H1186" i="2"/>
  <c r="I1186" i="2" s="1"/>
  <c r="AG1184" i="2"/>
  <c r="Z1183" i="2"/>
  <c r="AA1183" i="2" s="1"/>
  <c r="X1183" i="2"/>
  <c r="Y1183" i="2" s="1"/>
  <c r="V1183" i="2"/>
  <c r="W1183" i="2" s="1"/>
  <c r="T1183" i="2"/>
  <c r="U1183" i="2" s="1"/>
  <c r="R1183" i="2"/>
  <c r="S1183" i="2" s="1"/>
  <c r="P1183" i="2"/>
  <c r="Q1183" i="2" s="1"/>
  <c r="N1183" i="2"/>
  <c r="H1183" i="2"/>
  <c r="I1183" i="2" s="1"/>
  <c r="AG1178" i="2"/>
  <c r="Z1177" i="2"/>
  <c r="AA1177" i="2" s="1"/>
  <c r="X1177" i="2"/>
  <c r="Y1177" i="2" s="1"/>
  <c r="V1177" i="2"/>
  <c r="W1177" i="2" s="1"/>
  <c r="T1177" i="2"/>
  <c r="U1177" i="2" s="1"/>
  <c r="R1177" i="2"/>
  <c r="S1177" i="2" s="1"/>
  <c r="P1177" i="2"/>
  <c r="Q1177" i="2" s="1"/>
  <c r="N1177" i="2"/>
  <c r="O1177" i="2" s="1"/>
  <c r="H1177" i="2"/>
  <c r="I1177" i="2" s="1"/>
  <c r="Z1176" i="2"/>
  <c r="AA1176" i="2" s="1"/>
  <c r="X1176" i="2"/>
  <c r="Y1176" i="2" s="1"/>
  <c r="V1176" i="2"/>
  <c r="W1176" i="2" s="1"/>
  <c r="T1176" i="2"/>
  <c r="U1176" i="2" s="1"/>
  <c r="R1176" i="2"/>
  <c r="S1176" i="2" s="1"/>
  <c r="P1176" i="2"/>
  <c r="Q1176" i="2" s="1"/>
  <c r="N1176" i="2"/>
  <c r="O1176" i="2" s="1"/>
  <c r="H1176" i="2"/>
  <c r="I1176" i="2" s="1"/>
  <c r="AG1171" i="2"/>
  <c r="Z1170" i="2"/>
  <c r="AA1170" i="2" s="1"/>
  <c r="X1170" i="2"/>
  <c r="V1170" i="2"/>
  <c r="W1170" i="2" s="1"/>
  <c r="T1170" i="2"/>
  <c r="U1170" i="2" s="1"/>
  <c r="R1170" i="2"/>
  <c r="S1170" i="2" s="1"/>
  <c r="P1170" i="2"/>
  <c r="Q1170" i="2" s="1"/>
  <c r="N1170" i="2"/>
  <c r="O1170" i="2" s="1"/>
  <c r="H1170" i="2"/>
  <c r="I1170" i="2" s="1"/>
  <c r="AG1167" i="2"/>
  <c r="Z1166" i="2"/>
  <c r="AA1166" i="2" s="1"/>
  <c r="AA1165" i="2" s="1"/>
  <c r="X1166" i="2"/>
  <c r="Y1166" i="2" s="1"/>
  <c r="Y1165" i="2" s="1"/>
  <c r="V1166" i="2"/>
  <c r="W1166" i="2" s="1"/>
  <c r="W1165" i="2" s="1"/>
  <c r="T1166" i="2"/>
  <c r="U1166" i="2" s="1"/>
  <c r="R1166" i="2"/>
  <c r="S1166" i="2" s="1"/>
  <c r="S1165" i="2" s="1"/>
  <c r="P1166" i="2"/>
  <c r="Q1166" i="2" s="1"/>
  <c r="Q1165" i="2" s="1"/>
  <c r="N1166" i="2"/>
  <c r="O1166" i="2" s="1"/>
  <c r="O1165" i="2" s="1"/>
  <c r="H1166" i="2"/>
  <c r="I1166" i="2" s="1"/>
  <c r="I1165" i="2" s="1"/>
  <c r="AG1165" i="2"/>
  <c r="Z1164" i="2"/>
  <c r="AA1164" i="2" s="1"/>
  <c r="AA1163" i="2" s="1"/>
  <c r="X1164" i="2"/>
  <c r="Y1164" i="2" s="1"/>
  <c r="Y1163" i="2" s="1"/>
  <c r="V1164" i="2"/>
  <c r="W1164" i="2" s="1"/>
  <c r="W1163" i="2" s="1"/>
  <c r="T1164" i="2"/>
  <c r="U1164" i="2" s="1"/>
  <c r="R1164" i="2"/>
  <c r="S1164" i="2" s="1"/>
  <c r="S1163" i="2" s="1"/>
  <c r="P1164" i="2"/>
  <c r="Q1164" i="2" s="1"/>
  <c r="Q1163" i="2" s="1"/>
  <c r="N1164" i="2"/>
  <c r="H1164" i="2"/>
  <c r="I1164" i="2" s="1"/>
  <c r="I1163" i="2" s="1"/>
  <c r="AG1163" i="2"/>
  <c r="Z1162" i="2"/>
  <c r="AA1162" i="2" s="1"/>
  <c r="AA1161" i="2" s="1"/>
  <c r="X1162" i="2"/>
  <c r="Y1162" i="2" s="1"/>
  <c r="Y1161" i="2" s="1"/>
  <c r="V1162" i="2"/>
  <c r="W1162" i="2" s="1"/>
  <c r="W1161" i="2" s="1"/>
  <c r="T1162" i="2"/>
  <c r="U1162" i="2" s="1"/>
  <c r="R1162" i="2"/>
  <c r="S1162" i="2" s="1"/>
  <c r="S1161" i="2" s="1"/>
  <c r="P1162" i="2"/>
  <c r="Q1162" i="2" s="1"/>
  <c r="Q1161" i="2" s="1"/>
  <c r="N1162" i="2"/>
  <c r="O1162" i="2" s="1"/>
  <c r="O1161" i="2" s="1"/>
  <c r="H1162" i="2"/>
  <c r="I1162" i="2" s="1"/>
  <c r="I1161" i="2" s="1"/>
  <c r="AG1161" i="2"/>
  <c r="Z1160" i="2"/>
  <c r="AA1160" i="2" s="1"/>
  <c r="AA1159" i="2" s="1"/>
  <c r="X1160" i="2"/>
  <c r="Y1160" i="2" s="1"/>
  <c r="Y1159" i="2" s="1"/>
  <c r="V1160" i="2"/>
  <c r="W1160" i="2" s="1"/>
  <c r="W1159" i="2" s="1"/>
  <c r="T1160" i="2"/>
  <c r="R1160" i="2"/>
  <c r="S1160" i="2" s="1"/>
  <c r="S1159" i="2" s="1"/>
  <c r="P1160" i="2"/>
  <c r="Q1160" i="2" s="1"/>
  <c r="Q1159" i="2" s="1"/>
  <c r="N1160" i="2"/>
  <c r="O1160" i="2" s="1"/>
  <c r="O1159" i="2" s="1"/>
  <c r="H1160" i="2"/>
  <c r="I1160" i="2" s="1"/>
  <c r="I1159" i="2" s="1"/>
  <c r="AG1159" i="2"/>
  <c r="AG1154" i="2"/>
  <c r="AG1151" i="2"/>
  <c r="Z1150" i="2"/>
  <c r="AA1150" i="2" s="1"/>
  <c r="X1150" i="2"/>
  <c r="Y1150" i="2" s="1"/>
  <c r="V1150" i="2"/>
  <c r="W1150" i="2" s="1"/>
  <c r="T1150" i="2"/>
  <c r="U1150" i="2" s="1"/>
  <c r="R1150" i="2"/>
  <c r="S1150" i="2" s="1"/>
  <c r="P1150" i="2"/>
  <c r="Q1150" i="2" s="1"/>
  <c r="N1150" i="2"/>
  <c r="O1150" i="2" s="1"/>
  <c r="H1150" i="2"/>
  <c r="I1150" i="2" s="1"/>
  <c r="Z1149" i="2"/>
  <c r="AA1149" i="2" s="1"/>
  <c r="X1149" i="2"/>
  <c r="Y1149" i="2" s="1"/>
  <c r="V1149" i="2"/>
  <c r="W1149" i="2" s="1"/>
  <c r="T1149" i="2"/>
  <c r="U1149" i="2" s="1"/>
  <c r="R1149" i="2"/>
  <c r="P1149" i="2"/>
  <c r="Q1149" i="2" s="1"/>
  <c r="N1149" i="2"/>
  <c r="O1149" i="2" s="1"/>
  <c r="H1149" i="2"/>
  <c r="I1149" i="2" s="1"/>
  <c r="AG1148" i="2"/>
  <c r="Z1147" i="2"/>
  <c r="AA1147" i="2" s="1"/>
  <c r="AA1146" i="2" s="1"/>
  <c r="X1147" i="2"/>
  <c r="Y1147" i="2" s="1"/>
  <c r="Y1146" i="2" s="1"/>
  <c r="V1147" i="2"/>
  <c r="W1147" i="2" s="1"/>
  <c r="W1146" i="2" s="1"/>
  <c r="T1147" i="2"/>
  <c r="R1147" i="2"/>
  <c r="S1147" i="2" s="1"/>
  <c r="S1146" i="2" s="1"/>
  <c r="P1147" i="2"/>
  <c r="Q1147" i="2" s="1"/>
  <c r="Q1146" i="2" s="1"/>
  <c r="N1147" i="2"/>
  <c r="O1147" i="2" s="1"/>
  <c r="O1146" i="2" s="1"/>
  <c r="H1147" i="2"/>
  <c r="I1147" i="2" s="1"/>
  <c r="I1146" i="2" s="1"/>
  <c r="AG1146" i="2"/>
  <c r="Z1145" i="2"/>
  <c r="AA1145" i="2" s="1"/>
  <c r="X1145" i="2"/>
  <c r="Y1145" i="2" s="1"/>
  <c r="V1145" i="2"/>
  <c r="W1145" i="2" s="1"/>
  <c r="T1145" i="2"/>
  <c r="U1145" i="2" s="1"/>
  <c r="R1145" i="2"/>
  <c r="S1145" i="2" s="1"/>
  <c r="P1145" i="2"/>
  <c r="Q1145" i="2" s="1"/>
  <c r="N1145" i="2"/>
  <c r="H1145" i="2"/>
  <c r="I1145" i="2" s="1"/>
  <c r="Z1144" i="2"/>
  <c r="AA1144" i="2" s="1"/>
  <c r="X1144" i="2"/>
  <c r="Y1144" i="2" s="1"/>
  <c r="V1144" i="2"/>
  <c r="W1144" i="2" s="1"/>
  <c r="T1144" i="2"/>
  <c r="R1144" i="2"/>
  <c r="S1144" i="2" s="1"/>
  <c r="P1144" i="2"/>
  <c r="Q1144" i="2" s="1"/>
  <c r="N1144" i="2"/>
  <c r="O1144" i="2" s="1"/>
  <c r="H1144" i="2"/>
  <c r="I1144" i="2" s="1"/>
  <c r="AG1143" i="2"/>
  <c r="Z1142" i="2"/>
  <c r="AA1142" i="2" s="1"/>
  <c r="X1142" i="2"/>
  <c r="Y1142" i="2" s="1"/>
  <c r="V1142" i="2"/>
  <c r="W1142" i="2" s="1"/>
  <c r="T1142" i="2"/>
  <c r="U1142" i="2" s="1"/>
  <c r="R1142" i="2"/>
  <c r="S1142" i="2" s="1"/>
  <c r="P1142" i="2"/>
  <c r="Q1142" i="2" s="1"/>
  <c r="N1142" i="2"/>
  <c r="H1142" i="2"/>
  <c r="I1142" i="2" s="1"/>
  <c r="Z1141" i="2"/>
  <c r="AA1141" i="2" s="1"/>
  <c r="X1141" i="2"/>
  <c r="Y1141" i="2" s="1"/>
  <c r="V1141" i="2"/>
  <c r="W1141" i="2" s="1"/>
  <c r="T1141" i="2"/>
  <c r="U1141" i="2" s="1"/>
  <c r="R1141" i="2"/>
  <c r="P1141" i="2"/>
  <c r="Q1141" i="2" s="1"/>
  <c r="N1141" i="2"/>
  <c r="O1141" i="2" s="1"/>
  <c r="H1141" i="2"/>
  <c r="I1141" i="2" s="1"/>
  <c r="AG1140" i="2"/>
  <c r="Z1139" i="2"/>
  <c r="AA1139" i="2" s="1"/>
  <c r="X1139" i="2"/>
  <c r="Y1139" i="2" s="1"/>
  <c r="V1139" i="2"/>
  <c r="W1139" i="2" s="1"/>
  <c r="T1139" i="2"/>
  <c r="U1139" i="2" s="1"/>
  <c r="R1139" i="2"/>
  <c r="S1139" i="2" s="1"/>
  <c r="P1139" i="2"/>
  <c r="Q1139" i="2" s="1"/>
  <c r="N1139" i="2"/>
  <c r="O1139" i="2" s="1"/>
  <c r="H1139" i="2"/>
  <c r="I1139" i="2" s="1"/>
  <c r="Z1138" i="2"/>
  <c r="AA1138" i="2" s="1"/>
  <c r="X1138" i="2"/>
  <c r="Y1138" i="2" s="1"/>
  <c r="V1138" i="2"/>
  <c r="W1138" i="2" s="1"/>
  <c r="T1138" i="2"/>
  <c r="U1138" i="2" s="1"/>
  <c r="R1138" i="2"/>
  <c r="P1138" i="2"/>
  <c r="Q1138" i="2" s="1"/>
  <c r="N1138" i="2"/>
  <c r="O1138" i="2" s="1"/>
  <c r="H1138" i="2"/>
  <c r="I1138" i="2" s="1"/>
  <c r="AG1137" i="2"/>
  <c r="Z1136" i="2"/>
  <c r="AA1136" i="2" s="1"/>
  <c r="AA1135" i="2" s="1"/>
  <c r="X1136" i="2"/>
  <c r="Y1136" i="2" s="1"/>
  <c r="Y1135" i="2" s="1"/>
  <c r="V1136" i="2"/>
  <c r="W1136" i="2" s="1"/>
  <c r="W1135" i="2" s="1"/>
  <c r="T1136" i="2"/>
  <c r="R1136" i="2"/>
  <c r="S1136" i="2" s="1"/>
  <c r="S1135" i="2" s="1"/>
  <c r="P1136" i="2"/>
  <c r="Q1136" i="2" s="1"/>
  <c r="Q1135" i="2" s="1"/>
  <c r="N1136" i="2"/>
  <c r="O1136" i="2" s="1"/>
  <c r="O1135" i="2" s="1"/>
  <c r="H1136" i="2"/>
  <c r="I1136" i="2" s="1"/>
  <c r="I1135" i="2" s="1"/>
  <c r="AG1135" i="2"/>
  <c r="Z1134" i="2"/>
  <c r="AA1134" i="2" s="1"/>
  <c r="AA1133" i="2" s="1"/>
  <c r="X1134" i="2"/>
  <c r="Y1134" i="2" s="1"/>
  <c r="Y1133" i="2" s="1"/>
  <c r="V1134" i="2"/>
  <c r="W1134" i="2" s="1"/>
  <c r="W1133" i="2" s="1"/>
  <c r="T1134" i="2"/>
  <c r="U1134" i="2" s="1"/>
  <c r="U1133" i="2" s="1"/>
  <c r="R1134" i="2"/>
  <c r="S1134" i="2" s="1"/>
  <c r="S1133" i="2" s="1"/>
  <c r="P1134" i="2"/>
  <c r="Q1134" i="2" s="1"/>
  <c r="Q1133" i="2" s="1"/>
  <c r="N1134" i="2"/>
  <c r="H1134" i="2"/>
  <c r="I1134" i="2" s="1"/>
  <c r="I1133" i="2" s="1"/>
  <c r="AG1133" i="2"/>
  <c r="Z1132" i="2"/>
  <c r="AA1132" i="2" s="1"/>
  <c r="AA1131" i="2" s="1"/>
  <c r="X1132" i="2"/>
  <c r="Y1132" i="2" s="1"/>
  <c r="Y1131" i="2" s="1"/>
  <c r="V1132" i="2"/>
  <c r="W1132" i="2" s="1"/>
  <c r="W1131" i="2" s="1"/>
  <c r="T1132" i="2"/>
  <c r="U1132" i="2" s="1"/>
  <c r="R1132" i="2"/>
  <c r="P1132" i="2"/>
  <c r="Q1132" i="2" s="1"/>
  <c r="Q1131" i="2" s="1"/>
  <c r="N1132" i="2"/>
  <c r="O1132" i="2" s="1"/>
  <c r="O1131" i="2" s="1"/>
  <c r="H1132" i="2"/>
  <c r="I1132" i="2" s="1"/>
  <c r="I1131" i="2" s="1"/>
  <c r="AG1131" i="2"/>
  <c r="Z1130" i="2"/>
  <c r="AA1130" i="2" s="1"/>
  <c r="AA1129" i="2" s="1"/>
  <c r="X1130" i="2"/>
  <c r="Y1130" i="2" s="1"/>
  <c r="Y1129" i="2" s="1"/>
  <c r="V1130" i="2"/>
  <c r="W1130" i="2" s="1"/>
  <c r="W1129" i="2" s="1"/>
  <c r="T1130" i="2"/>
  <c r="R1130" i="2"/>
  <c r="S1130" i="2" s="1"/>
  <c r="S1129" i="2" s="1"/>
  <c r="P1130" i="2"/>
  <c r="Q1130" i="2" s="1"/>
  <c r="Q1129" i="2" s="1"/>
  <c r="N1130" i="2"/>
  <c r="O1130" i="2" s="1"/>
  <c r="O1129" i="2" s="1"/>
  <c r="H1130" i="2"/>
  <c r="I1130" i="2" s="1"/>
  <c r="I1129" i="2" s="1"/>
  <c r="AG1129" i="2"/>
  <c r="AG1122" i="2"/>
  <c r="AG1117" i="2"/>
  <c r="AG1111" i="2"/>
  <c r="Z1110" i="2"/>
  <c r="AA1110" i="2" s="1"/>
  <c r="AA1109" i="2" s="1"/>
  <c r="X1110" i="2"/>
  <c r="Y1110" i="2" s="1"/>
  <c r="Y1109" i="2" s="1"/>
  <c r="V1110" i="2"/>
  <c r="W1110" i="2" s="1"/>
  <c r="W1109" i="2" s="1"/>
  <c r="T1110" i="2"/>
  <c r="U1110" i="2" s="1"/>
  <c r="R1110" i="2"/>
  <c r="S1110" i="2" s="1"/>
  <c r="S1109" i="2" s="1"/>
  <c r="P1110" i="2"/>
  <c r="Q1110" i="2" s="1"/>
  <c r="Q1109" i="2" s="1"/>
  <c r="N1110" i="2"/>
  <c r="O1110" i="2" s="1"/>
  <c r="O1109" i="2" s="1"/>
  <c r="H1110" i="2"/>
  <c r="I1110" i="2" s="1"/>
  <c r="I1109" i="2" s="1"/>
  <c r="AG1109" i="2"/>
  <c r="Z1108" i="2"/>
  <c r="AA1108" i="2" s="1"/>
  <c r="AA1107" i="2" s="1"/>
  <c r="X1108" i="2"/>
  <c r="Y1108" i="2" s="1"/>
  <c r="Y1107" i="2" s="1"/>
  <c r="V1108" i="2"/>
  <c r="W1108" i="2" s="1"/>
  <c r="W1107" i="2" s="1"/>
  <c r="T1108" i="2"/>
  <c r="R1108" i="2"/>
  <c r="S1108" i="2" s="1"/>
  <c r="S1107" i="2" s="1"/>
  <c r="P1108" i="2"/>
  <c r="Q1108" i="2" s="1"/>
  <c r="Q1107" i="2" s="1"/>
  <c r="N1108" i="2"/>
  <c r="O1108" i="2" s="1"/>
  <c r="O1107" i="2" s="1"/>
  <c r="H1108" i="2"/>
  <c r="I1108" i="2" s="1"/>
  <c r="I1107" i="2" s="1"/>
  <c r="AG1107" i="2"/>
  <c r="Z1106" i="2"/>
  <c r="AA1106" i="2" s="1"/>
  <c r="AA1105" i="2" s="1"/>
  <c r="X1106" i="2"/>
  <c r="Y1106" i="2" s="1"/>
  <c r="Y1105" i="2" s="1"/>
  <c r="V1106" i="2"/>
  <c r="W1106" i="2" s="1"/>
  <c r="W1105" i="2" s="1"/>
  <c r="T1106" i="2"/>
  <c r="U1106" i="2" s="1"/>
  <c r="R1106" i="2"/>
  <c r="S1106" i="2" s="1"/>
  <c r="S1105" i="2" s="1"/>
  <c r="P1106" i="2"/>
  <c r="Q1106" i="2" s="1"/>
  <c r="Q1105" i="2" s="1"/>
  <c r="N1106" i="2"/>
  <c r="O1106" i="2" s="1"/>
  <c r="O1105" i="2" s="1"/>
  <c r="H1106" i="2"/>
  <c r="I1106" i="2" s="1"/>
  <c r="I1105" i="2" s="1"/>
  <c r="AG1105" i="2"/>
  <c r="Z1104" i="2"/>
  <c r="AA1104" i="2" s="1"/>
  <c r="AA1103" i="2" s="1"/>
  <c r="X1104" i="2"/>
  <c r="V1104" i="2"/>
  <c r="W1104" i="2" s="1"/>
  <c r="W1103" i="2" s="1"/>
  <c r="T1104" i="2"/>
  <c r="U1104" i="2" s="1"/>
  <c r="R1104" i="2"/>
  <c r="S1104" i="2" s="1"/>
  <c r="S1103" i="2" s="1"/>
  <c r="P1104" i="2"/>
  <c r="Q1104" i="2" s="1"/>
  <c r="Q1103" i="2" s="1"/>
  <c r="N1104" i="2"/>
  <c r="O1104" i="2" s="1"/>
  <c r="O1103" i="2" s="1"/>
  <c r="H1104" i="2"/>
  <c r="I1104" i="2" s="1"/>
  <c r="I1103" i="2" s="1"/>
  <c r="AG1103" i="2"/>
  <c r="AG1098" i="2"/>
  <c r="AG1095" i="2"/>
  <c r="Z1094" i="2"/>
  <c r="AA1094" i="2" s="1"/>
  <c r="X1094" i="2"/>
  <c r="Y1094" i="2" s="1"/>
  <c r="V1094" i="2"/>
  <c r="W1094" i="2" s="1"/>
  <c r="T1094" i="2"/>
  <c r="U1094" i="2" s="1"/>
  <c r="R1094" i="2"/>
  <c r="S1094" i="2" s="1"/>
  <c r="P1094" i="2"/>
  <c r="Q1094" i="2" s="1"/>
  <c r="N1094" i="2"/>
  <c r="O1094" i="2" s="1"/>
  <c r="H1094" i="2"/>
  <c r="I1094" i="2" s="1"/>
  <c r="AG1091" i="2"/>
  <c r="Z1090" i="2"/>
  <c r="AA1090" i="2" s="1"/>
  <c r="X1090" i="2"/>
  <c r="Y1090" i="2" s="1"/>
  <c r="V1090" i="2"/>
  <c r="W1090" i="2" s="1"/>
  <c r="T1090" i="2"/>
  <c r="U1090" i="2" s="1"/>
  <c r="R1090" i="2"/>
  <c r="S1090" i="2" s="1"/>
  <c r="P1090" i="2"/>
  <c r="Q1090" i="2" s="1"/>
  <c r="N1090" i="2"/>
  <c r="O1090" i="2" s="1"/>
  <c r="H1090" i="2"/>
  <c r="I1090" i="2" s="1"/>
  <c r="AG1087" i="2"/>
  <c r="Z1086" i="2"/>
  <c r="AA1086" i="2" s="1"/>
  <c r="AA1085" i="2" s="1"/>
  <c r="X1086" i="2"/>
  <c r="Y1086" i="2" s="1"/>
  <c r="Y1085" i="2" s="1"/>
  <c r="V1086" i="2"/>
  <c r="W1086" i="2" s="1"/>
  <c r="W1085" i="2" s="1"/>
  <c r="T1086" i="2"/>
  <c r="U1086" i="2" s="1"/>
  <c r="R1086" i="2"/>
  <c r="S1086" i="2" s="1"/>
  <c r="S1085" i="2" s="1"/>
  <c r="P1086" i="2"/>
  <c r="Q1086" i="2" s="1"/>
  <c r="Q1085" i="2" s="1"/>
  <c r="N1086" i="2"/>
  <c r="O1086" i="2" s="1"/>
  <c r="O1085" i="2" s="1"/>
  <c r="H1086" i="2"/>
  <c r="I1086" i="2" s="1"/>
  <c r="I1085" i="2" s="1"/>
  <c r="AG1085" i="2"/>
  <c r="Z1084" i="2"/>
  <c r="AA1084" i="2" s="1"/>
  <c r="AA1083" i="2" s="1"/>
  <c r="X1084" i="2"/>
  <c r="Y1084" i="2" s="1"/>
  <c r="Y1083" i="2" s="1"/>
  <c r="V1084" i="2"/>
  <c r="W1084" i="2" s="1"/>
  <c r="W1083" i="2" s="1"/>
  <c r="T1084" i="2"/>
  <c r="U1084" i="2" s="1"/>
  <c r="R1084" i="2"/>
  <c r="S1084" i="2" s="1"/>
  <c r="S1083" i="2" s="1"/>
  <c r="P1084" i="2"/>
  <c r="Q1084" i="2" s="1"/>
  <c r="Q1083" i="2" s="1"/>
  <c r="N1084" i="2"/>
  <c r="O1084" i="2" s="1"/>
  <c r="O1083" i="2" s="1"/>
  <c r="H1084" i="2"/>
  <c r="I1084" i="2" s="1"/>
  <c r="I1083" i="2" s="1"/>
  <c r="AG1083" i="2"/>
  <c r="Z1082" i="2"/>
  <c r="AA1082" i="2" s="1"/>
  <c r="X1082" i="2"/>
  <c r="Y1082" i="2" s="1"/>
  <c r="V1082" i="2"/>
  <c r="W1082" i="2" s="1"/>
  <c r="T1082" i="2"/>
  <c r="U1082" i="2" s="1"/>
  <c r="R1082" i="2"/>
  <c r="S1082" i="2" s="1"/>
  <c r="P1082" i="2"/>
  <c r="Q1082" i="2" s="1"/>
  <c r="N1082" i="2"/>
  <c r="O1082" i="2" s="1"/>
  <c r="H1082" i="2"/>
  <c r="I1082" i="2" s="1"/>
  <c r="Z1081" i="2"/>
  <c r="AA1081" i="2" s="1"/>
  <c r="X1081" i="2"/>
  <c r="Y1081" i="2" s="1"/>
  <c r="V1081" i="2"/>
  <c r="W1081" i="2" s="1"/>
  <c r="T1081" i="2"/>
  <c r="U1081" i="2" s="1"/>
  <c r="R1081" i="2"/>
  <c r="S1081" i="2" s="1"/>
  <c r="P1081" i="2"/>
  <c r="Q1081" i="2" s="1"/>
  <c r="N1081" i="2"/>
  <c r="O1081" i="2" s="1"/>
  <c r="H1081" i="2"/>
  <c r="I1081" i="2" s="1"/>
  <c r="Z1080" i="2"/>
  <c r="AA1080" i="2" s="1"/>
  <c r="X1080" i="2"/>
  <c r="Y1080" i="2" s="1"/>
  <c r="V1080" i="2"/>
  <c r="W1080" i="2" s="1"/>
  <c r="T1080" i="2"/>
  <c r="U1080" i="2" s="1"/>
  <c r="R1080" i="2"/>
  <c r="S1080" i="2" s="1"/>
  <c r="P1080" i="2"/>
  <c r="Q1080" i="2" s="1"/>
  <c r="N1080" i="2"/>
  <c r="O1080" i="2" s="1"/>
  <c r="H1080" i="2"/>
  <c r="I1080" i="2" s="1"/>
  <c r="Z1079" i="2"/>
  <c r="AA1079" i="2" s="1"/>
  <c r="X1079" i="2"/>
  <c r="Y1079" i="2" s="1"/>
  <c r="V1079" i="2"/>
  <c r="W1079" i="2" s="1"/>
  <c r="T1079" i="2"/>
  <c r="U1079" i="2" s="1"/>
  <c r="R1079" i="2"/>
  <c r="S1079" i="2" s="1"/>
  <c r="P1079" i="2"/>
  <c r="Q1079" i="2" s="1"/>
  <c r="N1079" i="2"/>
  <c r="O1079" i="2" s="1"/>
  <c r="H1079" i="2"/>
  <c r="I1079" i="2" s="1"/>
  <c r="Z1078" i="2"/>
  <c r="AA1078" i="2" s="1"/>
  <c r="X1078" i="2"/>
  <c r="Y1078" i="2" s="1"/>
  <c r="V1078" i="2"/>
  <c r="W1078" i="2" s="1"/>
  <c r="T1078" i="2"/>
  <c r="U1078" i="2" s="1"/>
  <c r="R1078" i="2"/>
  <c r="S1078" i="2" s="1"/>
  <c r="P1078" i="2"/>
  <c r="Q1078" i="2" s="1"/>
  <c r="N1078" i="2"/>
  <c r="O1078" i="2" s="1"/>
  <c r="H1078" i="2"/>
  <c r="I1078" i="2" s="1"/>
  <c r="Z1077" i="2"/>
  <c r="AA1077" i="2" s="1"/>
  <c r="X1077" i="2"/>
  <c r="Y1077" i="2" s="1"/>
  <c r="V1077" i="2"/>
  <c r="W1077" i="2" s="1"/>
  <c r="T1077" i="2"/>
  <c r="U1077" i="2" s="1"/>
  <c r="R1077" i="2"/>
  <c r="S1077" i="2" s="1"/>
  <c r="P1077" i="2"/>
  <c r="Q1077" i="2" s="1"/>
  <c r="N1077" i="2"/>
  <c r="O1077" i="2" s="1"/>
  <c r="H1077" i="2"/>
  <c r="I1077" i="2" s="1"/>
  <c r="Z1076" i="2"/>
  <c r="AA1076" i="2" s="1"/>
  <c r="X1076" i="2"/>
  <c r="Y1076" i="2" s="1"/>
  <c r="V1076" i="2"/>
  <c r="W1076" i="2" s="1"/>
  <c r="T1076" i="2"/>
  <c r="U1076" i="2" s="1"/>
  <c r="R1076" i="2"/>
  <c r="S1076" i="2" s="1"/>
  <c r="P1076" i="2"/>
  <c r="Q1076" i="2" s="1"/>
  <c r="N1076" i="2"/>
  <c r="O1076" i="2" s="1"/>
  <c r="H1076" i="2"/>
  <c r="I1076" i="2" s="1"/>
  <c r="AG1074" i="2"/>
  <c r="Z1073" i="2"/>
  <c r="AA1073" i="2" s="1"/>
  <c r="X1073" i="2"/>
  <c r="Y1073" i="2" s="1"/>
  <c r="V1073" i="2"/>
  <c r="W1073" i="2" s="1"/>
  <c r="T1073" i="2"/>
  <c r="R1073" i="2"/>
  <c r="S1073" i="2" s="1"/>
  <c r="P1073" i="2"/>
  <c r="Q1073" i="2" s="1"/>
  <c r="N1073" i="2"/>
  <c r="O1073" i="2" s="1"/>
  <c r="H1073" i="2"/>
  <c r="I1073" i="2" s="1"/>
  <c r="Z1072" i="2"/>
  <c r="AA1072" i="2" s="1"/>
  <c r="X1072" i="2"/>
  <c r="Y1072" i="2" s="1"/>
  <c r="V1072" i="2"/>
  <c r="W1072" i="2" s="1"/>
  <c r="T1072" i="2"/>
  <c r="U1072" i="2" s="1"/>
  <c r="R1072" i="2"/>
  <c r="S1072" i="2" s="1"/>
  <c r="P1072" i="2"/>
  <c r="Q1072" i="2" s="1"/>
  <c r="N1072" i="2"/>
  <c r="O1072" i="2" s="1"/>
  <c r="H1072" i="2"/>
  <c r="I1072" i="2" s="1"/>
  <c r="Z1071" i="2"/>
  <c r="AA1071" i="2" s="1"/>
  <c r="X1071" i="2"/>
  <c r="Y1071" i="2" s="1"/>
  <c r="V1071" i="2"/>
  <c r="W1071" i="2" s="1"/>
  <c r="T1071" i="2"/>
  <c r="U1071" i="2" s="1"/>
  <c r="R1071" i="2"/>
  <c r="S1071" i="2" s="1"/>
  <c r="P1071" i="2"/>
  <c r="Q1071" i="2" s="1"/>
  <c r="N1071" i="2"/>
  <c r="O1071" i="2" s="1"/>
  <c r="H1071" i="2"/>
  <c r="I1071" i="2" s="1"/>
  <c r="Z1070" i="2"/>
  <c r="AA1070" i="2" s="1"/>
  <c r="X1070" i="2"/>
  <c r="Y1070" i="2" s="1"/>
  <c r="V1070" i="2"/>
  <c r="W1070" i="2" s="1"/>
  <c r="T1070" i="2"/>
  <c r="R1070" i="2"/>
  <c r="S1070" i="2" s="1"/>
  <c r="P1070" i="2"/>
  <c r="Q1070" i="2" s="1"/>
  <c r="N1070" i="2"/>
  <c r="O1070" i="2" s="1"/>
  <c r="H1070" i="2"/>
  <c r="I1070" i="2" s="1"/>
  <c r="Z1069" i="2"/>
  <c r="AA1069" i="2" s="1"/>
  <c r="X1069" i="2"/>
  <c r="Y1069" i="2" s="1"/>
  <c r="V1069" i="2"/>
  <c r="W1069" i="2" s="1"/>
  <c r="T1069" i="2"/>
  <c r="U1069" i="2" s="1"/>
  <c r="R1069" i="2"/>
  <c r="S1069" i="2" s="1"/>
  <c r="P1069" i="2"/>
  <c r="Q1069" i="2" s="1"/>
  <c r="N1069" i="2"/>
  <c r="O1069" i="2" s="1"/>
  <c r="H1069" i="2"/>
  <c r="I1069" i="2" s="1"/>
  <c r="Z1068" i="2"/>
  <c r="AA1068" i="2" s="1"/>
  <c r="X1068" i="2"/>
  <c r="Y1068" i="2" s="1"/>
  <c r="V1068" i="2"/>
  <c r="W1068" i="2" s="1"/>
  <c r="T1068" i="2"/>
  <c r="U1068" i="2" s="1"/>
  <c r="R1068" i="2"/>
  <c r="S1068" i="2" s="1"/>
  <c r="P1068" i="2"/>
  <c r="Q1068" i="2" s="1"/>
  <c r="N1068" i="2"/>
  <c r="O1068" i="2" s="1"/>
  <c r="H1068" i="2"/>
  <c r="I1068" i="2" s="1"/>
  <c r="Z1067" i="2"/>
  <c r="AA1067" i="2" s="1"/>
  <c r="X1067" i="2"/>
  <c r="Y1067" i="2" s="1"/>
  <c r="V1067" i="2"/>
  <c r="W1067" i="2" s="1"/>
  <c r="T1067" i="2"/>
  <c r="U1067" i="2" s="1"/>
  <c r="R1067" i="2"/>
  <c r="S1067" i="2" s="1"/>
  <c r="P1067" i="2"/>
  <c r="Q1067" i="2" s="1"/>
  <c r="N1067" i="2"/>
  <c r="O1067" i="2" s="1"/>
  <c r="H1067" i="2"/>
  <c r="I1067" i="2" s="1"/>
  <c r="AG1065" i="2"/>
  <c r="Z1064" i="2"/>
  <c r="AA1064" i="2" s="1"/>
  <c r="X1064" i="2"/>
  <c r="Y1064" i="2" s="1"/>
  <c r="V1064" i="2"/>
  <c r="W1064" i="2" s="1"/>
  <c r="T1064" i="2"/>
  <c r="R1064" i="2"/>
  <c r="S1064" i="2" s="1"/>
  <c r="P1064" i="2"/>
  <c r="Q1064" i="2" s="1"/>
  <c r="N1064" i="2"/>
  <c r="O1064" i="2" s="1"/>
  <c r="H1064" i="2"/>
  <c r="I1064" i="2" s="1"/>
  <c r="AG1061" i="2"/>
  <c r="Z1060" i="2"/>
  <c r="AA1060" i="2" s="1"/>
  <c r="AA1059" i="2" s="1"/>
  <c r="X1060" i="2"/>
  <c r="Y1060" i="2" s="1"/>
  <c r="Y1059" i="2" s="1"/>
  <c r="V1060" i="2"/>
  <c r="W1060" i="2" s="1"/>
  <c r="W1059" i="2" s="1"/>
  <c r="T1060" i="2"/>
  <c r="U1060" i="2" s="1"/>
  <c r="U1059" i="2" s="1"/>
  <c r="R1060" i="2"/>
  <c r="S1060" i="2" s="1"/>
  <c r="S1059" i="2" s="1"/>
  <c r="P1060" i="2"/>
  <c r="Q1060" i="2" s="1"/>
  <c r="Q1059" i="2" s="1"/>
  <c r="N1060" i="2"/>
  <c r="H1060" i="2"/>
  <c r="I1060" i="2" s="1"/>
  <c r="I1059" i="2" s="1"/>
  <c r="AG1059" i="2"/>
  <c r="Z1058" i="2"/>
  <c r="AA1058" i="2" s="1"/>
  <c r="AA1057" i="2" s="1"/>
  <c r="X1058" i="2"/>
  <c r="Y1058" i="2" s="1"/>
  <c r="Y1057" i="2" s="1"/>
  <c r="V1058" i="2"/>
  <c r="W1058" i="2" s="1"/>
  <c r="W1057" i="2" s="1"/>
  <c r="T1058" i="2"/>
  <c r="R1058" i="2"/>
  <c r="S1058" i="2" s="1"/>
  <c r="S1057" i="2" s="1"/>
  <c r="P1058" i="2"/>
  <c r="Q1058" i="2" s="1"/>
  <c r="Q1057" i="2" s="1"/>
  <c r="N1058" i="2"/>
  <c r="O1058" i="2" s="1"/>
  <c r="O1057" i="2" s="1"/>
  <c r="H1058" i="2"/>
  <c r="I1058" i="2" s="1"/>
  <c r="I1057" i="2" s="1"/>
  <c r="AG1057" i="2"/>
  <c r="Z1056" i="2"/>
  <c r="AA1056" i="2" s="1"/>
  <c r="AA1055" i="2" s="1"/>
  <c r="X1056" i="2"/>
  <c r="Y1056" i="2" s="1"/>
  <c r="Y1055" i="2" s="1"/>
  <c r="V1056" i="2"/>
  <c r="W1056" i="2" s="1"/>
  <c r="W1055" i="2" s="1"/>
  <c r="T1056" i="2"/>
  <c r="R1056" i="2"/>
  <c r="S1056" i="2" s="1"/>
  <c r="S1055" i="2" s="1"/>
  <c r="P1056" i="2"/>
  <c r="Q1056" i="2" s="1"/>
  <c r="Q1055" i="2" s="1"/>
  <c r="N1056" i="2"/>
  <c r="O1056" i="2" s="1"/>
  <c r="O1055" i="2" s="1"/>
  <c r="H1056" i="2"/>
  <c r="I1056" i="2" s="1"/>
  <c r="I1055" i="2" s="1"/>
  <c r="AG1055" i="2"/>
  <c r="Z1054" i="2"/>
  <c r="AA1054" i="2" s="1"/>
  <c r="AA1053" i="2" s="1"/>
  <c r="X1054" i="2"/>
  <c r="Y1054" i="2" s="1"/>
  <c r="Y1053" i="2" s="1"/>
  <c r="V1054" i="2"/>
  <c r="W1054" i="2" s="1"/>
  <c r="W1053" i="2" s="1"/>
  <c r="T1054" i="2"/>
  <c r="U1054" i="2" s="1"/>
  <c r="U1053" i="2" s="1"/>
  <c r="R1054" i="2"/>
  <c r="S1054" i="2" s="1"/>
  <c r="S1053" i="2" s="1"/>
  <c r="P1054" i="2"/>
  <c r="Q1054" i="2" s="1"/>
  <c r="Q1053" i="2" s="1"/>
  <c r="N1054" i="2"/>
  <c r="O1054" i="2" s="1"/>
  <c r="O1053" i="2" s="1"/>
  <c r="H1054" i="2"/>
  <c r="I1054" i="2" s="1"/>
  <c r="I1053" i="2" s="1"/>
  <c r="AG1053" i="2"/>
  <c r="AG1048" i="2"/>
  <c r="Z1047" i="2"/>
  <c r="AA1047" i="2" s="1"/>
  <c r="AA1046" i="2" s="1"/>
  <c r="X1047" i="2"/>
  <c r="Y1047" i="2" s="1"/>
  <c r="Y1046" i="2" s="1"/>
  <c r="V1047" i="2"/>
  <c r="W1047" i="2" s="1"/>
  <c r="W1046" i="2" s="1"/>
  <c r="T1047" i="2"/>
  <c r="U1047" i="2" s="1"/>
  <c r="R1047" i="2"/>
  <c r="S1047" i="2" s="1"/>
  <c r="S1046" i="2" s="1"/>
  <c r="P1047" i="2"/>
  <c r="Q1047" i="2" s="1"/>
  <c r="Q1046" i="2" s="1"/>
  <c r="N1047" i="2"/>
  <c r="O1047" i="2" s="1"/>
  <c r="O1046" i="2" s="1"/>
  <c r="H1047" i="2"/>
  <c r="I1047" i="2" s="1"/>
  <c r="I1046" i="2" s="1"/>
  <c r="AG1046" i="2"/>
  <c r="Z1045" i="2"/>
  <c r="AA1045" i="2" s="1"/>
  <c r="AA1044" i="2" s="1"/>
  <c r="X1045" i="2"/>
  <c r="Y1045" i="2" s="1"/>
  <c r="Y1044" i="2" s="1"/>
  <c r="V1045" i="2"/>
  <c r="W1045" i="2" s="1"/>
  <c r="W1044" i="2" s="1"/>
  <c r="T1045" i="2"/>
  <c r="R1045" i="2"/>
  <c r="S1045" i="2" s="1"/>
  <c r="S1044" i="2" s="1"/>
  <c r="P1045" i="2"/>
  <c r="Q1045" i="2" s="1"/>
  <c r="Q1044" i="2" s="1"/>
  <c r="N1045" i="2"/>
  <c r="O1045" i="2" s="1"/>
  <c r="O1044" i="2" s="1"/>
  <c r="H1045" i="2"/>
  <c r="I1045" i="2" s="1"/>
  <c r="I1044" i="2" s="1"/>
  <c r="AG1044" i="2"/>
  <c r="Z1043" i="2"/>
  <c r="AA1043" i="2" s="1"/>
  <c r="AA1042" i="2" s="1"/>
  <c r="X1043" i="2"/>
  <c r="Y1043" i="2" s="1"/>
  <c r="Y1042" i="2" s="1"/>
  <c r="V1043" i="2"/>
  <c r="W1043" i="2" s="1"/>
  <c r="W1042" i="2" s="1"/>
  <c r="T1043" i="2"/>
  <c r="U1043" i="2" s="1"/>
  <c r="R1043" i="2"/>
  <c r="S1043" i="2" s="1"/>
  <c r="S1042" i="2" s="1"/>
  <c r="P1043" i="2"/>
  <c r="Q1043" i="2" s="1"/>
  <c r="Q1042" i="2" s="1"/>
  <c r="N1043" i="2"/>
  <c r="O1043" i="2" s="1"/>
  <c r="O1042" i="2" s="1"/>
  <c r="H1043" i="2"/>
  <c r="I1043" i="2" s="1"/>
  <c r="I1042" i="2" s="1"/>
  <c r="AG1042" i="2"/>
  <c r="Z1041" i="2"/>
  <c r="AA1041" i="2" s="1"/>
  <c r="AA1040" i="2" s="1"/>
  <c r="X1041" i="2"/>
  <c r="Y1041" i="2" s="1"/>
  <c r="Y1040" i="2" s="1"/>
  <c r="V1041" i="2"/>
  <c r="W1041" i="2" s="1"/>
  <c r="W1040" i="2" s="1"/>
  <c r="T1041" i="2"/>
  <c r="U1041" i="2" s="1"/>
  <c r="U1040" i="2" s="1"/>
  <c r="R1041" i="2"/>
  <c r="S1041" i="2" s="1"/>
  <c r="S1040" i="2" s="1"/>
  <c r="P1041" i="2"/>
  <c r="Q1041" i="2" s="1"/>
  <c r="Q1040" i="2" s="1"/>
  <c r="N1041" i="2"/>
  <c r="O1041" i="2" s="1"/>
  <c r="H1041" i="2"/>
  <c r="I1041" i="2" s="1"/>
  <c r="I1040" i="2" s="1"/>
  <c r="AG1040" i="2"/>
  <c r="AG1035" i="2"/>
  <c r="AG1032" i="2"/>
  <c r="Z1031" i="2"/>
  <c r="AA1031" i="2" s="1"/>
  <c r="AA1030" i="2" s="1"/>
  <c r="X1031" i="2"/>
  <c r="Y1031" i="2" s="1"/>
  <c r="Y1030" i="2" s="1"/>
  <c r="V1031" i="2"/>
  <c r="W1031" i="2" s="1"/>
  <c r="W1030" i="2" s="1"/>
  <c r="T1031" i="2"/>
  <c r="U1031" i="2" s="1"/>
  <c r="R1031" i="2"/>
  <c r="S1031" i="2" s="1"/>
  <c r="S1030" i="2" s="1"/>
  <c r="P1031" i="2"/>
  <c r="Q1031" i="2" s="1"/>
  <c r="Q1030" i="2" s="1"/>
  <c r="N1031" i="2"/>
  <c r="O1031" i="2" s="1"/>
  <c r="O1030" i="2" s="1"/>
  <c r="H1031" i="2"/>
  <c r="I1031" i="2" s="1"/>
  <c r="I1030" i="2" s="1"/>
  <c r="AG1030" i="2"/>
  <c r="Z1029" i="2"/>
  <c r="AA1029" i="2" s="1"/>
  <c r="AA1028" i="2" s="1"/>
  <c r="X1029" i="2"/>
  <c r="Y1029" i="2" s="1"/>
  <c r="Y1028" i="2" s="1"/>
  <c r="V1029" i="2"/>
  <c r="W1029" i="2" s="1"/>
  <c r="W1028" i="2" s="1"/>
  <c r="T1029" i="2"/>
  <c r="R1029" i="2"/>
  <c r="S1029" i="2" s="1"/>
  <c r="S1028" i="2" s="1"/>
  <c r="P1029" i="2"/>
  <c r="Q1029" i="2" s="1"/>
  <c r="Q1028" i="2" s="1"/>
  <c r="N1029" i="2"/>
  <c r="O1029" i="2" s="1"/>
  <c r="O1028" i="2" s="1"/>
  <c r="H1029" i="2"/>
  <c r="I1029" i="2" s="1"/>
  <c r="I1028" i="2" s="1"/>
  <c r="AG1028" i="2"/>
  <c r="Z1027" i="2"/>
  <c r="AA1027" i="2" s="1"/>
  <c r="X1027" i="2"/>
  <c r="Y1027" i="2" s="1"/>
  <c r="V1027" i="2"/>
  <c r="W1027" i="2" s="1"/>
  <c r="T1027" i="2"/>
  <c r="R1027" i="2"/>
  <c r="S1027" i="2" s="1"/>
  <c r="P1027" i="2"/>
  <c r="Q1027" i="2" s="1"/>
  <c r="N1027" i="2"/>
  <c r="O1027" i="2" s="1"/>
  <c r="H1027" i="2"/>
  <c r="I1027" i="2" s="1"/>
  <c r="Z1026" i="2"/>
  <c r="AA1026" i="2" s="1"/>
  <c r="X1026" i="2"/>
  <c r="Y1026" i="2" s="1"/>
  <c r="V1026" i="2"/>
  <c r="W1026" i="2" s="1"/>
  <c r="T1026" i="2"/>
  <c r="U1026" i="2" s="1"/>
  <c r="R1026" i="2"/>
  <c r="S1026" i="2" s="1"/>
  <c r="P1026" i="2"/>
  <c r="Q1026" i="2" s="1"/>
  <c r="N1026" i="2"/>
  <c r="H1026" i="2"/>
  <c r="I1026" i="2" s="1"/>
  <c r="Z1025" i="2"/>
  <c r="AA1025" i="2" s="1"/>
  <c r="X1025" i="2"/>
  <c r="Y1025" i="2" s="1"/>
  <c r="V1025" i="2"/>
  <c r="W1025" i="2" s="1"/>
  <c r="T1025" i="2"/>
  <c r="U1025" i="2" s="1"/>
  <c r="R1025" i="2"/>
  <c r="S1025" i="2" s="1"/>
  <c r="P1025" i="2"/>
  <c r="Q1025" i="2" s="1"/>
  <c r="N1025" i="2"/>
  <c r="O1025" i="2" s="1"/>
  <c r="H1025" i="2"/>
  <c r="I1025" i="2" s="1"/>
  <c r="Z1024" i="2"/>
  <c r="AA1024" i="2" s="1"/>
  <c r="X1024" i="2"/>
  <c r="Y1024" i="2" s="1"/>
  <c r="V1024" i="2"/>
  <c r="W1024" i="2" s="1"/>
  <c r="T1024" i="2"/>
  <c r="U1024" i="2" s="1"/>
  <c r="R1024" i="2"/>
  <c r="S1024" i="2" s="1"/>
  <c r="P1024" i="2"/>
  <c r="Q1024" i="2" s="1"/>
  <c r="N1024" i="2"/>
  <c r="O1024" i="2" s="1"/>
  <c r="H1024" i="2"/>
  <c r="I1024" i="2" s="1"/>
  <c r="Z1023" i="2"/>
  <c r="AA1023" i="2" s="1"/>
  <c r="X1023" i="2"/>
  <c r="Y1023" i="2" s="1"/>
  <c r="V1023" i="2"/>
  <c r="W1023" i="2" s="1"/>
  <c r="T1023" i="2"/>
  <c r="U1023" i="2" s="1"/>
  <c r="R1023" i="2"/>
  <c r="S1023" i="2" s="1"/>
  <c r="P1023" i="2"/>
  <c r="Q1023" i="2" s="1"/>
  <c r="N1023" i="2"/>
  <c r="O1023" i="2" s="1"/>
  <c r="H1023" i="2"/>
  <c r="I1023" i="2" s="1"/>
  <c r="Z1022" i="2"/>
  <c r="AA1022" i="2" s="1"/>
  <c r="X1022" i="2"/>
  <c r="Y1022" i="2" s="1"/>
  <c r="V1022" i="2"/>
  <c r="W1022" i="2" s="1"/>
  <c r="T1022" i="2"/>
  <c r="R1022" i="2"/>
  <c r="S1022" i="2" s="1"/>
  <c r="P1022" i="2"/>
  <c r="Q1022" i="2" s="1"/>
  <c r="N1022" i="2"/>
  <c r="O1022" i="2" s="1"/>
  <c r="H1022" i="2"/>
  <c r="I1022" i="2" s="1"/>
  <c r="Z1021" i="2"/>
  <c r="AA1021" i="2" s="1"/>
  <c r="X1021" i="2"/>
  <c r="Y1021" i="2" s="1"/>
  <c r="V1021" i="2"/>
  <c r="W1021" i="2" s="1"/>
  <c r="T1021" i="2"/>
  <c r="U1021" i="2" s="1"/>
  <c r="R1021" i="2"/>
  <c r="S1021" i="2" s="1"/>
  <c r="P1021" i="2"/>
  <c r="Q1021" i="2" s="1"/>
  <c r="N1021" i="2"/>
  <c r="O1021" i="2" s="1"/>
  <c r="H1021" i="2"/>
  <c r="I1021" i="2" s="1"/>
  <c r="AG1019" i="2"/>
  <c r="Z1018" i="2"/>
  <c r="AA1018" i="2" s="1"/>
  <c r="X1018" i="2"/>
  <c r="Y1018" i="2" s="1"/>
  <c r="V1018" i="2"/>
  <c r="W1018" i="2" s="1"/>
  <c r="T1018" i="2"/>
  <c r="U1018" i="2" s="1"/>
  <c r="R1018" i="2"/>
  <c r="S1018" i="2" s="1"/>
  <c r="P1018" i="2"/>
  <c r="Q1018" i="2" s="1"/>
  <c r="N1018" i="2"/>
  <c r="O1018" i="2" s="1"/>
  <c r="H1018" i="2"/>
  <c r="I1018" i="2" s="1"/>
  <c r="Z1017" i="2"/>
  <c r="AA1017" i="2" s="1"/>
  <c r="X1017" i="2"/>
  <c r="Y1017" i="2" s="1"/>
  <c r="V1017" i="2"/>
  <c r="W1017" i="2" s="1"/>
  <c r="T1017" i="2"/>
  <c r="U1017" i="2" s="1"/>
  <c r="R1017" i="2"/>
  <c r="S1017" i="2" s="1"/>
  <c r="P1017" i="2"/>
  <c r="Q1017" i="2" s="1"/>
  <c r="N1017" i="2"/>
  <c r="O1017" i="2" s="1"/>
  <c r="H1017" i="2"/>
  <c r="I1017" i="2" s="1"/>
  <c r="Z1016" i="2"/>
  <c r="AA1016" i="2" s="1"/>
  <c r="X1016" i="2"/>
  <c r="Y1016" i="2" s="1"/>
  <c r="V1016" i="2"/>
  <c r="W1016" i="2" s="1"/>
  <c r="T1016" i="2"/>
  <c r="R1016" i="2"/>
  <c r="S1016" i="2" s="1"/>
  <c r="P1016" i="2"/>
  <c r="Q1016" i="2" s="1"/>
  <c r="N1016" i="2"/>
  <c r="O1016" i="2" s="1"/>
  <c r="H1016" i="2"/>
  <c r="I1016" i="2" s="1"/>
  <c r="Z1015" i="2"/>
  <c r="AA1015" i="2" s="1"/>
  <c r="X1015" i="2"/>
  <c r="Y1015" i="2" s="1"/>
  <c r="V1015" i="2"/>
  <c r="W1015" i="2" s="1"/>
  <c r="T1015" i="2"/>
  <c r="R1015" i="2"/>
  <c r="S1015" i="2" s="1"/>
  <c r="P1015" i="2"/>
  <c r="Q1015" i="2" s="1"/>
  <c r="N1015" i="2"/>
  <c r="O1015" i="2" s="1"/>
  <c r="H1015" i="2"/>
  <c r="I1015" i="2" s="1"/>
  <c r="Z1014" i="2"/>
  <c r="AA1014" i="2" s="1"/>
  <c r="X1014" i="2"/>
  <c r="Y1014" i="2" s="1"/>
  <c r="V1014" i="2"/>
  <c r="W1014" i="2" s="1"/>
  <c r="T1014" i="2"/>
  <c r="R1014" i="2"/>
  <c r="S1014" i="2" s="1"/>
  <c r="P1014" i="2"/>
  <c r="Q1014" i="2" s="1"/>
  <c r="N1014" i="2"/>
  <c r="O1014" i="2" s="1"/>
  <c r="H1014" i="2"/>
  <c r="I1014" i="2" s="1"/>
  <c r="Z1013" i="2"/>
  <c r="AA1013" i="2" s="1"/>
  <c r="X1013" i="2"/>
  <c r="Y1013" i="2" s="1"/>
  <c r="V1013" i="2"/>
  <c r="W1013" i="2" s="1"/>
  <c r="T1013" i="2"/>
  <c r="U1013" i="2" s="1"/>
  <c r="R1013" i="2"/>
  <c r="S1013" i="2" s="1"/>
  <c r="P1013" i="2"/>
  <c r="Q1013" i="2" s="1"/>
  <c r="N1013" i="2"/>
  <c r="O1013" i="2" s="1"/>
  <c r="H1013" i="2"/>
  <c r="I1013" i="2" s="1"/>
  <c r="Z1012" i="2"/>
  <c r="AA1012" i="2" s="1"/>
  <c r="X1012" i="2"/>
  <c r="Y1012" i="2" s="1"/>
  <c r="V1012" i="2"/>
  <c r="W1012" i="2" s="1"/>
  <c r="T1012" i="2"/>
  <c r="R1012" i="2"/>
  <c r="S1012" i="2" s="1"/>
  <c r="P1012" i="2"/>
  <c r="Q1012" i="2" s="1"/>
  <c r="N1012" i="2"/>
  <c r="O1012" i="2" s="1"/>
  <c r="H1012" i="2"/>
  <c r="I1012" i="2" s="1"/>
  <c r="AG1010" i="2"/>
  <c r="Z1009" i="2"/>
  <c r="AA1009" i="2" s="1"/>
  <c r="AA1008" i="2" s="1"/>
  <c r="X1009" i="2"/>
  <c r="Y1009" i="2" s="1"/>
  <c r="Y1008" i="2" s="1"/>
  <c r="V1009" i="2"/>
  <c r="W1009" i="2" s="1"/>
  <c r="W1008" i="2" s="1"/>
  <c r="T1009" i="2"/>
  <c r="U1009" i="2" s="1"/>
  <c r="R1009" i="2"/>
  <c r="S1009" i="2" s="1"/>
  <c r="S1008" i="2" s="1"/>
  <c r="P1009" i="2"/>
  <c r="Q1009" i="2" s="1"/>
  <c r="Q1008" i="2" s="1"/>
  <c r="N1009" i="2"/>
  <c r="O1009" i="2" s="1"/>
  <c r="O1008" i="2" s="1"/>
  <c r="H1009" i="2"/>
  <c r="I1009" i="2" s="1"/>
  <c r="I1008" i="2" s="1"/>
  <c r="AG1008" i="2"/>
  <c r="Z1007" i="2"/>
  <c r="AA1007" i="2" s="1"/>
  <c r="X1007" i="2"/>
  <c r="Y1007" i="2" s="1"/>
  <c r="V1007" i="2"/>
  <c r="W1007" i="2" s="1"/>
  <c r="T1007" i="2"/>
  <c r="U1007" i="2" s="1"/>
  <c r="R1007" i="2"/>
  <c r="S1007" i="2" s="1"/>
  <c r="P1007" i="2"/>
  <c r="Q1007" i="2" s="1"/>
  <c r="N1007" i="2"/>
  <c r="H1007" i="2"/>
  <c r="I1007" i="2" s="1"/>
  <c r="Z1006" i="2"/>
  <c r="AA1006" i="2" s="1"/>
  <c r="X1006" i="2"/>
  <c r="Y1006" i="2" s="1"/>
  <c r="V1006" i="2"/>
  <c r="W1006" i="2" s="1"/>
  <c r="T1006" i="2"/>
  <c r="R1006" i="2"/>
  <c r="S1006" i="2" s="1"/>
  <c r="P1006" i="2"/>
  <c r="Q1006" i="2" s="1"/>
  <c r="N1006" i="2"/>
  <c r="O1006" i="2" s="1"/>
  <c r="H1006" i="2"/>
  <c r="I1006" i="2" s="1"/>
  <c r="AG1005" i="2"/>
  <c r="Z1004" i="2"/>
  <c r="AA1004" i="2" s="1"/>
  <c r="AA1003" i="2" s="1"/>
  <c r="X1004" i="2"/>
  <c r="Y1004" i="2" s="1"/>
  <c r="Y1003" i="2" s="1"/>
  <c r="V1004" i="2"/>
  <c r="W1004" i="2" s="1"/>
  <c r="W1003" i="2" s="1"/>
  <c r="T1004" i="2"/>
  <c r="U1004" i="2" s="1"/>
  <c r="R1004" i="2"/>
  <c r="S1004" i="2" s="1"/>
  <c r="S1003" i="2" s="1"/>
  <c r="P1004" i="2"/>
  <c r="Q1004" i="2" s="1"/>
  <c r="Q1003" i="2" s="1"/>
  <c r="N1004" i="2"/>
  <c r="O1004" i="2" s="1"/>
  <c r="O1003" i="2" s="1"/>
  <c r="H1004" i="2"/>
  <c r="I1004" i="2" s="1"/>
  <c r="I1003" i="2" s="1"/>
  <c r="AG1003" i="2"/>
  <c r="Z1002" i="2"/>
  <c r="AA1002" i="2" s="1"/>
  <c r="X1002" i="2"/>
  <c r="Y1002" i="2" s="1"/>
  <c r="V1002" i="2"/>
  <c r="W1002" i="2" s="1"/>
  <c r="T1002" i="2"/>
  <c r="U1002" i="2" s="1"/>
  <c r="R1002" i="2"/>
  <c r="S1002" i="2" s="1"/>
  <c r="P1002" i="2"/>
  <c r="Q1002" i="2" s="1"/>
  <c r="N1002" i="2"/>
  <c r="O1002" i="2" s="1"/>
  <c r="H1002" i="2"/>
  <c r="I1002" i="2" s="1"/>
  <c r="Z1001" i="2"/>
  <c r="AA1001" i="2" s="1"/>
  <c r="X1001" i="2"/>
  <c r="Y1001" i="2" s="1"/>
  <c r="V1001" i="2"/>
  <c r="W1001" i="2" s="1"/>
  <c r="T1001" i="2"/>
  <c r="R1001" i="2"/>
  <c r="S1001" i="2" s="1"/>
  <c r="P1001" i="2"/>
  <c r="Q1001" i="2" s="1"/>
  <c r="N1001" i="2"/>
  <c r="O1001" i="2" s="1"/>
  <c r="H1001" i="2"/>
  <c r="I1001" i="2" s="1"/>
  <c r="Z1000" i="2"/>
  <c r="AA1000" i="2" s="1"/>
  <c r="X1000" i="2"/>
  <c r="Y1000" i="2" s="1"/>
  <c r="V1000" i="2"/>
  <c r="W1000" i="2" s="1"/>
  <c r="T1000" i="2"/>
  <c r="U1000" i="2" s="1"/>
  <c r="R1000" i="2"/>
  <c r="S1000" i="2" s="1"/>
  <c r="P1000" i="2"/>
  <c r="Q1000" i="2" s="1"/>
  <c r="N1000" i="2"/>
  <c r="O1000" i="2" s="1"/>
  <c r="H1000" i="2"/>
  <c r="I1000" i="2" s="1"/>
  <c r="Z999" i="2"/>
  <c r="AA999" i="2" s="1"/>
  <c r="X999" i="2"/>
  <c r="Y999" i="2" s="1"/>
  <c r="V999" i="2"/>
  <c r="W999" i="2" s="1"/>
  <c r="T999" i="2"/>
  <c r="R999" i="2"/>
  <c r="S999" i="2" s="1"/>
  <c r="P999" i="2"/>
  <c r="Q999" i="2" s="1"/>
  <c r="N999" i="2"/>
  <c r="O999" i="2" s="1"/>
  <c r="H999" i="2"/>
  <c r="I999" i="2" s="1"/>
  <c r="Z998" i="2"/>
  <c r="AA998" i="2" s="1"/>
  <c r="X998" i="2"/>
  <c r="Y998" i="2" s="1"/>
  <c r="V998" i="2"/>
  <c r="W998" i="2" s="1"/>
  <c r="T998" i="2"/>
  <c r="U998" i="2" s="1"/>
  <c r="R998" i="2"/>
  <c r="S998" i="2" s="1"/>
  <c r="P998" i="2"/>
  <c r="Q998" i="2" s="1"/>
  <c r="N998" i="2"/>
  <c r="O998" i="2" s="1"/>
  <c r="H998" i="2"/>
  <c r="I998" i="2" s="1"/>
  <c r="Z997" i="2"/>
  <c r="AA997" i="2" s="1"/>
  <c r="X997" i="2"/>
  <c r="Y997" i="2" s="1"/>
  <c r="V997" i="2"/>
  <c r="W997" i="2" s="1"/>
  <c r="T997" i="2"/>
  <c r="R997" i="2"/>
  <c r="S997" i="2" s="1"/>
  <c r="P997" i="2"/>
  <c r="Q997" i="2" s="1"/>
  <c r="N997" i="2"/>
  <c r="O997" i="2" s="1"/>
  <c r="H997" i="2"/>
  <c r="I997" i="2" s="1"/>
  <c r="Z996" i="2"/>
  <c r="AA996" i="2" s="1"/>
  <c r="X996" i="2"/>
  <c r="Y996" i="2" s="1"/>
  <c r="V996" i="2"/>
  <c r="W996" i="2" s="1"/>
  <c r="T996" i="2"/>
  <c r="U996" i="2" s="1"/>
  <c r="R996" i="2"/>
  <c r="S996" i="2" s="1"/>
  <c r="P996" i="2"/>
  <c r="Q996" i="2" s="1"/>
  <c r="N996" i="2"/>
  <c r="O996" i="2" s="1"/>
  <c r="H996" i="2"/>
  <c r="I996" i="2" s="1"/>
  <c r="AG994" i="2"/>
  <c r="Z993" i="2"/>
  <c r="AA993" i="2" s="1"/>
  <c r="X993" i="2"/>
  <c r="Y993" i="2" s="1"/>
  <c r="V993" i="2"/>
  <c r="W993" i="2" s="1"/>
  <c r="T993" i="2"/>
  <c r="U993" i="2" s="1"/>
  <c r="R993" i="2"/>
  <c r="S993" i="2" s="1"/>
  <c r="P993" i="2"/>
  <c r="Q993" i="2" s="1"/>
  <c r="N993" i="2"/>
  <c r="H993" i="2"/>
  <c r="I993" i="2" s="1"/>
  <c r="Z992" i="2"/>
  <c r="AA992" i="2" s="1"/>
  <c r="X992" i="2"/>
  <c r="Y992" i="2" s="1"/>
  <c r="V992" i="2"/>
  <c r="W992" i="2" s="1"/>
  <c r="T992" i="2"/>
  <c r="U992" i="2" s="1"/>
  <c r="R992" i="2"/>
  <c r="S992" i="2" s="1"/>
  <c r="P992" i="2"/>
  <c r="Q992" i="2" s="1"/>
  <c r="N992" i="2"/>
  <c r="O992" i="2" s="1"/>
  <c r="H992" i="2"/>
  <c r="I992" i="2" s="1"/>
  <c r="AG991" i="2"/>
  <c r="Z990" i="2"/>
  <c r="AA990" i="2" s="1"/>
  <c r="X990" i="2"/>
  <c r="Y990" i="2" s="1"/>
  <c r="V990" i="2"/>
  <c r="W990" i="2" s="1"/>
  <c r="T990" i="2"/>
  <c r="U990" i="2" s="1"/>
  <c r="R990" i="2"/>
  <c r="S990" i="2" s="1"/>
  <c r="P990" i="2"/>
  <c r="Q990" i="2" s="1"/>
  <c r="N990" i="2"/>
  <c r="H990" i="2"/>
  <c r="I990" i="2" s="1"/>
  <c r="Z989" i="2"/>
  <c r="AA989" i="2" s="1"/>
  <c r="X989" i="2"/>
  <c r="Y989" i="2" s="1"/>
  <c r="V989" i="2"/>
  <c r="W989" i="2" s="1"/>
  <c r="T989" i="2"/>
  <c r="R989" i="2"/>
  <c r="S989" i="2" s="1"/>
  <c r="P989" i="2"/>
  <c r="Q989" i="2" s="1"/>
  <c r="N989" i="2"/>
  <c r="O989" i="2" s="1"/>
  <c r="H989" i="2"/>
  <c r="I989" i="2" s="1"/>
  <c r="AG988" i="2"/>
  <c r="Z987" i="2"/>
  <c r="AA987" i="2" s="1"/>
  <c r="X987" i="2"/>
  <c r="Y987" i="2" s="1"/>
  <c r="V987" i="2"/>
  <c r="W987" i="2" s="1"/>
  <c r="T987" i="2"/>
  <c r="R987" i="2"/>
  <c r="S987" i="2" s="1"/>
  <c r="P987" i="2"/>
  <c r="Q987" i="2" s="1"/>
  <c r="N987" i="2"/>
  <c r="O987" i="2" s="1"/>
  <c r="H987" i="2"/>
  <c r="I987" i="2" s="1"/>
  <c r="Z986" i="2"/>
  <c r="AA986" i="2" s="1"/>
  <c r="X986" i="2"/>
  <c r="Y986" i="2" s="1"/>
  <c r="V986" i="2"/>
  <c r="W986" i="2" s="1"/>
  <c r="T986" i="2"/>
  <c r="U986" i="2" s="1"/>
  <c r="R986" i="2"/>
  <c r="S986" i="2" s="1"/>
  <c r="P986" i="2"/>
  <c r="Q986" i="2" s="1"/>
  <c r="N986" i="2"/>
  <c r="O986" i="2" s="1"/>
  <c r="H986" i="2"/>
  <c r="I986" i="2" s="1"/>
  <c r="AG985" i="2"/>
  <c r="Z984" i="2"/>
  <c r="AA984" i="2" s="1"/>
  <c r="AA983" i="2" s="1"/>
  <c r="X984" i="2"/>
  <c r="Y984" i="2" s="1"/>
  <c r="Y983" i="2" s="1"/>
  <c r="V984" i="2"/>
  <c r="W984" i="2" s="1"/>
  <c r="W983" i="2" s="1"/>
  <c r="T984" i="2"/>
  <c r="R984" i="2"/>
  <c r="S984" i="2" s="1"/>
  <c r="S983" i="2" s="1"/>
  <c r="P984" i="2"/>
  <c r="Q984" i="2" s="1"/>
  <c r="Q983" i="2" s="1"/>
  <c r="N984" i="2"/>
  <c r="O984" i="2" s="1"/>
  <c r="O983" i="2" s="1"/>
  <c r="H984" i="2"/>
  <c r="I984" i="2" s="1"/>
  <c r="I983" i="2" s="1"/>
  <c r="AG983" i="2"/>
  <c r="AG976" i="2"/>
  <c r="AG971" i="2"/>
  <c r="Z970" i="2"/>
  <c r="AA970" i="2" s="1"/>
  <c r="AA969" i="2" s="1"/>
  <c r="X970" i="2"/>
  <c r="Y970" i="2" s="1"/>
  <c r="Y969" i="2" s="1"/>
  <c r="V970" i="2"/>
  <c r="W970" i="2" s="1"/>
  <c r="W969" i="2" s="1"/>
  <c r="T970" i="2"/>
  <c r="U970" i="2" s="1"/>
  <c r="R970" i="2"/>
  <c r="S970" i="2" s="1"/>
  <c r="S969" i="2" s="1"/>
  <c r="P970" i="2"/>
  <c r="Q970" i="2" s="1"/>
  <c r="Q969" i="2" s="1"/>
  <c r="N970" i="2"/>
  <c r="O970" i="2" s="1"/>
  <c r="O969" i="2" s="1"/>
  <c r="H970" i="2"/>
  <c r="I970" i="2" s="1"/>
  <c r="I969" i="2" s="1"/>
  <c r="AG969" i="2"/>
  <c r="Z968" i="2"/>
  <c r="AA968" i="2" s="1"/>
  <c r="AA967" i="2" s="1"/>
  <c r="X968" i="2"/>
  <c r="Y968" i="2" s="1"/>
  <c r="Y967" i="2" s="1"/>
  <c r="V968" i="2"/>
  <c r="W968" i="2" s="1"/>
  <c r="W967" i="2" s="1"/>
  <c r="T968" i="2"/>
  <c r="U968" i="2" s="1"/>
  <c r="R968" i="2"/>
  <c r="S968" i="2" s="1"/>
  <c r="S967" i="2" s="1"/>
  <c r="P968" i="2"/>
  <c r="Q968" i="2" s="1"/>
  <c r="Q967" i="2" s="1"/>
  <c r="N968" i="2"/>
  <c r="O968" i="2" s="1"/>
  <c r="O967" i="2" s="1"/>
  <c r="H968" i="2"/>
  <c r="I968" i="2" s="1"/>
  <c r="I967" i="2" s="1"/>
  <c r="AG967" i="2"/>
  <c r="Z966" i="2"/>
  <c r="AA966" i="2" s="1"/>
  <c r="X966" i="2"/>
  <c r="Y966" i="2" s="1"/>
  <c r="V966" i="2"/>
  <c r="W966" i="2" s="1"/>
  <c r="T966" i="2"/>
  <c r="R966" i="2"/>
  <c r="S966" i="2" s="1"/>
  <c r="P966" i="2"/>
  <c r="Q966" i="2" s="1"/>
  <c r="N966" i="2"/>
  <c r="O966" i="2" s="1"/>
  <c r="H966" i="2"/>
  <c r="I966" i="2" s="1"/>
  <c r="Z965" i="2"/>
  <c r="AA965" i="2" s="1"/>
  <c r="X965" i="2"/>
  <c r="Y965" i="2" s="1"/>
  <c r="V965" i="2"/>
  <c r="W965" i="2" s="1"/>
  <c r="T965" i="2"/>
  <c r="U965" i="2" s="1"/>
  <c r="R965" i="2"/>
  <c r="S965" i="2" s="1"/>
  <c r="P965" i="2"/>
  <c r="Q965" i="2" s="1"/>
  <c r="N965" i="2"/>
  <c r="O965" i="2" s="1"/>
  <c r="H965" i="2"/>
  <c r="I965" i="2" s="1"/>
  <c r="Z964" i="2"/>
  <c r="AA964" i="2" s="1"/>
  <c r="X964" i="2"/>
  <c r="Y964" i="2" s="1"/>
  <c r="V964" i="2"/>
  <c r="W964" i="2" s="1"/>
  <c r="T964" i="2"/>
  <c r="U964" i="2" s="1"/>
  <c r="R964" i="2"/>
  <c r="S964" i="2" s="1"/>
  <c r="P964" i="2"/>
  <c r="Q964" i="2" s="1"/>
  <c r="N964" i="2"/>
  <c r="H964" i="2"/>
  <c r="I964" i="2" s="1"/>
  <c r="Z963" i="2"/>
  <c r="AA963" i="2" s="1"/>
  <c r="X963" i="2"/>
  <c r="Y963" i="2" s="1"/>
  <c r="V963" i="2"/>
  <c r="W963" i="2" s="1"/>
  <c r="T963" i="2"/>
  <c r="U963" i="2" s="1"/>
  <c r="R963" i="2"/>
  <c r="S963" i="2" s="1"/>
  <c r="P963" i="2"/>
  <c r="Q963" i="2" s="1"/>
  <c r="N963" i="2"/>
  <c r="O963" i="2" s="1"/>
  <c r="H963" i="2"/>
  <c r="I963" i="2" s="1"/>
  <c r="Z962" i="2"/>
  <c r="AA962" i="2" s="1"/>
  <c r="X962" i="2"/>
  <c r="Y962" i="2" s="1"/>
  <c r="V962" i="2"/>
  <c r="W962" i="2" s="1"/>
  <c r="T962" i="2"/>
  <c r="U962" i="2" s="1"/>
  <c r="R962" i="2"/>
  <c r="S962" i="2" s="1"/>
  <c r="P962" i="2"/>
  <c r="Q962" i="2" s="1"/>
  <c r="N962" i="2"/>
  <c r="O962" i="2" s="1"/>
  <c r="H962" i="2"/>
  <c r="I962" i="2" s="1"/>
  <c r="Z961" i="2"/>
  <c r="AA961" i="2" s="1"/>
  <c r="X961" i="2"/>
  <c r="Y961" i="2" s="1"/>
  <c r="V961" i="2"/>
  <c r="W961" i="2" s="1"/>
  <c r="T961" i="2"/>
  <c r="U961" i="2" s="1"/>
  <c r="R961" i="2"/>
  <c r="S961" i="2" s="1"/>
  <c r="P961" i="2"/>
  <c r="Q961" i="2" s="1"/>
  <c r="N961" i="2"/>
  <c r="O961" i="2" s="1"/>
  <c r="H961" i="2"/>
  <c r="I961" i="2" s="1"/>
  <c r="Z960" i="2"/>
  <c r="AA960" i="2" s="1"/>
  <c r="X960" i="2"/>
  <c r="Y960" i="2" s="1"/>
  <c r="V960" i="2"/>
  <c r="W960" i="2" s="1"/>
  <c r="T960" i="2"/>
  <c r="U960" i="2" s="1"/>
  <c r="R960" i="2"/>
  <c r="S960" i="2" s="1"/>
  <c r="P960" i="2"/>
  <c r="Q960" i="2" s="1"/>
  <c r="N960" i="2"/>
  <c r="H960" i="2"/>
  <c r="I960" i="2" s="1"/>
  <c r="AG958" i="2"/>
  <c r="Z957" i="2"/>
  <c r="AA957" i="2" s="1"/>
  <c r="AA956" i="2" s="1"/>
  <c r="X957" i="2"/>
  <c r="Y957" i="2" s="1"/>
  <c r="Y956" i="2" s="1"/>
  <c r="V957" i="2"/>
  <c r="W957" i="2" s="1"/>
  <c r="W956" i="2" s="1"/>
  <c r="T957" i="2"/>
  <c r="U957" i="2" s="1"/>
  <c r="R957" i="2"/>
  <c r="S957" i="2" s="1"/>
  <c r="S956" i="2" s="1"/>
  <c r="P957" i="2"/>
  <c r="Q957" i="2" s="1"/>
  <c r="Q956" i="2" s="1"/>
  <c r="N957" i="2"/>
  <c r="O957" i="2" s="1"/>
  <c r="O956" i="2" s="1"/>
  <c r="H957" i="2"/>
  <c r="I957" i="2" s="1"/>
  <c r="I956" i="2" s="1"/>
  <c r="AG956" i="2"/>
  <c r="Z955" i="2"/>
  <c r="AA955" i="2" s="1"/>
  <c r="AA954" i="2" s="1"/>
  <c r="X955" i="2"/>
  <c r="Y955" i="2" s="1"/>
  <c r="Y954" i="2" s="1"/>
  <c r="V955" i="2"/>
  <c r="W955" i="2" s="1"/>
  <c r="W954" i="2" s="1"/>
  <c r="T955" i="2"/>
  <c r="R955" i="2"/>
  <c r="S955" i="2" s="1"/>
  <c r="S954" i="2" s="1"/>
  <c r="P955" i="2"/>
  <c r="Q955" i="2" s="1"/>
  <c r="Q954" i="2" s="1"/>
  <c r="N955" i="2"/>
  <c r="O955" i="2" s="1"/>
  <c r="O954" i="2" s="1"/>
  <c r="H955" i="2"/>
  <c r="I955" i="2" s="1"/>
  <c r="I954" i="2" s="1"/>
  <c r="AG954" i="2"/>
  <c r="Z953" i="2"/>
  <c r="AA953" i="2" s="1"/>
  <c r="AA952" i="2" s="1"/>
  <c r="X953" i="2"/>
  <c r="Y953" i="2" s="1"/>
  <c r="Y952" i="2" s="1"/>
  <c r="V953" i="2"/>
  <c r="W953" i="2" s="1"/>
  <c r="W952" i="2" s="1"/>
  <c r="T953" i="2"/>
  <c r="U953" i="2" s="1"/>
  <c r="U952" i="2" s="1"/>
  <c r="R953" i="2"/>
  <c r="S953" i="2" s="1"/>
  <c r="S952" i="2" s="1"/>
  <c r="P953" i="2"/>
  <c r="Q953" i="2" s="1"/>
  <c r="Q952" i="2" s="1"/>
  <c r="N953" i="2"/>
  <c r="O953" i="2" s="1"/>
  <c r="O952" i="2" s="1"/>
  <c r="H953" i="2"/>
  <c r="I953" i="2" s="1"/>
  <c r="I952" i="2" s="1"/>
  <c r="AG952" i="2"/>
  <c r="Z951" i="2"/>
  <c r="AA951" i="2" s="1"/>
  <c r="AA950" i="2" s="1"/>
  <c r="X951" i="2"/>
  <c r="Y951" i="2" s="1"/>
  <c r="Y950" i="2" s="1"/>
  <c r="V951" i="2"/>
  <c r="W951" i="2" s="1"/>
  <c r="W950" i="2" s="1"/>
  <c r="T951" i="2"/>
  <c r="U951" i="2" s="1"/>
  <c r="R951" i="2"/>
  <c r="S951" i="2" s="1"/>
  <c r="S950" i="2" s="1"/>
  <c r="P951" i="2"/>
  <c r="Q951" i="2" s="1"/>
  <c r="Q950" i="2" s="1"/>
  <c r="N951" i="2"/>
  <c r="O951" i="2" s="1"/>
  <c r="O950" i="2" s="1"/>
  <c r="H951" i="2"/>
  <c r="I951" i="2" s="1"/>
  <c r="I950" i="2" s="1"/>
  <c r="AG950" i="2"/>
  <c r="AG947" i="2"/>
  <c r="AG944" i="2"/>
  <c r="Z943" i="2"/>
  <c r="AA943" i="2" s="1"/>
  <c r="X943" i="2"/>
  <c r="Y943" i="2" s="1"/>
  <c r="V943" i="2"/>
  <c r="W943" i="2" s="1"/>
  <c r="T943" i="2"/>
  <c r="U943" i="2" s="1"/>
  <c r="R943" i="2"/>
  <c r="S943" i="2" s="1"/>
  <c r="P943" i="2"/>
  <c r="Q943" i="2" s="1"/>
  <c r="N943" i="2"/>
  <c r="O943" i="2" s="1"/>
  <c r="H943" i="2"/>
  <c r="I943" i="2" s="1"/>
  <c r="AG941" i="2"/>
  <c r="AG938" i="2"/>
  <c r="AG935" i="2"/>
  <c r="AG929" i="2"/>
  <c r="AG925" i="2"/>
  <c r="Z924" i="2"/>
  <c r="AA924" i="2" s="1"/>
  <c r="X924" i="2"/>
  <c r="Y924" i="2" s="1"/>
  <c r="V924" i="2"/>
  <c r="W924" i="2" s="1"/>
  <c r="T924" i="2"/>
  <c r="U924" i="2" s="1"/>
  <c r="R924" i="2"/>
  <c r="S924" i="2" s="1"/>
  <c r="P924" i="2"/>
  <c r="Q924" i="2" s="1"/>
  <c r="N924" i="2"/>
  <c r="O924" i="2" s="1"/>
  <c r="H924" i="2"/>
  <c r="I924" i="2" s="1"/>
  <c r="Z923" i="2"/>
  <c r="AA923" i="2" s="1"/>
  <c r="X923" i="2"/>
  <c r="Y923" i="2" s="1"/>
  <c r="V923" i="2"/>
  <c r="W923" i="2" s="1"/>
  <c r="T923" i="2"/>
  <c r="U923" i="2" s="1"/>
  <c r="R923" i="2"/>
  <c r="S923" i="2" s="1"/>
  <c r="P923" i="2"/>
  <c r="Q923" i="2" s="1"/>
  <c r="N923" i="2"/>
  <c r="O923" i="2" s="1"/>
  <c r="H923" i="2"/>
  <c r="I923" i="2" s="1"/>
  <c r="Z922" i="2"/>
  <c r="AA922" i="2" s="1"/>
  <c r="X922" i="2"/>
  <c r="Y922" i="2" s="1"/>
  <c r="V922" i="2"/>
  <c r="W922" i="2" s="1"/>
  <c r="T922" i="2"/>
  <c r="U922" i="2" s="1"/>
  <c r="R922" i="2"/>
  <c r="S922" i="2" s="1"/>
  <c r="P922" i="2"/>
  <c r="N922" i="2"/>
  <c r="O922" i="2" s="1"/>
  <c r="H922" i="2"/>
  <c r="I922" i="2" s="1"/>
  <c r="Z921" i="2"/>
  <c r="AA921" i="2" s="1"/>
  <c r="X921" i="2"/>
  <c r="Y921" i="2" s="1"/>
  <c r="V921" i="2"/>
  <c r="W921" i="2" s="1"/>
  <c r="T921" i="2"/>
  <c r="R921" i="2"/>
  <c r="S921" i="2" s="1"/>
  <c r="P921" i="2"/>
  <c r="Q921" i="2" s="1"/>
  <c r="N921" i="2"/>
  <c r="O921" i="2" s="1"/>
  <c r="H921" i="2"/>
  <c r="I921" i="2" s="1"/>
  <c r="Z920" i="2"/>
  <c r="AA920" i="2" s="1"/>
  <c r="X920" i="2"/>
  <c r="Y920" i="2" s="1"/>
  <c r="V920" i="2"/>
  <c r="W920" i="2" s="1"/>
  <c r="U920" i="2"/>
  <c r="T920" i="2"/>
  <c r="R920" i="2"/>
  <c r="S920" i="2" s="1"/>
  <c r="P920" i="2"/>
  <c r="Q920" i="2" s="1"/>
  <c r="N920" i="2"/>
  <c r="O920" i="2" s="1"/>
  <c r="H920" i="2"/>
  <c r="I920" i="2" s="1"/>
  <c r="Z919" i="2"/>
  <c r="AA919" i="2" s="1"/>
  <c r="X919" i="2"/>
  <c r="Y919" i="2" s="1"/>
  <c r="V919" i="2"/>
  <c r="W919" i="2" s="1"/>
  <c r="T919" i="2"/>
  <c r="U919" i="2" s="1"/>
  <c r="R919" i="2"/>
  <c r="S919" i="2" s="1"/>
  <c r="P919" i="2"/>
  <c r="Q919" i="2" s="1"/>
  <c r="N919" i="2"/>
  <c r="O919" i="2" s="1"/>
  <c r="H919" i="2"/>
  <c r="I919" i="2" s="1"/>
  <c r="Z918" i="2"/>
  <c r="AA918" i="2" s="1"/>
  <c r="X918" i="2"/>
  <c r="Y918" i="2" s="1"/>
  <c r="V918" i="2"/>
  <c r="W918" i="2" s="1"/>
  <c r="T918" i="2"/>
  <c r="R918" i="2"/>
  <c r="S918" i="2" s="1"/>
  <c r="P918" i="2"/>
  <c r="Q918" i="2" s="1"/>
  <c r="N918" i="2"/>
  <c r="O918" i="2" s="1"/>
  <c r="H918" i="2"/>
  <c r="I918" i="2" s="1"/>
  <c r="AG916" i="2"/>
  <c r="Z915" i="2"/>
  <c r="AA915" i="2" s="1"/>
  <c r="X915" i="2"/>
  <c r="Y915" i="2" s="1"/>
  <c r="V915" i="2"/>
  <c r="W915" i="2" s="1"/>
  <c r="T915" i="2"/>
  <c r="U915" i="2" s="1"/>
  <c r="R915" i="2"/>
  <c r="S915" i="2" s="1"/>
  <c r="P915" i="2"/>
  <c r="Q915" i="2" s="1"/>
  <c r="N915" i="2"/>
  <c r="O915" i="2" s="1"/>
  <c r="H915" i="2"/>
  <c r="I915" i="2" s="1"/>
  <c r="Z914" i="2"/>
  <c r="AA914" i="2" s="1"/>
  <c r="X914" i="2"/>
  <c r="Y914" i="2" s="1"/>
  <c r="V914" i="2"/>
  <c r="W914" i="2" s="1"/>
  <c r="T914" i="2"/>
  <c r="R914" i="2"/>
  <c r="S914" i="2" s="1"/>
  <c r="P914" i="2"/>
  <c r="Q914" i="2" s="1"/>
  <c r="N914" i="2"/>
  <c r="O914" i="2" s="1"/>
  <c r="H914" i="2"/>
  <c r="I914" i="2" s="1"/>
  <c r="Z913" i="2"/>
  <c r="AA913" i="2" s="1"/>
  <c r="X913" i="2"/>
  <c r="Y913" i="2" s="1"/>
  <c r="V913" i="2"/>
  <c r="W913" i="2" s="1"/>
  <c r="T913" i="2"/>
  <c r="U913" i="2" s="1"/>
  <c r="R913" i="2"/>
  <c r="S913" i="2" s="1"/>
  <c r="P913" i="2"/>
  <c r="Q913" i="2" s="1"/>
  <c r="N913" i="2"/>
  <c r="O913" i="2" s="1"/>
  <c r="H913" i="2"/>
  <c r="I913" i="2" s="1"/>
  <c r="Z912" i="2"/>
  <c r="AA912" i="2" s="1"/>
  <c r="X912" i="2"/>
  <c r="Y912" i="2" s="1"/>
  <c r="V912" i="2"/>
  <c r="W912" i="2" s="1"/>
  <c r="T912" i="2"/>
  <c r="R912" i="2"/>
  <c r="S912" i="2" s="1"/>
  <c r="P912" i="2"/>
  <c r="Q912" i="2" s="1"/>
  <c r="N912" i="2"/>
  <c r="O912" i="2" s="1"/>
  <c r="H912" i="2"/>
  <c r="I912" i="2" s="1"/>
  <c r="Z911" i="2"/>
  <c r="AA911" i="2" s="1"/>
  <c r="X911" i="2"/>
  <c r="Y911" i="2" s="1"/>
  <c r="V911" i="2"/>
  <c r="W911" i="2" s="1"/>
  <c r="T911" i="2"/>
  <c r="U911" i="2" s="1"/>
  <c r="R911" i="2"/>
  <c r="S911" i="2" s="1"/>
  <c r="P911" i="2"/>
  <c r="Q911" i="2" s="1"/>
  <c r="N911" i="2"/>
  <c r="O911" i="2" s="1"/>
  <c r="H911" i="2"/>
  <c r="I911" i="2" s="1"/>
  <c r="Z910" i="2"/>
  <c r="AA910" i="2" s="1"/>
  <c r="X910" i="2"/>
  <c r="Y910" i="2" s="1"/>
  <c r="V910" i="2"/>
  <c r="W910" i="2" s="1"/>
  <c r="T910" i="2"/>
  <c r="R910" i="2"/>
  <c r="S910" i="2" s="1"/>
  <c r="P910" i="2"/>
  <c r="Q910" i="2" s="1"/>
  <c r="N910" i="2"/>
  <c r="O910" i="2" s="1"/>
  <c r="H910" i="2"/>
  <c r="I910" i="2" s="1"/>
  <c r="Z909" i="2"/>
  <c r="AA909" i="2" s="1"/>
  <c r="X909" i="2"/>
  <c r="Y909" i="2" s="1"/>
  <c r="V909" i="2"/>
  <c r="W909" i="2" s="1"/>
  <c r="T909" i="2"/>
  <c r="U909" i="2" s="1"/>
  <c r="R909" i="2"/>
  <c r="S909" i="2" s="1"/>
  <c r="P909" i="2"/>
  <c r="Q909" i="2" s="1"/>
  <c r="N909" i="2"/>
  <c r="O909" i="2" s="1"/>
  <c r="H909" i="2"/>
  <c r="I909" i="2" s="1"/>
  <c r="AG907" i="2"/>
  <c r="Z906" i="2"/>
  <c r="AA906" i="2" s="1"/>
  <c r="AA905" i="2" s="1"/>
  <c r="X906" i="2"/>
  <c r="Y906" i="2" s="1"/>
  <c r="Y905" i="2" s="1"/>
  <c r="V906" i="2"/>
  <c r="W906" i="2" s="1"/>
  <c r="W905" i="2" s="1"/>
  <c r="T906" i="2"/>
  <c r="U906" i="2" s="1"/>
  <c r="R906" i="2"/>
  <c r="S906" i="2" s="1"/>
  <c r="S905" i="2" s="1"/>
  <c r="P906" i="2"/>
  <c r="Q906" i="2" s="1"/>
  <c r="Q905" i="2" s="1"/>
  <c r="N906" i="2"/>
  <c r="O906" i="2" s="1"/>
  <c r="O905" i="2" s="1"/>
  <c r="H906" i="2"/>
  <c r="I906" i="2" s="1"/>
  <c r="I905" i="2" s="1"/>
  <c r="AG905" i="2"/>
  <c r="Z904" i="2"/>
  <c r="AA904" i="2" s="1"/>
  <c r="AA903" i="2" s="1"/>
  <c r="X904" i="2"/>
  <c r="Y904" i="2" s="1"/>
  <c r="Y903" i="2" s="1"/>
  <c r="V904" i="2"/>
  <c r="W904" i="2" s="1"/>
  <c r="W903" i="2" s="1"/>
  <c r="T904" i="2"/>
  <c r="U904" i="2" s="1"/>
  <c r="R904" i="2"/>
  <c r="S904" i="2" s="1"/>
  <c r="S903" i="2" s="1"/>
  <c r="P904" i="2"/>
  <c r="Q904" i="2" s="1"/>
  <c r="Q903" i="2" s="1"/>
  <c r="N904" i="2"/>
  <c r="O904" i="2" s="1"/>
  <c r="O903" i="2" s="1"/>
  <c r="H904" i="2"/>
  <c r="I904" i="2" s="1"/>
  <c r="I903" i="2" s="1"/>
  <c r="AG903" i="2"/>
  <c r="Z902" i="2"/>
  <c r="AA902" i="2" s="1"/>
  <c r="AA901" i="2" s="1"/>
  <c r="X902" i="2"/>
  <c r="Y902" i="2" s="1"/>
  <c r="Y901" i="2" s="1"/>
  <c r="V902" i="2"/>
  <c r="W902" i="2" s="1"/>
  <c r="W901" i="2" s="1"/>
  <c r="T902" i="2"/>
  <c r="U902" i="2" s="1"/>
  <c r="R902" i="2"/>
  <c r="S902" i="2" s="1"/>
  <c r="S901" i="2" s="1"/>
  <c r="P902" i="2"/>
  <c r="Q902" i="2" s="1"/>
  <c r="Q901" i="2" s="1"/>
  <c r="N902" i="2"/>
  <c r="O902" i="2" s="1"/>
  <c r="O901" i="2" s="1"/>
  <c r="H902" i="2"/>
  <c r="I902" i="2" s="1"/>
  <c r="I901" i="2" s="1"/>
  <c r="AG901" i="2"/>
  <c r="Z900" i="2"/>
  <c r="AA900" i="2" s="1"/>
  <c r="AA899" i="2" s="1"/>
  <c r="X900" i="2"/>
  <c r="Y900" i="2" s="1"/>
  <c r="Y899" i="2" s="1"/>
  <c r="V900" i="2"/>
  <c r="W900" i="2" s="1"/>
  <c r="W899" i="2" s="1"/>
  <c r="T900" i="2"/>
  <c r="U900" i="2" s="1"/>
  <c r="R900" i="2"/>
  <c r="S900" i="2" s="1"/>
  <c r="S899" i="2" s="1"/>
  <c r="P900" i="2"/>
  <c r="Q900" i="2" s="1"/>
  <c r="Q899" i="2" s="1"/>
  <c r="N900" i="2"/>
  <c r="O900" i="2" s="1"/>
  <c r="O899" i="2" s="1"/>
  <c r="H900" i="2"/>
  <c r="I900" i="2" s="1"/>
  <c r="I899" i="2" s="1"/>
  <c r="AG899" i="2"/>
  <c r="Z898" i="2"/>
  <c r="AA898" i="2" s="1"/>
  <c r="AA897" i="2" s="1"/>
  <c r="X898" i="2"/>
  <c r="Y898" i="2" s="1"/>
  <c r="Y897" i="2" s="1"/>
  <c r="V898" i="2"/>
  <c r="W898" i="2" s="1"/>
  <c r="W897" i="2" s="1"/>
  <c r="T898" i="2"/>
  <c r="U898" i="2" s="1"/>
  <c r="U897" i="2" s="1"/>
  <c r="R898" i="2"/>
  <c r="S898" i="2" s="1"/>
  <c r="S897" i="2" s="1"/>
  <c r="P898" i="2"/>
  <c r="Q898" i="2" s="1"/>
  <c r="Q897" i="2" s="1"/>
  <c r="N898" i="2"/>
  <c r="O898" i="2" s="1"/>
  <c r="H898" i="2"/>
  <c r="I898" i="2" s="1"/>
  <c r="I897" i="2" s="1"/>
  <c r="AG897" i="2"/>
  <c r="Z896" i="2"/>
  <c r="AA896" i="2" s="1"/>
  <c r="X896" i="2"/>
  <c r="Y896" i="2" s="1"/>
  <c r="V896" i="2"/>
  <c r="W896" i="2" s="1"/>
  <c r="T896" i="2"/>
  <c r="U896" i="2" s="1"/>
  <c r="R896" i="2"/>
  <c r="S896" i="2" s="1"/>
  <c r="P896" i="2"/>
  <c r="Q896" i="2" s="1"/>
  <c r="N896" i="2"/>
  <c r="H896" i="2"/>
  <c r="I896" i="2" s="1"/>
  <c r="Z895" i="2"/>
  <c r="AA895" i="2" s="1"/>
  <c r="X895" i="2"/>
  <c r="Y895" i="2" s="1"/>
  <c r="V895" i="2"/>
  <c r="W895" i="2" s="1"/>
  <c r="T895" i="2"/>
  <c r="R895" i="2"/>
  <c r="S895" i="2" s="1"/>
  <c r="P895" i="2"/>
  <c r="Q895" i="2" s="1"/>
  <c r="N895" i="2"/>
  <c r="O895" i="2" s="1"/>
  <c r="H895" i="2"/>
  <c r="I895" i="2" s="1"/>
  <c r="Z894" i="2"/>
  <c r="AA894" i="2" s="1"/>
  <c r="X894" i="2"/>
  <c r="Y894" i="2" s="1"/>
  <c r="V894" i="2"/>
  <c r="W894" i="2" s="1"/>
  <c r="T894" i="2"/>
  <c r="U894" i="2" s="1"/>
  <c r="R894" i="2"/>
  <c r="S894" i="2" s="1"/>
  <c r="P894" i="2"/>
  <c r="Q894" i="2" s="1"/>
  <c r="N894" i="2"/>
  <c r="H894" i="2"/>
  <c r="I894" i="2" s="1"/>
  <c r="Z893" i="2"/>
  <c r="AA893" i="2" s="1"/>
  <c r="X893" i="2"/>
  <c r="Y893" i="2" s="1"/>
  <c r="V893" i="2"/>
  <c r="W893" i="2" s="1"/>
  <c r="T893" i="2"/>
  <c r="R893" i="2"/>
  <c r="S893" i="2" s="1"/>
  <c r="P893" i="2"/>
  <c r="Q893" i="2" s="1"/>
  <c r="N893" i="2"/>
  <c r="O893" i="2" s="1"/>
  <c r="H893" i="2"/>
  <c r="I893" i="2" s="1"/>
  <c r="Z892" i="2"/>
  <c r="AA892" i="2" s="1"/>
  <c r="X892" i="2"/>
  <c r="Y892" i="2" s="1"/>
  <c r="V892" i="2"/>
  <c r="W892" i="2" s="1"/>
  <c r="T892" i="2"/>
  <c r="U892" i="2" s="1"/>
  <c r="R892" i="2"/>
  <c r="S892" i="2" s="1"/>
  <c r="P892" i="2"/>
  <c r="Q892" i="2" s="1"/>
  <c r="N892" i="2"/>
  <c r="H892" i="2"/>
  <c r="I892" i="2" s="1"/>
  <c r="Z891" i="2"/>
  <c r="AA891" i="2" s="1"/>
  <c r="X891" i="2"/>
  <c r="Y891" i="2" s="1"/>
  <c r="V891" i="2"/>
  <c r="W891" i="2" s="1"/>
  <c r="T891" i="2"/>
  <c r="U891" i="2" s="1"/>
  <c r="R891" i="2"/>
  <c r="S891" i="2" s="1"/>
  <c r="P891" i="2"/>
  <c r="Q891" i="2" s="1"/>
  <c r="N891" i="2"/>
  <c r="O891" i="2" s="1"/>
  <c r="H891" i="2"/>
  <c r="I891" i="2" s="1"/>
  <c r="Z890" i="2"/>
  <c r="AA890" i="2" s="1"/>
  <c r="X890" i="2"/>
  <c r="Y890" i="2" s="1"/>
  <c r="V890" i="2"/>
  <c r="W890" i="2" s="1"/>
  <c r="T890" i="2"/>
  <c r="U890" i="2" s="1"/>
  <c r="R890" i="2"/>
  <c r="S890" i="2" s="1"/>
  <c r="P890" i="2"/>
  <c r="Q890" i="2" s="1"/>
  <c r="N890" i="2"/>
  <c r="H890" i="2"/>
  <c r="I890" i="2" s="1"/>
  <c r="AG888" i="2"/>
  <c r="AG883" i="2"/>
  <c r="AG880" i="2"/>
  <c r="Z879" i="2"/>
  <c r="AA879" i="2" s="1"/>
  <c r="X879" i="2"/>
  <c r="Y879" i="2" s="1"/>
  <c r="V879" i="2"/>
  <c r="W879" i="2" s="1"/>
  <c r="T879" i="2"/>
  <c r="U879" i="2" s="1"/>
  <c r="R879" i="2"/>
  <c r="S879" i="2" s="1"/>
  <c r="P879" i="2"/>
  <c r="Q879" i="2" s="1"/>
  <c r="N879" i="2"/>
  <c r="O879" i="2" s="1"/>
  <c r="H879" i="2"/>
  <c r="I879" i="2" s="1"/>
  <c r="Z878" i="2"/>
  <c r="AA878" i="2" s="1"/>
  <c r="X878" i="2"/>
  <c r="Y878" i="2" s="1"/>
  <c r="V878" i="2"/>
  <c r="W878" i="2" s="1"/>
  <c r="T878" i="2"/>
  <c r="R878" i="2"/>
  <c r="S878" i="2" s="1"/>
  <c r="P878" i="2"/>
  <c r="Q878" i="2" s="1"/>
  <c r="N878" i="2"/>
  <c r="O878" i="2" s="1"/>
  <c r="H878" i="2"/>
  <c r="I878" i="2" s="1"/>
  <c r="Z877" i="2"/>
  <c r="AA877" i="2" s="1"/>
  <c r="X877" i="2"/>
  <c r="Y877" i="2" s="1"/>
  <c r="V877" i="2"/>
  <c r="W877" i="2" s="1"/>
  <c r="T877" i="2"/>
  <c r="U877" i="2" s="1"/>
  <c r="R877" i="2"/>
  <c r="S877" i="2" s="1"/>
  <c r="P877" i="2"/>
  <c r="Q877" i="2" s="1"/>
  <c r="N877" i="2"/>
  <c r="H877" i="2"/>
  <c r="I877" i="2" s="1"/>
  <c r="Z876" i="2"/>
  <c r="AA876" i="2" s="1"/>
  <c r="X876" i="2"/>
  <c r="Y876" i="2" s="1"/>
  <c r="V876" i="2"/>
  <c r="T876" i="2"/>
  <c r="U876" i="2" s="1"/>
  <c r="R876" i="2"/>
  <c r="S876" i="2" s="1"/>
  <c r="P876" i="2"/>
  <c r="Q876" i="2" s="1"/>
  <c r="N876" i="2"/>
  <c r="O876" i="2" s="1"/>
  <c r="H876" i="2"/>
  <c r="I876" i="2" s="1"/>
  <c r="AG871" i="2"/>
  <c r="Z870" i="2"/>
  <c r="AA870" i="2" s="1"/>
  <c r="X870" i="2"/>
  <c r="Y870" i="2" s="1"/>
  <c r="V870" i="2"/>
  <c r="W870" i="2" s="1"/>
  <c r="T870" i="2"/>
  <c r="U870" i="2" s="1"/>
  <c r="R870" i="2"/>
  <c r="S870" i="2" s="1"/>
  <c r="P870" i="2"/>
  <c r="Q870" i="2" s="1"/>
  <c r="N870" i="2"/>
  <c r="O870" i="2" s="1"/>
  <c r="H870" i="2"/>
  <c r="I870" i="2" s="1"/>
  <c r="Z869" i="2"/>
  <c r="AA869" i="2" s="1"/>
  <c r="X869" i="2"/>
  <c r="Y869" i="2" s="1"/>
  <c r="V869" i="2"/>
  <c r="W869" i="2" s="1"/>
  <c r="T869" i="2"/>
  <c r="U869" i="2" s="1"/>
  <c r="R869" i="2"/>
  <c r="S869" i="2" s="1"/>
  <c r="P869" i="2"/>
  <c r="Q869" i="2" s="1"/>
  <c r="N869" i="2"/>
  <c r="O869" i="2" s="1"/>
  <c r="H869" i="2"/>
  <c r="I869" i="2" s="1"/>
  <c r="Z868" i="2"/>
  <c r="AA868" i="2" s="1"/>
  <c r="X868" i="2"/>
  <c r="Y868" i="2" s="1"/>
  <c r="V868" i="2"/>
  <c r="W868" i="2" s="1"/>
  <c r="T868" i="2"/>
  <c r="U868" i="2" s="1"/>
  <c r="R868" i="2"/>
  <c r="S868" i="2" s="1"/>
  <c r="P868" i="2"/>
  <c r="Q868" i="2" s="1"/>
  <c r="N868" i="2"/>
  <c r="O868" i="2" s="1"/>
  <c r="H868" i="2"/>
  <c r="I868" i="2" s="1"/>
  <c r="AG863" i="2"/>
  <c r="Z862" i="2"/>
  <c r="AA862" i="2" s="1"/>
  <c r="X862" i="2"/>
  <c r="Y862" i="2" s="1"/>
  <c r="V862" i="2"/>
  <c r="W862" i="2" s="1"/>
  <c r="T862" i="2"/>
  <c r="U862" i="2" s="1"/>
  <c r="R862" i="2"/>
  <c r="S862" i="2" s="1"/>
  <c r="P862" i="2"/>
  <c r="Q862" i="2" s="1"/>
  <c r="N862" i="2"/>
  <c r="O862" i="2" s="1"/>
  <c r="H862" i="2"/>
  <c r="I862" i="2" s="1"/>
  <c r="Z861" i="2"/>
  <c r="AA861" i="2" s="1"/>
  <c r="X861" i="2"/>
  <c r="Y861" i="2" s="1"/>
  <c r="V861" i="2"/>
  <c r="W861" i="2" s="1"/>
  <c r="T861" i="2"/>
  <c r="R861" i="2"/>
  <c r="S861" i="2" s="1"/>
  <c r="P861" i="2"/>
  <c r="Q861" i="2" s="1"/>
  <c r="N861" i="2"/>
  <c r="O861" i="2" s="1"/>
  <c r="H861" i="2"/>
  <c r="I861" i="2" s="1"/>
  <c r="Z860" i="2"/>
  <c r="AA860" i="2" s="1"/>
  <c r="X860" i="2"/>
  <c r="Y860" i="2" s="1"/>
  <c r="V860" i="2"/>
  <c r="W860" i="2" s="1"/>
  <c r="T860" i="2"/>
  <c r="U860" i="2" s="1"/>
  <c r="R860" i="2"/>
  <c r="S860" i="2" s="1"/>
  <c r="P860" i="2"/>
  <c r="Q860" i="2" s="1"/>
  <c r="N860" i="2"/>
  <c r="O860" i="2" s="1"/>
  <c r="H860" i="2"/>
  <c r="I860" i="2" s="1"/>
  <c r="Z859" i="2"/>
  <c r="AA859" i="2" s="1"/>
  <c r="X859" i="2"/>
  <c r="Y859" i="2" s="1"/>
  <c r="V859" i="2"/>
  <c r="W859" i="2" s="1"/>
  <c r="T859" i="2"/>
  <c r="U859" i="2" s="1"/>
  <c r="R859" i="2"/>
  <c r="S859" i="2" s="1"/>
  <c r="P859" i="2"/>
  <c r="Q859" i="2" s="1"/>
  <c r="N859" i="2"/>
  <c r="O859" i="2" s="1"/>
  <c r="H859" i="2"/>
  <c r="I859" i="2" s="1"/>
  <c r="Z858" i="2"/>
  <c r="AA858" i="2" s="1"/>
  <c r="X858" i="2"/>
  <c r="Y858" i="2" s="1"/>
  <c r="V858" i="2"/>
  <c r="W858" i="2" s="1"/>
  <c r="T858" i="2"/>
  <c r="U858" i="2" s="1"/>
  <c r="R858" i="2"/>
  <c r="S858" i="2" s="1"/>
  <c r="P858" i="2"/>
  <c r="Q858" i="2" s="1"/>
  <c r="N858" i="2"/>
  <c r="O858" i="2" s="1"/>
  <c r="H858" i="2"/>
  <c r="I858" i="2" s="1"/>
  <c r="AG854" i="2"/>
  <c r="Z853" i="2"/>
  <c r="AA853" i="2" s="1"/>
  <c r="AA852" i="2" s="1"/>
  <c r="X853" i="2"/>
  <c r="Y853" i="2" s="1"/>
  <c r="Y852" i="2" s="1"/>
  <c r="V853" i="2"/>
  <c r="W853" i="2" s="1"/>
  <c r="W852" i="2" s="1"/>
  <c r="T853" i="2"/>
  <c r="R853" i="2"/>
  <c r="S853" i="2" s="1"/>
  <c r="S852" i="2" s="1"/>
  <c r="P853" i="2"/>
  <c r="Q853" i="2" s="1"/>
  <c r="Q852" i="2" s="1"/>
  <c r="N853" i="2"/>
  <c r="O853" i="2" s="1"/>
  <c r="O852" i="2" s="1"/>
  <c r="H853" i="2"/>
  <c r="I853" i="2" s="1"/>
  <c r="I852" i="2" s="1"/>
  <c r="AG852" i="2"/>
  <c r="Z851" i="2"/>
  <c r="AA851" i="2" s="1"/>
  <c r="X851" i="2"/>
  <c r="Y851" i="2" s="1"/>
  <c r="V851" i="2"/>
  <c r="W851" i="2" s="1"/>
  <c r="T851" i="2"/>
  <c r="U851" i="2" s="1"/>
  <c r="R851" i="2"/>
  <c r="S851" i="2" s="1"/>
  <c r="P851" i="2"/>
  <c r="Q851" i="2" s="1"/>
  <c r="N851" i="2"/>
  <c r="O851" i="2" s="1"/>
  <c r="H851" i="2"/>
  <c r="I851" i="2" s="1"/>
  <c r="Z850" i="2"/>
  <c r="AA850" i="2" s="1"/>
  <c r="X850" i="2"/>
  <c r="Y850" i="2" s="1"/>
  <c r="V850" i="2"/>
  <c r="W850" i="2" s="1"/>
  <c r="T850" i="2"/>
  <c r="R850" i="2"/>
  <c r="S850" i="2" s="1"/>
  <c r="P850" i="2"/>
  <c r="Q850" i="2" s="1"/>
  <c r="N850" i="2"/>
  <c r="O850" i="2" s="1"/>
  <c r="H850" i="2"/>
  <c r="I850" i="2" s="1"/>
  <c r="Z849" i="2"/>
  <c r="AA849" i="2" s="1"/>
  <c r="X849" i="2"/>
  <c r="Y849" i="2" s="1"/>
  <c r="V849" i="2"/>
  <c r="W849" i="2" s="1"/>
  <c r="T849" i="2"/>
  <c r="U849" i="2" s="1"/>
  <c r="R849" i="2"/>
  <c r="S849" i="2" s="1"/>
  <c r="P849" i="2"/>
  <c r="Q849" i="2" s="1"/>
  <c r="N849" i="2"/>
  <c r="O849" i="2" s="1"/>
  <c r="H849" i="2"/>
  <c r="I849" i="2" s="1"/>
  <c r="Z848" i="2"/>
  <c r="AA848" i="2" s="1"/>
  <c r="X848" i="2"/>
  <c r="Y848" i="2" s="1"/>
  <c r="V848" i="2"/>
  <c r="W848" i="2" s="1"/>
  <c r="T848" i="2"/>
  <c r="R848" i="2"/>
  <c r="S848" i="2" s="1"/>
  <c r="P848" i="2"/>
  <c r="Q848" i="2" s="1"/>
  <c r="N848" i="2"/>
  <c r="O848" i="2" s="1"/>
  <c r="H848" i="2"/>
  <c r="I848" i="2" s="1"/>
  <c r="Z847" i="2"/>
  <c r="AA847" i="2" s="1"/>
  <c r="X847" i="2"/>
  <c r="Y847" i="2" s="1"/>
  <c r="V847" i="2"/>
  <c r="W847" i="2" s="1"/>
  <c r="T847" i="2"/>
  <c r="U847" i="2" s="1"/>
  <c r="R847" i="2"/>
  <c r="S847" i="2" s="1"/>
  <c r="P847" i="2"/>
  <c r="Q847" i="2" s="1"/>
  <c r="N847" i="2"/>
  <c r="O847" i="2" s="1"/>
  <c r="H847" i="2"/>
  <c r="I847" i="2" s="1"/>
  <c r="Z846" i="2"/>
  <c r="AA846" i="2" s="1"/>
  <c r="X846" i="2"/>
  <c r="Y846" i="2" s="1"/>
  <c r="V846" i="2"/>
  <c r="W846" i="2" s="1"/>
  <c r="T846" i="2"/>
  <c r="R846" i="2"/>
  <c r="S846" i="2" s="1"/>
  <c r="P846" i="2"/>
  <c r="Q846" i="2" s="1"/>
  <c r="N846" i="2"/>
  <c r="O846" i="2" s="1"/>
  <c r="H846" i="2"/>
  <c r="I846" i="2" s="1"/>
  <c r="Z845" i="2"/>
  <c r="AA845" i="2" s="1"/>
  <c r="X845" i="2"/>
  <c r="Y845" i="2" s="1"/>
  <c r="V845" i="2"/>
  <c r="W845" i="2" s="1"/>
  <c r="T845" i="2"/>
  <c r="U845" i="2" s="1"/>
  <c r="R845" i="2"/>
  <c r="S845" i="2" s="1"/>
  <c r="P845" i="2"/>
  <c r="Q845" i="2" s="1"/>
  <c r="N845" i="2"/>
  <c r="H845" i="2"/>
  <c r="I845" i="2" s="1"/>
  <c r="AG843" i="2"/>
  <c r="Z842" i="2"/>
  <c r="AA842" i="2" s="1"/>
  <c r="AA841" i="2" s="1"/>
  <c r="X842" i="2"/>
  <c r="Y842" i="2" s="1"/>
  <c r="Y841" i="2" s="1"/>
  <c r="V842" i="2"/>
  <c r="W842" i="2" s="1"/>
  <c r="W841" i="2" s="1"/>
  <c r="T842" i="2"/>
  <c r="U842" i="2" s="1"/>
  <c r="U841" i="2" s="1"/>
  <c r="R842" i="2"/>
  <c r="S842" i="2" s="1"/>
  <c r="S841" i="2" s="1"/>
  <c r="P842" i="2"/>
  <c r="Q842" i="2" s="1"/>
  <c r="Q841" i="2" s="1"/>
  <c r="N842" i="2"/>
  <c r="O842" i="2" s="1"/>
  <c r="O841" i="2" s="1"/>
  <c r="H842" i="2"/>
  <c r="I842" i="2" s="1"/>
  <c r="I841" i="2" s="1"/>
  <c r="AG841" i="2"/>
  <c r="Z840" i="2"/>
  <c r="AA840" i="2" s="1"/>
  <c r="AA839" i="2" s="1"/>
  <c r="X840" i="2"/>
  <c r="Y840" i="2" s="1"/>
  <c r="Y839" i="2" s="1"/>
  <c r="V840" i="2"/>
  <c r="W840" i="2" s="1"/>
  <c r="W839" i="2" s="1"/>
  <c r="T840" i="2"/>
  <c r="U840" i="2" s="1"/>
  <c r="R840" i="2"/>
  <c r="S840" i="2" s="1"/>
  <c r="S839" i="2" s="1"/>
  <c r="P840" i="2"/>
  <c r="Q840" i="2" s="1"/>
  <c r="Q839" i="2" s="1"/>
  <c r="N840" i="2"/>
  <c r="O840" i="2" s="1"/>
  <c r="O839" i="2" s="1"/>
  <c r="H840" i="2"/>
  <c r="I840" i="2" s="1"/>
  <c r="I839" i="2" s="1"/>
  <c r="AG839" i="2"/>
  <c r="Z838" i="2"/>
  <c r="AA838" i="2" s="1"/>
  <c r="AA837" i="2" s="1"/>
  <c r="X838" i="2"/>
  <c r="Y838" i="2" s="1"/>
  <c r="Y837" i="2" s="1"/>
  <c r="V838" i="2"/>
  <c r="W838" i="2" s="1"/>
  <c r="W837" i="2" s="1"/>
  <c r="T838" i="2"/>
  <c r="R838" i="2"/>
  <c r="S838" i="2" s="1"/>
  <c r="S837" i="2" s="1"/>
  <c r="P838" i="2"/>
  <c r="Q838" i="2" s="1"/>
  <c r="Q837" i="2" s="1"/>
  <c r="N838" i="2"/>
  <c r="O838" i="2" s="1"/>
  <c r="O837" i="2" s="1"/>
  <c r="H838" i="2"/>
  <c r="I838" i="2" s="1"/>
  <c r="I837" i="2" s="1"/>
  <c r="AG837" i="2"/>
  <c r="Z836" i="2"/>
  <c r="AA836" i="2" s="1"/>
  <c r="X836" i="2"/>
  <c r="Y836" i="2" s="1"/>
  <c r="V836" i="2"/>
  <c r="W836" i="2" s="1"/>
  <c r="T836" i="2"/>
  <c r="U836" i="2" s="1"/>
  <c r="R836" i="2"/>
  <c r="S836" i="2" s="1"/>
  <c r="P836" i="2"/>
  <c r="Q836" i="2" s="1"/>
  <c r="N836" i="2"/>
  <c r="H836" i="2"/>
  <c r="I836" i="2" s="1"/>
  <c r="Z835" i="2"/>
  <c r="AA835" i="2" s="1"/>
  <c r="X835" i="2"/>
  <c r="Y835" i="2" s="1"/>
  <c r="V835" i="2"/>
  <c r="W835" i="2" s="1"/>
  <c r="T835" i="2"/>
  <c r="U835" i="2" s="1"/>
  <c r="R835" i="2"/>
  <c r="S835" i="2" s="1"/>
  <c r="P835" i="2"/>
  <c r="Q835" i="2" s="1"/>
  <c r="N835" i="2"/>
  <c r="H835" i="2"/>
  <c r="I835" i="2" s="1"/>
  <c r="Z834" i="2"/>
  <c r="AA834" i="2" s="1"/>
  <c r="X834" i="2"/>
  <c r="Y834" i="2" s="1"/>
  <c r="V834" i="2"/>
  <c r="W834" i="2" s="1"/>
  <c r="T834" i="2"/>
  <c r="U834" i="2" s="1"/>
  <c r="R834" i="2"/>
  <c r="S834" i="2" s="1"/>
  <c r="P834" i="2"/>
  <c r="Q834" i="2" s="1"/>
  <c r="N834" i="2"/>
  <c r="O834" i="2" s="1"/>
  <c r="H834" i="2"/>
  <c r="I834" i="2" s="1"/>
  <c r="Z833" i="2"/>
  <c r="AA833" i="2" s="1"/>
  <c r="X833" i="2"/>
  <c r="Y833" i="2" s="1"/>
  <c r="V833" i="2"/>
  <c r="W833" i="2" s="1"/>
  <c r="T833" i="2"/>
  <c r="U833" i="2" s="1"/>
  <c r="R833" i="2"/>
  <c r="S833" i="2" s="1"/>
  <c r="P833" i="2"/>
  <c r="Q833" i="2" s="1"/>
  <c r="N833" i="2"/>
  <c r="H833" i="2"/>
  <c r="I833" i="2" s="1"/>
  <c r="Z832" i="2"/>
  <c r="AA832" i="2" s="1"/>
  <c r="X832" i="2"/>
  <c r="Y832" i="2" s="1"/>
  <c r="V832" i="2"/>
  <c r="W832" i="2" s="1"/>
  <c r="T832" i="2"/>
  <c r="U832" i="2" s="1"/>
  <c r="R832" i="2"/>
  <c r="S832" i="2" s="1"/>
  <c r="P832" i="2"/>
  <c r="Q832" i="2" s="1"/>
  <c r="N832" i="2"/>
  <c r="O832" i="2" s="1"/>
  <c r="H832" i="2"/>
  <c r="I832" i="2" s="1"/>
  <c r="Z831" i="2"/>
  <c r="AA831" i="2" s="1"/>
  <c r="X831" i="2"/>
  <c r="Y831" i="2" s="1"/>
  <c r="V831" i="2"/>
  <c r="W831" i="2" s="1"/>
  <c r="T831" i="2"/>
  <c r="U831" i="2" s="1"/>
  <c r="R831" i="2"/>
  <c r="S831" i="2" s="1"/>
  <c r="P831" i="2"/>
  <c r="Q831" i="2" s="1"/>
  <c r="N831" i="2"/>
  <c r="H831" i="2"/>
  <c r="I831" i="2" s="1"/>
  <c r="Z830" i="2"/>
  <c r="AA830" i="2" s="1"/>
  <c r="X830" i="2"/>
  <c r="Y830" i="2" s="1"/>
  <c r="V830" i="2"/>
  <c r="W830" i="2" s="1"/>
  <c r="T830" i="2"/>
  <c r="U830" i="2" s="1"/>
  <c r="R830" i="2"/>
  <c r="S830" i="2" s="1"/>
  <c r="P830" i="2"/>
  <c r="Q830" i="2" s="1"/>
  <c r="N830" i="2"/>
  <c r="O830" i="2" s="1"/>
  <c r="H830" i="2"/>
  <c r="I830" i="2" s="1"/>
  <c r="AG828" i="2"/>
  <c r="Z827" i="2"/>
  <c r="AA827" i="2" s="1"/>
  <c r="AA826" i="2" s="1"/>
  <c r="X827" i="2"/>
  <c r="Y827" i="2" s="1"/>
  <c r="Y826" i="2" s="1"/>
  <c r="V827" i="2"/>
  <c r="W827" i="2" s="1"/>
  <c r="W826" i="2" s="1"/>
  <c r="T827" i="2"/>
  <c r="U827" i="2" s="1"/>
  <c r="R827" i="2"/>
  <c r="S827" i="2" s="1"/>
  <c r="S826" i="2" s="1"/>
  <c r="P827" i="2"/>
  <c r="Q827" i="2" s="1"/>
  <c r="Q826" i="2" s="1"/>
  <c r="N827" i="2"/>
  <c r="O827" i="2" s="1"/>
  <c r="O826" i="2" s="1"/>
  <c r="H827" i="2"/>
  <c r="I827" i="2" s="1"/>
  <c r="I826" i="2" s="1"/>
  <c r="AG826" i="2"/>
  <c r="Z825" i="2"/>
  <c r="AA825" i="2" s="1"/>
  <c r="AA824" i="2" s="1"/>
  <c r="X825" i="2"/>
  <c r="Y825" i="2" s="1"/>
  <c r="Y824" i="2" s="1"/>
  <c r="V825" i="2"/>
  <c r="W825" i="2" s="1"/>
  <c r="W824" i="2" s="1"/>
  <c r="T825" i="2"/>
  <c r="R825" i="2"/>
  <c r="S825" i="2" s="1"/>
  <c r="S824" i="2" s="1"/>
  <c r="P825" i="2"/>
  <c r="Q825" i="2" s="1"/>
  <c r="Q824" i="2" s="1"/>
  <c r="N825" i="2"/>
  <c r="O825" i="2" s="1"/>
  <c r="O824" i="2" s="1"/>
  <c r="H825" i="2"/>
  <c r="I825" i="2" s="1"/>
  <c r="I824" i="2" s="1"/>
  <c r="AG824" i="2"/>
  <c r="AG818" i="2"/>
  <c r="AG814" i="2"/>
  <c r="Z813" i="2"/>
  <c r="AA813" i="2" s="1"/>
  <c r="AA812" i="2" s="1"/>
  <c r="X813" i="2"/>
  <c r="Y813" i="2" s="1"/>
  <c r="Y812" i="2" s="1"/>
  <c r="V813" i="2"/>
  <c r="W813" i="2" s="1"/>
  <c r="W812" i="2" s="1"/>
  <c r="T813" i="2"/>
  <c r="R813" i="2"/>
  <c r="S813" i="2" s="1"/>
  <c r="S812" i="2" s="1"/>
  <c r="P813" i="2"/>
  <c r="Q813" i="2" s="1"/>
  <c r="Q812" i="2" s="1"/>
  <c r="N813" i="2"/>
  <c r="O813" i="2" s="1"/>
  <c r="O812" i="2" s="1"/>
  <c r="H813" i="2"/>
  <c r="I813" i="2" s="1"/>
  <c r="I812" i="2" s="1"/>
  <c r="AG812" i="2"/>
  <c r="Z811" i="2"/>
  <c r="AA811" i="2" s="1"/>
  <c r="X811" i="2"/>
  <c r="Y811" i="2" s="1"/>
  <c r="V811" i="2"/>
  <c r="W811" i="2" s="1"/>
  <c r="T811" i="2"/>
  <c r="U811" i="2" s="1"/>
  <c r="R811" i="2"/>
  <c r="S811" i="2" s="1"/>
  <c r="P811" i="2"/>
  <c r="Q811" i="2" s="1"/>
  <c r="N811" i="2"/>
  <c r="O811" i="2" s="1"/>
  <c r="H811" i="2"/>
  <c r="I811" i="2" s="1"/>
  <c r="Z810" i="2"/>
  <c r="AA810" i="2" s="1"/>
  <c r="X810" i="2"/>
  <c r="Y810" i="2" s="1"/>
  <c r="V810" i="2"/>
  <c r="W810" i="2" s="1"/>
  <c r="T810" i="2"/>
  <c r="R810" i="2"/>
  <c r="S810" i="2" s="1"/>
  <c r="P810" i="2"/>
  <c r="Q810" i="2" s="1"/>
  <c r="N810" i="2"/>
  <c r="O810" i="2" s="1"/>
  <c r="H810" i="2"/>
  <c r="I810" i="2" s="1"/>
  <c r="Z809" i="2"/>
  <c r="AA809" i="2" s="1"/>
  <c r="X809" i="2"/>
  <c r="Y809" i="2" s="1"/>
  <c r="V809" i="2"/>
  <c r="W809" i="2" s="1"/>
  <c r="T809" i="2"/>
  <c r="U809" i="2" s="1"/>
  <c r="R809" i="2"/>
  <c r="S809" i="2" s="1"/>
  <c r="P809" i="2"/>
  <c r="Q809" i="2" s="1"/>
  <c r="N809" i="2"/>
  <c r="O809" i="2" s="1"/>
  <c r="H809" i="2"/>
  <c r="I809" i="2" s="1"/>
  <c r="Z808" i="2"/>
  <c r="AA808" i="2" s="1"/>
  <c r="X808" i="2"/>
  <c r="Y808" i="2" s="1"/>
  <c r="V808" i="2"/>
  <c r="W808" i="2" s="1"/>
  <c r="T808" i="2"/>
  <c r="R808" i="2"/>
  <c r="S808" i="2" s="1"/>
  <c r="P808" i="2"/>
  <c r="Q808" i="2" s="1"/>
  <c r="N808" i="2"/>
  <c r="O808" i="2" s="1"/>
  <c r="H808" i="2"/>
  <c r="I808" i="2" s="1"/>
  <c r="Z807" i="2"/>
  <c r="AA807" i="2" s="1"/>
  <c r="X807" i="2"/>
  <c r="Y807" i="2" s="1"/>
  <c r="V807" i="2"/>
  <c r="W807" i="2" s="1"/>
  <c r="T807" i="2"/>
  <c r="U807" i="2" s="1"/>
  <c r="R807" i="2"/>
  <c r="S807" i="2" s="1"/>
  <c r="P807" i="2"/>
  <c r="Q807" i="2" s="1"/>
  <c r="N807" i="2"/>
  <c r="O807" i="2" s="1"/>
  <c r="H807" i="2"/>
  <c r="I807" i="2" s="1"/>
  <c r="Z806" i="2"/>
  <c r="AA806" i="2" s="1"/>
  <c r="X806" i="2"/>
  <c r="Y806" i="2" s="1"/>
  <c r="V806" i="2"/>
  <c r="W806" i="2" s="1"/>
  <c r="T806" i="2"/>
  <c r="R806" i="2"/>
  <c r="S806" i="2" s="1"/>
  <c r="P806" i="2"/>
  <c r="Q806" i="2" s="1"/>
  <c r="N806" i="2"/>
  <c r="O806" i="2" s="1"/>
  <c r="H806" i="2"/>
  <c r="I806" i="2" s="1"/>
  <c r="Z805" i="2"/>
  <c r="AA805" i="2" s="1"/>
  <c r="X805" i="2"/>
  <c r="Y805" i="2" s="1"/>
  <c r="V805" i="2"/>
  <c r="W805" i="2" s="1"/>
  <c r="T805" i="2"/>
  <c r="U805" i="2" s="1"/>
  <c r="R805" i="2"/>
  <c r="S805" i="2" s="1"/>
  <c r="P805" i="2"/>
  <c r="Q805" i="2" s="1"/>
  <c r="N805" i="2"/>
  <c r="O805" i="2" s="1"/>
  <c r="H805" i="2"/>
  <c r="I805" i="2" s="1"/>
  <c r="AG803" i="2"/>
  <c r="Z802" i="2"/>
  <c r="AA802" i="2" s="1"/>
  <c r="AA801" i="2" s="1"/>
  <c r="X802" i="2"/>
  <c r="Y802" i="2" s="1"/>
  <c r="Y801" i="2" s="1"/>
  <c r="V802" i="2"/>
  <c r="W802" i="2" s="1"/>
  <c r="W801" i="2" s="1"/>
  <c r="T802" i="2"/>
  <c r="R802" i="2"/>
  <c r="S802" i="2" s="1"/>
  <c r="S801" i="2" s="1"/>
  <c r="P802" i="2"/>
  <c r="Q802" i="2" s="1"/>
  <c r="Q801" i="2" s="1"/>
  <c r="N802" i="2"/>
  <c r="O802" i="2" s="1"/>
  <c r="O801" i="2" s="1"/>
  <c r="H802" i="2"/>
  <c r="I802" i="2" s="1"/>
  <c r="I801" i="2" s="1"/>
  <c r="AG801" i="2"/>
  <c r="Z800" i="2"/>
  <c r="AA800" i="2" s="1"/>
  <c r="AA799" i="2" s="1"/>
  <c r="X800" i="2"/>
  <c r="Y800" i="2" s="1"/>
  <c r="Y799" i="2" s="1"/>
  <c r="V800" i="2"/>
  <c r="W800" i="2" s="1"/>
  <c r="W799" i="2" s="1"/>
  <c r="T800" i="2"/>
  <c r="U800" i="2" s="1"/>
  <c r="R800" i="2"/>
  <c r="S800" i="2" s="1"/>
  <c r="S799" i="2" s="1"/>
  <c r="P800" i="2"/>
  <c r="Q800" i="2" s="1"/>
  <c r="Q799" i="2" s="1"/>
  <c r="N800" i="2"/>
  <c r="H800" i="2"/>
  <c r="I800" i="2" s="1"/>
  <c r="I799" i="2" s="1"/>
  <c r="AG799" i="2"/>
  <c r="Z798" i="2"/>
  <c r="AA798" i="2" s="1"/>
  <c r="AA797" i="2" s="1"/>
  <c r="X798" i="2"/>
  <c r="Y798" i="2" s="1"/>
  <c r="Y797" i="2" s="1"/>
  <c r="V798" i="2"/>
  <c r="W798" i="2" s="1"/>
  <c r="W797" i="2" s="1"/>
  <c r="T798" i="2"/>
  <c r="R798" i="2"/>
  <c r="S798" i="2" s="1"/>
  <c r="S797" i="2" s="1"/>
  <c r="P798" i="2"/>
  <c r="Q798" i="2" s="1"/>
  <c r="Q797" i="2" s="1"/>
  <c r="N798" i="2"/>
  <c r="O798" i="2" s="1"/>
  <c r="O797" i="2" s="1"/>
  <c r="H798" i="2"/>
  <c r="I798" i="2" s="1"/>
  <c r="I797" i="2" s="1"/>
  <c r="AG797" i="2"/>
  <c r="Z796" i="2"/>
  <c r="AA796" i="2" s="1"/>
  <c r="AA795" i="2" s="1"/>
  <c r="X796" i="2"/>
  <c r="Y796" i="2" s="1"/>
  <c r="Y795" i="2" s="1"/>
  <c r="V796" i="2"/>
  <c r="W796" i="2" s="1"/>
  <c r="W795" i="2" s="1"/>
  <c r="T796" i="2"/>
  <c r="R796" i="2"/>
  <c r="S796" i="2" s="1"/>
  <c r="S795" i="2" s="1"/>
  <c r="P796" i="2"/>
  <c r="Q796" i="2" s="1"/>
  <c r="Q795" i="2" s="1"/>
  <c r="N796" i="2"/>
  <c r="O796" i="2" s="1"/>
  <c r="O795" i="2" s="1"/>
  <c r="H796" i="2"/>
  <c r="I796" i="2" s="1"/>
  <c r="I795" i="2" s="1"/>
  <c r="AG795" i="2"/>
  <c r="Z794" i="2"/>
  <c r="AA794" i="2" s="1"/>
  <c r="X794" i="2"/>
  <c r="Y794" i="2" s="1"/>
  <c r="V794" i="2"/>
  <c r="W794" i="2" s="1"/>
  <c r="T794" i="2"/>
  <c r="U794" i="2" s="1"/>
  <c r="R794" i="2"/>
  <c r="S794" i="2" s="1"/>
  <c r="P794" i="2"/>
  <c r="Q794" i="2" s="1"/>
  <c r="N794" i="2"/>
  <c r="O794" i="2" s="1"/>
  <c r="H794" i="2"/>
  <c r="I794" i="2" s="1"/>
  <c r="Z793" i="2"/>
  <c r="AA793" i="2" s="1"/>
  <c r="X793" i="2"/>
  <c r="Y793" i="2" s="1"/>
  <c r="V793" i="2"/>
  <c r="W793" i="2" s="1"/>
  <c r="T793" i="2"/>
  <c r="U793" i="2" s="1"/>
  <c r="R793" i="2"/>
  <c r="S793" i="2" s="1"/>
  <c r="P793" i="2"/>
  <c r="Q793" i="2" s="1"/>
  <c r="N793" i="2"/>
  <c r="O793" i="2" s="1"/>
  <c r="H793" i="2"/>
  <c r="I793" i="2" s="1"/>
  <c r="Z792" i="2"/>
  <c r="AA792" i="2" s="1"/>
  <c r="X792" i="2"/>
  <c r="Y792" i="2" s="1"/>
  <c r="V792" i="2"/>
  <c r="T792" i="2"/>
  <c r="U792" i="2" s="1"/>
  <c r="R792" i="2"/>
  <c r="S792" i="2" s="1"/>
  <c r="P792" i="2"/>
  <c r="Q792" i="2" s="1"/>
  <c r="N792" i="2"/>
  <c r="O792" i="2" s="1"/>
  <c r="H792" i="2"/>
  <c r="I792" i="2" s="1"/>
  <c r="Z791" i="2"/>
  <c r="AA791" i="2" s="1"/>
  <c r="X791" i="2"/>
  <c r="Y791" i="2" s="1"/>
  <c r="V791" i="2"/>
  <c r="W791" i="2" s="1"/>
  <c r="T791" i="2"/>
  <c r="R791" i="2"/>
  <c r="S791" i="2" s="1"/>
  <c r="P791" i="2"/>
  <c r="Q791" i="2" s="1"/>
  <c r="N791" i="2"/>
  <c r="O791" i="2" s="1"/>
  <c r="H791" i="2"/>
  <c r="I791" i="2" s="1"/>
  <c r="Z790" i="2"/>
  <c r="AA790" i="2" s="1"/>
  <c r="X790" i="2"/>
  <c r="Y790" i="2" s="1"/>
  <c r="V790" i="2"/>
  <c r="W790" i="2" s="1"/>
  <c r="T790" i="2"/>
  <c r="U790" i="2" s="1"/>
  <c r="R790" i="2"/>
  <c r="S790" i="2" s="1"/>
  <c r="P790" i="2"/>
  <c r="Q790" i="2" s="1"/>
  <c r="N790" i="2"/>
  <c r="O790" i="2" s="1"/>
  <c r="H790" i="2"/>
  <c r="I790" i="2" s="1"/>
  <c r="Z789" i="2"/>
  <c r="AA789" i="2" s="1"/>
  <c r="X789" i="2"/>
  <c r="Y789" i="2" s="1"/>
  <c r="V789" i="2"/>
  <c r="W789" i="2" s="1"/>
  <c r="T789" i="2"/>
  <c r="R789" i="2"/>
  <c r="S789" i="2" s="1"/>
  <c r="P789" i="2"/>
  <c r="Q789" i="2" s="1"/>
  <c r="N789" i="2"/>
  <c r="O789" i="2" s="1"/>
  <c r="H789" i="2"/>
  <c r="I789" i="2" s="1"/>
  <c r="Z788" i="2"/>
  <c r="AA788" i="2" s="1"/>
  <c r="X788" i="2"/>
  <c r="Y788" i="2" s="1"/>
  <c r="V788" i="2"/>
  <c r="W788" i="2" s="1"/>
  <c r="T788" i="2"/>
  <c r="U788" i="2" s="1"/>
  <c r="R788" i="2"/>
  <c r="S788" i="2" s="1"/>
  <c r="P788" i="2"/>
  <c r="Q788" i="2" s="1"/>
  <c r="N788" i="2"/>
  <c r="O788" i="2" s="1"/>
  <c r="H788" i="2"/>
  <c r="I788" i="2" s="1"/>
  <c r="AG786" i="2"/>
  <c r="Z785" i="2"/>
  <c r="AA785" i="2" s="1"/>
  <c r="AA784" i="2" s="1"/>
  <c r="X785" i="2"/>
  <c r="Y785" i="2" s="1"/>
  <c r="Y784" i="2" s="1"/>
  <c r="V785" i="2"/>
  <c r="W785" i="2" s="1"/>
  <c r="W784" i="2" s="1"/>
  <c r="T785" i="2"/>
  <c r="U785" i="2" s="1"/>
  <c r="R785" i="2"/>
  <c r="S785" i="2" s="1"/>
  <c r="S784" i="2" s="1"/>
  <c r="P785" i="2"/>
  <c r="Q785" i="2" s="1"/>
  <c r="Q784" i="2" s="1"/>
  <c r="N785" i="2"/>
  <c r="O785" i="2" s="1"/>
  <c r="O784" i="2" s="1"/>
  <c r="H785" i="2"/>
  <c r="I785" i="2" s="1"/>
  <c r="I784" i="2" s="1"/>
  <c r="AG784" i="2"/>
  <c r="Z783" i="2"/>
  <c r="AA783" i="2" s="1"/>
  <c r="AA782" i="2" s="1"/>
  <c r="X783" i="2"/>
  <c r="Y783" i="2" s="1"/>
  <c r="Y782" i="2" s="1"/>
  <c r="V783" i="2"/>
  <c r="W783" i="2" s="1"/>
  <c r="W782" i="2" s="1"/>
  <c r="T783" i="2"/>
  <c r="U783" i="2" s="1"/>
  <c r="U782" i="2" s="1"/>
  <c r="R783" i="2"/>
  <c r="S783" i="2" s="1"/>
  <c r="S782" i="2" s="1"/>
  <c r="P783" i="2"/>
  <c r="Q783" i="2" s="1"/>
  <c r="N783" i="2"/>
  <c r="O783" i="2" s="1"/>
  <c r="O782" i="2" s="1"/>
  <c r="H783" i="2"/>
  <c r="I783" i="2" s="1"/>
  <c r="I782" i="2" s="1"/>
  <c r="AG782" i="2"/>
  <c r="Q782" i="2"/>
  <c r="Z781" i="2"/>
  <c r="AA781" i="2" s="1"/>
  <c r="X781" i="2"/>
  <c r="Y781" i="2" s="1"/>
  <c r="V781" i="2"/>
  <c r="W781" i="2" s="1"/>
  <c r="T781" i="2"/>
  <c r="U781" i="2" s="1"/>
  <c r="R781" i="2"/>
  <c r="S781" i="2" s="1"/>
  <c r="P781" i="2"/>
  <c r="Q781" i="2" s="1"/>
  <c r="N781" i="2"/>
  <c r="O781" i="2" s="1"/>
  <c r="H781" i="2"/>
  <c r="I781" i="2" s="1"/>
  <c r="Z780" i="2"/>
  <c r="AA780" i="2" s="1"/>
  <c r="X780" i="2"/>
  <c r="Y780" i="2" s="1"/>
  <c r="V780" i="2"/>
  <c r="W780" i="2" s="1"/>
  <c r="T780" i="2"/>
  <c r="U780" i="2" s="1"/>
  <c r="R780" i="2"/>
  <c r="S780" i="2" s="1"/>
  <c r="P780" i="2"/>
  <c r="Q780" i="2" s="1"/>
  <c r="N780" i="2"/>
  <c r="O780" i="2" s="1"/>
  <c r="H780" i="2"/>
  <c r="I780" i="2" s="1"/>
  <c r="Z779" i="2"/>
  <c r="AA779" i="2" s="1"/>
  <c r="X779" i="2"/>
  <c r="Y779" i="2" s="1"/>
  <c r="V779" i="2"/>
  <c r="W779" i="2" s="1"/>
  <c r="T779" i="2"/>
  <c r="U779" i="2" s="1"/>
  <c r="R779" i="2"/>
  <c r="S779" i="2" s="1"/>
  <c r="P779" i="2"/>
  <c r="Q779" i="2" s="1"/>
  <c r="N779" i="2"/>
  <c r="O779" i="2" s="1"/>
  <c r="H779" i="2"/>
  <c r="I779" i="2" s="1"/>
  <c r="Z778" i="2"/>
  <c r="AA778" i="2" s="1"/>
  <c r="X778" i="2"/>
  <c r="Y778" i="2" s="1"/>
  <c r="V778" i="2"/>
  <c r="W778" i="2" s="1"/>
  <c r="T778" i="2"/>
  <c r="U778" i="2" s="1"/>
  <c r="R778" i="2"/>
  <c r="S778" i="2" s="1"/>
  <c r="P778" i="2"/>
  <c r="Q778" i="2" s="1"/>
  <c r="N778" i="2"/>
  <c r="O778" i="2" s="1"/>
  <c r="H778" i="2"/>
  <c r="I778" i="2" s="1"/>
  <c r="Z777" i="2"/>
  <c r="AA777" i="2" s="1"/>
  <c r="X777" i="2"/>
  <c r="Y777" i="2" s="1"/>
  <c r="V777" i="2"/>
  <c r="W777" i="2" s="1"/>
  <c r="T777" i="2"/>
  <c r="U777" i="2" s="1"/>
  <c r="R777" i="2"/>
  <c r="S777" i="2" s="1"/>
  <c r="P777" i="2"/>
  <c r="Q777" i="2" s="1"/>
  <c r="N777" i="2"/>
  <c r="O777" i="2" s="1"/>
  <c r="H777" i="2"/>
  <c r="I777" i="2" s="1"/>
  <c r="Z776" i="2"/>
  <c r="AA776" i="2" s="1"/>
  <c r="X776" i="2"/>
  <c r="Y776" i="2" s="1"/>
  <c r="V776" i="2"/>
  <c r="W776" i="2" s="1"/>
  <c r="T776" i="2"/>
  <c r="U776" i="2" s="1"/>
  <c r="R776" i="2"/>
  <c r="S776" i="2" s="1"/>
  <c r="P776" i="2"/>
  <c r="Q776" i="2" s="1"/>
  <c r="N776" i="2"/>
  <c r="O776" i="2" s="1"/>
  <c r="H776" i="2"/>
  <c r="I776" i="2" s="1"/>
  <c r="Z775" i="2"/>
  <c r="AA775" i="2" s="1"/>
  <c r="X775" i="2"/>
  <c r="Y775" i="2" s="1"/>
  <c r="V775" i="2"/>
  <c r="W775" i="2" s="1"/>
  <c r="T775" i="2"/>
  <c r="U775" i="2" s="1"/>
  <c r="R775" i="2"/>
  <c r="S775" i="2" s="1"/>
  <c r="P775" i="2"/>
  <c r="Q775" i="2" s="1"/>
  <c r="N775" i="2"/>
  <c r="O775" i="2" s="1"/>
  <c r="H775" i="2"/>
  <c r="I775" i="2" s="1"/>
  <c r="AG773" i="2"/>
  <c r="AG767" i="2"/>
  <c r="AG763" i="2"/>
  <c r="Z762" i="2"/>
  <c r="AA762" i="2" s="1"/>
  <c r="X762" i="2"/>
  <c r="Y762" i="2" s="1"/>
  <c r="V762" i="2"/>
  <c r="W762" i="2" s="1"/>
  <c r="T762" i="2"/>
  <c r="U762" i="2" s="1"/>
  <c r="R762" i="2"/>
  <c r="S762" i="2" s="1"/>
  <c r="P762" i="2"/>
  <c r="Q762" i="2" s="1"/>
  <c r="N762" i="2"/>
  <c r="O762" i="2" s="1"/>
  <c r="H762" i="2"/>
  <c r="I762" i="2" s="1"/>
  <c r="Z761" i="2"/>
  <c r="AA761" i="2" s="1"/>
  <c r="X761" i="2"/>
  <c r="Y761" i="2" s="1"/>
  <c r="V761" i="2"/>
  <c r="W761" i="2" s="1"/>
  <c r="T761" i="2"/>
  <c r="R761" i="2"/>
  <c r="S761" i="2" s="1"/>
  <c r="P761" i="2"/>
  <c r="Q761" i="2" s="1"/>
  <c r="N761" i="2"/>
  <c r="O761" i="2" s="1"/>
  <c r="H761" i="2"/>
  <c r="I761" i="2" s="1"/>
  <c r="Z760" i="2"/>
  <c r="AA760" i="2" s="1"/>
  <c r="X760" i="2"/>
  <c r="Y760" i="2" s="1"/>
  <c r="V760" i="2"/>
  <c r="W760" i="2" s="1"/>
  <c r="T760" i="2"/>
  <c r="R760" i="2"/>
  <c r="S760" i="2" s="1"/>
  <c r="P760" i="2"/>
  <c r="Q760" i="2" s="1"/>
  <c r="N760" i="2"/>
  <c r="O760" i="2" s="1"/>
  <c r="H760" i="2"/>
  <c r="I760" i="2" s="1"/>
  <c r="AG758" i="2"/>
  <c r="Z757" i="2"/>
  <c r="AA757" i="2" s="1"/>
  <c r="AA756" i="2" s="1"/>
  <c r="X757" i="2"/>
  <c r="Y757" i="2" s="1"/>
  <c r="Y756" i="2" s="1"/>
  <c r="V757" i="2"/>
  <c r="W757" i="2" s="1"/>
  <c r="W756" i="2" s="1"/>
  <c r="T757" i="2"/>
  <c r="U757" i="2" s="1"/>
  <c r="U756" i="2" s="1"/>
  <c r="R757" i="2"/>
  <c r="S757" i="2" s="1"/>
  <c r="S756" i="2" s="1"/>
  <c r="P757" i="2"/>
  <c r="Q757" i="2" s="1"/>
  <c r="Q756" i="2" s="1"/>
  <c r="N757" i="2"/>
  <c r="O757" i="2" s="1"/>
  <c r="O756" i="2" s="1"/>
  <c r="H757" i="2"/>
  <c r="I757" i="2" s="1"/>
  <c r="I756" i="2" s="1"/>
  <c r="AG756" i="2"/>
  <c r="Z755" i="2"/>
  <c r="AA755" i="2" s="1"/>
  <c r="AA754" i="2" s="1"/>
  <c r="X755" i="2"/>
  <c r="Y755" i="2" s="1"/>
  <c r="Y754" i="2" s="1"/>
  <c r="V755" i="2"/>
  <c r="W755" i="2" s="1"/>
  <c r="W754" i="2" s="1"/>
  <c r="T755" i="2"/>
  <c r="U755" i="2" s="1"/>
  <c r="R755" i="2"/>
  <c r="S755" i="2" s="1"/>
  <c r="S754" i="2" s="1"/>
  <c r="P755" i="2"/>
  <c r="Q755" i="2" s="1"/>
  <c r="Q754" i="2" s="1"/>
  <c r="N755" i="2"/>
  <c r="H755" i="2"/>
  <c r="I755" i="2" s="1"/>
  <c r="I754" i="2" s="1"/>
  <c r="AG754" i="2"/>
  <c r="Z753" i="2"/>
  <c r="AA753" i="2" s="1"/>
  <c r="AA752" i="2" s="1"/>
  <c r="X753" i="2"/>
  <c r="Y753" i="2" s="1"/>
  <c r="Y752" i="2" s="1"/>
  <c r="V753" i="2"/>
  <c r="W753" i="2" s="1"/>
  <c r="W752" i="2" s="1"/>
  <c r="T753" i="2"/>
  <c r="U753" i="2" s="1"/>
  <c r="R753" i="2"/>
  <c r="S753" i="2" s="1"/>
  <c r="S752" i="2" s="1"/>
  <c r="P753" i="2"/>
  <c r="Q753" i="2" s="1"/>
  <c r="Q752" i="2" s="1"/>
  <c r="N753" i="2"/>
  <c r="O753" i="2" s="1"/>
  <c r="O752" i="2" s="1"/>
  <c r="H753" i="2"/>
  <c r="I753" i="2" s="1"/>
  <c r="I752" i="2" s="1"/>
  <c r="AG752" i="2"/>
  <c r="Z751" i="2"/>
  <c r="AA751" i="2" s="1"/>
  <c r="X751" i="2"/>
  <c r="Y751" i="2" s="1"/>
  <c r="V751" i="2"/>
  <c r="W751" i="2" s="1"/>
  <c r="T751" i="2"/>
  <c r="U751" i="2" s="1"/>
  <c r="R751" i="2"/>
  <c r="S751" i="2" s="1"/>
  <c r="P751" i="2"/>
  <c r="Q751" i="2" s="1"/>
  <c r="N751" i="2"/>
  <c r="O751" i="2" s="1"/>
  <c r="H751" i="2"/>
  <c r="I751" i="2" s="1"/>
  <c r="Z750" i="2"/>
  <c r="AA750" i="2" s="1"/>
  <c r="X750" i="2"/>
  <c r="V750" i="2"/>
  <c r="W750" i="2" s="1"/>
  <c r="T750" i="2"/>
  <c r="U750" i="2" s="1"/>
  <c r="R750" i="2"/>
  <c r="S750" i="2" s="1"/>
  <c r="P750" i="2"/>
  <c r="Q750" i="2" s="1"/>
  <c r="N750" i="2"/>
  <c r="O750" i="2" s="1"/>
  <c r="H750" i="2"/>
  <c r="I750" i="2" s="1"/>
  <c r="Z749" i="2"/>
  <c r="AA749" i="2" s="1"/>
  <c r="X749" i="2"/>
  <c r="Y749" i="2" s="1"/>
  <c r="V749" i="2"/>
  <c r="W749" i="2" s="1"/>
  <c r="T749" i="2"/>
  <c r="U749" i="2" s="1"/>
  <c r="R749" i="2"/>
  <c r="S749" i="2" s="1"/>
  <c r="P749" i="2"/>
  <c r="Q749" i="2" s="1"/>
  <c r="N749" i="2"/>
  <c r="O749" i="2" s="1"/>
  <c r="H749" i="2"/>
  <c r="I749" i="2" s="1"/>
  <c r="Z748" i="2"/>
  <c r="AA748" i="2" s="1"/>
  <c r="X748" i="2"/>
  <c r="V748" i="2"/>
  <c r="W748" i="2" s="1"/>
  <c r="T748" i="2"/>
  <c r="U748" i="2" s="1"/>
  <c r="R748" i="2"/>
  <c r="S748" i="2" s="1"/>
  <c r="P748" i="2"/>
  <c r="Q748" i="2" s="1"/>
  <c r="N748" i="2"/>
  <c r="O748" i="2" s="1"/>
  <c r="H748" i="2"/>
  <c r="I748" i="2" s="1"/>
  <c r="Z747" i="2"/>
  <c r="AA747" i="2" s="1"/>
  <c r="X747" i="2"/>
  <c r="Y747" i="2" s="1"/>
  <c r="V747" i="2"/>
  <c r="W747" i="2" s="1"/>
  <c r="T747" i="2"/>
  <c r="U747" i="2" s="1"/>
  <c r="R747" i="2"/>
  <c r="S747" i="2" s="1"/>
  <c r="P747" i="2"/>
  <c r="Q747" i="2" s="1"/>
  <c r="N747" i="2"/>
  <c r="O747" i="2" s="1"/>
  <c r="H747" i="2"/>
  <c r="I747" i="2" s="1"/>
  <c r="Z746" i="2"/>
  <c r="AA746" i="2" s="1"/>
  <c r="X746" i="2"/>
  <c r="V746" i="2"/>
  <c r="W746" i="2" s="1"/>
  <c r="T746" i="2"/>
  <c r="U746" i="2" s="1"/>
  <c r="R746" i="2"/>
  <c r="S746" i="2" s="1"/>
  <c r="P746" i="2"/>
  <c r="Q746" i="2" s="1"/>
  <c r="O746" i="2"/>
  <c r="N746" i="2"/>
  <c r="H746" i="2"/>
  <c r="I746" i="2" s="1"/>
  <c r="Z745" i="2"/>
  <c r="AA745" i="2" s="1"/>
  <c r="X745" i="2"/>
  <c r="Y745" i="2" s="1"/>
  <c r="V745" i="2"/>
  <c r="W745" i="2" s="1"/>
  <c r="T745" i="2"/>
  <c r="U745" i="2" s="1"/>
  <c r="R745" i="2"/>
  <c r="S745" i="2" s="1"/>
  <c r="P745" i="2"/>
  <c r="Q745" i="2" s="1"/>
  <c r="N745" i="2"/>
  <c r="O745" i="2" s="1"/>
  <c r="H745" i="2"/>
  <c r="I745" i="2" s="1"/>
  <c r="AG743" i="2"/>
  <c r="Z742" i="2"/>
  <c r="AA742" i="2" s="1"/>
  <c r="X742" i="2"/>
  <c r="Y742" i="2" s="1"/>
  <c r="V742" i="2"/>
  <c r="W742" i="2" s="1"/>
  <c r="T742" i="2"/>
  <c r="R742" i="2"/>
  <c r="S742" i="2" s="1"/>
  <c r="P742" i="2"/>
  <c r="Q742" i="2" s="1"/>
  <c r="N742" i="2"/>
  <c r="O742" i="2" s="1"/>
  <c r="H742" i="2"/>
  <c r="I742" i="2" s="1"/>
  <c r="Z741" i="2"/>
  <c r="AA741" i="2" s="1"/>
  <c r="X741" i="2"/>
  <c r="Y741" i="2" s="1"/>
  <c r="V741" i="2"/>
  <c r="W741" i="2" s="1"/>
  <c r="T741" i="2"/>
  <c r="U741" i="2" s="1"/>
  <c r="R741" i="2"/>
  <c r="S741" i="2" s="1"/>
  <c r="P741" i="2"/>
  <c r="Q741" i="2" s="1"/>
  <c r="N741" i="2"/>
  <c r="O741" i="2" s="1"/>
  <c r="H741" i="2"/>
  <c r="I741" i="2" s="1"/>
  <c r="Z740" i="2"/>
  <c r="AA740" i="2" s="1"/>
  <c r="X740" i="2"/>
  <c r="Y740" i="2" s="1"/>
  <c r="V740" i="2"/>
  <c r="W740" i="2" s="1"/>
  <c r="T740" i="2"/>
  <c r="U740" i="2" s="1"/>
  <c r="R740" i="2"/>
  <c r="S740" i="2" s="1"/>
  <c r="P740" i="2"/>
  <c r="Q740" i="2" s="1"/>
  <c r="N740" i="2"/>
  <c r="O740" i="2" s="1"/>
  <c r="H740" i="2"/>
  <c r="I740" i="2" s="1"/>
  <c r="Z739" i="2"/>
  <c r="AA739" i="2" s="1"/>
  <c r="X739" i="2"/>
  <c r="Y739" i="2" s="1"/>
  <c r="V739" i="2"/>
  <c r="W739" i="2" s="1"/>
  <c r="T739" i="2"/>
  <c r="U739" i="2" s="1"/>
  <c r="R739" i="2"/>
  <c r="S739" i="2" s="1"/>
  <c r="P739" i="2"/>
  <c r="Q739" i="2" s="1"/>
  <c r="N739" i="2"/>
  <c r="O739" i="2" s="1"/>
  <c r="H739" i="2"/>
  <c r="I739" i="2" s="1"/>
  <c r="Z738" i="2"/>
  <c r="AA738" i="2" s="1"/>
  <c r="X738" i="2"/>
  <c r="Y738" i="2" s="1"/>
  <c r="V738" i="2"/>
  <c r="W738" i="2" s="1"/>
  <c r="T738" i="2"/>
  <c r="U738" i="2" s="1"/>
  <c r="R738" i="2"/>
  <c r="S738" i="2" s="1"/>
  <c r="P738" i="2"/>
  <c r="Q738" i="2" s="1"/>
  <c r="N738" i="2"/>
  <c r="O738" i="2" s="1"/>
  <c r="H738" i="2"/>
  <c r="I738" i="2" s="1"/>
  <c r="Z737" i="2"/>
  <c r="AA737" i="2" s="1"/>
  <c r="X737" i="2"/>
  <c r="Y737" i="2" s="1"/>
  <c r="V737" i="2"/>
  <c r="W737" i="2" s="1"/>
  <c r="T737" i="2"/>
  <c r="U737" i="2" s="1"/>
  <c r="R737" i="2"/>
  <c r="S737" i="2" s="1"/>
  <c r="P737" i="2"/>
  <c r="Q737" i="2" s="1"/>
  <c r="N737" i="2"/>
  <c r="O737" i="2" s="1"/>
  <c r="H737" i="2"/>
  <c r="I737" i="2" s="1"/>
  <c r="Z736" i="2"/>
  <c r="AA736" i="2" s="1"/>
  <c r="X736" i="2"/>
  <c r="Y736" i="2" s="1"/>
  <c r="V736" i="2"/>
  <c r="W736" i="2" s="1"/>
  <c r="T736" i="2"/>
  <c r="R736" i="2"/>
  <c r="S736" i="2" s="1"/>
  <c r="P736" i="2"/>
  <c r="Q736" i="2" s="1"/>
  <c r="N736" i="2"/>
  <c r="O736" i="2" s="1"/>
  <c r="H736" i="2"/>
  <c r="I736" i="2" s="1"/>
  <c r="AG734" i="2"/>
  <c r="Z733" i="2"/>
  <c r="AA733" i="2" s="1"/>
  <c r="X733" i="2"/>
  <c r="Y733" i="2" s="1"/>
  <c r="V733" i="2"/>
  <c r="W733" i="2" s="1"/>
  <c r="T733" i="2"/>
  <c r="U733" i="2" s="1"/>
  <c r="R733" i="2"/>
  <c r="S733" i="2" s="1"/>
  <c r="P733" i="2"/>
  <c r="Q733" i="2" s="1"/>
  <c r="N733" i="2"/>
  <c r="H733" i="2"/>
  <c r="I733" i="2" s="1"/>
  <c r="Z732" i="2"/>
  <c r="AA732" i="2" s="1"/>
  <c r="X732" i="2"/>
  <c r="Y732" i="2" s="1"/>
  <c r="V732" i="2"/>
  <c r="W732" i="2" s="1"/>
  <c r="T732" i="2"/>
  <c r="U732" i="2" s="1"/>
  <c r="R732" i="2"/>
  <c r="S732" i="2" s="1"/>
  <c r="P732" i="2"/>
  <c r="Q732" i="2" s="1"/>
  <c r="N732" i="2"/>
  <c r="H732" i="2"/>
  <c r="I732" i="2" s="1"/>
  <c r="Z731" i="2"/>
  <c r="AA731" i="2" s="1"/>
  <c r="X731" i="2"/>
  <c r="Y731" i="2" s="1"/>
  <c r="V731" i="2"/>
  <c r="W731" i="2" s="1"/>
  <c r="T731" i="2"/>
  <c r="U731" i="2" s="1"/>
  <c r="R731" i="2"/>
  <c r="S731" i="2" s="1"/>
  <c r="P731" i="2"/>
  <c r="Q731" i="2" s="1"/>
  <c r="N731" i="2"/>
  <c r="O731" i="2" s="1"/>
  <c r="H731" i="2"/>
  <c r="I731" i="2" s="1"/>
  <c r="Z730" i="2"/>
  <c r="AA730" i="2" s="1"/>
  <c r="X730" i="2"/>
  <c r="Y730" i="2" s="1"/>
  <c r="V730" i="2"/>
  <c r="W730" i="2" s="1"/>
  <c r="T730" i="2"/>
  <c r="R730" i="2"/>
  <c r="S730" i="2" s="1"/>
  <c r="P730" i="2"/>
  <c r="Q730" i="2" s="1"/>
  <c r="N730" i="2"/>
  <c r="O730" i="2" s="1"/>
  <c r="H730" i="2"/>
  <c r="I730" i="2" s="1"/>
  <c r="Z729" i="2"/>
  <c r="AA729" i="2" s="1"/>
  <c r="X729" i="2"/>
  <c r="Y729" i="2" s="1"/>
  <c r="V729" i="2"/>
  <c r="W729" i="2" s="1"/>
  <c r="T729" i="2"/>
  <c r="U729" i="2" s="1"/>
  <c r="R729" i="2"/>
  <c r="S729" i="2" s="1"/>
  <c r="P729" i="2"/>
  <c r="Q729" i="2" s="1"/>
  <c r="N729" i="2"/>
  <c r="O729" i="2" s="1"/>
  <c r="H729" i="2"/>
  <c r="I729" i="2" s="1"/>
  <c r="Z728" i="2"/>
  <c r="AA728" i="2" s="1"/>
  <c r="X728" i="2"/>
  <c r="Y728" i="2" s="1"/>
  <c r="V728" i="2"/>
  <c r="W728" i="2" s="1"/>
  <c r="T728" i="2"/>
  <c r="R728" i="2"/>
  <c r="S728" i="2" s="1"/>
  <c r="P728" i="2"/>
  <c r="Q728" i="2" s="1"/>
  <c r="N728" i="2"/>
  <c r="O728" i="2" s="1"/>
  <c r="H728" i="2"/>
  <c r="I728" i="2" s="1"/>
  <c r="Z727" i="2"/>
  <c r="AA727" i="2" s="1"/>
  <c r="X727" i="2"/>
  <c r="Y727" i="2" s="1"/>
  <c r="V727" i="2"/>
  <c r="W727" i="2" s="1"/>
  <c r="T727" i="2"/>
  <c r="U727" i="2" s="1"/>
  <c r="R727" i="2"/>
  <c r="S727" i="2" s="1"/>
  <c r="P727" i="2"/>
  <c r="Q727" i="2" s="1"/>
  <c r="N727" i="2"/>
  <c r="O727" i="2" s="1"/>
  <c r="H727" i="2"/>
  <c r="I727" i="2" s="1"/>
  <c r="AG725" i="2"/>
  <c r="Z724" i="2"/>
  <c r="AA724" i="2" s="1"/>
  <c r="X724" i="2"/>
  <c r="Y724" i="2" s="1"/>
  <c r="V724" i="2"/>
  <c r="W724" i="2" s="1"/>
  <c r="T724" i="2"/>
  <c r="R724" i="2"/>
  <c r="S724" i="2" s="1"/>
  <c r="P724" i="2"/>
  <c r="Q724" i="2" s="1"/>
  <c r="N724" i="2"/>
  <c r="O724" i="2" s="1"/>
  <c r="H724" i="2"/>
  <c r="I724" i="2" s="1"/>
  <c r="AG722" i="2"/>
  <c r="Z721" i="2"/>
  <c r="AA721" i="2" s="1"/>
  <c r="X721" i="2"/>
  <c r="V721" i="2"/>
  <c r="W721" i="2" s="1"/>
  <c r="T721" i="2"/>
  <c r="U721" i="2" s="1"/>
  <c r="R721" i="2"/>
  <c r="S721" i="2" s="1"/>
  <c r="P721" i="2"/>
  <c r="Q721" i="2" s="1"/>
  <c r="N721" i="2"/>
  <c r="O721" i="2" s="1"/>
  <c r="H721" i="2"/>
  <c r="I721" i="2" s="1"/>
  <c r="AG719" i="2"/>
  <c r="Z718" i="2"/>
  <c r="AA718" i="2" s="1"/>
  <c r="X718" i="2"/>
  <c r="Y718" i="2" s="1"/>
  <c r="V718" i="2"/>
  <c r="W718" i="2" s="1"/>
  <c r="T718" i="2"/>
  <c r="U718" i="2" s="1"/>
  <c r="R718" i="2"/>
  <c r="P718" i="2"/>
  <c r="Q718" i="2" s="1"/>
  <c r="N718" i="2"/>
  <c r="O718" i="2" s="1"/>
  <c r="H718" i="2"/>
  <c r="I718" i="2" s="1"/>
  <c r="Z717" i="2"/>
  <c r="AA717" i="2" s="1"/>
  <c r="X717" i="2"/>
  <c r="Y717" i="2" s="1"/>
  <c r="V717" i="2"/>
  <c r="W717" i="2" s="1"/>
  <c r="T717" i="2"/>
  <c r="R717" i="2"/>
  <c r="S717" i="2" s="1"/>
  <c r="P717" i="2"/>
  <c r="Q717" i="2" s="1"/>
  <c r="N717" i="2"/>
  <c r="O717" i="2" s="1"/>
  <c r="H717" i="2"/>
  <c r="I717" i="2" s="1"/>
  <c r="Z716" i="2"/>
  <c r="AA716" i="2" s="1"/>
  <c r="X716" i="2"/>
  <c r="Y716" i="2" s="1"/>
  <c r="V716" i="2"/>
  <c r="W716" i="2" s="1"/>
  <c r="T716" i="2"/>
  <c r="U716" i="2" s="1"/>
  <c r="R716" i="2"/>
  <c r="P716" i="2"/>
  <c r="Q716" i="2" s="1"/>
  <c r="N716" i="2"/>
  <c r="O716" i="2" s="1"/>
  <c r="H716" i="2"/>
  <c r="I716" i="2" s="1"/>
  <c r="Z715" i="2"/>
  <c r="AA715" i="2" s="1"/>
  <c r="X715" i="2"/>
  <c r="Y715" i="2" s="1"/>
  <c r="V715" i="2"/>
  <c r="W715" i="2" s="1"/>
  <c r="T715" i="2"/>
  <c r="R715" i="2"/>
  <c r="S715" i="2" s="1"/>
  <c r="P715" i="2"/>
  <c r="Q715" i="2" s="1"/>
  <c r="N715" i="2"/>
  <c r="O715" i="2" s="1"/>
  <c r="H715" i="2"/>
  <c r="I715" i="2" s="1"/>
  <c r="Z710" i="2"/>
  <c r="AA710" i="2" s="1"/>
  <c r="X710" i="2"/>
  <c r="Y710" i="2" s="1"/>
  <c r="V710" i="2"/>
  <c r="W710" i="2" s="1"/>
  <c r="T710" i="2"/>
  <c r="U710" i="2" s="1"/>
  <c r="R710" i="2"/>
  <c r="S710" i="2" s="1"/>
  <c r="P710" i="2"/>
  <c r="Q710" i="2" s="1"/>
  <c r="N710" i="2"/>
  <c r="O710" i="2" s="1"/>
  <c r="H710" i="2"/>
  <c r="I710" i="2" s="1"/>
  <c r="AG707" i="2"/>
  <c r="Z706" i="2"/>
  <c r="AA706" i="2" s="1"/>
  <c r="X706" i="2"/>
  <c r="Y706" i="2" s="1"/>
  <c r="V706" i="2"/>
  <c r="W706" i="2" s="1"/>
  <c r="T706" i="2"/>
  <c r="U706" i="2" s="1"/>
  <c r="R706" i="2"/>
  <c r="S706" i="2" s="1"/>
  <c r="P706" i="2"/>
  <c r="Q706" i="2" s="1"/>
  <c r="N706" i="2"/>
  <c r="O706" i="2" s="1"/>
  <c r="H706" i="2"/>
  <c r="I706" i="2" s="1"/>
  <c r="AG703" i="2"/>
  <c r="Z702" i="2"/>
  <c r="AA702" i="2" s="1"/>
  <c r="X702" i="2"/>
  <c r="Y702" i="2" s="1"/>
  <c r="V702" i="2"/>
  <c r="W702" i="2" s="1"/>
  <c r="T702" i="2"/>
  <c r="U702" i="2" s="1"/>
  <c r="R702" i="2"/>
  <c r="S702" i="2" s="1"/>
  <c r="P702" i="2"/>
  <c r="Q702" i="2" s="1"/>
  <c r="N702" i="2"/>
  <c r="H702" i="2"/>
  <c r="I702" i="2" s="1"/>
  <c r="AG699" i="2"/>
  <c r="Z698" i="2"/>
  <c r="AA698" i="2" s="1"/>
  <c r="X698" i="2"/>
  <c r="Y698" i="2" s="1"/>
  <c r="V698" i="2"/>
  <c r="W698" i="2" s="1"/>
  <c r="T698" i="2"/>
  <c r="U698" i="2" s="1"/>
  <c r="R698" i="2"/>
  <c r="S698" i="2" s="1"/>
  <c r="P698" i="2"/>
  <c r="Q698" i="2" s="1"/>
  <c r="N698" i="2"/>
  <c r="O698" i="2" s="1"/>
  <c r="H698" i="2"/>
  <c r="I698" i="2" s="1"/>
  <c r="AG695" i="2"/>
  <c r="Z694" i="2"/>
  <c r="AA694" i="2" s="1"/>
  <c r="X694" i="2"/>
  <c r="Y694" i="2" s="1"/>
  <c r="V694" i="2"/>
  <c r="W694" i="2" s="1"/>
  <c r="T694" i="2"/>
  <c r="R694" i="2"/>
  <c r="S694" i="2" s="1"/>
  <c r="P694" i="2"/>
  <c r="Q694" i="2" s="1"/>
  <c r="N694" i="2"/>
  <c r="O694" i="2" s="1"/>
  <c r="H694" i="2"/>
  <c r="I694" i="2" s="1"/>
  <c r="Z693" i="2"/>
  <c r="AA693" i="2" s="1"/>
  <c r="X693" i="2"/>
  <c r="Y693" i="2" s="1"/>
  <c r="V693" i="2"/>
  <c r="W693" i="2" s="1"/>
  <c r="T693" i="2"/>
  <c r="U693" i="2" s="1"/>
  <c r="R693" i="2"/>
  <c r="S693" i="2" s="1"/>
  <c r="P693" i="2"/>
  <c r="Q693" i="2" s="1"/>
  <c r="N693" i="2"/>
  <c r="O693" i="2" s="1"/>
  <c r="H693" i="2"/>
  <c r="I693" i="2" s="1"/>
  <c r="AG690" i="2"/>
  <c r="Z689" i="2"/>
  <c r="AA689" i="2" s="1"/>
  <c r="X689" i="2"/>
  <c r="Y689" i="2" s="1"/>
  <c r="V689" i="2"/>
  <c r="W689" i="2" s="1"/>
  <c r="T689" i="2"/>
  <c r="U689" i="2" s="1"/>
  <c r="R689" i="2"/>
  <c r="S689" i="2" s="1"/>
  <c r="P689" i="2"/>
  <c r="Q689" i="2" s="1"/>
  <c r="N689" i="2"/>
  <c r="O689" i="2" s="1"/>
  <c r="H689" i="2"/>
  <c r="I689" i="2" s="1"/>
  <c r="Z688" i="2"/>
  <c r="AA688" i="2" s="1"/>
  <c r="X688" i="2"/>
  <c r="Y688" i="2" s="1"/>
  <c r="V688" i="2"/>
  <c r="W688" i="2" s="1"/>
  <c r="T688" i="2"/>
  <c r="U688" i="2" s="1"/>
  <c r="R688" i="2"/>
  <c r="S688" i="2" s="1"/>
  <c r="P688" i="2"/>
  <c r="Q688" i="2" s="1"/>
  <c r="N688" i="2"/>
  <c r="O688" i="2" s="1"/>
  <c r="H688" i="2"/>
  <c r="I688" i="2" s="1"/>
  <c r="AG685" i="2"/>
  <c r="Z684" i="2"/>
  <c r="AA684" i="2" s="1"/>
  <c r="X684" i="2"/>
  <c r="Y684" i="2" s="1"/>
  <c r="V684" i="2"/>
  <c r="W684" i="2" s="1"/>
  <c r="T684" i="2"/>
  <c r="U684" i="2" s="1"/>
  <c r="R684" i="2"/>
  <c r="S684" i="2" s="1"/>
  <c r="P684" i="2"/>
  <c r="Q684" i="2" s="1"/>
  <c r="N684" i="2"/>
  <c r="O684" i="2" s="1"/>
  <c r="H684" i="2"/>
  <c r="I684" i="2" s="1"/>
  <c r="Z683" i="2"/>
  <c r="AA683" i="2" s="1"/>
  <c r="X683" i="2"/>
  <c r="Y683" i="2" s="1"/>
  <c r="V683" i="2"/>
  <c r="W683" i="2" s="1"/>
  <c r="T683" i="2"/>
  <c r="U683" i="2" s="1"/>
  <c r="R683" i="2"/>
  <c r="S683" i="2" s="1"/>
  <c r="P683" i="2"/>
  <c r="Q683" i="2" s="1"/>
  <c r="N683" i="2"/>
  <c r="H683" i="2"/>
  <c r="I683" i="2" s="1"/>
  <c r="AG680" i="2"/>
  <c r="Z679" i="2"/>
  <c r="AA679" i="2" s="1"/>
  <c r="X679" i="2"/>
  <c r="Y679" i="2" s="1"/>
  <c r="V679" i="2"/>
  <c r="W679" i="2" s="1"/>
  <c r="T679" i="2"/>
  <c r="U679" i="2" s="1"/>
  <c r="R679" i="2"/>
  <c r="S679" i="2" s="1"/>
  <c r="P679" i="2"/>
  <c r="Q679" i="2" s="1"/>
  <c r="N679" i="2"/>
  <c r="O679" i="2" s="1"/>
  <c r="H679" i="2"/>
  <c r="I679" i="2" s="1"/>
  <c r="Z678" i="2"/>
  <c r="AA678" i="2" s="1"/>
  <c r="X678" i="2"/>
  <c r="Y678" i="2" s="1"/>
  <c r="V678" i="2"/>
  <c r="W678" i="2" s="1"/>
  <c r="T678" i="2"/>
  <c r="R678" i="2"/>
  <c r="S678" i="2" s="1"/>
  <c r="P678" i="2"/>
  <c r="Q678" i="2" s="1"/>
  <c r="N678" i="2"/>
  <c r="O678" i="2" s="1"/>
  <c r="H678" i="2"/>
  <c r="I678" i="2" s="1"/>
  <c r="AG675" i="2"/>
  <c r="Z674" i="2"/>
  <c r="AA674" i="2" s="1"/>
  <c r="X674" i="2"/>
  <c r="Y674" i="2" s="1"/>
  <c r="V674" i="2"/>
  <c r="W674" i="2" s="1"/>
  <c r="T674" i="2"/>
  <c r="U674" i="2" s="1"/>
  <c r="R674" i="2"/>
  <c r="S674" i="2" s="1"/>
  <c r="P674" i="2"/>
  <c r="Q674" i="2" s="1"/>
  <c r="N674" i="2"/>
  <c r="O674" i="2" s="1"/>
  <c r="H674" i="2"/>
  <c r="I674" i="2" s="1"/>
  <c r="Z673" i="2"/>
  <c r="AA673" i="2" s="1"/>
  <c r="X673" i="2"/>
  <c r="Y673" i="2" s="1"/>
  <c r="V673" i="2"/>
  <c r="W673" i="2" s="1"/>
  <c r="T673" i="2"/>
  <c r="R673" i="2"/>
  <c r="S673" i="2" s="1"/>
  <c r="P673" i="2"/>
  <c r="Q673" i="2" s="1"/>
  <c r="N673" i="2"/>
  <c r="O673" i="2" s="1"/>
  <c r="H673" i="2"/>
  <c r="I673" i="2" s="1"/>
  <c r="AG670" i="2"/>
  <c r="Z669" i="2"/>
  <c r="AA669" i="2" s="1"/>
  <c r="X669" i="2"/>
  <c r="Y669" i="2" s="1"/>
  <c r="V669" i="2"/>
  <c r="W669" i="2" s="1"/>
  <c r="T669" i="2"/>
  <c r="U669" i="2" s="1"/>
  <c r="R669" i="2"/>
  <c r="S669" i="2" s="1"/>
  <c r="P669" i="2"/>
  <c r="Q669" i="2" s="1"/>
  <c r="N669" i="2"/>
  <c r="O669" i="2" s="1"/>
  <c r="H669" i="2"/>
  <c r="I669" i="2" s="1"/>
  <c r="AG666" i="2"/>
  <c r="Z665" i="2"/>
  <c r="AA665" i="2" s="1"/>
  <c r="X665" i="2"/>
  <c r="Y665" i="2" s="1"/>
  <c r="V665" i="2"/>
  <c r="W665" i="2" s="1"/>
  <c r="T665" i="2"/>
  <c r="U665" i="2" s="1"/>
  <c r="R665" i="2"/>
  <c r="S665" i="2" s="1"/>
  <c r="P665" i="2"/>
  <c r="Q665" i="2" s="1"/>
  <c r="N665" i="2"/>
  <c r="O665" i="2" s="1"/>
  <c r="H665" i="2"/>
  <c r="I665" i="2" s="1"/>
  <c r="AG662" i="2"/>
  <c r="Z661" i="2"/>
  <c r="AA661" i="2" s="1"/>
  <c r="X661" i="2"/>
  <c r="Y661" i="2" s="1"/>
  <c r="V661" i="2"/>
  <c r="W661" i="2" s="1"/>
  <c r="T661" i="2"/>
  <c r="R661" i="2"/>
  <c r="S661" i="2" s="1"/>
  <c r="P661" i="2"/>
  <c r="Q661" i="2" s="1"/>
  <c r="N661" i="2"/>
  <c r="O661" i="2" s="1"/>
  <c r="H661" i="2"/>
  <c r="I661" i="2" s="1"/>
  <c r="AG658" i="2"/>
  <c r="Z656" i="2"/>
  <c r="AA656" i="2" s="1"/>
  <c r="X656" i="2"/>
  <c r="Y656" i="2" s="1"/>
  <c r="V656" i="2"/>
  <c r="W656" i="2" s="1"/>
  <c r="T656" i="2"/>
  <c r="U656" i="2" s="1"/>
  <c r="R656" i="2"/>
  <c r="S656" i="2" s="1"/>
  <c r="P656" i="2"/>
  <c r="Q656" i="2" s="1"/>
  <c r="N656" i="2"/>
  <c r="O656" i="2" s="1"/>
  <c r="H656" i="2"/>
  <c r="I656" i="2" s="1"/>
  <c r="AG653" i="2"/>
  <c r="Z652" i="2"/>
  <c r="AA652" i="2" s="1"/>
  <c r="X652" i="2"/>
  <c r="Y652" i="2" s="1"/>
  <c r="V652" i="2"/>
  <c r="W652" i="2" s="1"/>
  <c r="T652" i="2"/>
  <c r="U652" i="2" s="1"/>
  <c r="R652" i="2"/>
  <c r="S652" i="2" s="1"/>
  <c r="P652" i="2"/>
  <c r="Q652" i="2" s="1"/>
  <c r="N652" i="2"/>
  <c r="H652" i="2"/>
  <c r="I652" i="2" s="1"/>
  <c r="AG649" i="2"/>
  <c r="Z648" i="2"/>
  <c r="AA648" i="2" s="1"/>
  <c r="X648" i="2"/>
  <c r="Y648" i="2" s="1"/>
  <c r="V648" i="2"/>
  <c r="W648" i="2" s="1"/>
  <c r="T648" i="2"/>
  <c r="U648" i="2" s="1"/>
  <c r="R648" i="2"/>
  <c r="S648" i="2" s="1"/>
  <c r="P648" i="2"/>
  <c r="Q648" i="2" s="1"/>
  <c r="N648" i="2"/>
  <c r="O648" i="2" s="1"/>
  <c r="H648" i="2"/>
  <c r="I648" i="2" s="1"/>
  <c r="Z647" i="2"/>
  <c r="AA647" i="2" s="1"/>
  <c r="X647" i="2"/>
  <c r="Y647" i="2" s="1"/>
  <c r="V647" i="2"/>
  <c r="W647" i="2" s="1"/>
  <c r="T647" i="2"/>
  <c r="U647" i="2" s="1"/>
  <c r="R647" i="2"/>
  <c r="S647" i="2" s="1"/>
  <c r="P647" i="2"/>
  <c r="Q647" i="2" s="1"/>
  <c r="N647" i="2"/>
  <c r="H647" i="2"/>
  <c r="I647" i="2" s="1"/>
  <c r="AG644" i="2"/>
  <c r="Z643" i="2"/>
  <c r="AA643" i="2" s="1"/>
  <c r="X643" i="2"/>
  <c r="Y643" i="2" s="1"/>
  <c r="V643" i="2"/>
  <c r="W643" i="2" s="1"/>
  <c r="T643" i="2"/>
  <c r="U643" i="2" s="1"/>
  <c r="R643" i="2"/>
  <c r="S643" i="2" s="1"/>
  <c r="P643" i="2"/>
  <c r="Q643" i="2" s="1"/>
  <c r="N643" i="2"/>
  <c r="H643" i="2"/>
  <c r="I643" i="2" s="1"/>
  <c r="Z642" i="2"/>
  <c r="AA642" i="2" s="1"/>
  <c r="X642" i="2"/>
  <c r="Y642" i="2" s="1"/>
  <c r="V642" i="2"/>
  <c r="W642" i="2" s="1"/>
  <c r="T642" i="2"/>
  <c r="R642" i="2"/>
  <c r="S642" i="2" s="1"/>
  <c r="P642" i="2"/>
  <c r="Q642" i="2" s="1"/>
  <c r="N642" i="2"/>
  <c r="O642" i="2" s="1"/>
  <c r="H642" i="2"/>
  <c r="I642" i="2" s="1"/>
  <c r="Z641" i="2"/>
  <c r="AA641" i="2" s="1"/>
  <c r="X641" i="2"/>
  <c r="Y641" i="2" s="1"/>
  <c r="V641" i="2"/>
  <c r="W641" i="2" s="1"/>
  <c r="T641" i="2"/>
  <c r="U641" i="2" s="1"/>
  <c r="R641" i="2"/>
  <c r="S641" i="2" s="1"/>
  <c r="P641" i="2"/>
  <c r="Q641" i="2" s="1"/>
  <c r="N641" i="2"/>
  <c r="H641" i="2"/>
  <c r="I641" i="2" s="1"/>
  <c r="Z640" i="2"/>
  <c r="AA640" i="2" s="1"/>
  <c r="X640" i="2"/>
  <c r="Y640" i="2" s="1"/>
  <c r="V640" i="2"/>
  <c r="W640" i="2" s="1"/>
  <c r="T640" i="2"/>
  <c r="R640" i="2"/>
  <c r="S640" i="2" s="1"/>
  <c r="P640" i="2"/>
  <c r="Q640" i="2" s="1"/>
  <c r="N640" i="2"/>
  <c r="O640" i="2" s="1"/>
  <c r="H640" i="2"/>
  <c r="I640" i="2" s="1"/>
  <c r="AG637" i="2"/>
  <c r="Z636" i="2"/>
  <c r="AA636" i="2" s="1"/>
  <c r="X636" i="2"/>
  <c r="V636" i="2"/>
  <c r="W636" i="2" s="1"/>
  <c r="T636" i="2"/>
  <c r="U636" i="2" s="1"/>
  <c r="R636" i="2"/>
  <c r="S636" i="2" s="1"/>
  <c r="P636" i="2"/>
  <c r="Q636" i="2" s="1"/>
  <c r="N636" i="2"/>
  <c r="O636" i="2" s="1"/>
  <c r="H636" i="2"/>
  <c r="I636" i="2" s="1"/>
  <c r="AG633" i="2"/>
  <c r="Z632" i="2"/>
  <c r="AA632" i="2" s="1"/>
  <c r="X632" i="2"/>
  <c r="Y632" i="2" s="1"/>
  <c r="V632" i="2"/>
  <c r="W632" i="2" s="1"/>
  <c r="T632" i="2"/>
  <c r="U632" i="2" s="1"/>
  <c r="R632" i="2"/>
  <c r="S632" i="2" s="1"/>
  <c r="P632" i="2"/>
  <c r="Q632" i="2" s="1"/>
  <c r="N632" i="2"/>
  <c r="O632" i="2" s="1"/>
  <c r="H632" i="2"/>
  <c r="I632" i="2" s="1"/>
  <c r="AG629" i="2"/>
  <c r="Z628" i="2"/>
  <c r="AA628" i="2" s="1"/>
  <c r="X628" i="2"/>
  <c r="Y628" i="2" s="1"/>
  <c r="V628" i="2"/>
  <c r="W628" i="2" s="1"/>
  <c r="T628" i="2"/>
  <c r="U628" i="2" s="1"/>
  <c r="R628" i="2"/>
  <c r="S628" i="2" s="1"/>
  <c r="P628" i="2"/>
  <c r="Q628" i="2" s="1"/>
  <c r="N628" i="2"/>
  <c r="H628" i="2"/>
  <c r="I628" i="2" s="1"/>
  <c r="Z627" i="2"/>
  <c r="AA627" i="2" s="1"/>
  <c r="X627" i="2"/>
  <c r="Y627" i="2" s="1"/>
  <c r="V627" i="2"/>
  <c r="W627" i="2" s="1"/>
  <c r="T627" i="2"/>
  <c r="U627" i="2" s="1"/>
  <c r="R627" i="2"/>
  <c r="S627" i="2" s="1"/>
  <c r="P627" i="2"/>
  <c r="Q627" i="2" s="1"/>
  <c r="N627" i="2"/>
  <c r="O627" i="2" s="1"/>
  <c r="H627" i="2"/>
  <c r="I627" i="2" s="1"/>
  <c r="AG624" i="2"/>
  <c r="Z623" i="2"/>
  <c r="AA623" i="2" s="1"/>
  <c r="X623" i="2"/>
  <c r="Y623" i="2" s="1"/>
  <c r="V623" i="2"/>
  <c r="W623" i="2" s="1"/>
  <c r="T623" i="2"/>
  <c r="U623" i="2" s="1"/>
  <c r="R623" i="2"/>
  <c r="S623" i="2" s="1"/>
  <c r="P623" i="2"/>
  <c r="Q623" i="2" s="1"/>
  <c r="N623" i="2"/>
  <c r="O623" i="2" s="1"/>
  <c r="H623" i="2"/>
  <c r="I623" i="2" s="1"/>
  <c r="AG620" i="2"/>
  <c r="Z619" i="2"/>
  <c r="AA619" i="2" s="1"/>
  <c r="X619" i="2"/>
  <c r="Y619" i="2" s="1"/>
  <c r="V619" i="2"/>
  <c r="W619" i="2" s="1"/>
  <c r="T619" i="2"/>
  <c r="U619" i="2" s="1"/>
  <c r="R619" i="2"/>
  <c r="S619" i="2" s="1"/>
  <c r="P619" i="2"/>
  <c r="Q619" i="2" s="1"/>
  <c r="N619" i="2"/>
  <c r="O619" i="2" s="1"/>
  <c r="H619" i="2"/>
  <c r="I619" i="2" s="1"/>
  <c r="AG616" i="2"/>
  <c r="Z615" i="2"/>
  <c r="AA615" i="2" s="1"/>
  <c r="X615" i="2"/>
  <c r="Y615" i="2" s="1"/>
  <c r="V615" i="2"/>
  <c r="W615" i="2" s="1"/>
  <c r="T615" i="2"/>
  <c r="U615" i="2" s="1"/>
  <c r="R615" i="2"/>
  <c r="S615" i="2" s="1"/>
  <c r="P615" i="2"/>
  <c r="Q615" i="2" s="1"/>
  <c r="N615" i="2"/>
  <c r="O615" i="2" s="1"/>
  <c r="H615" i="2"/>
  <c r="I615" i="2" s="1"/>
  <c r="AG612" i="2"/>
  <c r="Z611" i="2"/>
  <c r="AA611" i="2" s="1"/>
  <c r="X611" i="2"/>
  <c r="Y611" i="2" s="1"/>
  <c r="V611" i="2"/>
  <c r="W611" i="2" s="1"/>
  <c r="T611" i="2"/>
  <c r="U611" i="2" s="1"/>
  <c r="R611" i="2"/>
  <c r="S611" i="2" s="1"/>
  <c r="P611" i="2"/>
  <c r="Q611" i="2" s="1"/>
  <c r="N611" i="2"/>
  <c r="H611" i="2"/>
  <c r="I611" i="2" s="1"/>
  <c r="AG608" i="2"/>
  <c r="Z607" i="2"/>
  <c r="AA607" i="2" s="1"/>
  <c r="X607" i="2"/>
  <c r="Y607" i="2" s="1"/>
  <c r="V607" i="2"/>
  <c r="W607" i="2" s="1"/>
  <c r="T607" i="2"/>
  <c r="R607" i="2"/>
  <c r="S607" i="2" s="1"/>
  <c r="P607" i="2"/>
  <c r="Q607" i="2" s="1"/>
  <c r="N607" i="2"/>
  <c r="O607" i="2" s="1"/>
  <c r="H607" i="2"/>
  <c r="I607" i="2" s="1"/>
  <c r="AG604" i="2"/>
  <c r="Z603" i="2"/>
  <c r="AA603" i="2" s="1"/>
  <c r="X603" i="2"/>
  <c r="Y603" i="2" s="1"/>
  <c r="V603" i="2"/>
  <c r="W603" i="2" s="1"/>
  <c r="T603" i="2"/>
  <c r="U603" i="2" s="1"/>
  <c r="R603" i="2"/>
  <c r="S603" i="2" s="1"/>
  <c r="P603" i="2"/>
  <c r="Q603" i="2" s="1"/>
  <c r="N603" i="2"/>
  <c r="O603" i="2" s="1"/>
  <c r="H603" i="2"/>
  <c r="I603" i="2" s="1"/>
  <c r="AG600" i="2"/>
  <c r="Z599" i="2"/>
  <c r="AA599" i="2" s="1"/>
  <c r="X599" i="2"/>
  <c r="Y599" i="2" s="1"/>
  <c r="V599" i="2"/>
  <c r="W599" i="2" s="1"/>
  <c r="T599" i="2"/>
  <c r="R599" i="2"/>
  <c r="S599" i="2" s="1"/>
  <c r="P599" i="2"/>
  <c r="Q599" i="2" s="1"/>
  <c r="N599" i="2"/>
  <c r="O599" i="2" s="1"/>
  <c r="H599" i="2"/>
  <c r="I599" i="2" s="1"/>
  <c r="AG596" i="2"/>
  <c r="Z595" i="2"/>
  <c r="AA595" i="2" s="1"/>
  <c r="X595" i="2"/>
  <c r="Y595" i="2" s="1"/>
  <c r="V595" i="2"/>
  <c r="W595" i="2" s="1"/>
  <c r="T595" i="2"/>
  <c r="U595" i="2" s="1"/>
  <c r="R595" i="2"/>
  <c r="S595" i="2" s="1"/>
  <c r="P595" i="2"/>
  <c r="Q595" i="2" s="1"/>
  <c r="N595" i="2"/>
  <c r="O595" i="2" s="1"/>
  <c r="H595" i="2"/>
  <c r="I595" i="2" s="1"/>
  <c r="AG592" i="2"/>
  <c r="Z591" i="2"/>
  <c r="AA591" i="2" s="1"/>
  <c r="X591" i="2"/>
  <c r="Y591" i="2" s="1"/>
  <c r="V591" i="2"/>
  <c r="W591" i="2" s="1"/>
  <c r="T591" i="2"/>
  <c r="U591" i="2" s="1"/>
  <c r="R591" i="2"/>
  <c r="S591" i="2" s="1"/>
  <c r="P591" i="2"/>
  <c r="Q591" i="2" s="1"/>
  <c r="N591" i="2"/>
  <c r="O591" i="2" s="1"/>
  <c r="H591" i="2"/>
  <c r="I591" i="2" s="1"/>
  <c r="AG588" i="2"/>
  <c r="Z587" i="2"/>
  <c r="AA587" i="2" s="1"/>
  <c r="X587" i="2"/>
  <c r="Y587" i="2" s="1"/>
  <c r="V587" i="2"/>
  <c r="W587" i="2" s="1"/>
  <c r="T587" i="2"/>
  <c r="U587" i="2" s="1"/>
  <c r="R587" i="2"/>
  <c r="S587" i="2" s="1"/>
  <c r="P587" i="2"/>
  <c r="Q587" i="2" s="1"/>
  <c r="N587" i="2"/>
  <c r="O587" i="2" s="1"/>
  <c r="H587" i="2"/>
  <c r="I587" i="2" s="1"/>
  <c r="AG584" i="2"/>
  <c r="Z583" i="2"/>
  <c r="AA583" i="2" s="1"/>
  <c r="X583" i="2"/>
  <c r="Y583" i="2" s="1"/>
  <c r="V583" i="2"/>
  <c r="W583" i="2" s="1"/>
  <c r="T583" i="2"/>
  <c r="R583" i="2"/>
  <c r="S583" i="2" s="1"/>
  <c r="P583" i="2"/>
  <c r="Q583" i="2" s="1"/>
  <c r="N583" i="2"/>
  <c r="O583" i="2" s="1"/>
  <c r="H583" i="2"/>
  <c r="I583" i="2" s="1"/>
  <c r="AG580" i="2"/>
  <c r="Z579" i="2"/>
  <c r="AA579" i="2" s="1"/>
  <c r="X579" i="2"/>
  <c r="Y579" i="2" s="1"/>
  <c r="V579" i="2"/>
  <c r="W579" i="2" s="1"/>
  <c r="T579" i="2"/>
  <c r="R579" i="2"/>
  <c r="S579" i="2" s="1"/>
  <c r="P579" i="2"/>
  <c r="Q579" i="2" s="1"/>
  <c r="N579" i="2"/>
  <c r="O579" i="2" s="1"/>
  <c r="H579" i="2"/>
  <c r="I579" i="2" s="1"/>
  <c r="AG576" i="2"/>
  <c r="Z575" i="2"/>
  <c r="AA575" i="2" s="1"/>
  <c r="X575" i="2"/>
  <c r="Y575" i="2" s="1"/>
  <c r="V575" i="2"/>
  <c r="W575" i="2" s="1"/>
  <c r="T575" i="2"/>
  <c r="U575" i="2" s="1"/>
  <c r="R575" i="2"/>
  <c r="S575" i="2" s="1"/>
  <c r="P575" i="2"/>
  <c r="Q575" i="2" s="1"/>
  <c r="N575" i="2"/>
  <c r="O575" i="2" s="1"/>
  <c r="H575" i="2"/>
  <c r="I575" i="2" s="1"/>
  <c r="AG572" i="2"/>
  <c r="Z571" i="2"/>
  <c r="AA571" i="2" s="1"/>
  <c r="X571" i="2"/>
  <c r="Y571" i="2" s="1"/>
  <c r="V571" i="2"/>
  <c r="W571" i="2" s="1"/>
  <c r="T571" i="2"/>
  <c r="U571" i="2" s="1"/>
  <c r="R571" i="2"/>
  <c r="S571" i="2" s="1"/>
  <c r="P571" i="2"/>
  <c r="Q571" i="2" s="1"/>
  <c r="N571" i="2"/>
  <c r="O571" i="2" s="1"/>
  <c r="H571" i="2"/>
  <c r="I571" i="2" s="1"/>
  <c r="AG569" i="2"/>
  <c r="Z568" i="2"/>
  <c r="AA568" i="2" s="1"/>
  <c r="X568" i="2"/>
  <c r="Y568" i="2" s="1"/>
  <c r="V568" i="2"/>
  <c r="W568" i="2" s="1"/>
  <c r="T568" i="2"/>
  <c r="R568" i="2"/>
  <c r="S568" i="2" s="1"/>
  <c r="P568" i="2"/>
  <c r="Q568" i="2" s="1"/>
  <c r="N568" i="2"/>
  <c r="O568" i="2" s="1"/>
  <c r="H568" i="2"/>
  <c r="I568" i="2" s="1"/>
  <c r="AG565" i="2"/>
  <c r="Z564" i="2"/>
  <c r="AA564" i="2" s="1"/>
  <c r="X564" i="2"/>
  <c r="Y564" i="2" s="1"/>
  <c r="V564" i="2"/>
  <c r="W564" i="2" s="1"/>
  <c r="T564" i="2"/>
  <c r="R564" i="2"/>
  <c r="S564" i="2" s="1"/>
  <c r="P564" i="2"/>
  <c r="Q564" i="2" s="1"/>
  <c r="N564" i="2"/>
  <c r="O564" i="2" s="1"/>
  <c r="H564" i="2"/>
  <c r="I564" i="2" s="1"/>
  <c r="AG561" i="2"/>
  <c r="Z560" i="2"/>
  <c r="AA560" i="2" s="1"/>
  <c r="X560" i="2"/>
  <c r="Y560" i="2" s="1"/>
  <c r="V560" i="2"/>
  <c r="W560" i="2" s="1"/>
  <c r="T560" i="2"/>
  <c r="U560" i="2" s="1"/>
  <c r="R560" i="2"/>
  <c r="P560" i="2"/>
  <c r="Q560" i="2" s="1"/>
  <c r="N560" i="2"/>
  <c r="O560" i="2" s="1"/>
  <c r="H560" i="2"/>
  <c r="I560" i="2" s="1"/>
  <c r="AG557" i="2"/>
  <c r="Z556" i="2"/>
  <c r="AA556" i="2" s="1"/>
  <c r="X556" i="2"/>
  <c r="Y556" i="2" s="1"/>
  <c r="V556" i="2"/>
  <c r="W556" i="2" s="1"/>
  <c r="T556" i="2"/>
  <c r="U556" i="2" s="1"/>
  <c r="R556" i="2"/>
  <c r="S556" i="2" s="1"/>
  <c r="P556" i="2"/>
  <c r="Q556" i="2" s="1"/>
  <c r="N556" i="2"/>
  <c r="O556" i="2" s="1"/>
  <c r="H556" i="2"/>
  <c r="I556" i="2" s="1"/>
  <c r="AG553" i="2"/>
  <c r="Z552" i="2"/>
  <c r="AA552" i="2" s="1"/>
  <c r="X552" i="2"/>
  <c r="V552" i="2"/>
  <c r="W552" i="2" s="1"/>
  <c r="T552" i="2"/>
  <c r="U552" i="2" s="1"/>
  <c r="R552" i="2"/>
  <c r="S552" i="2" s="1"/>
  <c r="P552" i="2"/>
  <c r="Q552" i="2" s="1"/>
  <c r="N552" i="2"/>
  <c r="O552" i="2" s="1"/>
  <c r="H552" i="2"/>
  <c r="I552" i="2" s="1"/>
  <c r="AG549" i="2"/>
  <c r="Z548" i="2"/>
  <c r="AA548" i="2" s="1"/>
  <c r="X548" i="2"/>
  <c r="Y548" i="2" s="1"/>
  <c r="V548" i="2"/>
  <c r="W548" i="2" s="1"/>
  <c r="T548" i="2"/>
  <c r="R548" i="2"/>
  <c r="S548" i="2" s="1"/>
  <c r="P548" i="2"/>
  <c r="Q548" i="2" s="1"/>
  <c r="N548" i="2"/>
  <c r="O548" i="2" s="1"/>
  <c r="H548" i="2"/>
  <c r="I548" i="2" s="1"/>
  <c r="AG545" i="2"/>
  <c r="Z544" i="2"/>
  <c r="AA544" i="2" s="1"/>
  <c r="X544" i="2"/>
  <c r="Y544" i="2" s="1"/>
  <c r="V544" i="2"/>
  <c r="W544" i="2" s="1"/>
  <c r="T544" i="2"/>
  <c r="U544" i="2" s="1"/>
  <c r="R544" i="2"/>
  <c r="S544" i="2" s="1"/>
  <c r="P544" i="2"/>
  <c r="Q544" i="2" s="1"/>
  <c r="N544" i="2"/>
  <c r="H544" i="2"/>
  <c r="I544" i="2" s="1"/>
  <c r="AG541" i="2"/>
  <c r="Z540" i="2"/>
  <c r="AA540" i="2" s="1"/>
  <c r="X540" i="2"/>
  <c r="Y540" i="2" s="1"/>
  <c r="V540" i="2"/>
  <c r="W540" i="2" s="1"/>
  <c r="T540" i="2"/>
  <c r="U540" i="2" s="1"/>
  <c r="R540" i="2"/>
  <c r="S540" i="2" s="1"/>
  <c r="P540" i="2"/>
  <c r="Q540" i="2" s="1"/>
  <c r="N540" i="2"/>
  <c r="O540" i="2" s="1"/>
  <c r="H540" i="2"/>
  <c r="I540" i="2" s="1"/>
  <c r="AG537" i="2"/>
  <c r="Z536" i="2"/>
  <c r="AA536" i="2" s="1"/>
  <c r="X536" i="2"/>
  <c r="Y536" i="2" s="1"/>
  <c r="V536" i="2"/>
  <c r="W536" i="2" s="1"/>
  <c r="T536" i="2"/>
  <c r="R536" i="2"/>
  <c r="S536" i="2" s="1"/>
  <c r="P536" i="2"/>
  <c r="Q536" i="2" s="1"/>
  <c r="N536" i="2"/>
  <c r="O536" i="2" s="1"/>
  <c r="H536" i="2"/>
  <c r="I536" i="2" s="1"/>
  <c r="AG533" i="2"/>
  <c r="Z532" i="2"/>
  <c r="AA532" i="2" s="1"/>
  <c r="X532" i="2"/>
  <c r="Y532" i="2" s="1"/>
  <c r="V532" i="2"/>
  <c r="W532" i="2" s="1"/>
  <c r="T532" i="2"/>
  <c r="R532" i="2"/>
  <c r="S532" i="2" s="1"/>
  <c r="P532" i="2"/>
  <c r="Q532" i="2" s="1"/>
  <c r="N532" i="2"/>
  <c r="O532" i="2" s="1"/>
  <c r="H532" i="2"/>
  <c r="I532" i="2" s="1"/>
  <c r="AG529" i="2"/>
  <c r="Z528" i="2"/>
  <c r="AA528" i="2" s="1"/>
  <c r="X528" i="2"/>
  <c r="Y528" i="2" s="1"/>
  <c r="V528" i="2"/>
  <c r="W528" i="2" s="1"/>
  <c r="T528" i="2"/>
  <c r="U528" i="2" s="1"/>
  <c r="R528" i="2"/>
  <c r="S528" i="2" s="1"/>
  <c r="P528" i="2"/>
  <c r="Q528" i="2" s="1"/>
  <c r="N528" i="2"/>
  <c r="O528" i="2" s="1"/>
  <c r="H528" i="2"/>
  <c r="I528" i="2" s="1"/>
  <c r="AG525" i="2"/>
  <c r="Z524" i="2"/>
  <c r="AA524" i="2" s="1"/>
  <c r="X524" i="2"/>
  <c r="Y524" i="2" s="1"/>
  <c r="V524" i="2"/>
  <c r="W524" i="2" s="1"/>
  <c r="T524" i="2"/>
  <c r="U524" i="2" s="1"/>
  <c r="R524" i="2"/>
  <c r="S524" i="2" s="1"/>
  <c r="P524" i="2"/>
  <c r="Q524" i="2" s="1"/>
  <c r="N524" i="2"/>
  <c r="O524" i="2" s="1"/>
  <c r="H524" i="2"/>
  <c r="I524" i="2" s="1"/>
  <c r="AG521" i="2"/>
  <c r="Z520" i="2"/>
  <c r="AA520" i="2" s="1"/>
  <c r="X520" i="2"/>
  <c r="V520" i="2"/>
  <c r="W520" i="2" s="1"/>
  <c r="T520" i="2"/>
  <c r="U520" i="2" s="1"/>
  <c r="R520" i="2"/>
  <c r="S520" i="2" s="1"/>
  <c r="P520" i="2"/>
  <c r="Q520" i="2" s="1"/>
  <c r="N520" i="2"/>
  <c r="O520" i="2" s="1"/>
  <c r="H520" i="2"/>
  <c r="I520" i="2" s="1"/>
  <c r="AG517" i="2"/>
  <c r="Z516" i="2"/>
  <c r="AA516" i="2" s="1"/>
  <c r="X516" i="2"/>
  <c r="Y516" i="2" s="1"/>
  <c r="V516" i="2"/>
  <c r="W516" i="2" s="1"/>
  <c r="T516" i="2"/>
  <c r="U516" i="2" s="1"/>
  <c r="R516" i="2"/>
  <c r="S516" i="2" s="1"/>
  <c r="P516" i="2"/>
  <c r="Q516" i="2" s="1"/>
  <c r="N516" i="2"/>
  <c r="O516" i="2" s="1"/>
  <c r="H516" i="2"/>
  <c r="I516" i="2" s="1"/>
  <c r="AG513" i="2"/>
  <c r="Z512" i="2"/>
  <c r="AA512" i="2" s="1"/>
  <c r="X512" i="2"/>
  <c r="Y512" i="2" s="1"/>
  <c r="V512" i="2"/>
  <c r="W512" i="2" s="1"/>
  <c r="T512" i="2"/>
  <c r="U512" i="2" s="1"/>
  <c r="R512" i="2"/>
  <c r="S512" i="2" s="1"/>
  <c r="P512" i="2"/>
  <c r="Q512" i="2" s="1"/>
  <c r="N512" i="2"/>
  <c r="H512" i="2"/>
  <c r="I512" i="2" s="1"/>
  <c r="AG509" i="2"/>
  <c r="Z508" i="2"/>
  <c r="AA508" i="2" s="1"/>
  <c r="X508" i="2"/>
  <c r="Y508" i="2" s="1"/>
  <c r="V508" i="2"/>
  <c r="W508" i="2" s="1"/>
  <c r="T508" i="2"/>
  <c r="U508" i="2" s="1"/>
  <c r="R508" i="2"/>
  <c r="S508" i="2" s="1"/>
  <c r="P508" i="2"/>
  <c r="Q508" i="2" s="1"/>
  <c r="N508" i="2"/>
  <c r="O508" i="2" s="1"/>
  <c r="H508" i="2"/>
  <c r="I508" i="2" s="1"/>
  <c r="AG505" i="2"/>
  <c r="Z504" i="2"/>
  <c r="AA504" i="2" s="1"/>
  <c r="X504" i="2"/>
  <c r="Y504" i="2" s="1"/>
  <c r="V504" i="2"/>
  <c r="W504" i="2" s="1"/>
  <c r="T504" i="2"/>
  <c r="R504" i="2"/>
  <c r="S504" i="2" s="1"/>
  <c r="P504" i="2"/>
  <c r="Q504" i="2" s="1"/>
  <c r="N504" i="2"/>
  <c r="O504" i="2" s="1"/>
  <c r="H504" i="2"/>
  <c r="I504" i="2" s="1"/>
  <c r="AG501" i="2"/>
  <c r="Z500" i="2"/>
  <c r="AA500" i="2" s="1"/>
  <c r="X500" i="2"/>
  <c r="Y500" i="2" s="1"/>
  <c r="V500" i="2"/>
  <c r="W500" i="2" s="1"/>
  <c r="T500" i="2"/>
  <c r="R500" i="2"/>
  <c r="S500" i="2" s="1"/>
  <c r="P500" i="2"/>
  <c r="Q500" i="2" s="1"/>
  <c r="N500" i="2"/>
  <c r="O500" i="2" s="1"/>
  <c r="H500" i="2"/>
  <c r="I500" i="2" s="1"/>
  <c r="AG497" i="2"/>
  <c r="Z496" i="2"/>
  <c r="AA496" i="2" s="1"/>
  <c r="X496" i="2"/>
  <c r="Y496" i="2" s="1"/>
  <c r="V496" i="2"/>
  <c r="W496" i="2" s="1"/>
  <c r="T496" i="2"/>
  <c r="U496" i="2" s="1"/>
  <c r="R496" i="2"/>
  <c r="S496" i="2" s="1"/>
  <c r="P496" i="2"/>
  <c r="Q496" i="2" s="1"/>
  <c r="N496" i="2"/>
  <c r="O496" i="2" s="1"/>
  <c r="H496" i="2"/>
  <c r="I496" i="2" s="1"/>
  <c r="AG493" i="2"/>
  <c r="Z492" i="2"/>
  <c r="AA492" i="2" s="1"/>
  <c r="X492" i="2"/>
  <c r="Y492" i="2" s="1"/>
  <c r="V492" i="2"/>
  <c r="W492" i="2" s="1"/>
  <c r="T492" i="2"/>
  <c r="U492" i="2" s="1"/>
  <c r="R492" i="2"/>
  <c r="S492" i="2" s="1"/>
  <c r="P492" i="2"/>
  <c r="Q492" i="2" s="1"/>
  <c r="N492" i="2"/>
  <c r="O492" i="2" s="1"/>
  <c r="H492" i="2"/>
  <c r="I492" i="2" s="1"/>
  <c r="AG489" i="2"/>
  <c r="Z488" i="2"/>
  <c r="AA488" i="2" s="1"/>
  <c r="X488" i="2"/>
  <c r="V488" i="2"/>
  <c r="W488" i="2" s="1"/>
  <c r="T488" i="2"/>
  <c r="U488" i="2" s="1"/>
  <c r="R488" i="2"/>
  <c r="S488" i="2" s="1"/>
  <c r="P488" i="2"/>
  <c r="Q488" i="2" s="1"/>
  <c r="N488" i="2"/>
  <c r="O488" i="2" s="1"/>
  <c r="H488" i="2"/>
  <c r="I488" i="2" s="1"/>
  <c r="Z487" i="2"/>
  <c r="AA487" i="2" s="1"/>
  <c r="X487" i="2"/>
  <c r="Y487" i="2" s="1"/>
  <c r="V487" i="2"/>
  <c r="W487" i="2" s="1"/>
  <c r="T487" i="2"/>
  <c r="R487" i="2"/>
  <c r="S487" i="2" s="1"/>
  <c r="P487" i="2"/>
  <c r="Q487" i="2" s="1"/>
  <c r="N487" i="2"/>
  <c r="O487" i="2" s="1"/>
  <c r="H487" i="2"/>
  <c r="I487" i="2" s="1"/>
  <c r="Z486" i="2"/>
  <c r="AA486" i="2" s="1"/>
  <c r="X486" i="2"/>
  <c r="V486" i="2"/>
  <c r="W486" i="2" s="1"/>
  <c r="T486" i="2"/>
  <c r="U486" i="2" s="1"/>
  <c r="R486" i="2"/>
  <c r="S486" i="2" s="1"/>
  <c r="P486" i="2"/>
  <c r="Q486" i="2" s="1"/>
  <c r="N486" i="2"/>
  <c r="O486" i="2" s="1"/>
  <c r="H486" i="2"/>
  <c r="I486" i="2" s="1"/>
  <c r="Z485" i="2"/>
  <c r="AA485" i="2" s="1"/>
  <c r="X485" i="2"/>
  <c r="Y485" i="2" s="1"/>
  <c r="V485" i="2"/>
  <c r="W485" i="2" s="1"/>
  <c r="T485" i="2"/>
  <c r="R485" i="2"/>
  <c r="S485" i="2" s="1"/>
  <c r="P485" i="2"/>
  <c r="Q485" i="2" s="1"/>
  <c r="N485" i="2"/>
  <c r="O485" i="2" s="1"/>
  <c r="H485" i="2"/>
  <c r="I485" i="2" s="1"/>
  <c r="AG482" i="2"/>
  <c r="Z481" i="2"/>
  <c r="AA481" i="2" s="1"/>
  <c r="X481" i="2"/>
  <c r="Y481" i="2" s="1"/>
  <c r="V481" i="2"/>
  <c r="W481" i="2" s="1"/>
  <c r="T481" i="2"/>
  <c r="U481" i="2" s="1"/>
  <c r="R481" i="2"/>
  <c r="S481" i="2" s="1"/>
  <c r="P481" i="2"/>
  <c r="Q481" i="2" s="1"/>
  <c r="N481" i="2"/>
  <c r="O481" i="2" s="1"/>
  <c r="H481" i="2"/>
  <c r="I481" i="2" s="1"/>
  <c r="Z480" i="2"/>
  <c r="AA480" i="2" s="1"/>
  <c r="X480" i="2"/>
  <c r="Y480" i="2" s="1"/>
  <c r="V480" i="2"/>
  <c r="W480" i="2" s="1"/>
  <c r="T480" i="2"/>
  <c r="U480" i="2" s="1"/>
  <c r="R480" i="2"/>
  <c r="S480" i="2" s="1"/>
  <c r="P480" i="2"/>
  <c r="Q480" i="2" s="1"/>
  <c r="N480" i="2"/>
  <c r="O480" i="2" s="1"/>
  <c r="H480" i="2"/>
  <c r="I480" i="2" s="1"/>
  <c r="Z479" i="2"/>
  <c r="AA479" i="2" s="1"/>
  <c r="X479" i="2"/>
  <c r="Y479" i="2" s="1"/>
  <c r="V479" i="2"/>
  <c r="W479" i="2" s="1"/>
  <c r="T479" i="2"/>
  <c r="R479" i="2"/>
  <c r="S479" i="2" s="1"/>
  <c r="P479" i="2"/>
  <c r="Q479" i="2" s="1"/>
  <c r="N479" i="2"/>
  <c r="O479" i="2" s="1"/>
  <c r="H479" i="2"/>
  <c r="I479" i="2" s="1"/>
  <c r="Z478" i="2"/>
  <c r="AA478" i="2" s="1"/>
  <c r="X478" i="2"/>
  <c r="Y478" i="2" s="1"/>
  <c r="V478" i="2"/>
  <c r="W478" i="2" s="1"/>
  <c r="T478" i="2"/>
  <c r="U478" i="2" s="1"/>
  <c r="R478" i="2"/>
  <c r="S478" i="2" s="1"/>
  <c r="P478" i="2"/>
  <c r="Q478" i="2" s="1"/>
  <c r="N478" i="2"/>
  <c r="O478" i="2" s="1"/>
  <c r="H478" i="2"/>
  <c r="I478" i="2" s="1"/>
  <c r="AG475" i="2"/>
  <c r="Z474" i="2"/>
  <c r="AA474" i="2" s="1"/>
  <c r="X474" i="2"/>
  <c r="Y474" i="2" s="1"/>
  <c r="V474" i="2"/>
  <c r="W474" i="2" s="1"/>
  <c r="T474" i="2"/>
  <c r="U474" i="2" s="1"/>
  <c r="R474" i="2"/>
  <c r="S474" i="2" s="1"/>
  <c r="P474" i="2"/>
  <c r="Q474" i="2" s="1"/>
  <c r="N474" i="2"/>
  <c r="H474" i="2"/>
  <c r="I474" i="2" s="1"/>
  <c r="Z473" i="2"/>
  <c r="AA473" i="2" s="1"/>
  <c r="X473" i="2"/>
  <c r="Y473" i="2" s="1"/>
  <c r="V473" i="2"/>
  <c r="W473" i="2" s="1"/>
  <c r="T473" i="2"/>
  <c r="U473" i="2" s="1"/>
  <c r="R473" i="2"/>
  <c r="S473" i="2" s="1"/>
  <c r="P473" i="2"/>
  <c r="Q473" i="2" s="1"/>
  <c r="N473" i="2"/>
  <c r="O473" i="2" s="1"/>
  <c r="H473" i="2"/>
  <c r="I473" i="2" s="1"/>
  <c r="AG470" i="2"/>
  <c r="Z469" i="2"/>
  <c r="AA469" i="2" s="1"/>
  <c r="X469" i="2"/>
  <c r="Y469" i="2" s="1"/>
  <c r="V469" i="2"/>
  <c r="W469" i="2" s="1"/>
  <c r="T469" i="2"/>
  <c r="R469" i="2"/>
  <c r="S469" i="2" s="1"/>
  <c r="P469" i="2"/>
  <c r="Q469" i="2" s="1"/>
  <c r="N469" i="2"/>
  <c r="O469" i="2" s="1"/>
  <c r="H469" i="2"/>
  <c r="I469" i="2" s="1"/>
  <c r="AG466" i="2"/>
  <c r="Z465" i="2"/>
  <c r="AA465" i="2" s="1"/>
  <c r="X465" i="2"/>
  <c r="V465" i="2"/>
  <c r="W465" i="2" s="1"/>
  <c r="T465" i="2"/>
  <c r="U465" i="2" s="1"/>
  <c r="R465" i="2"/>
  <c r="S465" i="2" s="1"/>
  <c r="P465" i="2"/>
  <c r="Q465" i="2" s="1"/>
  <c r="N465" i="2"/>
  <c r="O465" i="2" s="1"/>
  <c r="H465" i="2"/>
  <c r="I465" i="2" s="1"/>
  <c r="Z464" i="2"/>
  <c r="AA464" i="2" s="1"/>
  <c r="X464" i="2"/>
  <c r="Y464" i="2" s="1"/>
  <c r="V464" i="2"/>
  <c r="W464" i="2" s="1"/>
  <c r="T464" i="2"/>
  <c r="R464" i="2"/>
  <c r="S464" i="2" s="1"/>
  <c r="P464" i="2"/>
  <c r="Q464" i="2" s="1"/>
  <c r="N464" i="2"/>
  <c r="O464" i="2" s="1"/>
  <c r="H464" i="2"/>
  <c r="I464" i="2" s="1"/>
  <c r="Z463" i="2"/>
  <c r="AA463" i="2" s="1"/>
  <c r="X463" i="2"/>
  <c r="Y463" i="2" s="1"/>
  <c r="V463" i="2"/>
  <c r="W463" i="2" s="1"/>
  <c r="T463" i="2"/>
  <c r="U463" i="2" s="1"/>
  <c r="R463" i="2"/>
  <c r="S463" i="2" s="1"/>
  <c r="P463" i="2"/>
  <c r="Q463" i="2" s="1"/>
  <c r="N463" i="2"/>
  <c r="O463" i="2" s="1"/>
  <c r="H463" i="2"/>
  <c r="I463" i="2" s="1"/>
  <c r="Z462" i="2"/>
  <c r="AA462" i="2" s="1"/>
  <c r="X462" i="2"/>
  <c r="Y462" i="2" s="1"/>
  <c r="V462" i="2"/>
  <c r="W462" i="2" s="1"/>
  <c r="T462" i="2"/>
  <c r="R462" i="2"/>
  <c r="S462" i="2" s="1"/>
  <c r="P462" i="2"/>
  <c r="Q462" i="2" s="1"/>
  <c r="N462" i="2"/>
  <c r="O462" i="2" s="1"/>
  <c r="H462" i="2"/>
  <c r="I462" i="2" s="1"/>
  <c r="AG459" i="2"/>
  <c r="Z458" i="2"/>
  <c r="AA458" i="2" s="1"/>
  <c r="X458" i="2"/>
  <c r="Y458" i="2" s="1"/>
  <c r="V458" i="2"/>
  <c r="W458" i="2" s="1"/>
  <c r="T458" i="2"/>
  <c r="U458" i="2" s="1"/>
  <c r="R458" i="2"/>
  <c r="S458" i="2" s="1"/>
  <c r="P458" i="2"/>
  <c r="Q458" i="2" s="1"/>
  <c r="N458" i="2"/>
  <c r="O458" i="2" s="1"/>
  <c r="H458" i="2"/>
  <c r="I458" i="2" s="1"/>
  <c r="Z457" i="2"/>
  <c r="AA457" i="2" s="1"/>
  <c r="X457" i="2"/>
  <c r="Y457" i="2" s="1"/>
  <c r="V457" i="2"/>
  <c r="W457" i="2" s="1"/>
  <c r="T457" i="2"/>
  <c r="U457" i="2" s="1"/>
  <c r="R457" i="2"/>
  <c r="S457" i="2" s="1"/>
  <c r="P457" i="2"/>
  <c r="Q457" i="2" s="1"/>
  <c r="N457" i="2"/>
  <c r="O457" i="2" s="1"/>
  <c r="H457" i="2"/>
  <c r="I457" i="2" s="1"/>
  <c r="Z455" i="2"/>
  <c r="AA455" i="2" s="1"/>
  <c r="X455" i="2"/>
  <c r="V455" i="2"/>
  <c r="W455" i="2" s="1"/>
  <c r="T455" i="2"/>
  <c r="U455" i="2" s="1"/>
  <c r="R455" i="2"/>
  <c r="S455" i="2" s="1"/>
  <c r="P455" i="2"/>
  <c r="Q455" i="2" s="1"/>
  <c r="N455" i="2"/>
  <c r="O455" i="2" s="1"/>
  <c r="H455" i="2"/>
  <c r="I455" i="2" s="1"/>
  <c r="AG452" i="2"/>
  <c r="Z451" i="2"/>
  <c r="AA451" i="2" s="1"/>
  <c r="X451" i="2"/>
  <c r="Y451" i="2" s="1"/>
  <c r="V451" i="2"/>
  <c r="W451" i="2" s="1"/>
  <c r="T451" i="2"/>
  <c r="U451" i="2" s="1"/>
  <c r="R451" i="2"/>
  <c r="S451" i="2" s="1"/>
  <c r="P451" i="2"/>
  <c r="Q451" i="2" s="1"/>
  <c r="N451" i="2"/>
  <c r="O451" i="2" s="1"/>
  <c r="H451" i="2"/>
  <c r="I451" i="2" s="1"/>
  <c r="AG449" i="2"/>
  <c r="Z448" i="2"/>
  <c r="AA448" i="2" s="1"/>
  <c r="X448" i="2"/>
  <c r="Y448" i="2" s="1"/>
  <c r="V448" i="2"/>
  <c r="W448" i="2" s="1"/>
  <c r="T448" i="2"/>
  <c r="U448" i="2" s="1"/>
  <c r="R448" i="2"/>
  <c r="S448" i="2" s="1"/>
  <c r="P448" i="2"/>
  <c r="Q448" i="2" s="1"/>
  <c r="N448" i="2"/>
  <c r="O448" i="2" s="1"/>
  <c r="H448" i="2"/>
  <c r="I448" i="2" s="1"/>
  <c r="AG444" i="2"/>
  <c r="Z443" i="2"/>
  <c r="AA443" i="2" s="1"/>
  <c r="X443" i="2"/>
  <c r="Y443" i="2" s="1"/>
  <c r="V443" i="2"/>
  <c r="W443" i="2" s="1"/>
  <c r="T443" i="2"/>
  <c r="R443" i="2"/>
  <c r="S443" i="2" s="1"/>
  <c r="P443" i="2"/>
  <c r="Q443" i="2" s="1"/>
  <c r="N443" i="2"/>
  <c r="O443" i="2" s="1"/>
  <c r="H443" i="2"/>
  <c r="I443" i="2" s="1"/>
  <c r="AG434" i="2"/>
  <c r="Z433" i="2"/>
  <c r="AA433" i="2" s="1"/>
  <c r="X433" i="2"/>
  <c r="Y433" i="2" s="1"/>
  <c r="V433" i="2"/>
  <c r="W433" i="2" s="1"/>
  <c r="T433" i="2"/>
  <c r="U433" i="2" s="1"/>
  <c r="R433" i="2"/>
  <c r="S433" i="2" s="1"/>
  <c r="P433" i="2"/>
  <c r="Q433" i="2" s="1"/>
  <c r="N433" i="2"/>
  <c r="O433" i="2" s="1"/>
  <c r="H433" i="2"/>
  <c r="I433" i="2" s="1"/>
  <c r="AG429" i="2"/>
  <c r="Z428" i="2"/>
  <c r="AA428" i="2" s="1"/>
  <c r="X428" i="2"/>
  <c r="Y428" i="2" s="1"/>
  <c r="V428" i="2"/>
  <c r="W428" i="2" s="1"/>
  <c r="T428" i="2"/>
  <c r="U428" i="2" s="1"/>
  <c r="R428" i="2"/>
  <c r="P428" i="2"/>
  <c r="Q428" i="2" s="1"/>
  <c r="N428" i="2"/>
  <c r="O428" i="2" s="1"/>
  <c r="H428" i="2"/>
  <c r="I428" i="2" s="1"/>
  <c r="AG425" i="2"/>
  <c r="Z424" i="2"/>
  <c r="AA424" i="2" s="1"/>
  <c r="X424" i="2"/>
  <c r="Y424" i="2" s="1"/>
  <c r="V424" i="2"/>
  <c r="W424" i="2" s="1"/>
  <c r="T424" i="2"/>
  <c r="U424" i="2" s="1"/>
  <c r="R424" i="2"/>
  <c r="S424" i="2" s="1"/>
  <c r="P424" i="2"/>
  <c r="Q424" i="2" s="1"/>
  <c r="N424" i="2"/>
  <c r="O424" i="2" s="1"/>
  <c r="H424" i="2"/>
  <c r="I424" i="2" s="1"/>
  <c r="AG421" i="2"/>
  <c r="Z420" i="2"/>
  <c r="AA420" i="2" s="1"/>
  <c r="X420" i="2"/>
  <c r="Y420" i="2" s="1"/>
  <c r="V420" i="2"/>
  <c r="W420" i="2" s="1"/>
  <c r="T420" i="2"/>
  <c r="U420" i="2" s="1"/>
  <c r="R420" i="2"/>
  <c r="S420" i="2" s="1"/>
  <c r="P420" i="2"/>
  <c r="Q420" i="2" s="1"/>
  <c r="N420" i="2"/>
  <c r="O420" i="2" s="1"/>
  <c r="H420" i="2"/>
  <c r="I420" i="2" s="1"/>
  <c r="Z419" i="2"/>
  <c r="AA419" i="2" s="1"/>
  <c r="X419" i="2"/>
  <c r="Y419" i="2" s="1"/>
  <c r="V419" i="2"/>
  <c r="W419" i="2" s="1"/>
  <c r="T419" i="2"/>
  <c r="U419" i="2" s="1"/>
  <c r="R419" i="2"/>
  <c r="S419" i="2" s="1"/>
  <c r="P419" i="2"/>
  <c r="Q419" i="2" s="1"/>
  <c r="N419" i="2"/>
  <c r="O419" i="2" s="1"/>
  <c r="H419" i="2"/>
  <c r="I419" i="2" s="1"/>
  <c r="Z418" i="2"/>
  <c r="AA418" i="2" s="1"/>
  <c r="X418" i="2"/>
  <c r="Y418" i="2" s="1"/>
  <c r="V418" i="2"/>
  <c r="W418" i="2" s="1"/>
  <c r="T418" i="2"/>
  <c r="U418" i="2" s="1"/>
  <c r="R418" i="2"/>
  <c r="S418" i="2" s="1"/>
  <c r="P418" i="2"/>
  <c r="Q418" i="2" s="1"/>
  <c r="N418" i="2"/>
  <c r="O418" i="2" s="1"/>
  <c r="H418" i="2"/>
  <c r="I418" i="2" s="1"/>
  <c r="Z417" i="2"/>
  <c r="AA417" i="2" s="1"/>
  <c r="X417" i="2"/>
  <c r="Y417" i="2" s="1"/>
  <c r="V417" i="2"/>
  <c r="W417" i="2" s="1"/>
  <c r="T417" i="2"/>
  <c r="U417" i="2" s="1"/>
  <c r="R417" i="2"/>
  <c r="S417" i="2" s="1"/>
  <c r="P417" i="2"/>
  <c r="Q417" i="2" s="1"/>
  <c r="N417" i="2"/>
  <c r="O417" i="2" s="1"/>
  <c r="H417" i="2"/>
  <c r="I417" i="2" s="1"/>
  <c r="Z416" i="2"/>
  <c r="AA416" i="2" s="1"/>
  <c r="X416" i="2"/>
  <c r="Y416" i="2" s="1"/>
  <c r="V416" i="2"/>
  <c r="W416" i="2" s="1"/>
  <c r="T416" i="2"/>
  <c r="U416" i="2" s="1"/>
  <c r="R416" i="2"/>
  <c r="S416" i="2" s="1"/>
  <c r="P416" i="2"/>
  <c r="Q416" i="2" s="1"/>
  <c r="N416" i="2"/>
  <c r="H416" i="2"/>
  <c r="I416" i="2" s="1"/>
  <c r="Z415" i="2"/>
  <c r="AA415" i="2" s="1"/>
  <c r="X415" i="2"/>
  <c r="Y415" i="2" s="1"/>
  <c r="V415" i="2"/>
  <c r="W415" i="2" s="1"/>
  <c r="T415" i="2"/>
  <c r="U415" i="2" s="1"/>
  <c r="R415" i="2"/>
  <c r="S415" i="2" s="1"/>
  <c r="P415" i="2"/>
  <c r="Q415" i="2" s="1"/>
  <c r="N415" i="2"/>
  <c r="O415" i="2" s="1"/>
  <c r="H415" i="2"/>
  <c r="I415" i="2" s="1"/>
  <c r="AG406" i="2"/>
  <c r="Z405" i="2"/>
  <c r="AA405" i="2" s="1"/>
  <c r="X405" i="2"/>
  <c r="Y405" i="2" s="1"/>
  <c r="V405" i="2"/>
  <c r="W405" i="2" s="1"/>
  <c r="T405" i="2"/>
  <c r="U405" i="2" s="1"/>
  <c r="R405" i="2"/>
  <c r="S405" i="2" s="1"/>
  <c r="P405" i="2"/>
  <c r="Q405" i="2" s="1"/>
  <c r="N405" i="2"/>
  <c r="O405" i="2" s="1"/>
  <c r="H405" i="2"/>
  <c r="I405" i="2" s="1"/>
  <c r="Z404" i="2"/>
  <c r="AA404" i="2" s="1"/>
  <c r="X404" i="2"/>
  <c r="Y404" i="2" s="1"/>
  <c r="V404" i="2"/>
  <c r="W404" i="2" s="1"/>
  <c r="T404" i="2"/>
  <c r="R404" i="2"/>
  <c r="S404" i="2" s="1"/>
  <c r="P404" i="2"/>
  <c r="Q404" i="2" s="1"/>
  <c r="N404" i="2"/>
  <c r="O404" i="2" s="1"/>
  <c r="H404" i="2"/>
  <c r="I404" i="2" s="1"/>
  <c r="Z403" i="2"/>
  <c r="AA403" i="2" s="1"/>
  <c r="X403" i="2"/>
  <c r="Y403" i="2" s="1"/>
  <c r="V403" i="2"/>
  <c r="W403" i="2" s="1"/>
  <c r="T403" i="2"/>
  <c r="U403" i="2" s="1"/>
  <c r="R403" i="2"/>
  <c r="S403" i="2" s="1"/>
  <c r="P403" i="2"/>
  <c r="Q403" i="2" s="1"/>
  <c r="N403" i="2"/>
  <c r="O403" i="2" s="1"/>
  <c r="H403" i="2"/>
  <c r="I403" i="2" s="1"/>
  <c r="AG400" i="2"/>
  <c r="Z399" i="2"/>
  <c r="AA399" i="2" s="1"/>
  <c r="X399" i="2"/>
  <c r="Y399" i="2" s="1"/>
  <c r="V399" i="2"/>
  <c r="W399" i="2" s="1"/>
  <c r="T399" i="2"/>
  <c r="U399" i="2" s="1"/>
  <c r="R399" i="2"/>
  <c r="S399" i="2" s="1"/>
  <c r="P399" i="2"/>
  <c r="Q399" i="2" s="1"/>
  <c r="N399" i="2"/>
  <c r="H399" i="2"/>
  <c r="I399" i="2" s="1"/>
  <c r="Z398" i="2"/>
  <c r="AA398" i="2" s="1"/>
  <c r="X398" i="2"/>
  <c r="Y398" i="2" s="1"/>
  <c r="V398" i="2"/>
  <c r="W398" i="2" s="1"/>
  <c r="T398" i="2"/>
  <c r="U398" i="2" s="1"/>
  <c r="R398" i="2"/>
  <c r="P398" i="2"/>
  <c r="Q398" i="2" s="1"/>
  <c r="N398" i="2"/>
  <c r="O398" i="2" s="1"/>
  <c r="H398" i="2"/>
  <c r="I398" i="2" s="1"/>
  <c r="AG394" i="2"/>
  <c r="Z393" i="2"/>
  <c r="AA393" i="2" s="1"/>
  <c r="X393" i="2"/>
  <c r="Y393" i="2" s="1"/>
  <c r="V393" i="2"/>
  <c r="W393" i="2" s="1"/>
  <c r="T393" i="2"/>
  <c r="U393" i="2" s="1"/>
  <c r="R393" i="2"/>
  <c r="S393" i="2" s="1"/>
  <c r="P393" i="2"/>
  <c r="Q393" i="2" s="1"/>
  <c r="N393" i="2"/>
  <c r="O393" i="2" s="1"/>
  <c r="H393" i="2"/>
  <c r="I393" i="2" s="1"/>
  <c r="AG390" i="2"/>
  <c r="Z389" i="2"/>
  <c r="AA389" i="2" s="1"/>
  <c r="X389" i="2"/>
  <c r="Y389" i="2" s="1"/>
  <c r="V389" i="2"/>
  <c r="W389" i="2" s="1"/>
  <c r="T389" i="2"/>
  <c r="U389" i="2" s="1"/>
  <c r="R389" i="2"/>
  <c r="S389" i="2" s="1"/>
  <c r="P389" i="2"/>
  <c r="Q389" i="2" s="1"/>
  <c r="N389" i="2"/>
  <c r="O389" i="2" s="1"/>
  <c r="H389" i="2"/>
  <c r="I389" i="2" s="1"/>
  <c r="Z388" i="2"/>
  <c r="AA388" i="2" s="1"/>
  <c r="X388" i="2"/>
  <c r="Y388" i="2" s="1"/>
  <c r="V388" i="2"/>
  <c r="W388" i="2" s="1"/>
  <c r="T388" i="2"/>
  <c r="R388" i="2"/>
  <c r="S388" i="2" s="1"/>
  <c r="P388" i="2"/>
  <c r="Q388" i="2" s="1"/>
  <c r="N388" i="2"/>
  <c r="O388" i="2" s="1"/>
  <c r="H388" i="2"/>
  <c r="I388" i="2" s="1"/>
  <c r="Z387" i="2"/>
  <c r="AA387" i="2" s="1"/>
  <c r="X387" i="2"/>
  <c r="Y387" i="2" s="1"/>
  <c r="V387" i="2"/>
  <c r="W387" i="2" s="1"/>
  <c r="T387" i="2"/>
  <c r="U387" i="2" s="1"/>
  <c r="R387" i="2"/>
  <c r="S387" i="2" s="1"/>
  <c r="P387" i="2"/>
  <c r="Q387" i="2" s="1"/>
  <c r="N387" i="2"/>
  <c r="O387" i="2" s="1"/>
  <c r="H387" i="2"/>
  <c r="I387" i="2" s="1"/>
  <c r="Z386" i="2"/>
  <c r="AA386" i="2" s="1"/>
  <c r="X386" i="2"/>
  <c r="Y386" i="2" s="1"/>
  <c r="V386" i="2"/>
  <c r="W386" i="2" s="1"/>
  <c r="T386" i="2"/>
  <c r="R386" i="2"/>
  <c r="S386" i="2" s="1"/>
  <c r="P386" i="2"/>
  <c r="Q386" i="2" s="1"/>
  <c r="N386" i="2"/>
  <c r="O386" i="2" s="1"/>
  <c r="H386" i="2"/>
  <c r="I386" i="2" s="1"/>
  <c r="AG381" i="2"/>
  <c r="Z380" i="2"/>
  <c r="AA380" i="2" s="1"/>
  <c r="X380" i="2"/>
  <c r="Y380" i="2" s="1"/>
  <c r="V380" i="2"/>
  <c r="W380" i="2" s="1"/>
  <c r="T380" i="2"/>
  <c r="R380" i="2"/>
  <c r="S380" i="2" s="1"/>
  <c r="P380" i="2"/>
  <c r="Q380" i="2" s="1"/>
  <c r="N380" i="2"/>
  <c r="O380" i="2" s="1"/>
  <c r="H380" i="2"/>
  <c r="I380" i="2" s="1"/>
  <c r="Z379" i="2"/>
  <c r="AA379" i="2" s="1"/>
  <c r="X379" i="2"/>
  <c r="Y379" i="2" s="1"/>
  <c r="V379" i="2"/>
  <c r="W379" i="2" s="1"/>
  <c r="T379" i="2"/>
  <c r="U379" i="2" s="1"/>
  <c r="R379" i="2"/>
  <c r="S379" i="2" s="1"/>
  <c r="P379" i="2"/>
  <c r="Q379" i="2" s="1"/>
  <c r="N379" i="2"/>
  <c r="O379" i="2" s="1"/>
  <c r="H379" i="2"/>
  <c r="I379" i="2" s="1"/>
  <c r="AG376" i="2"/>
  <c r="Z375" i="2"/>
  <c r="AA375" i="2" s="1"/>
  <c r="X375" i="2"/>
  <c r="Y375" i="2" s="1"/>
  <c r="V375" i="2"/>
  <c r="W375" i="2" s="1"/>
  <c r="T375" i="2"/>
  <c r="U375" i="2" s="1"/>
  <c r="R375" i="2"/>
  <c r="S375" i="2" s="1"/>
  <c r="P375" i="2"/>
  <c r="Q375" i="2" s="1"/>
  <c r="N375" i="2"/>
  <c r="H375" i="2"/>
  <c r="I375" i="2" s="1"/>
  <c r="Z374" i="2"/>
  <c r="AA374" i="2" s="1"/>
  <c r="X374" i="2"/>
  <c r="Y374" i="2" s="1"/>
  <c r="V374" i="2"/>
  <c r="W374" i="2" s="1"/>
  <c r="T374" i="2"/>
  <c r="U374" i="2" s="1"/>
  <c r="R374" i="2"/>
  <c r="S374" i="2" s="1"/>
  <c r="P374" i="2"/>
  <c r="Q374" i="2" s="1"/>
  <c r="N374" i="2"/>
  <c r="O374" i="2" s="1"/>
  <c r="H374" i="2"/>
  <c r="I374" i="2" s="1"/>
  <c r="Z373" i="2"/>
  <c r="AA373" i="2" s="1"/>
  <c r="X373" i="2"/>
  <c r="Y373" i="2" s="1"/>
  <c r="V373" i="2"/>
  <c r="W373" i="2" s="1"/>
  <c r="T373" i="2"/>
  <c r="U373" i="2" s="1"/>
  <c r="R373" i="2"/>
  <c r="S373" i="2" s="1"/>
  <c r="P373" i="2"/>
  <c r="Q373" i="2" s="1"/>
  <c r="N373" i="2"/>
  <c r="O373" i="2" s="1"/>
  <c r="H373" i="2"/>
  <c r="I373" i="2" s="1"/>
  <c r="AG370" i="2"/>
  <c r="Z369" i="2"/>
  <c r="AA369" i="2" s="1"/>
  <c r="X369" i="2"/>
  <c r="Y369" i="2" s="1"/>
  <c r="V369" i="2"/>
  <c r="W369" i="2" s="1"/>
  <c r="T369" i="2"/>
  <c r="U369" i="2" s="1"/>
  <c r="R369" i="2"/>
  <c r="S369" i="2" s="1"/>
  <c r="P369" i="2"/>
  <c r="Q369" i="2" s="1"/>
  <c r="N369" i="2"/>
  <c r="O369" i="2" s="1"/>
  <c r="H369" i="2"/>
  <c r="I369" i="2" s="1"/>
  <c r="Z368" i="2"/>
  <c r="AA368" i="2" s="1"/>
  <c r="X368" i="2"/>
  <c r="Y368" i="2" s="1"/>
  <c r="V368" i="2"/>
  <c r="W368" i="2" s="1"/>
  <c r="T368" i="2"/>
  <c r="U368" i="2" s="1"/>
  <c r="R368" i="2"/>
  <c r="S368" i="2" s="1"/>
  <c r="P368" i="2"/>
  <c r="Q368" i="2" s="1"/>
  <c r="N368" i="2"/>
  <c r="O368" i="2" s="1"/>
  <c r="H368" i="2"/>
  <c r="I368" i="2" s="1"/>
  <c r="Z367" i="2"/>
  <c r="AA367" i="2" s="1"/>
  <c r="X367" i="2"/>
  <c r="Y367" i="2" s="1"/>
  <c r="V367" i="2"/>
  <c r="W367" i="2" s="1"/>
  <c r="T367" i="2"/>
  <c r="U367" i="2" s="1"/>
  <c r="R367" i="2"/>
  <c r="S367" i="2" s="1"/>
  <c r="P367" i="2"/>
  <c r="Q367" i="2" s="1"/>
  <c r="N367" i="2"/>
  <c r="O367" i="2" s="1"/>
  <c r="H367" i="2"/>
  <c r="I367" i="2" s="1"/>
  <c r="Z366" i="2"/>
  <c r="AA366" i="2" s="1"/>
  <c r="X366" i="2"/>
  <c r="Y366" i="2" s="1"/>
  <c r="V366" i="2"/>
  <c r="W366" i="2" s="1"/>
  <c r="T366" i="2"/>
  <c r="U366" i="2" s="1"/>
  <c r="R366" i="2"/>
  <c r="S366" i="2" s="1"/>
  <c r="P366" i="2"/>
  <c r="Q366" i="2" s="1"/>
  <c r="N366" i="2"/>
  <c r="O366" i="2" s="1"/>
  <c r="H366" i="2"/>
  <c r="I366" i="2" s="1"/>
  <c r="Z365" i="2"/>
  <c r="AA365" i="2" s="1"/>
  <c r="X365" i="2"/>
  <c r="Y365" i="2" s="1"/>
  <c r="V365" i="2"/>
  <c r="W365" i="2" s="1"/>
  <c r="T365" i="2"/>
  <c r="R365" i="2"/>
  <c r="S365" i="2" s="1"/>
  <c r="P365" i="2"/>
  <c r="Q365" i="2" s="1"/>
  <c r="N365" i="2"/>
  <c r="O365" i="2" s="1"/>
  <c r="H365" i="2"/>
  <c r="I365" i="2" s="1"/>
  <c r="AG361" i="2"/>
  <c r="Z358" i="2"/>
  <c r="AA358" i="2" s="1"/>
  <c r="X358" i="2"/>
  <c r="Y358" i="2" s="1"/>
  <c r="V358" i="2"/>
  <c r="W358" i="2" s="1"/>
  <c r="T358" i="2"/>
  <c r="R358" i="2"/>
  <c r="S358" i="2" s="1"/>
  <c r="P358" i="2"/>
  <c r="Q358" i="2" s="1"/>
  <c r="N358" i="2"/>
  <c r="O358" i="2" s="1"/>
  <c r="H358" i="2"/>
  <c r="I358" i="2" s="1"/>
  <c r="AG357" i="2"/>
  <c r="Z354" i="2"/>
  <c r="AA354" i="2" s="1"/>
  <c r="X354" i="2"/>
  <c r="Y354" i="2" s="1"/>
  <c r="V354" i="2"/>
  <c r="W354" i="2" s="1"/>
  <c r="T354" i="2"/>
  <c r="U354" i="2" s="1"/>
  <c r="R354" i="2"/>
  <c r="S354" i="2" s="1"/>
  <c r="P354" i="2"/>
  <c r="Q354" i="2" s="1"/>
  <c r="N354" i="2"/>
  <c r="H354" i="2"/>
  <c r="I354" i="2" s="1"/>
  <c r="AG353" i="2"/>
  <c r="Z352" i="2"/>
  <c r="AA352" i="2" s="1"/>
  <c r="X352" i="2"/>
  <c r="Y352" i="2" s="1"/>
  <c r="V352" i="2"/>
  <c r="W352" i="2" s="1"/>
  <c r="T352" i="2"/>
  <c r="U352" i="2" s="1"/>
  <c r="R352" i="2"/>
  <c r="S352" i="2" s="1"/>
  <c r="P352" i="2"/>
  <c r="Q352" i="2" s="1"/>
  <c r="N352" i="2"/>
  <c r="H352" i="2"/>
  <c r="I352" i="2" s="1"/>
  <c r="Z351" i="2"/>
  <c r="AA351" i="2" s="1"/>
  <c r="X351" i="2"/>
  <c r="Y351" i="2" s="1"/>
  <c r="V351" i="2"/>
  <c r="W351" i="2" s="1"/>
  <c r="T351" i="2"/>
  <c r="U351" i="2" s="1"/>
  <c r="R351" i="2"/>
  <c r="S351" i="2" s="1"/>
  <c r="P351" i="2"/>
  <c r="Q351" i="2" s="1"/>
  <c r="N351" i="2"/>
  <c r="O351" i="2" s="1"/>
  <c r="H351" i="2"/>
  <c r="I351" i="2" s="1"/>
  <c r="AG348" i="2"/>
  <c r="AG344" i="2"/>
  <c r="Z343" i="2"/>
  <c r="AA343" i="2" s="1"/>
  <c r="X343" i="2"/>
  <c r="Y343" i="2" s="1"/>
  <c r="V343" i="2"/>
  <c r="W343" i="2" s="1"/>
  <c r="T343" i="2"/>
  <c r="R343" i="2"/>
  <c r="S343" i="2" s="1"/>
  <c r="P343" i="2"/>
  <c r="Q343" i="2" s="1"/>
  <c r="N343" i="2"/>
  <c r="O343" i="2" s="1"/>
  <c r="H343" i="2"/>
  <c r="I343" i="2" s="1"/>
  <c r="AG339" i="2"/>
  <c r="AG335" i="2"/>
  <c r="AG331" i="2"/>
  <c r="Z330" i="2"/>
  <c r="AA330" i="2" s="1"/>
  <c r="X330" i="2"/>
  <c r="Y330" i="2" s="1"/>
  <c r="V330" i="2"/>
  <c r="W330" i="2" s="1"/>
  <c r="T330" i="2"/>
  <c r="U330" i="2" s="1"/>
  <c r="R330" i="2"/>
  <c r="S330" i="2" s="1"/>
  <c r="P330" i="2"/>
  <c r="Q330" i="2" s="1"/>
  <c r="N330" i="2"/>
  <c r="O330" i="2" s="1"/>
  <c r="H330" i="2"/>
  <c r="I330" i="2" s="1"/>
  <c r="Z329" i="2"/>
  <c r="AA329" i="2" s="1"/>
  <c r="X329" i="2"/>
  <c r="Y329" i="2" s="1"/>
  <c r="V329" i="2"/>
  <c r="W329" i="2" s="1"/>
  <c r="T329" i="2"/>
  <c r="U329" i="2" s="1"/>
  <c r="R329" i="2"/>
  <c r="S329" i="2" s="1"/>
  <c r="P329" i="2"/>
  <c r="Q329" i="2" s="1"/>
  <c r="N329" i="2"/>
  <c r="O329" i="2" s="1"/>
  <c r="H329" i="2"/>
  <c r="I329" i="2" s="1"/>
  <c r="AG323" i="2"/>
  <c r="Z322" i="2"/>
  <c r="AA322" i="2" s="1"/>
  <c r="X322" i="2"/>
  <c r="Y322" i="2" s="1"/>
  <c r="V322" i="2"/>
  <c r="W322" i="2" s="1"/>
  <c r="T322" i="2"/>
  <c r="R322" i="2"/>
  <c r="S322" i="2" s="1"/>
  <c r="P322" i="2"/>
  <c r="Q322" i="2" s="1"/>
  <c r="N322" i="2"/>
  <c r="O322" i="2" s="1"/>
  <c r="H322" i="2"/>
  <c r="I322" i="2" s="1"/>
  <c r="Z321" i="2"/>
  <c r="AA321" i="2" s="1"/>
  <c r="X321" i="2"/>
  <c r="Y321" i="2" s="1"/>
  <c r="V321" i="2"/>
  <c r="W321" i="2" s="1"/>
  <c r="T321" i="2"/>
  <c r="U321" i="2" s="1"/>
  <c r="R321" i="2"/>
  <c r="S321" i="2" s="1"/>
  <c r="P321" i="2"/>
  <c r="Q321" i="2" s="1"/>
  <c r="N321" i="2"/>
  <c r="O321" i="2" s="1"/>
  <c r="H321" i="2"/>
  <c r="I321" i="2" s="1"/>
  <c r="AG314" i="2"/>
  <c r="Z313" i="2"/>
  <c r="AA313" i="2" s="1"/>
  <c r="X313" i="2"/>
  <c r="Y313" i="2" s="1"/>
  <c r="V313" i="2"/>
  <c r="W313" i="2" s="1"/>
  <c r="T313" i="2"/>
  <c r="U313" i="2" s="1"/>
  <c r="R313" i="2"/>
  <c r="S313" i="2" s="1"/>
  <c r="P313" i="2"/>
  <c r="Q313" i="2" s="1"/>
  <c r="N313" i="2"/>
  <c r="O313" i="2" s="1"/>
  <c r="H313" i="2"/>
  <c r="I313" i="2" s="1"/>
  <c r="AG309" i="2"/>
  <c r="Z308" i="2"/>
  <c r="AA308" i="2" s="1"/>
  <c r="X308" i="2"/>
  <c r="Y308" i="2" s="1"/>
  <c r="V308" i="2"/>
  <c r="W308" i="2" s="1"/>
  <c r="T308" i="2"/>
  <c r="U308" i="2" s="1"/>
  <c r="R308" i="2"/>
  <c r="S308" i="2" s="1"/>
  <c r="P308" i="2"/>
  <c r="Q308" i="2" s="1"/>
  <c r="N308" i="2"/>
  <c r="O308" i="2" s="1"/>
  <c r="H308" i="2"/>
  <c r="I308" i="2" s="1"/>
  <c r="Z307" i="2"/>
  <c r="AA307" i="2" s="1"/>
  <c r="X307" i="2"/>
  <c r="Y307" i="2" s="1"/>
  <c r="V307" i="2"/>
  <c r="W307" i="2" s="1"/>
  <c r="T307" i="2"/>
  <c r="U307" i="2" s="1"/>
  <c r="R307" i="2"/>
  <c r="S307" i="2" s="1"/>
  <c r="P307" i="2"/>
  <c r="Q307" i="2" s="1"/>
  <c r="N307" i="2"/>
  <c r="O307" i="2" s="1"/>
  <c r="H307" i="2"/>
  <c r="I307" i="2" s="1"/>
  <c r="Z306" i="2"/>
  <c r="AA306" i="2" s="1"/>
  <c r="X306" i="2"/>
  <c r="Y306" i="2" s="1"/>
  <c r="V306" i="2"/>
  <c r="W306" i="2" s="1"/>
  <c r="T306" i="2"/>
  <c r="U306" i="2" s="1"/>
  <c r="R306" i="2"/>
  <c r="S306" i="2" s="1"/>
  <c r="P306" i="2"/>
  <c r="Q306" i="2" s="1"/>
  <c r="N306" i="2"/>
  <c r="O306" i="2" s="1"/>
  <c r="H306" i="2"/>
  <c r="I306" i="2" s="1"/>
  <c r="AG302" i="2"/>
  <c r="Z301" i="2"/>
  <c r="AA301" i="2" s="1"/>
  <c r="X301" i="2"/>
  <c r="Y301" i="2" s="1"/>
  <c r="V301" i="2"/>
  <c r="W301" i="2" s="1"/>
  <c r="T301" i="2"/>
  <c r="R301" i="2"/>
  <c r="S301" i="2" s="1"/>
  <c r="P301" i="2"/>
  <c r="Q301" i="2" s="1"/>
  <c r="N301" i="2"/>
  <c r="O301" i="2" s="1"/>
  <c r="H301" i="2"/>
  <c r="I301" i="2" s="1"/>
  <c r="AG298" i="2"/>
  <c r="Z297" i="2"/>
  <c r="AA297" i="2" s="1"/>
  <c r="X297" i="2"/>
  <c r="Y297" i="2" s="1"/>
  <c r="V297" i="2"/>
  <c r="W297" i="2" s="1"/>
  <c r="U297" i="2"/>
  <c r="T297" i="2"/>
  <c r="R297" i="2"/>
  <c r="S297" i="2" s="1"/>
  <c r="P297" i="2"/>
  <c r="Q297" i="2" s="1"/>
  <c r="N297" i="2"/>
  <c r="O297" i="2" s="1"/>
  <c r="H297" i="2"/>
  <c r="I297" i="2" s="1"/>
  <c r="AG293" i="2"/>
  <c r="Z292" i="2"/>
  <c r="AA292" i="2" s="1"/>
  <c r="X292" i="2"/>
  <c r="Y292" i="2" s="1"/>
  <c r="V292" i="2"/>
  <c r="W292" i="2" s="1"/>
  <c r="T292" i="2"/>
  <c r="U292" i="2" s="1"/>
  <c r="R292" i="2"/>
  <c r="S292" i="2" s="1"/>
  <c r="P292" i="2"/>
  <c r="Q292" i="2" s="1"/>
  <c r="N292" i="2"/>
  <c r="O292" i="2" s="1"/>
  <c r="H292" i="2"/>
  <c r="I292" i="2" s="1"/>
  <c r="AG286" i="2"/>
  <c r="Z285" i="2"/>
  <c r="AA285" i="2" s="1"/>
  <c r="X285" i="2"/>
  <c r="Y285" i="2" s="1"/>
  <c r="V285" i="2"/>
  <c r="W285" i="2" s="1"/>
  <c r="T285" i="2"/>
  <c r="U285" i="2" s="1"/>
  <c r="R285" i="2"/>
  <c r="S285" i="2" s="1"/>
  <c r="P285" i="2"/>
  <c r="Q285" i="2" s="1"/>
  <c r="N285" i="2"/>
  <c r="H285" i="2"/>
  <c r="I285" i="2" s="1"/>
  <c r="Z284" i="2"/>
  <c r="AA284" i="2" s="1"/>
  <c r="X284" i="2"/>
  <c r="Y284" i="2" s="1"/>
  <c r="V284" i="2"/>
  <c r="W284" i="2" s="1"/>
  <c r="T284" i="2"/>
  <c r="R284" i="2"/>
  <c r="S284" i="2" s="1"/>
  <c r="P284" i="2"/>
  <c r="Q284" i="2" s="1"/>
  <c r="N284" i="2"/>
  <c r="O284" i="2" s="1"/>
  <c r="H284" i="2"/>
  <c r="I284" i="2" s="1"/>
  <c r="AG280" i="2"/>
  <c r="Z279" i="2"/>
  <c r="AA279" i="2" s="1"/>
  <c r="X279" i="2"/>
  <c r="Y279" i="2" s="1"/>
  <c r="V279" i="2"/>
  <c r="W279" i="2" s="1"/>
  <c r="T279" i="2"/>
  <c r="R279" i="2"/>
  <c r="S279" i="2" s="1"/>
  <c r="P279" i="2"/>
  <c r="Q279" i="2" s="1"/>
  <c r="N279" i="2"/>
  <c r="O279" i="2" s="1"/>
  <c r="H279" i="2"/>
  <c r="I279" i="2" s="1"/>
  <c r="AG273" i="2"/>
  <c r="Z272" i="2"/>
  <c r="AA272" i="2" s="1"/>
  <c r="X272" i="2"/>
  <c r="Y272" i="2" s="1"/>
  <c r="V272" i="2"/>
  <c r="W272" i="2" s="1"/>
  <c r="T272" i="2"/>
  <c r="U272" i="2" s="1"/>
  <c r="R272" i="2"/>
  <c r="S272" i="2" s="1"/>
  <c r="P272" i="2"/>
  <c r="Q272" i="2" s="1"/>
  <c r="N272" i="2"/>
  <c r="H272" i="2"/>
  <c r="I272" i="2" s="1"/>
  <c r="Z271" i="2"/>
  <c r="AA271" i="2" s="1"/>
  <c r="X271" i="2"/>
  <c r="Y271" i="2" s="1"/>
  <c r="V271" i="2"/>
  <c r="W271" i="2" s="1"/>
  <c r="T271" i="2"/>
  <c r="R271" i="2"/>
  <c r="S271" i="2" s="1"/>
  <c r="P271" i="2"/>
  <c r="Q271" i="2" s="1"/>
  <c r="N271" i="2"/>
  <c r="O271" i="2" s="1"/>
  <c r="H271" i="2"/>
  <c r="I271" i="2" s="1"/>
  <c r="AG267" i="2"/>
  <c r="Z266" i="2"/>
  <c r="AA266" i="2" s="1"/>
  <c r="X266" i="2"/>
  <c r="Y266" i="2" s="1"/>
  <c r="V266" i="2"/>
  <c r="W266" i="2" s="1"/>
  <c r="T266" i="2"/>
  <c r="U266" i="2" s="1"/>
  <c r="R266" i="2"/>
  <c r="S266" i="2" s="1"/>
  <c r="P266" i="2"/>
  <c r="Q266" i="2" s="1"/>
  <c r="N266" i="2"/>
  <c r="O266" i="2" s="1"/>
  <c r="H266" i="2"/>
  <c r="I266" i="2" s="1"/>
  <c r="Z265" i="2"/>
  <c r="AA265" i="2" s="1"/>
  <c r="X265" i="2"/>
  <c r="Y265" i="2" s="1"/>
  <c r="V265" i="2"/>
  <c r="W265" i="2" s="1"/>
  <c r="T265" i="2"/>
  <c r="U265" i="2" s="1"/>
  <c r="R265" i="2"/>
  <c r="S265" i="2" s="1"/>
  <c r="P265" i="2"/>
  <c r="Q265" i="2" s="1"/>
  <c r="N265" i="2"/>
  <c r="O265" i="2" s="1"/>
  <c r="H265" i="2"/>
  <c r="I265" i="2" s="1"/>
  <c r="AG261" i="2"/>
  <c r="Z260" i="2"/>
  <c r="AA260" i="2" s="1"/>
  <c r="X260" i="2"/>
  <c r="Y260" i="2" s="1"/>
  <c r="V260" i="2"/>
  <c r="W260" i="2" s="1"/>
  <c r="T260" i="2"/>
  <c r="U260" i="2" s="1"/>
  <c r="R260" i="2"/>
  <c r="S260" i="2" s="1"/>
  <c r="P260" i="2"/>
  <c r="Q260" i="2" s="1"/>
  <c r="N260" i="2"/>
  <c r="H260" i="2"/>
  <c r="I260" i="2" s="1"/>
  <c r="Z259" i="2"/>
  <c r="AA259" i="2" s="1"/>
  <c r="X259" i="2"/>
  <c r="Y259" i="2" s="1"/>
  <c r="V259" i="2"/>
  <c r="W259" i="2" s="1"/>
  <c r="T259" i="2"/>
  <c r="R259" i="2"/>
  <c r="S259" i="2" s="1"/>
  <c r="P259" i="2"/>
  <c r="Q259" i="2" s="1"/>
  <c r="N259" i="2"/>
  <c r="O259" i="2" s="1"/>
  <c r="H259" i="2"/>
  <c r="I259" i="2" s="1"/>
  <c r="Z258" i="2"/>
  <c r="AA258" i="2" s="1"/>
  <c r="X258" i="2"/>
  <c r="Y258" i="2" s="1"/>
  <c r="V258" i="2"/>
  <c r="W258" i="2" s="1"/>
  <c r="T258" i="2"/>
  <c r="U258" i="2" s="1"/>
  <c r="R258" i="2"/>
  <c r="S258" i="2" s="1"/>
  <c r="P258" i="2"/>
  <c r="Q258" i="2" s="1"/>
  <c r="N258" i="2"/>
  <c r="H258" i="2"/>
  <c r="I258" i="2" s="1"/>
  <c r="AG253" i="2"/>
  <c r="Z252" i="2"/>
  <c r="AA252" i="2" s="1"/>
  <c r="X252" i="2"/>
  <c r="Y252" i="2" s="1"/>
  <c r="V252" i="2"/>
  <c r="W252" i="2" s="1"/>
  <c r="T252" i="2"/>
  <c r="R252" i="2"/>
  <c r="S252" i="2" s="1"/>
  <c r="P252" i="2"/>
  <c r="Q252" i="2" s="1"/>
  <c r="N252" i="2"/>
  <c r="O252" i="2" s="1"/>
  <c r="H252" i="2"/>
  <c r="I252" i="2" s="1"/>
  <c r="AG246" i="2"/>
  <c r="Z245" i="2"/>
  <c r="AA245" i="2" s="1"/>
  <c r="X245" i="2"/>
  <c r="Y245" i="2" s="1"/>
  <c r="V245" i="2"/>
  <c r="W245" i="2" s="1"/>
  <c r="T245" i="2"/>
  <c r="U245" i="2" s="1"/>
  <c r="R245" i="2"/>
  <c r="S245" i="2" s="1"/>
  <c r="P245" i="2"/>
  <c r="Q245" i="2" s="1"/>
  <c r="N245" i="2"/>
  <c r="O245" i="2" s="1"/>
  <c r="H245" i="2"/>
  <c r="I245" i="2" s="1"/>
  <c r="Z244" i="2"/>
  <c r="AA244" i="2" s="1"/>
  <c r="X244" i="2"/>
  <c r="Y244" i="2" s="1"/>
  <c r="V244" i="2"/>
  <c r="W244" i="2" s="1"/>
  <c r="T244" i="2"/>
  <c r="R244" i="2"/>
  <c r="S244" i="2" s="1"/>
  <c r="P244" i="2"/>
  <c r="Q244" i="2" s="1"/>
  <c r="N244" i="2"/>
  <c r="O244" i="2" s="1"/>
  <c r="H244" i="2"/>
  <c r="I244" i="2" s="1"/>
  <c r="AG240" i="2"/>
  <c r="Z239" i="2"/>
  <c r="AA239" i="2" s="1"/>
  <c r="X239" i="2"/>
  <c r="Y239" i="2" s="1"/>
  <c r="V239" i="2"/>
  <c r="W239" i="2" s="1"/>
  <c r="T239" i="2"/>
  <c r="R239" i="2"/>
  <c r="S239" i="2" s="1"/>
  <c r="P239" i="2"/>
  <c r="Q239" i="2" s="1"/>
  <c r="N239" i="2"/>
  <c r="O239" i="2" s="1"/>
  <c r="H239" i="2"/>
  <c r="I239" i="2" s="1"/>
  <c r="Z238" i="2"/>
  <c r="AA238" i="2" s="1"/>
  <c r="X238" i="2"/>
  <c r="Y238" i="2" s="1"/>
  <c r="V238" i="2"/>
  <c r="W238" i="2" s="1"/>
  <c r="T238" i="2"/>
  <c r="U238" i="2" s="1"/>
  <c r="R238" i="2"/>
  <c r="S238" i="2" s="1"/>
  <c r="P238" i="2"/>
  <c r="Q238" i="2" s="1"/>
  <c r="N238" i="2"/>
  <c r="O238" i="2" s="1"/>
  <c r="H238" i="2"/>
  <c r="I238" i="2" s="1"/>
  <c r="Z237" i="2"/>
  <c r="AA237" i="2" s="1"/>
  <c r="X237" i="2"/>
  <c r="Y237" i="2" s="1"/>
  <c r="V237" i="2"/>
  <c r="W237" i="2" s="1"/>
  <c r="T237" i="2"/>
  <c r="R237" i="2"/>
  <c r="S237" i="2" s="1"/>
  <c r="P237" i="2"/>
  <c r="Q237" i="2" s="1"/>
  <c r="N237" i="2"/>
  <c r="O237" i="2" s="1"/>
  <c r="H237" i="2"/>
  <c r="I237" i="2" s="1"/>
  <c r="AG232" i="2"/>
  <c r="Z231" i="2"/>
  <c r="AA231" i="2" s="1"/>
  <c r="X231" i="2"/>
  <c r="Y231" i="2" s="1"/>
  <c r="V231" i="2"/>
  <c r="W231" i="2" s="1"/>
  <c r="T231" i="2"/>
  <c r="U231" i="2" s="1"/>
  <c r="R231" i="2"/>
  <c r="S231" i="2" s="1"/>
  <c r="P231" i="2"/>
  <c r="Q231" i="2" s="1"/>
  <c r="N231" i="2"/>
  <c r="H231" i="2"/>
  <c r="I231" i="2" s="1"/>
  <c r="AG226" i="2"/>
  <c r="Z225" i="2"/>
  <c r="AA225" i="2" s="1"/>
  <c r="X225" i="2"/>
  <c r="Y225" i="2" s="1"/>
  <c r="V225" i="2"/>
  <c r="W225" i="2" s="1"/>
  <c r="T225" i="2"/>
  <c r="U225" i="2" s="1"/>
  <c r="R225" i="2"/>
  <c r="S225" i="2" s="1"/>
  <c r="P225" i="2"/>
  <c r="Q225" i="2" s="1"/>
  <c r="N225" i="2"/>
  <c r="O225" i="2" s="1"/>
  <c r="H225" i="2"/>
  <c r="I225" i="2" s="1"/>
  <c r="Z224" i="2"/>
  <c r="AA224" i="2" s="1"/>
  <c r="X224" i="2"/>
  <c r="Y224" i="2" s="1"/>
  <c r="V224" i="2"/>
  <c r="W224" i="2" s="1"/>
  <c r="T224" i="2"/>
  <c r="U224" i="2" s="1"/>
  <c r="R224" i="2"/>
  <c r="S224" i="2" s="1"/>
  <c r="P224" i="2"/>
  <c r="Q224" i="2" s="1"/>
  <c r="N224" i="2"/>
  <c r="H224" i="2"/>
  <c r="I224" i="2" s="1"/>
  <c r="AG220" i="2"/>
  <c r="Z219" i="2"/>
  <c r="AA219" i="2" s="1"/>
  <c r="X219" i="2"/>
  <c r="Y219" i="2" s="1"/>
  <c r="V219" i="2"/>
  <c r="W219" i="2" s="1"/>
  <c r="T219" i="2"/>
  <c r="R219" i="2"/>
  <c r="S219" i="2" s="1"/>
  <c r="P219" i="2"/>
  <c r="Q219" i="2" s="1"/>
  <c r="N219" i="2"/>
  <c r="O219" i="2" s="1"/>
  <c r="H219" i="2"/>
  <c r="I219" i="2" s="1"/>
  <c r="Z218" i="2"/>
  <c r="AA218" i="2" s="1"/>
  <c r="X218" i="2"/>
  <c r="Y218" i="2" s="1"/>
  <c r="V218" i="2"/>
  <c r="W218" i="2" s="1"/>
  <c r="T218" i="2"/>
  <c r="U218" i="2" s="1"/>
  <c r="R218" i="2"/>
  <c r="S218" i="2" s="1"/>
  <c r="P218" i="2"/>
  <c r="Q218" i="2" s="1"/>
  <c r="N218" i="2"/>
  <c r="O218" i="2" s="1"/>
  <c r="H218" i="2"/>
  <c r="I218" i="2" s="1"/>
  <c r="Z217" i="2"/>
  <c r="AA217" i="2" s="1"/>
  <c r="X217" i="2"/>
  <c r="Y217" i="2" s="1"/>
  <c r="V217" i="2"/>
  <c r="W217" i="2" s="1"/>
  <c r="T217" i="2"/>
  <c r="R217" i="2"/>
  <c r="S217" i="2" s="1"/>
  <c r="P217" i="2"/>
  <c r="Q217" i="2" s="1"/>
  <c r="N217" i="2"/>
  <c r="O217" i="2" s="1"/>
  <c r="H217" i="2"/>
  <c r="I217" i="2" s="1"/>
  <c r="Z216" i="2"/>
  <c r="AA216" i="2" s="1"/>
  <c r="X216" i="2"/>
  <c r="Y216" i="2" s="1"/>
  <c r="V216" i="2"/>
  <c r="W216" i="2" s="1"/>
  <c r="T216" i="2"/>
  <c r="U216" i="2" s="1"/>
  <c r="R216" i="2"/>
  <c r="S216" i="2" s="1"/>
  <c r="P216" i="2"/>
  <c r="Q216" i="2" s="1"/>
  <c r="N216" i="2"/>
  <c r="O216" i="2" s="1"/>
  <c r="H216" i="2"/>
  <c r="I216" i="2" s="1"/>
  <c r="Z215" i="2"/>
  <c r="AA215" i="2" s="1"/>
  <c r="X215" i="2"/>
  <c r="Y215" i="2" s="1"/>
  <c r="V215" i="2"/>
  <c r="W215" i="2" s="1"/>
  <c r="T215" i="2"/>
  <c r="R215" i="2"/>
  <c r="S215" i="2" s="1"/>
  <c r="P215" i="2"/>
  <c r="Q215" i="2" s="1"/>
  <c r="N215" i="2"/>
  <c r="O215" i="2" s="1"/>
  <c r="H215" i="2"/>
  <c r="I215" i="2" s="1"/>
  <c r="Z214" i="2"/>
  <c r="AA214" i="2" s="1"/>
  <c r="X214" i="2"/>
  <c r="Y214" i="2" s="1"/>
  <c r="V214" i="2"/>
  <c r="W214" i="2" s="1"/>
  <c r="T214" i="2"/>
  <c r="U214" i="2" s="1"/>
  <c r="R214" i="2"/>
  <c r="S214" i="2" s="1"/>
  <c r="P214" i="2"/>
  <c r="Q214" i="2" s="1"/>
  <c r="N214" i="2"/>
  <c r="O214" i="2" s="1"/>
  <c r="H214" i="2"/>
  <c r="I214" i="2" s="1"/>
  <c r="Z213" i="2"/>
  <c r="AA213" i="2" s="1"/>
  <c r="X213" i="2"/>
  <c r="Y213" i="2" s="1"/>
  <c r="V213" i="2"/>
  <c r="W213" i="2" s="1"/>
  <c r="T213" i="2"/>
  <c r="R213" i="2"/>
  <c r="S213" i="2" s="1"/>
  <c r="P213" i="2"/>
  <c r="Q213" i="2" s="1"/>
  <c r="N213" i="2"/>
  <c r="O213" i="2" s="1"/>
  <c r="H213" i="2"/>
  <c r="I213" i="2" s="1"/>
  <c r="AG208" i="2"/>
  <c r="Z207" i="2"/>
  <c r="AA207" i="2" s="1"/>
  <c r="X207" i="2"/>
  <c r="Y207" i="2" s="1"/>
  <c r="V207" i="2"/>
  <c r="W207" i="2" s="1"/>
  <c r="T207" i="2"/>
  <c r="U207" i="2" s="1"/>
  <c r="R207" i="2"/>
  <c r="S207" i="2" s="1"/>
  <c r="P207" i="2"/>
  <c r="Q207" i="2" s="1"/>
  <c r="N207" i="2"/>
  <c r="O207" i="2" s="1"/>
  <c r="H207" i="2"/>
  <c r="I207" i="2" s="1"/>
  <c r="AG202" i="2"/>
  <c r="AG199" i="2"/>
  <c r="AG194" i="2"/>
  <c r="Z193" i="2"/>
  <c r="AA193" i="2" s="1"/>
  <c r="X193" i="2"/>
  <c r="Y193" i="2" s="1"/>
  <c r="V193" i="2"/>
  <c r="W193" i="2" s="1"/>
  <c r="T193" i="2"/>
  <c r="U193" i="2" s="1"/>
  <c r="R193" i="2"/>
  <c r="S193" i="2" s="1"/>
  <c r="P193" i="2"/>
  <c r="Q193" i="2" s="1"/>
  <c r="N193" i="2"/>
  <c r="O193" i="2" s="1"/>
  <c r="H193" i="2"/>
  <c r="I193" i="2" s="1"/>
  <c r="AG188" i="2"/>
  <c r="Z187" i="2"/>
  <c r="AA187" i="2" s="1"/>
  <c r="X187" i="2"/>
  <c r="V187" i="2"/>
  <c r="W187" i="2" s="1"/>
  <c r="T187" i="2"/>
  <c r="U187" i="2" s="1"/>
  <c r="R187" i="2"/>
  <c r="S187" i="2" s="1"/>
  <c r="P187" i="2"/>
  <c r="Q187" i="2" s="1"/>
  <c r="N187" i="2"/>
  <c r="O187" i="2" s="1"/>
  <c r="H187" i="2"/>
  <c r="I187" i="2" s="1"/>
  <c r="Z186" i="2"/>
  <c r="AA186" i="2" s="1"/>
  <c r="X186" i="2"/>
  <c r="Y186" i="2" s="1"/>
  <c r="V186" i="2"/>
  <c r="W186" i="2" s="1"/>
  <c r="T186" i="2"/>
  <c r="U186" i="2" s="1"/>
  <c r="R186" i="2"/>
  <c r="S186" i="2" s="1"/>
  <c r="P186" i="2"/>
  <c r="Q186" i="2" s="1"/>
  <c r="N186" i="2"/>
  <c r="O186" i="2" s="1"/>
  <c r="H186" i="2"/>
  <c r="I186" i="2" s="1"/>
  <c r="AG182" i="2"/>
  <c r="Z181" i="2"/>
  <c r="AA181" i="2" s="1"/>
  <c r="X181" i="2"/>
  <c r="Y181" i="2" s="1"/>
  <c r="V181" i="2"/>
  <c r="W181" i="2" s="1"/>
  <c r="T181" i="2"/>
  <c r="R181" i="2"/>
  <c r="S181" i="2" s="1"/>
  <c r="P181" i="2"/>
  <c r="Q181" i="2" s="1"/>
  <c r="N181" i="2"/>
  <c r="O181" i="2" s="1"/>
  <c r="H181" i="2"/>
  <c r="I181" i="2" s="1"/>
  <c r="Z180" i="2"/>
  <c r="AA180" i="2" s="1"/>
  <c r="X180" i="2"/>
  <c r="Y180" i="2" s="1"/>
  <c r="V180" i="2"/>
  <c r="W180" i="2" s="1"/>
  <c r="T180" i="2"/>
  <c r="U180" i="2" s="1"/>
  <c r="R180" i="2"/>
  <c r="S180" i="2" s="1"/>
  <c r="P180" i="2"/>
  <c r="Q180" i="2" s="1"/>
  <c r="N180" i="2"/>
  <c r="O180" i="2" s="1"/>
  <c r="H180" i="2"/>
  <c r="I180" i="2" s="1"/>
  <c r="AG176" i="2"/>
  <c r="Z175" i="2"/>
  <c r="AA175" i="2" s="1"/>
  <c r="X175" i="2"/>
  <c r="Y175" i="2" s="1"/>
  <c r="V175" i="2"/>
  <c r="W175" i="2" s="1"/>
  <c r="T175" i="2"/>
  <c r="U175" i="2" s="1"/>
  <c r="R175" i="2"/>
  <c r="S175" i="2" s="1"/>
  <c r="P175" i="2"/>
  <c r="Q175" i="2" s="1"/>
  <c r="N175" i="2"/>
  <c r="H175" i="2"/>
  <c r="I175" i="2" s="1"/>
  <c r="Z174" i="2"/>
  <c r="AA174" i="2" s="1"/>
  <c r="X174" i="2"/>
  <c r="Y174" i="2" s="1"/>
  <c r="V174" i="2"/>
  <c r="W174" i="2" s="1"/>
  <c r="T174" i="2"/>
  <c r="U174" i="2" s="1"/>
  <c r="R174" i="2"/>
  <c r="S174" i="2" s="1"/>
  <c r="P174" i="2"/>
  <c r="Q174" i="2" s="1"/>
  <c r="N174" i="2"/>
  <c r="O174" i="2" s="1"/>
  <c r="H174" i="2"/>
  <c r="I174" i="2" s="1"/>
  <c r="AG170" i="2"/>
  <c r="Z169" i="2"/>
  <c r="AA169" i="2" s="1"/>
  <c r="X169" i="2"/>
  <c r="Y169" i="2" s="1"/>
  <c r="V169" i="2"/>
  <c r="W169" i="2" s="1"/>
  <c r="T169" i="2"/>
  <c r="U169" i="2" s="1"/>
  <c r="R169" i="2"/>
  <c r="S169" i="2" s="1"/>
  <c r="P169" i="2"/>
  <c r="Q169" i="2" s="1"/>
  <c r="N169" i="2"/>
  <c r="O169" i="2" s="1"/>
  <c r="H169" i="2"/>
  <c r="I169" i="2" s="1"/>
  <c r="Z168" i="2"/>
  <c r="AA168" i="2" s="1"/>
  <c r="X168" i="2"/>
  <c r="Y168" i="2" s="1"/>
  <c r="V168" i="2"/>
  <c r="W168" i="2" s="1"/>
  <c r="T168" i="2"/>
  <c r="U168" i="2" s="1"/>
  <c r="R168" i="2"/>
  <c r="S168" i="2" s="1"/>
  <c r="P168" i="2"/>
  <c r="Q168" i="2" s="1"/>
  <c r="N168" i="2"/>
  <c r="H168" i="2"/>
  <c r="I168" i="2" s="1"/>
  <c r="Z167" i="2"/>
  <c r="AA167" i="2" s="1"/>
  <c r="X167" i="2"/>
  <c r="Y167" i="2" s="1"/>
  <c r="V167" i="2"/>
  <c r="W167" i="2" s="1"/>
  <c r="T167" i="2"/>
  <c r="U167" i="2" s="1"/>
  <c r="R167" i="2"/>
  <c r="S167" i="2" s="1"/>
  <c r="P167" i="2"/>
  <c r="Q167" i="2" s="1"/>
  <c r="N167" i="2"/>
  <c r="O167" i="2" s="1"/>
  <c r="H167" i="2"/>
  <c r="I167" i="2" s="1"/>
  <c r="Z166" i="2"/>
  <c r="AA166" i="2" s="1"/>
  <c r="X166" i="2"/>
  <c r="Y166" i="2" s="1"/>
  <c r="V166" i="2"/>
  <c r="W166" i="2" s="1"/>
  <c r="T166" i="2"/>
  <c r="U166" i="2" s="1"/>
  <c r="R166" i="2"/>
  <c r="S166" i="2" s="1"/>
  <c r="P166" i="2"/>
  <c r="Q166" i="2" s="1"/>
  <c r="N166" i="2"/>
  <c r="H166" i="2"/>
  <c r="I166" i="2" s="1"/>
  <c r="Z165" i="2"/>
  <c r="AA165" i="2" s="1"/>
  <c r="X165" i="2"/>
  <c r="Y165" i="2" s="1"/>
  <c r="V165" i="2"/>
  <c r="W165" i="2" s="1"/>
  <c r="T165" i="2"/>
  <c r="U165" i="2" s="1"/>
  <c r="R165" i="2"/>
  <c r="S165" i="2" s="1"/>
  <c r="P165" i="2"/>
  <c r="Q165" i="2" s="1"/>
  <c r="N165" i="2"/>
  <c r="O165" i="2" s="1"/>
  <c r="H165" i="2"/>
  <c r="I165" i="2" s="1"/>
  <c r="Z164" i="2"/>
  <c r="AA164" i="2" s="1"/>
  <c r="X164" i="2"/>
  <c r="Y164" i="2" s="1"/>
  <c r="V164" i="2"/>
  <c r="W164" i="2" s="1"/>
  <c r="T164" i="2"/>
  <c r="U164" i="2" s="1"/>
  <c r="R164" i="2"/>
  <c r="S164" i="2" s="1"/>
  <c r="P164" i="2"/>
  <c r="Q164" i="2" s="1"/>
  <c r="N164" i="2"/>
  <c r="H164" i="2"/>
  <c r="I164" i="2" s="1"/>
  <c r="Z163" i="2"/>
  <c r="AA163" i="2" s="1"/>
  <c r="X163" i="2"/>
  <c r="Y163" i="2" s="1"/>
  <c r="V163" i="2"/>
  <c r="W163" i="2" s="1"/>
  <c r="T163" i="2"/>
  <c r="U163" i="2" s="1"/>
  <c r="R163" i="2"/>
  <c r="S163" i="2" s="1"/>
  <c r="P163" i="2"/>
  <c r="Q163" i="2" s="1"/>
  <c r="N163" i="2"/>
  <c r="O163" i="2" s="1"/>
  <c r="H163" i="2"/>
  <c r="I163" i="2" s="1"/>
  <c r="Z162" i="2"/>
  <c r="AA162" i="2" s="1"/>
  <c r="X162" i="2"/>
  <c r="Y162" i="2" s="1"/>
  <c r="V162" i="2"/>
  <c r="W162" i="2" s="1"/>
  <c r="T162" i="2"/>
  <c r="U162" i="2" s="1"/>
  <c r="R162" i="2"/>
  <c r="S162" i="2" s="1"/>
  <c r="P162" i="2"/>
  <c r="Q162" i="2" s="1"/>
  <c r="N162" i="2"/>
  <c r="H162" i="2"/>
  <c r="I162" i="2" s="1"/>
  <c r="AG157" i="2"/>
  <c r="AG153" i="2"/>
  <c r="AG150" i="2"/>
  <c r="Z149" i="2"/>
  <c r="AA149" i="2" s="1"/>
  <c r="X149" i="2"/>
  <c r="Y149" i="2" s="1"/>
  <c r="V149" i="2"/>
  <c r="W149" i="2" s="1"/>
  <c r="T149" i="2"/>
  <c r="R149" i="2"/>
  <c r="S149" i="2" s="1"/>
  <c r="P149" i="2"/>
  <c r="Q149" i="2" s="1"/>
  <c r="N149" i="2"/>
  <c r="O149" i="2" s="1"/>
  <c r="H149" i="2"/>
  <c r="I149" i="2" s="1"/>
  <c r="AG146" i="2"/>
  <c r="Z145" i="2"/>
  <c r="AA145" i="2" s="1"/>
  <c r="X145" i="2"/>
  <c r="Y145" i="2" s="1"/>
  <c r="V145" i="2"/>
  <c r="W145" i="2" s="1"/>
  <c r="T145" i="2"/>
  <c r="U145" i="2" s="1"/>
  <c r="R145" i="2"/>
  <c r="S145" i="2" s="1"/>
  <c r="P145" i="2"/>
  <c r="Q145" i="2" s="1"/>
  <c r="N145" i="2"/>
  <c r="H145" i="2"/>
  <c r="I145" i="2" s="1"/>
  <c r="AG142" i="2"/>
  <c r="Z141" i="2"/>
  <c r="AA141" i="2" s="1"/>
  <c r="X141" i="2"/>
  <c r="Y141" i="2" s="1"/>
  <c r="V141" i="2"/>
  <c r="W141" i="2" s="1"/>
  <c r="T141" i="2"/>
  <c r="U141" i="2" s="1"/>
  <c r="R141" i="2"/>
  <c r="S141" i="2" s="1"/>
  <c r="P141" i="2"/>
  <c r="Q141" i="2" s="1"/>
  <c r="N141" i="2"/>
  <c r="O141" i="2" s="1"/>
  <c r="H141" i="2"/>
  <c r="I141" i="2" s="1"/>
  <c r="AG138" i="2"/>
  <c r="Z137" i="2"/>
  <c r="AA137" i="2" s="1"/>
  <c r="X137" i="2"/>
  <c r="Y137" i="2" s="1"/>
  <c r="V137" i="2"/>
  <c r="W137" i="2" s="1"/>
  <c r="T137" i="2"/>
  <c r="R137" i="2"/>
  <c r="S137" i="2" s="1"/>
  <c r="P137" i="2"/>
  <c r="Q137" i="2" s="1"/>
  <c r="N137" i="2"/>
  <c r="O137" i="2" s="1"/>
  <c r="H137" i="2"/>
  <c r="I137" i="2" s="1"/>
  <c r="AG134" i="2"/>
  <c r="Z133" i="2"/>
  <c r="AA133" i="2" s="1"/>
  <c r="X133" i="2"/>
  <c r="Y133" i="2" s="1"/>
  <c r="V133" i="2"/>
  <c r="W133" i="2" s="1"/>
  <c r="T133" i="2"/>
  <c r="R133" i="2"/>
  <c r="S133" i="2" s="1"/>
  <c r="P133" i="2"/>
  <c r="Q133" i="2" s="1"/>
  <c r="N133" i="2"/>
  <c r="O133" i="2" s="1"/>
  <c r="H133" i="2"/>
  <c r="I133" i="2" s="1"/>
  <c r="Z132" i="2"/>
  <c r="AA132" i="2" s="1"/>
  <c r="X132" i="2"/>
  <c r="Y132" i="2" s="1"/>
  <c r="V132" i="2"/>
  <c r="W132" i="2" s="1"/>
  <c r="T132" i="2"/>
  <c r="R132" i="2"/>
  <c r="S132" i="2" s="1"/>
  <c r="P132" i="2"/>
  <c r="Q132" i="2" s="1"/>
  <c r="N132" i="2"/>
  <c r="O132" i="2" s="1"/>
  <c r="H132" i="2"/>
  <c r="I132" i="2" s="1"/>
  <c r="Z131" i="2"/>
  <c r="AA131" i="2" s="1"/>
  <c r="X131" i="2"/>
  <c r="Y131" i="2" s="1"/>
  <c r="V131" i="2"/>
  <c r="W131" i="2" s="1"/>
  <c r="T131" i="2"/>
  <c r="R131" i="2"/>
  <c r="S131" i="2" s="1"/>
  <c r="P131" i="2"/>
  <c r="Q131" i="2" s="1"/>
  <c r="N131" i="2"/>
  <c r="O131" i="2" s="1"/>
  <c r="H131" i="2"/>
  <c r="I131" i="2" s="1"/>
  <c r="AG127" i="2"/>
  <c r="Z126" i="2"/>
  <c r="AA126" i="2" s="1"/>
  <c r="X126" i="2"/>
  <c r="Y126" i="2" s="1"/>
  <c r="V126" i="2"/>
  <c r="W126" i="2" s="1"/>
  <c r="T126" i="2"/>
  <c r="U126" i="2" s="1"/>
  <c r="R126" i="2"/>
  <c r="S126" i="2" s="1"/>
  <c r="P126" i="2"/>
  <c r="Q126" i="2" s="1"/>
  <c r="N126" i="2"/>
  <c r="H126" i="2"/>
  <c r="I126" i="2" s="1"/>
  <c r="Z125" i="2"/>
  <c r="AA125" i="2" s="1"/>
  <c r="X125" i="2"/>
  <c r="Y125" i="2" s="1"/>
  <c r="V125" i="2"/>
  <c r="W125" i="2" s="1"/>
  <c r="T125" i="2"/>
  <c r="U125" i="2" s="1"/>
  <c r="R125" i="2"/>
  <c r="S125" i="2" s="1"/>
  <c r="P125" i="2"/>
  <c r="Q125" i="2" s="1"/>
  <c r="N125" i="2"/>
  <c r="O125" i="2" s="1"/>
  <c r="H125" i="2"/>
  <c r="I125" i="2" s="1"/>
  <c r="Z124" i="2"/>
  <c r="AA124" i="2" s="1"/>
  <c r="X124" i="2"/>
  <c r="Y124" i="2" s="1"/>
  <c r="V124" i="2"/>
  <c r="W124" i="2" s="1"/>
  <c r="T124" i="2"/>
  <c r="U124" i="2" s="1"/>
  <c r="R124" i="2"/>
  <c r="S124" i="2" s="1"/>
  <c r="P124" i="2"/>
  <c r="Q124" i="2" s="1"/>
  <c r="N124" i="2"/>
  <c r="H124" i="2"/>
  <c r="I124" i="2" s="1"/>
  <c r="AG121" i="2"/>
  <c r="AG117" i="2"/>
  <c r="Z116" i="2"/>
  <c r="AA116" i="2" s="1"/>
  <c r="AA115" i="2" s="1"/>
  <c r="X116" i="2"/>
  <c r="Y116" i="2" s="1"/>
  <c r="Y115" i="2" s="1"/>
  <c r="V116" i="2"/>
  <c r="W116" i="2" s="1"/>
  <c r="W115" i="2" s="1"/>
  <c r="T116" i="2"/>
  <c r="R116" i="2"/>
  <c r="S116" i="2" s="1"/>
  <c r="S115" i="2" s="1"/>
  <c r="P116" i="2"/>
  <c r="Q116" i="2" s="1"/>
  <c r="Q115" i="2" s="1"/>
  <c r="N116" i="2"/>
  <c r="O116" i="2" s="1"/>
  <c r="O115" i="2" s="1"/>
  <c r="H116" i="2"/>
  <c r="I116" i="2" s="1"/>
  <c r="I115" i="2" s="1"/>
  <c r="AG115" i="2"/>
  <c r="AG111" i="2"/>
  <c r="AG101" i="2"/>
  <c r="Z100" i="2"/>
  <c r="AA100" i="2" s="1"/>
  <c r="AA99" i="2" s="1"/>
  <c r="X100" i="2"/>
  <c r="Y100" i="2" s="1"/>
  <c r="Y99" i="2" s="1"/>
  <c r="V100" i="2"/>
  <c r="W100" i="2" s="1"/>
  <c r="W99" i="2" s="1"/>
  <c r="T100" i="2"/>
  <c r="U100" i="2" s="1"/>
  <c r="U99" i="2" s="1"/>
  <c r="R100" i="2"/>
  <c r="S100" i="2" s="1"/>
  <c r="S99" i="2" s="1"/>
  <c r="P100" i="2"/>
  <c r="Q100" i="2" s="1"/>
  <c r="Q99" i="2" s="1"/>
  <c r="N100" i="2"/>
  <c r="O100" i="2" s="1"/>
  <c r="O99" i="2" s="1"/>
  <c r="H100" i="2"/>
  <c r="I100" i="2" s="1"/>
  <c r="I99" i="2" s="1"/>
  <c r="I36" i="1" s="1"/>
  <c r="AG99" i="2"/>
  <c r="Z98" i="2"/>
  <c r="AA98" i="2" s="1"/>
  <c r="X98" i="2"/>
  <c r="Y98" i="2" s="1"/>
  <c r="V98" i="2"/>
  <c r="W98" i="2" s="1"/>
  <c r="T98" i="2"/>
  <c r="U98" i="2" s="1"/>
  <c r="R98" i="2"/>
  <c r="S98" i="2" s="1"/>
  <c r="P98" i="2"/>
  <c r="Q98" i="2" s="1"/>
  <c r="N98" i="2"/>
  <c r="O98" i="2" s="1"/>
  <c r="H98" i="2"/>
  <c r="I98" i="2" s="1"/>
  <c r="AG92" i="2"/>
  <c r="AG89" i="2"/>
  <c r="AG87" i="2"/>
  <c r="Z84" i="2"/>
  <c r="AA84" i="2" s="1"/>
  <c r="X84" i="2"/>
  <c r="V84" i="2"/>
  <c r="W84" i="2" s="1"/>
  <c r="T84" i="2"/>
  <c r="U84" i="2" s="1"/>
  <c r="R84" i="2"/>
  <c r="S84" i="2" s="1"/>
  <c r="P84" i="2"/>
  <c r="Q84" i="2" s="1"/>
  <c r="N84" i="2"/>
  <c r="O84" i="2" s="1"/>
  <c r="H84" i="2"/>
  <c r="I84" i="2" s="1"/>
  <c r="AG83" i="2"/>
  <c r="AG78" i="2"/>
  <c r="AG75" i="2"/>
  <c r="Z74" i="2"/>
  <c r="AA74" i="2" s="1"/>
  <c r="AA73" i="2" s="1"/>
  <c r="X74" i="2"/>
  <c r="Y74" i="2" s="1"/>
  <c r="Y73" i="2" s="1"/>
  <c r="V74" i="2"/>
  <c r="W74" i="2" s="1"/>
  <c r="W73" i="2" s="1"/>
  <c r="T74" i="2"/>
  <c r="U74" i="2" s="1"/>
  <c r="R74" i="2"/>
  <c r="S74" i="2" s="1"/>
  <c r="S73" i="2" s="1"/>
  <c r="P74" i="2"/>
  <c r="Q74" i="2" s="1"/>
  <c r="Q73" i="2" s="1"/>
  <c r="N74" i="2"/>
  <c r="O74" i="2" s="1"/>
  <c r="O73" i="2" s="1"/>
  <c r="H74" i="2"/>
  <c r="I74" i="2" s="1"/>
  <c r="I73" i="2" s="1"/>
  <c r="AG73" i="2"/>
  <c r="Z72" i="2"/>
  <c r="AA72" i="2" s="1"/>
  <c r="AA71" i="2" s="1"/>
  <c r="X72" i="2"/>
  <c r="Y72" i="2" s="1"/>
  <c r="Y71" i="2" s="1"/>
  <c r="V72" i="2"/>
  <c r="W72" i="2" s="1"/>
  <c r="W71" i="2" s="1"/>
  <c r="T72" i="2"/>
  <c r="U72" i="2" s="1"/>
  <c r="U71" i="2" s="1"/>
  <c r="R72" i="2"/>
  <c r="S72" i="2" s="1"/>
  <c r="S71" i="2" s="1"/>
  <c r="P72" i="2"/>
  <c r="Q72" i="2" s="1"/>
  <c r="Q71" i="2" s="1"/>
  <c r="N72" i="2"/>
  <c r="O72" i="2" s="1"/>
  <c r="O71" i="2" s="1"/>
  <c r="H72" i="2"/>
  <c r="I72" i="2" s="1"/>
  <c r="I71" i="2" s="1"/>
  <c r="AG71" i="2"/>
  <c r="Z70" i="2"/>
  <c r="AA70" i="2" s="1"/>
  <c r="AA69" i="2" s="1"/>
  <c r="X70" i="2"/>
  <c r="Y70" i="2" s="1"/>
  <c r="Y69" i="2" s="1"/>
  <c r="V70" i="2"/>
  <c r="W70" i="2" s="1"/>
  <c r="W69" i="2" s="1"/>
  <c r="T70" i="2"/>
  <c r="U70" i="2" s="1"/>
  <c r="R70" i="2"/>
  <c r="S70" i="2" s="1"/>
  <c r="S69" i="2" s="1"/>
  <c r="P70" i="2"/>
  <c r="Q70" i="2" s="1"/>
  <c r="Q69" i="2" s="1"/>
  <c r="N70" i="2"/>
  <c r="O70" i="2" s="1"/>
  <c r="O69" i="2" s="1"/>
  <c r="H70" i="2"/>
  <c r="I70" i="2" s="1"/>
  <c r="I69" i="2" s="1"/>
  <c r="I26" i="1" s="1"/>
  <c r="AG69" i="2"/>
  <c r="Z68" i="2"/>
  <c r="AA68" i="2" s="1"/>
  <c r="X68" i="2"/>
  <c r="Y68" i="2" s="1"/>
  <c r="V68" i="2"/>
  <c r="W68" i="2" s="1"/>
  <c r="T68" i="2"/>
  <c r="R68" i="2"/>
  <c r="S68" i="2" s="1"/>
  <c r="P68" i="2"/>
  <c r="Q68" i="2" s="1"/>
  <c r="N68" i="2"/>
  <c r="O68" i="2" s="1"/>
  <c r="H68" i="2"/>
  <c r="I68" i="2" s="1"/>
  <c r="Z67" i="2"/>
  <c r="AA67" i="2" s="1"/>
  <c r="X67" i="2"/>
  <c r="Y67" i="2" s="1"/>
  <c r="V67" i="2"/>
  <c r="W67" i="2" s="1"/>
  <c r="T67" i="2"/>
  <c r="U67" i="2" s="1"/>
  <c r="R67" i="2"/>
  <c r="S67" i="2" s="1"/>
  <c r="P67" i="2"/>
  <c r="Q67" i="2" s="1"/>
  <c r="N67" i="2"/>
  <c r="O67" i="2" s="1"/>
  <c r="H67" i="2"/>
  <c r="I67" i="2" s="1"/>
  <c r="Z66" i="2"/>
  <c r="AA66" i="2" s="1"/>
  <c r="X66" i="2"/>
  <c r="Y66" i="2" s="1"/>
  <c r="V66" i="2"/>
  <c r="W66" i="2" s="1"/>
  <c r="T66" i="2"/>
  <c r="U66" i="2" s="1"/>
  <c r="R66" i="2"/>
  <c r="S66" i="2" s="1"/>
  <c r="P66" i="2"/>
  <c r="N66" i="2"/>
  <c r="O66" i="2" s="1"/>
  <c r="H66" i="2"/>
  <c r="I66" i="2" s="1"/>
  <c r="Z65" i="2"/>
  <c r="AA65" i="2" s="1"/>
  <c r="X65" i="2"/>
  <c r="Y65" i="2" s="1"/>
  <c r="V65" i="2"/>
  <c r="W65" i="2" s="1"/>
  <c r="T65" i="2"/>
  <c r="U65" i="2" s="1"/>
  <c r="R65" i="2"/>
  <c r="S65" i="2" s="1"/>
  <c r="P65" i="2"/>
  <c r="Q65" i="2" s="1"/>
  <c r="N65" i="2"/>
  <c r="O65" i="2" s="1"/>
  <c r="H65" i="2"/>
  <c r="I65" i="2" s="1"/>
  <c r="Z64" i="2"/>
  <c r="AA64" i="2" s="1"/>
  <c r="X64" i="2"/>
  <c r="Y64" i="2" s="1"/>
  <c r="V64" i="2"/>
  <c r="W64" i="2" s="1"/>
  <c r="T64" i="2"/>
  <c r="R64" i="2"/>
  <c r="S64" i="2" s="1"/>
  <c r="P64" i="2"/>
  <c r="Q64" i="2" s="1"/>
  <c r="N64" i="2"/>
  <c r="O64" i="2" s="1"/>
  <c r="H64" i="2"/>
  <c r="I64" i="2" s="1"/>
  <c r="AG58" i="2"/>
  <c r="Z57" i="2"/>
  <c r="AA57" i="2" s="1"/>
  <c r="X57" i="2"/>
  <c r="Y57" i="2" s="1"/>
  <c r="V57" i="2"/>
  <c r="W57" i="2" s="1"/>
  <c r="T57" i="2"/>
  <c r="U57" i="2" s="1"/>
  <c r="R57" i="2"/>
  <c r="S57" i="2" s="1"/>
  <c r="P57" i="2"/>
  <c r="Q57" i="2" s="1"/>
  <c r="N57" i="2"/>
  <c r="O57" i="2" s="1"/>
  <c r="H57" i="2"/>
  <c r="I57" i="2" s="1"/>
  <c r="Z56" i="2"/>
  <c r="AA56" i="2" s="1"/>
  <c r="X56" i="2"/>
  <c r="Y56" i="2" s="1"/>
  <c r="V56" i="2"/>
  <c r="W56" i="2" s="1"/>
  <c r="T56" i="2"/>
  <c r="R56" i="2"/>
  <c r="S56" i="2" s="1"/>
  <c r="P56" i="2"/>
  <c r="Q56" i="2" s="1"/>
  <c r="N56" i="2"/>
  <c r="O56" i="2" s="1"/>
  <c r="H56" i="2"/>
  <c r="I56" i="2" s="1"/>
  <c r="Z55" i="2"/>
  <c r="AA55" i="2" s="1"/>
  <c r="X55" i="2"/>
  <c r="Y55" i="2" s="1"/>
  <c r="V55" i="2"/>
  <c r="W55" i="2" s="1"/>
  <c r="T55" i="2"/>
  <c r="U55" i="2" s="1"/>
  <c r="R55" i="2"/>
  <c r="S55" i="2" s="1"/>
  <c r="P55" i="2"/>
  <c r="Q55" i="2" s="1"/>
  <c r="N55" i="2"/>
  <c r="O55" i="2" s="1"/>
  <c r="H55" i="2"/>
  <c r="I55" i="2" s="1"/>
  <c r="Z54" i="2"/>
  <c r="AA54" i="2" s="1"/>
  <c r="X54" i="2"/>
  <c r="Y54" i="2" s="1"/>
  <c r="V54" i="2"/>
  <c r="W54" i="2" s="1"/>
  <c r="T54" i="2"/>
  <c r="U54" i="2" s="1"/>
  <c r="R54" i="2"/>
  <c r="S54" i="2" s="1"/>
  <c r="P54" i="2"/>
  <c r="Q54" i="2" s="1"/>
  <c r="N54" i="2"/>
  <c r="O54" i="2" s="1"/>
  <c r="H54" i="2"/>
  <c r="I54" i="2" s="1"/>
  <c r="AG48" i="2"/>
  <c r="Z47" i="2"/>
  <c r="AA47" i="2" s="1"/>
  <c r="X47" i="2"/>
  <c r="V47" i="2"/>
  <c r="W47" i="2" s="1"/>
  <c r="T47" i="2"/>
  <c r="U47" i="2" s="1"/>
  <c r="R47" i="2"/>
  <c r="S47" i="2" s="1"/>
  <c r="P47" i="2"/>
  <c r="Q47" i="2" s="1"/>
  <c r="N47" i="2"/>
  <c r="O47" i="2" s="1"/>
  <c r="H47" i="2"/>
  <c r="I47" i="2" s="1"/>
  <c r="Z46" i="2"/>
  <c r="AA46" i="2" s="1"/>
  <c r="X46" i="2"/>
  <c r="Y46" i="2" s="1"/>
  <c r="V46" i="2"/>
  <c r="W46" i="2" s="1"/>
  <c r="T46" i="2"/>
  <c r="R46" i="2"/>
  <c r="S46" i="2" s="1"/>
  <c r="P46" i="2"/>
  <c r="Q46" i="2" s="1"/>
  <c r="N46" i="2"/>
  <c r="O46" i="2" s="1"/>
  <c r="H46" i="2"/>
  <c r="I46" i="2" s="1"/>
  <c r="Z45" i="2"/>
  <c r="AA45" i="2" s="1"/>
  <c r="X45" i="2"/>
  <c r="V45" i="2"/>
  <c r="W45" i="2" s="1"/>
  <c r="T45" i="2"/>
  <c r="U45" i="2" s="1"/>
  <c r="R45" i="2"/>
  <c r="S45" i="2" s="1"/>
  <c r="P45" i="2"/>
  <c r="Q45" i="2" s="1"/>
  <c r="N45" i="2"/>
  <c r="O45" i="2" s="1"/>
  <c r="H45" i="2"/>
  <c r="I45" i="2" s="1"/>
  <c r="Z44" i="2"/>
  <c r="AA44" i="2" s="1"/>
  <c r="X44" i="2"/>
  <c r="Y44" i="2" s="1"/>
  <c r="V44" i="2"/>
  <c r="W44" i="2" s="1"/>
  <c r="T44" i="2"/>
  <c r="R44" i="2"/>
  <c r="S44" i="2" s="1"/>
  <c r="P44" i="2"/>
  <c r="Q44" i="2" s="1"/>
  <c r="N44" i="2"/>
  <c r="O44" i="2" s="1"/>
  <c r="H44" i="2"/>
  <c r="I44" i="2" s="1"/>
  <c r="AG40" i="2"/>
  <c r="Z39" i="2"/>
  <c r="AA39" i="2" s="1"/>
  <c r="AA38" i="2" s="1"/>
  <c r="X39" i="2"/>
  <c r="Y39" i="2" s="1"/>
  <c r="Y38" i="2" s="1"/>
  <c r="V39" i="2"/>
  <c r="W39" i="2" s="1"/>
  <c r="W38" i="2" s="1"/>
  <c r="T39" i="2"/>
  <c r="U39" i="2" s="1"/>
  <c r="R39" i="2"/>
  <c r="S39" i="2" s="1"/>
  <c r="S38" i="2" s="1"/>
  <c r="P39" i="2"/>
  <c r="Q39" i="2" s="1"/>
  <c r="Q38" i="2" s="1"/>
  <c r="N39" i="2"/>
  <c r="O39" i="2" s="1"/>
  <c r="O38" i="2" s="1"/>
  <c r="H39" i="2"/>
  <c r="I39" i="2" s="1"/>
  <c r="I38" i="2" s="1"/>
  <c r="AG38" i="2"/>
  <c r="Z37" i="2"/>
  <c r="AA37" i="2" s="1"/>
  <c r="X37" i="2"/>
  <c r="Y37" i="2" s="1"/>
  <c r="V37" i="2"/>
  <c r="W37" i="2" s="1"/>
  <c r="T37" i="2"/>
  <c r="U37" i="2" s="1"/>
  <c r="R37" i="2"/>
  <c r="S37" i="2" s="1"/>
  <c r="P37" i="2"/>
  <c r="Q37" i="2" s="1"/>
  <c r="N37" i="2"/>
  <c r="H37" i="2"/>
  <c r="I37" i="2" s="1"/>
  <c r="Z36" i="2"/>
  <c r="AA36" i="2" s="1"/>
  <c r="X36" i="2"/>
  <c r="Y36" i="2" s="1"/>
  <c r="V36" i="2"/>
  <c r="W36" i="2" s="1"/>
  <c r="T36" i="2"/>
  <c r="U36" i="2" s="1"/>
  <c r="R36" i="2"/>
  <c r="P36" i="2"/>
  <c r="Q36" i="2" s="1"/>
  <c r="N36" i="2"/>
  <c r="O36" i="2" s="1"/>
  <c r="H36" i="2"/>
  <c r="I36" i="2" s="1"/>
  <c r="Z35" i="2"/>
  <c r="AA35" i="2" s="1"/>
  <c r="X35" i="2"/>
  <c r="Y35" i="2" s="1"/>
  <c r="V35" i="2"/>
  <c r="W35" i="2" s="1"/>
  <c r="T35" i="2"/>
  <c r="U35" i="2" s="1"/>
  <c r="R35" i="2"/>
  <c r="S35" i="2" s="1"/>
  <c r="P35" i="2"/>
  <c r="Q35" i="2" s="1"/>
  <c r="N35" i="2"/>
  <c r="H35" i="2"/>
  <c r="I35" i="2" s="1"/>
  <c r="Z34" i="2"/>
  <c r="AA34" i="2" s="1"/>
  <c r="X34" i="2"/>
  <c r="Y34" i="2" s="1"/>
  <c r="V34" i="2"/>
  <c r="W34" i="2" s="1"/>
  <c r="T34" i="2"/>
  <c r="U34" i="2" s="1"/>
  <c r="R34" i="2"/>
  <c r="P34" i="2"/>
  <c r="Q34" i="2" s="1"/>
  <c r="N34" i="2"/>
  <c r="O34" i="2" s="1"/>
  <c r="H34" i="2"/>
  <c r="I34" i="2" s="1"/>
  <c r="Z33" i="2"/>
  <c r="AA33" i="2" s="1"/>
  <c r="X33" i="2"/>
  <c r="Y33" i="2" s="1"/>
  <c r="V33" i="2"/>
  <c r="W33" i="2" s="1"/>
  <c r="T33" i="2"/>
  <c r="U33" i="2" s="1"/>
  <c r="R33" i="2"/>
  <c r="S33" i="2" s="1"/>
  <c r="P33" i="2"/>
  <c r="Q33" i="2" s="1"/>
  <c r="N33" i="2"/>
  <c r="H33" i="2"/>
  <c r="I33" i="2" s="1"/>
  <c r="Z32" i="2"/>
  <c r="AA32" i="2" s="1"/>
  <c r="X32" i="2"/>
  <c r="Y32" i="2" s="1"/>
  <c r="V32" i="2"/>
  <c r="W32" i="2" s="1"/>
  <c r="T32" i="2"/>
  <c r="U32" i="2" s="1"/>
  <c r="R32" i="2"/>
  <c r="P32" i="2"/>
  <c r="Q32" i="2" s="1"/>
  <c r="N32" i="2"/>
  <c r="O32" i="2" s="1"/>
  <c r="H32" i="2"/>
  <c r="I32" i="2" s="1"/>
  <c r="Z31" i="2"/>
  <c r="AA31" i="2" s="1"/>
  <c r="X31" i="2"/>
  <c r="Y31" i="2" s="1"/>
  <c r="V31" i="2"/>
  <c r="W31" i="2" s="1"/>
  <c r="T31" i="2"/>
  <c r="U31" i="2" s="1"/>
  <c r="R31" i="2"/>
  <c r="S31" i="2" s="1"/>
  <c r="P31" i="2"/>
  <c r="Q31" i="2" s="1"/>
  <c r="N31" i="2"/>
  <c r="H31" i="2"/>
  <c r="I31" i="2" s="1"/>
  <c r="AG30" i="2"/>
  <c r="Z29" i="2"/>
  <c r="AA29" i="2" s="1"/>
  <c r="X29" i="2"/>
  <c r="Y29" i="2" s="1"/>
  <c r="V29" i="2"/>
  <c r="W29" i="2" s="1"/>
  <c r="T29" i="2"/>
  <c r="R29" i="2"/>
  <c r="S29" i="2" s="1"/>
  <c r="P29" i="2"/>
  <c r="Q29" i="2" s="1"/>
  <c r="N29" i="2"/>
  <c r="O29" i="2" s="1"/>
  <c r="H29" i="2"/>
  <c r="I29" i="2" s="1"/>
  <c r="Z28" i="2"/>
  <c r="AA28" i="2" s="1"/>
  <c r="X28" i="2"/>
  <c r="Y28" i="2" s="1"/>
  <c r="V28" i="2"/>
  <c r="W28" i="2" s="1"/>
  <c r="T28" i="2"/>
  <c r="U28" i="2" s="1"/>
  <c r="R28" i="2"/>
  <c r="S28" i="2" s="1"/>
  <c r="P28" i="2"/>
  <c r="Q28" i="2" s="1"/>
  <c r="N28" i="2"/>
  <c r="O28" i="2" s="1"/>
  <c r="H28" i="2"/>
  <c r="I28" i="2" s="1"/>
  <c r="Z27" i="2"/>
  <c r="AA27" i="2" s="1"/>
  <c r="X27" i="2"/>
  <c r="Y27" i="2" s="1"/>
  <c r="V27" i="2"/>
  <c r="W27" i="2" s="1"/>
  <c r="T27" i="2"/>
  <c r="R27" i="2"/>
  <c r="S27" i="2" s="1"/>
  <c r="P27" i="2"/>
  <c r="Q27" i="2" s="1"/>
  <c r="N27" i="2"/>
  <c r="O27" i="2" s="1"/>
  <c r="H27" i="2"/>
  <c r="I27" i="2" s="1"/>
  <c r="Z26" i="2"/>
  <c r="AA26" i="2" s="1"/>
  <c r="X26" i="2"/>
  <c r="Y26" i="2" s="1"/>
  <c r="V26" i="2"/>
  <c r="W26" i="2" s="1"/>
  <c r="T26" i="2"/>
  <c r="U26" i="2" s="1"/>
  <c r="R26" i="2"/>
  <c r="S26" i="2" s="1"/>
  <c r="P26" i="2"/>
  <c r="Q26" i="2" s="1"/>
  <c r="N26" i="2"/>
  <c r="O26" i="2" s="1"/>
  <c r="H26" i="2"/>
  <c r="I26" i="2" s="1"/>
  <c r="Z25" i="2"/>
  <c r="AA25" i="2" s="1"/>
  <c r="X25" i="2"/>
  <c r="Y25" i="2" s="1"/>
  <c r="V25" i="2"/>
  <c r="W25" i="2" s="1"/>
  <c r="T25" i="2"/>
  <c r="R25" i="2"/>
  <c r="S25" i="2" s="1"/>
  <c r="P25" i="2"/>
  <c r="Q25" i="2" s="1"/>
  <c r="N25" i="2"/>
  <c r="O25" i="2" s="1"/>
  <c r="H25" i="2"/>
  <c r="I25" i="2" s="1"/>
  <c r="Z24" i="2"/>
  <c r="AA24" i="2" s="1"/>
  <c r="X24" i="2"/>
  <c r="Y24" i="2" s="1"/>
  <c r="V24" i="2"/>
  <c r="W24" i="2" s="1"/>
  <c r="T24" i="2"/>
  <c r="U24" i="2" s="1"/>
  <c r="R24" i="2"/>
  <c r="S24" i="2" s="1"/>
  <c r="P24" i="2"/>
  <c r="Q24" i="2" s="1"/>
  <c r="N24" i="2"/>
  <c r="O24" i="2" s="1"/>
  <c r="H24" i="2"/>
  <c r="I24" i="2" s="1"/>
  <c r="Z23" i="2"/>
  <c r="AA23" i="2" s="1"/>
  <c r="X23" i="2"/>
  <c r="Y23" i="2" s="1"/>
  <c r="V23" i="2"/>
  <c r="W23" i="2" s="1"/>
  <c r="T23" i="2"/>
  <c r="R23" i="2"/>
  <c r="S23" i="2" s="1"/>
  <c r="P23" i="2"/>
  <c r="Q23" i="2" s="1"/>
  <c r="N23" i="2"/>
  <c r="O23" i="2" s="1"/>
  <c r="H23" i="2"/>
  <c r="I23" i="2" s="1"/>
  <c r="AG22" i="2"/>
  <c r="Z21" i="2"/>
  <c r="AA21" i="2" s="1"/>
  <c r="X21" i="2"/>
  <c r="Y21" i="2" s="1"/>
  <c r="V21" i="2"/>
  <c r="W21" i="2" s="1"/>
  <c r="T21" i="2"/>
  <c r="R21" i="2"/>
  <c r="S21" i="2" s="1"/>
  <c r="P21" i="2"/>
  <c r="Q21" i="2" s="1"/>
  <c r="N21" i="2"/>
  <c r="O21" i="2" s="1"/>
  <c r="H21" i="2"/>
  <c r="I21" i="2" s="1"/>
  <c r="Z20" i="2"/>
  <c r="AA20" i="2" s="1"/>
  <c r="X20" i="2"/>
  <c r="V20" i="2"/>
  <c r="W20" i="2" s="1"/>
  <c r="T20" i="2"/>
  <c r="U20" i="2" s="1"/>
  <c r="R20" i="2"/>
  <c r="S20" i="2" s="1"/>
  <c r="P20" i="2"/>
  <c r="Q20" i="2" s="1"/>
  <c r="N20" i="2"/>
  <c r="O20" i="2" s="1"/>
  <c r="H20" i="2"/>
  <c r="I20" i="2" s="1"/>
  <c r="Z19" i="2"/>
  <c r="AA19" i="2" s="1"/>
  <c r="X19" i="2"/>
  <c r="Y19" i="2" s="1"/>
  <c r="V19" i="2"/>
  <c r="W19" i="2" s="1"/>
  <c r="T19" i="2"/>
  <c r="R19" i="2"/>
  <c r="S19" i="2" s="1"/>
  <c r="P19" i="2"/>
  <c r="Q19" i="2" s="1"/>
  <c r="N19" i="2"/>
  <c r="O19" i="2" s="1"/>
  <c r="H19" i="2"/>
  <c r="I19" i="2" s="1"/>
  <c r="Z18" i="2"/>
  <c r="AA18" i="2" s="1"/>
  <c r="X18" i="2"/>
  <c r="V18" i="2"/>
  <c r="W18" i="2" s="1"/>
  <c r="T18" i="2"/>
  <c r="U18" i="2" s="1"/>
  <c r="R18" i="2"/>
  <c r="S18" i="2" s="1"/>
  <c r="P18" i="2"/>
  <c r="Q18" i="2" s="1"/>
  <c r="N18" i="2"/>
  <c r="O18" i="2" s="1"/>
  <c r="H18" i="2"/>
  <c r="I18" i="2" s="1"/>
  <c r="Z17" i="2"/>
  <c r="AA17" i="2" s="1"/>
  <c r="X17" i="2"/>
  <c r="Y17" i="2" s="1"/>
  <c r="V17" i="2"/>
  <c r="W17" i="2" s="1"/>
  <c r="T17" i="2"/>
  <c r="R17" i="2"/>
  <c r="S17" i="2" s="1"/>
  <c r="P17" i="2"/>
  <c r="Q17" i="2" s="1"/>
  <c r="N17" i="2"/>
  <c r="O17" i="2" s="1"/>
  <c r="H17" i="2"/>
  <c r="I17" i="2" s="1"/>
  <c r="Z16" i="2"/>
  <c r="AA16" i="2" s="1"/>
  <c r="X16" i="2"/>
  <c r="V16" i="2"/>
  <c r="W16" i="2" s="1"/>
  <c r="T16" i="2"/>
  <c r="U16" i="2" s="1"/>
  <c r="R16" i="2"/>
  <c r="S16" i="2" s="1"/>
  <c r="P16" i="2"/>
  <c r="Q16" i="2" s="1"/>
  <c r="N16" i="2"/>
  <c r="O16" i="2" s="1"/>
  <c r="H16" i="2"/>
  <c r="I16" i="2" s="1"/>
  <c r="Z15" i="2"/>
  <c r="AA15" i="2" s="1"/>
  <c r="X15" i="2"/>
  <c r="Y15" i="2" s="1"/>
  <c r="V15" i="2"/>
  <c r="W15" i="2" s="1"/>
  <c r="T15" i="2"/>
  <c r="R15" i="2"/>
  <c r="S15" i="2" s="1"/>
  <c r="P15" i="2"/>
  <c r="Q15" i="2" s="1"/>
  <c r="N15" i="2"/>
  <c r="O15" i="2" s="1"/>
  <c r="H15" i="2"/>
  <c r="I15" i="2" s="1"/>
  <c r="AG14" i="2"/>
  <c r="Y991" i="2" l="1"/>
  <c r="I28" i="1"/>
  <c r="S1454" i="2"/>
  <c r="AA1454" i="2"/>
  <c r="I27" i="1"/>
  <c r="I39" i="1"/>
  <c r="AA988" i="2"/>
  <c r="L804" i="2"/>
  <c r="M804" i="2" s="1"/>
  <c r="M803" i="2" s="1"/>
  <c r="L79" i="2" s="1"/>
  <c r="M79" i="2" s="1"/>
  <c r="L884" i="2"/>
  <c r="M884" i="2" s="1"/>
  <c r="L931" i="2"/>
  <c r="M931" i="2" s="1"/>
  <c r="L1119" i="2"/>
  <c r="M1119" i="2" s="1"/>
  <c r="L1155" i="2"/>
  <c r="M1155" i="2" s="1"/>
  <c r="L770" i="2"/>
  <c r="M770" i="2" s="1"/>
  <c r="L974" i="2"/>
  <c r="M974" i="2" s="1"/>
  <c r="L995" i="2"/>
  <c r="M995" i="2" s="1"/>
  <c r="M994" i="2" s="1"/>
  <c r="L1121" i="2" s="1"/>
  <c r="M1121" i="2" s="1"/>
  <c r="L744" i="2"/>
  <c r="M744" i="2" s="1"/>
  <c r="M743" i="2" s="1"/>
  <c r="L371" i="2" s="1"/>
  <c r="M371" i="2" s="1"/>
  <c r="L771" i="2"/>
  <c r="M771" i="2" s="1"/>
  <c r="L819" i="2"/>
  <c r="M819" i="2" s="1"/>
  <c r="L765" i="2"/>
  <c r="M765" i="2" s="1"/>
  <c r="L886" i="2"/>
  <c r="M886" i="2" s="1"/>
  <c r="L933" i="2"/>
  <c r="M933" i="2" s="1"/>
  <c r="L982" i="2"/>
  <c r="M982" i="2" s="1"/>
  <c r="L1037" i="2"/>
  <c r="M1037" i="2" s="1"/>
  <c r="L1100" i="2"/>
  <c r="M1100" i="2" s="1"/>
  <c r="L1157" i="2"/>
  <c r="M1157" i="2" s="1"/>
  <c r="L1198" i="2"/>
  <c r="M1198" i="2" s="1"/>
  <c r="M1197" i="2" s="1"/>
  <c r="L300" i="2" s="1"/>
  <c r="M300" i="2" s="1"/>
  <c r="L726" i="2"/>
  <c r="M726" i="2" s="1"/>
  <c r="M725" i="2" s="1"/>
  <c r="L327" i="2" s="1"/>
  <c r="M327" i="2" s="1"/>
  <c r="L820" i="2"/>
  <c r="M820" i="2" s="1"/>
  <c r="L887" i="2"/>
  <c r="M887" i="2" s="1"/>
  <c r="L787" i="2"/>
  <c r="M787" i="2" s="1"/>
  <c r="M786" i="2" s="1"/>
  <c r="L772" i="2" s="1"/>
  <c r="M772" i="2" s="1"/>
  <c r="L774" i="2"/>
  <c r="M774" i="2" s="1"/>
  <c r="M773" i="2" s="1"/>
  <c r="L53" i="2" s="1"/>
  <c r="M53" i="2" s="1"/>
  <c r="L815" i="2"/>
  <c r="M815" i="2" s="1"/>
  <c r="L829" i="2"/>
  <c r="M829" i="2" s="1"/>
  <c r="M828" i="2" s="1"/>
  <c r="L817" i="2" s="1"/>
  <c r="M817" i="2" s="1"/>
  <c r="L768" i="2"/>
  <c r="M768" i="2" s="1"/>
  <c r="L822" i="2"/>
  <c r="M822" i="2" s="1"/>
  <c r="L882" i="2"/>
  <c r="M882" i="2" s="1"/>
  <c r="L889" i="2"/>
  <c r="M889" i="2" s="1"/>
  <c r="M888" i="2" s="1"/>
  <c r="L1269" i="2" s="1"/>
  <c r="M1269" i="2" s="1"/>
  <c r="L972" i="2"/>
  <c r="M972" i="2" s="1"/>
  <c r="L1033" i="2"/>
  <c r="M1033" i="2" s="1"/>
  <c r="L1096" i="2"/>
  <c r="M1096" i="2" s="1"/>
  <c r="L1124" i="2"/>
  <c r="M1124" i="2" s="1"/>
  <c r="L1153" i="2"/>
  <c r="M1153" i="2" s="1"/>
  <c r="L735" i="2"/>
  <c r="M735" i="2" s="1"/>
  <c r="M734" i="2" s="1"/>
  <c r="L1174" i="2" s="1"/>
  <c r="M1174" i="2" s="1"/>
  <c r="L816" i="2"/>
  <c r="M816" i="2" s="1"/>
  <c r="L764" i="2"/>
  <c r="M764" i="2" s="1"/>
  <c r="L881" i="2"/>
  <c r="M881" i="2" s="1"/>
  <c r="L917" i="2"/>
  <c r="M917" i="2" s="1"/>
  <c r="M916" i="2" s="1"/>
  <c r="L664" i="2" s="1"/>
  <c r="M664" i="2" s="1"/>
  <c r="L1020" i="2"/>
  <c r="M1020" i="2" s="1"/>
  <c r="M1019" i="2" s="1"/>
  <c r="L402" i="2" s="1"/>
  <c r="M402" i="2" s="1"/>
  <c r="L1036" i="2"/>
  <c r="M1036" i="2" s="1"/>
  <c r="L1097" i="2"/>
  <c r="M1097" i="2" s="1"/>
  <c r="L1125" i="2"/>
  <c r="M1125" i="2" s="1"/>
  <c r="L460" i="2"/>
  <c r="M460" i="2" s="1"/>
  <c r="L769" i="2"/>
  <c r="M769" i="2" s="1"/>
  <c r="L977" i="2"/>
  <c r="M977" i="2" s="1"/>
  <c r="L1189" i="2"/>
  <c r="M1189" i="2" s="1"/>
  <c r="M1188" i="2" s="1"/>
  <c r="L299" i="2" s="1"/>
  <c r="M299" i="2" s="1"/>
  <c r="M298" i="2" s="1"/>
  <c r="L844" i="2"/>
  <c r="M844" i="2" s="1"/>
  <c r="M843" i="2" s="1"/>
  <c r="L908" i="2"/>
  <c r="M908" i="2" s="1"/>
  <c r="M907" i="2" s="1"/>
  <c r="L550" i="2" s="1"/>
  <c r="M550" i="2" s="1"/>
  <c r="L1066" i="2"/>
  <c r="M1066" i="2" s="1"/>
  <c r="M1065" i="2" s="1"/>
  <c r="L242" i="2" s="1"/>
  <c r="M242" i="2" s="1"/>
  <c r="L1099" i="2"/>
  <c r="M1099" i="2" s="1"/>
  <c r="L1118" i="2"/>
  <c r="M1118" i="2" s="1"/>
  <c r="L1237" i="2"/>
  <c r="M1237" i="2" s="1"/>
  <c r="L1245" i="2"/>
  <c r="M1245" i="2" s="1"/>
  <c r="L1339" i="2"/>
  <c r="M1339" i="2" s="1"/>
  <c r="L1365" i="2"/>
  <c r="M1365" i="2" s="1"/>
  <c r="L1410" i="2"/>
  <c r="M1410" i="2" s="1"/>
  <c r="L1423" i="2"/>
  <c r="M1423" i="2" s="1"/>
  <c r="L1127" i="2"/>
  <c r="M1127" i="2" s="1"/>
  <c r="L1288" i="2"/>
  <c r="M1288" i="2" s="1"/>
  <c r="M1287" i="2" s="1"/>
  <c r="L1276" i="2" s="1"/>
  <c r="M1276" i="2" s="1"/>
  <c r="L1430" i="2"/>
  <c r="M1430" i="2" s="1"/>
  <c r="L140" i="2"/>
  <c r="M140" i="2" s="1"/>
  <c r="L885" i="2"/>
  <c r="M885" i="2" s="1"/>
  <c r="L978" i="2"/>
  <c r="M978" i="2" s="1"/>
  <c r="L1038" i="2"/>
  <c r="M1038" i="2" s="1"/>
  <c r="L1156" i="2"/>
  <c r="M1156" i="2" s="1"/>
  <c r="L926" i="2"/>
  <c r="M926" i="2" s="1"/>
  <c r="L979" i="2"/>
  <c r="M979" i="2" s="1"/>
  <c r="L1049" i="2"/>
  <c r="M1049" i="2" s="1"/>
  <c r="L1075" i="2"/>
  <c r="M1075" i="2" s="1"/>
  <c r="M1074" i="2" s="1"/>
  <c r="L243" i="2" s="1"/>
  <c r="M243" i="2" s="1"/>
  <c r="L1128" i="2"/>
  <c r="M1128" i="2" s="1"/>
  <c r="L1302" i="2"/>
  <c r="M1302" i="2" s="1"/>
  <c r="L1321" i="2"/>
  <c r="M1321" i="2" s="1"/>
  <c r="L1340" i="2"/>
  <c r="M1340" i="2" s="1"/>
  <c r="L1424" i="2"/>
  <c r="M1424" i="2" s="1"/>
  <c r="L1465" i="2"/>
  <c r="M1465" i="2" s="1"/>
  <c r="L1223" i="2"/>
  <c r="M1223" i="2" s="1"/>
  <c r="L927" i="2"/>
  <c r="M927" i="2" s="1"/>
  <c r="L1039" i="2"/>
  <c r="M1039" i="2" s="1"/>
  <c r="L1050" i="2"/>
  <c r="M1050" i="2" s="1"/>
  <c r="L1101" i="2"/>
  <c r="M1101" i="2" s="1"/>
  <c r="L1120" i="2"/>
  <c r="M1120" i="2" s="1"/>
  <c r="L823" i="2"/>
  <c r="M823" i="2" s="1"/>
  <c r="L857" i="2"/>
  <c r="M857" i="2" s="1"/>
  <c r="L942" i="2"/>
  <c r="M942" i="2" s="1"/>
  <c r="M941" i="2" s="1"/>
  <c r="L108" i="2" s="1"/>
  <c r="M108" i="2" s="1"/>
  <c r="L981" i="2"/>
  <c r="M981" i="2" s="1"/>
  <c r="L1112" i="2"/>
  <c r="M1112" i="2" s="1"/>
  <c r="L1158" i="2"/>
  <c r="M1158" i="2" s="1"/>
  <c r="L930" i="2"/>
  <c r="M930" i="2" s="1"/>
  <c r="L1051" i="2"/>
  <c r="M1051" i="2" s="1"/>
  <c r="L1102" i="2"/>
  <c r="M1102" i="2" s="1"/>
  <c r="L1113" i="2"/>
  <c r="M1113" i="2" s="1"/>
  <c r="L1224" i="2"/>
  <c r="M1224" i="2" s="1"/>
  <c r="L1256" i="2"/>
  <c r="M1256" i="2" s="1"/>
  <c r="M1255" i="2" s="1"/>
  <c r="L377" i="2" s="1"/>
  <c r="M377" i="2" s="1"/>
  <c r="L1052" i="2"/>
  <c r="M1052" i="2" s="1"/>
  <c r="L1381" i="2"/>
  <c r="M1381" i="2" s="1"/>
  <c r="L1400" i="2"/>
  <c r="M1400" i="2" s="1"/>
  <c r="L932" i="2"/>
  <c r="M932" i="2" s="1"/>
  <c r="L973" i="2"/>
  <c r="M973" i="2" s="1"/>
  <c r="L1063" i="2"/>
  <c r="M1063" i="2" s="1"/>
  <c r="L1114" i="2"/>
  <c r="M1114" i="2" s="1"/>
  <c r="L1123" i="2"/>
  <c r="M1123" i="2" s="1"/>
  <c r="L1461" i="2"/>
  <c r="M1461" i="2" s="1"/>
  <c r="L1152" i="2"/>
  <c r="M1152" i="2" s="1"/>
  <c r="L946" i="2"/>
  <c r="M946" i="2" s="1"/>
  <c r="L1011" i="2"/>
  <c r="M1011" i="2" s="1"/>
  <c r="M1010" i="2" s="1"/>
  <c r="L396" i="2" s="1"/>
  <c r="M396" i="2" s="1"/>
  <c r="L1034" i="2"/>
  <c r="M1034" i="2" s="1"/>
  <c r="L1115" i="2"/>
  <c r="M1115" i="2" s="1"/>
  <c r="L1279" i="2"/>
  <c r="M1279" i="2" s="1"/>
  <c r="M1278" i="2" s="1"/>
  <c r="L456" i="2" s="1"/>
  <c r="M456" i="2" s="1"/>
  <c r="L1324" i="2"/>
  <c r="M1324" i="2" s="1"/>
  <c r="L1418" i="2"/>
  <c r="M1418" i="2" s="1"/>
  <c r="L1432" i="2"/>
  <c r="M1432" i="2" s="1"/>
  <c r="L1428" i="2"/>
  <c r="M1428" i="2" s="1"/>
  <c r="L1429" i="2"/>
  <c r="M1429" i="2" s="1"/>
  <c r="L1431" i="2"/>
  <c r="M1431" i="2" s="1"/>
  <c r="L1460" i="2"/>
  <c r="M1460" i="2" s="1"/>
  <c r="M1459" i="2" s="1"/>
  <c r="L711" i="2" s="1"/>
  <c r="M711" i="2" s="1"/>
  <c r="L1409" i="2"/>
  <c r="M1409" i="2" s="1"/>
  <c r="L959" i="2"/>
  <c r="M959" i="2" s="1"/>
  <c r="M958" i="2" s="1"/>
  <c r="L934" i="2" s="1"/>
  <c r="M934" i="2" s="1"/>
  <c r="L1345" i="2"/>
  <c r="M1345" i="2" s="1"/>
  <c r="M1344" i="2" s="1"/>
  <c r="L1323" i="2" s="1"/>
  <c r="M1323" i="2" s="1"/>
  <c r="L1399" i="2"/>
  <c r="M1399" i="2" s="1"/>
  <c r="L1444" i="2"/>
  <c r="M1444" i="2" s="1"/>
  <c r="M1443" i="2" s="1"/>
  <c r="L1426" i="2" s="1"/>
  <c r="M1426" i="2" s="1"/>
  <c r="L1405" i="2"/>
  <c r="M1405" i="2" s="1"/>
  <c r="L975" i="2"/>
  <c r="M975" i="2" s="1"/>
  <c r="L1466" i="2"/>
  <c r="M1466" i="2" s="1"/>
  <c r="L1228" i="2"/>
  <c r="M1228" i="2" s="1"/>
  <c r="L1358" i="2"/>
  <c r="M1358" i="2" s="1"/>
  <c r="L1392" i="2"/>
  <c r="M1392" i="2" s="1"/>
  <c r="L1425" i="2"/>
  <c r="M1425" i="2" s="1"/>
  <c r="L1393" i="2"/>
  <c r="M1393" i="2" s="1"/>
  <c r="L590" i="2"/>
  <c r="M590" i="2" s="1"/>
  <c r="L1211" i="2"/>
  <c r="M1211" i="2" s="1"/>
  <c r="M1210" i="2" s="1"/>
  <c r="L305" i="2" s="1"/>
  <c r="M305" i="2" s="1"/>
  <c r="L1270" i="2"/>
  <c r="M1270" i="2" s="1"/>
  <c r="L1371" i="2"/>
  <c r="M1371" i="2" s="1"/>
  <c r="I1434" i="2"/>
  <c r="Y1005" i="2"/>
  <c r="Q1440" i="2"/>
  <c r="Q985" i="2"/>
  <c r="I985" i="2"/>
  <c r="H972" i="2" s="1"/>
  <c r="I972" i="2" s="1"/>
  <c r="I1143" i="2"/>
  <c r="H1120" i="2" s="1"/>
  <c r="I1120" i="2" s="1"/>
  <c r="O985" i="2"/>
  <c r="J15" i="2"/>
  <c r="Y1454" i="2"/>
  <c r="X1430" i="2" s="1"/>
  <c r="Y1430" i="2" s="1"/>
  <c r="J149" i="2"/>
  <c r="S991" i="2"/>
  <c r="R974" i="2" s="1"/>
  <c r="S974" i="2" s="1"/>
  <c r="U149" i="2"/>
  <c r="K149" i="2" s="1"/>
  <c r="W985" i="2"/>
  <c r="V972" i="2" s="1"/>
  <c r="W972" i="2" s="1"/>
  <c r="U991" i="2"/>
  <c r="W1005" i="2"/>
  <c r="K1017" i="2"/>
  <c r="Y1140" i="2"/>
  <c r="X1124" i="2" s="1"/>
  <c r="Y1124" i="2" s="1"/>
  <c r="J721" i="2"/>
  <c r="I988" i="2"/>
  <c r="H973" i="2" s="1"/>
  <c r="I973" i="2" s="1"/>
  <c r="J1070" i="2"/>
  <c r="J272" i="2"/>
  <c r="J479" i="2"/>
  <c r="J689" i="2"/>
  <c r="O272" i="2"/>
  <c r="K272" i="2" s="1"/>
  <c r="J792" i="2"/>
  <c r="I991" i="2"/>
  <c r="W1437" i="2"/>
  <c r="I1454" i="2"/>
  <c r="H1430" i="2" s="1"/>
  <c r="I1430" i="2" s="1"/>
  <c r="J29" i="2"/>
  <c r="J761" i="2"/>
  <c r="O1434" i="2"/>
  <c r="W1434" i="2"/>
  <c r="V1429" i="2" s="1"/>
  <c r="W1429" i="2" s="1"/>
  <c r="J520" i="2"/>
  <c r="K595" i="2"/>
  <c r="J292" i="2"/>
  <c r="W1143" i="2"/>
  <c r="V1125" i="2" s="1"/>
  <c r="W1125" i="2" s="1"/>
  <c r="I21" i="1"/>
  <c r="K313" i="2"/>
  <c r="J56" i="2"/>
  <c r="K141" i="2"/>
  <c r="U548" i="2"/>
  <c r="J548" i="2"/>
  <c r="I14" i="2"/>
  <c r="J132" i="2"/>
  <c r="K307" i="2"/>
  <c r="J878" i="2"/>
  <c r="U878" i="2"/>
  <c r="K878" i="2" s="1"/>
  <c r="J473" i="2"/>
  <c r="J989" i="2"/>
  <c r="U989" i="2"/>
  <c r="J66" i="2"/>
  <c r="K965" i="2"/>
  <c r="J68" i="2"/>
  <c r="J181" i="2"/>
  <c r="K417" i="2"/>
  <c r="J966" i="2"/>
  <c r="J1073" i="2"/>
  <c r="Y1437" i="2"/>
  <c r="X1431" i="2" s="1"/>
  <c r="Y1431" i="2" s="1"/>
  <c r="Y1440" i="2"/>
  <c r="X1432" i="2" s="1"/>
  <c r="Y1432" i="2" s="1"/>
  <c r="Q1454" i="2"/>
  <c r="P1430" i="2" s="1"/>
  <c r="Q1430" i="2" s="1"/>
  <c r="S985" i="2"/>
  <c r="AA991" i="2"/>
  <c r="S1005" i="2"/>
  <c r="R982" i="2" s="1"/>
  <c r="S982" i="2" s="1"/>
  <c r="J1214" i="2"/>
  <c r="J443" i="2"/>
  <c r="K847" i="2"/>
  <c r="J1258" i="2"/>
  <c r="J1280" i="2"/>
  <c r="J733" i="2"/>
  <c r="Y988" i="2"/>
  <c r="X978" i="2" s="1"/>
  <c r="Y978" i="2" s="1"/>
  <c r="J1015" i="2"/>
  <c r="J1162" i="2"/>
  <c r="J1306" i="2"/>
  <c r="AA1434" i="2"/>
  <c r="J1467" i="2"/>
  <c r="J788" i="2"/>
  <c r="J960" i="2"/>
  <c r="Y985" i="2"/>
  <c r="X972" i="2" s="1"/>
  <c r="Y972" i="2" s="1"/>
  <c r="Q991" i="2"/>
  <c r="I1437" i="2"/>
  <c r="H1424" i="2" s="1"/>
  <c r="I1424" i="2" s="1"/>
  <c r="K788" i="2"/>
  <c r="J1014" i="2"/>
  <c r="J1079" i="2"/>
  <c r="J1177" i="2"/>
  <c r="J579" i="2"/>
  <c r="J732" i="2"/>
  <c r="J811" i="2"/>
  <c r="J964" i="2"/>
  <c r="K1068" i="2"/>
  <c r="J1373" i="2"/>
  <c r="J748" i="2"/>
  <c r="AA1143" i="2"/>
  <c r="Z1125" i="2" s="1"/>
  <c r="AA1125" i="2" s="1"/>
  <c r="S1437" i="2"/>
  <c r="R1424" i="2" s="1"/>
  <c r="S1424" i="2" s="1"/>
  <c r="J791" i="2"/>
  <c r="J876" i="2"/>
  <c r="J1026" i="2"/>
  <c r="Y30" i="2"/>
  <c r="S14" i="2"/>
  <c r="K67" i="2"/>
  <c r="I30" i="2"/>
  <c r="O14" i="2"/>
  <c r="J20" i="2"/>
  <c r="S22" i="2"/>
  <c r="J25" i="2"/>
  <c r="J131" i="2"/>
  <c r="J225" i="2"/>
  <c r="J252" i="2"/>
  <c r="J365" i="2"/>
  <c r="U365" i="2"/>
  <c r="K365" i="2" s="1"/>
  <c r="S428" i="2"/>
  <c r="K428" i="2" s="1"/>
  <c r="J428" i="2"/>
  <c r="K458" i="2"/>
  <c r="U640" i="2"/>
  <c r="K640" i="2" s="1"/>
  <c r="J640" i="2"/>
  <c r="J23" i="2"/>
  <c r="W22" i="2"/>
  <c r="K26" i="2"/>
  <c r="J35" i="2"/>
  <c r="J45" i="2"/>
  <c r="J46" i="2"/>
  <c r="Q66" i="2"/>
  <c r="K66" i="2" s="1"/>
  <c r="U131" i="2"/>
  <c r="K131" i="2" s="1"/>
  <c r="J260" i="2"/>
  <c r="J265" i="2"/>
  <c r="S560" i="2"/>
  <c r="J560" i="2"/>
  <c r="K575" i="2"/>
  <c r="J27" i="2"/>
  <c r="J34" i="2"/>
  <c r="J133" i="2"/>
  <c r="J162" i="2"/>
  <c r="J166" i="2"/>
  <c r="J279" i="2"/>
  <c r="J67" i="2"/>
  <c r="J72" i="2"/>
  <c r="U133" i="2"/>
  <c r="K133" i="2" s="1"/>
  <c r="K180" i="2"/>
  <c r="K193" i="2"/>
  <c r="K329" i="2"/>
  <c r="AA22" i="2"/>
  <c r="J31" i="2"/>
  <c r="U68" i="2"/>
  <c r="K68" i="2" s="1"/>
  <c r="J84" i="2"/>
  <c r="J169" i="2"/>
  <c r="J352" i="2"/>
  <c r="J17" i="2"/>
  <c r="J36" i="2"/>
  <c r="J37" i="2"/>
  <c r="J44" i="2"/>
  <c r="Y84" i="2"/>
  <c r="K84" i="2" s="1"/>
  <c r="J174" i="2"/>
  <c r="J313" i="2"/>
  <c r="K473" i="2"/>
  <c r="W14" i="2"/>
  <c r="Q30" i="2"/>
  <c r="J64" i="2"/>
  <c r="K65" i="2"/>
  <c r="J187" i="2"/>
  <c r="K207" i="2"/>
  <c r="K214" i="2"/>
  <c r="K225" i="2"/>
  <c r="J297" i="2"/>
  <c r="J366" i="2"/>
  <c r="K367" i="2"/>
  <c r="U642" i="2"/>
  <c r="K642" i="2" s="1"/>
  <c r="J642" i="2"/>
  <c r="J16" i="2"/>
  <c r="J19" i="2"/>
  <c r="O22" i="2"/>
  <c r="J47" i="2"/>
  <c r="U64" i="2"/>
  <c r="K64" i="2" s="1"/>
  <c r="U132" i="2"/>
  <c r="K132" i="2" s="1"/>
  <c r="J164" i="2"/>
  <c r="K297" i="2"/>
  <c r="AA14" i="2"/>
  <c r="J33" i="2"/>
  <c r="J168" i="2"/>
  <c r="J18" i="2"/>
  <c r="J32" i="2"/>
  <c r="J100" i="2"/>
  <c r="J167" i="2"/>
  <c r="J175" i="2"/>
  <c r="J180" i="2"/>
  <c r="J301" i="2"/>
  <c r="J21" i="2"/>
  <c r="K100" i="2"/>
  <c r="K99" i="2" s="1"/>
  <c r="J141" i="2"/>
  <c r="K369" i="2"/>
  <c r="J607" i="2"/>
  <c r="U607" i="2"/>
  <c r="K607" i="2" s="1"/>
  <c r="K619" i="2"/>
  <c r="J480" i="2"/>
  <c r="J481" i="2"/>
  <c r="J540" i="2"/>
  <c r="J583" i="2"/>
  <c r="J656" i="2"/>
  <c r="O733" i="2"/>
  <c r="J778" i="2"/>
  <c r="J790" i="2"/>
  <c r="U791" i="2"/>
  <c r="K791" i="2" s="1"/>
  <c r="J808" i="2"/>
  <c r="K920" i="2"/>
  <c r="K992" i="2"/>
  <c r="J393" i="2"/>
  <c r="J478" i="2"/>
  <c r="J528" i="2"/>
  <c r="K749" i="2"/>
  <c r="J783" i="2"/>
  <c r="J836" i="2"/>
  <c r="K481" i="2"/>
  <c r="J564" i="2"/>
  <c r="J575" i="2"/>
  <c r="J717" i="2"/>
  <c r="J728" i="2"/>
  <c r="J730" i="2"/>
  <c r="J789" i="2"/>
  <c r="K834" i="2"/>
  <c r="J835" i="2"/>
  <c r="U905" i="2"/>
  <c r="T889" i="2" s="1"/>
  <c r="K906" i="2"/>
  <c r="K905" i="2" s="1"/>
  <c r="K374" i="2"/>
  <c r="J375" i="2"/>
  <c r="J568" i="2"/>
  <c r="J595" i="2"/>
  <c r="K689" i="2"/>
  <c r="J706" i="2"/>
  <c r="U717" i="2"/>
  <c r="K717" i="2" s="1"/>
  <c r="U728" i="2"/>
  <c r="K728" i="2" s="1"/>
  <c r="U730" i="2"/>
  <c r="K730" i="2" s="1"/>
  <c r="J742" i="2"/>
  <c r="U789" i="2"/>
  <c r="K789" i="2" s="1"/>
  <c r="O835" i="2"/>
  <c r="K835" i="2" s="1"/>
  <c r="J851" i="2"/>
  <c r="J891" i="2"/>
  <c r="O960" i="2"/>
  <c r="I1005" i="2"/>
  <c r="J321" i="2"/>
  <c r="K418" i="2"/>
  <c r="J693" i="2"/>
  <c r="J698" i="2"/>
  <c r="K739" i="2"/>
  <c r="U742" i="2"/>
  <c r="K742" i="2" s="1"/>
  <c r="J750" i="2"/>
  <c r="J755" i="2"/>
  <c r="K790" i="2"/>
  <c r="J794" i="2"/>
  <c r="J798" i="2"/>
  <c r="U798" i="2"/>
  <c r="K827" i="2"/>
  <c r="K826" i="2" s="1"/>
  <c r="J833" i="2"/>
  <c r="K869" i="2"/>
  <c r="U895" i="2"/>
  <c r="K895" i="2" s="1"/>
  <c r="J895" i="2"/>
  <c r="J902" i="2"/>
  <c r="J386" i="2"/>
  <c r="J388" i="2"/>
  <c r="K448" i="2"/>
  <c r="U893" i="2"/>
  <c r="K893" i="2" s="1"/>
  <c r="J893" i="2"/>
  <c r="K902" i="2"/>
  <c r="K901" i="2" s="1"/>
  <c r="K951" i="2"/>
  <c r="K950" i="2" s="1"/>
  <c r="U950" i="2"/>
  <c r="T908" i="2" s="1"/>
  <c r="K463" i="2"/>
  <c r="K571" i="2"/>
  <c r="J648" i="2"/>
  <c r="J710" i="2"/>
  <c r="U761" i="2"/>
  <c r="K761" i="2" s="1"/>
  <c r="W792" i="2"/>
  <c r="K792" i="2" s="1"/>
  <c r="J399" i="2"/>
  <c r="K420" i="2"/>
  <c r="U443" i="2"/>
  <c r="J641" i="2"/>
  <c r="J643" i="2"/>
  <c r="K648" i="2"/>
  <c r="J746" i="2"/>
  <c r="K794" i="2"/>
  <c r="U846" i="2"/>
  <c r="K846" i="2" s="1"/>
  <c r="J846" i="2"/>
  <c r="W876" i="2"/>
  <c r="K876" i="2" s="1"/>
  <c r="J455" i="2"/>
  <c r="J500" i="2"/>
  <c r="J516" i="2"/>
  <c r="K737" i="2"/>
  <c r="K738" i="2"/>
  <c r="K793" i="2"/>
  <c r="J813" i="2"/>
  <c r="J906" i="2"/>
  <c r="AA985" i="2"/>
  <c r="Z972" i="2" s="1"/>
  <c r="AA972" i="2" s="1"/>
  <c r="J308" i="2"/>
  <c r="J420" i="2"/>
  <c r="J532" i="2"/>
  <c r="K587" i="2"/>
  <c r="J684" i="2"/>
  <c r="J727" i="2"/>
  <c r="J729" i="2"/>
  <c r="J731" i="2"/>
  <c r="J802" i="2"/>
  <c r="U802" i="2"/>
  <c r="U801" i="2" s="1"/>
  <c r="T787" i="2" s="1"/>
  <c r="U813" i="2"/>
  <c r="J842" i="2"/>
  <c r="K1067" i="2"/>
  <c r="J398" i="2"/>
  <c r="J418" i="2"/>
  <c r="K433" i="2"/>
  <c r="J458" i="2"/>
  <c r="J508" i="2"/>
  <c r="J536" i="2"/>
  <c r="J544" i="2"/>
  <c r="J552" i="2"/>
  <c r="J619" i="2"/>
  <c r="J652" i="2"/>
  <c r="K741" i="2"/>
  <c r="O964" i="2"/>
  <c r="K964" i="2" s="1"/>
  <c r="J806" i="2"/>
  <c r="J827" i="2"/>
  <c r="J898" i="2"/>
  <c r="J992" i="2"/>
  <c r="W991" i="2"/>
  <c r="V979" i="2" s="1"/>
  <c r="W979" i="2" s="1"/>
  <c r="J999" i="2"/>
  <c r="K1021" i="2"/>
  <c r="J1202" i="2"/>
  <c r="J810" i="2"/>
  <c r="J918" i="2"/>
  <c r="J1006" i="2"/>
  <c r="Q1005" i="2"/>
  <c r="P982" i="2" s="1"/>
  <c r="Q982" i="2" s="1"/>
  <c r="K1069" i="2"/>
  <c r="J1108" i="2"/>
  <c r="K1388" i="2"/>
  <c r="J831" i="2"/>
  <c r="J845" i="2"/>
  <c r="U918" i="2"/>
  <c r="J919" i="2"/>
  <c r="K963" i="2"/>
  <c r="J965" i="2"/>
  <c r="W988" i="2"/>
  <c r="J997" i="2"/>
  <c r="J1001" i="2"/>
  <c r="U1006" i="2"/>
  <c r="J1058" i="2"/>
  <c r="K1090" i="2"/>
  <c r="Y1148" i="2"/>
  <c r="K1212" i="2"/>
  <c r="K1297" i="2"/>
  <c r="K1296" i="2" s="1"/>
  <c r="J1312" i="2"/>
  <c r="Q1140" i="2"/>
  <c r="P1119" i="2" s="1"/>
  <c r="Q1119" i="2" s="1"/>
  <c r="K1186" i="2"/>
  <c r="J1435" i="2"/>
  <c r="K1436" i="2"/>
  <c r="J1450" i="2"/>
  <c r="J877" i="2"/>
  <c r="J879" i="2"/>
  <c r="J962" i="2"/>
  <c r="U966" i="2"/>
  <c r="K966" i="2" s="1"/>
  <c r="J970" i="2"/>
  <c r="J1017" i="2"/>
  <c r="J1054" i="2"/>
  <c r="J1104" i="2"/>
  <c r="J1441" i="2"/>
  <c r="U1441" i="2"/>
  <c r="K879" i="2"/>
  <c r="J951" i="2"/>
  <c r="J986" i="2"/>
  <c r="K1018" i="2"/>
  <c r="K1072" i="2"/>
  <c r="J1360" i="2"/>
  <c r="U1360" i="2"/>
  <c r="K1360" i="2" s="1"/>
  <c r="J1388" i="2"/>
  <c r="J920" i="2"/>
  <c r="K961" i="2"/>
  <c r="J963" i="2"/>
  <c r="K986" i="2"/>
  <c r="J1047" i="2"/>
  <c r="K1071" i="2"/>
  <c r="O1148" i="2"/>
  <c r="J1200" i="2"/>
  <c r="K1335" i="2"/>
  <c r="U1342" i="2"/>
  <c r="J1342" i="2"/>
  <c r="K1387" i="2"/>
  <c r="W1440" i="2"/>
  <c r="V1425" i="2" s="1"/>
  <c r="W1425" i="2" s="1"/>
  <c r="J1084" i="2"/>
  <c r="K1200" i="2"/>
  <c r="J990" i="2"/>
  <c r="J1041" i="2"/>
  <c r="U1064" i="2"/>
  <c r="K1064" i="2" s="1"/>
  <c r="J1064" i="2"/>
  <c r="Y1137" i="2"/>
  <c r="X1118" i="2" s="1"/>
  <c r="Y1118" i="2" s="1"/>
  <c r="J1231" i="2"/>
  <c r="J1386" i="2"/>
  <c r="U1386" i="2"/>
  <c r="K1386" i="2" s="1"/>
  <c r="U1015" i="2"/>
  <c r="K1015" i="2" s="1"/>
  <c r="J1022" i="2"/>
  <c r="J1072" i="2"/>
  <c r="J1247" i="2"/>
  <c r="J921" i="2"/>
  <c r="J987" i="2"/>
  <c r="Q988" i="2"/>
  <c r="J993" i="2"/>
  <c r="O993" i="2"/>
  <c r="K993" i="2" s="1"/>
  <c r="J1018" i="2"/>
  <c r="J1027" i="2"/>
  <c r="U1070" i="2"/>
  <c r="K1070" i="2" s="1"/>
  <c r="U1073" i="2"/>
  <c r="K1073" i="2" s="1"/>
  <c r="J1110" i="2"/>
  <c r="J1282" i="2"/>
  <c r="K1292" i="2"/>
  <c r="J793" i="2"/>
  <c r="J809" i="2"/>
  <c r="J825" i="2"/>
  <c r="K851" i="2"/>
  <c r="J862" i="2"/>
  <c r="U921" i="2"/>
  <c r="K921" i="2" s="1"/>
  <c r="J984" i="2"/>
  <c r="U987" i="2"/>
  <c r="K987" i="2" s="1"/>
  <c r="J1007" i="2"/>
  <c r="J1009" i="2"/>
  <c r="J1016" i="2"/>
  <c r="J1024" i="2"/>
  <c r="AA1140" i="2"/>
  <c r="Z1124" i="2" s="1"/>
  <c r="AA1124" i="2" s="1"/>
  <c r="J1341" i="2"/>
  <c r="J1401" i="2"/>
  <c r="I1440" i="2"/>
  <c r="H1425" i="2" s="1"/>
  <c r="I1425" i="2" s="1"/>
  <c r="J1453" i="2"/>
  <c r="J1012" i="2"/>
  <c r="J1068" i="2"/>
  <c r="U1108" i="2"/>
  <c r="K1108" i="2" s="1"/>
  <c r="K1107" i="2" s="1"/>
  <c r="O1137" i="2"/>
  <c r="N1123" i="2" s="1"/>
  <c r="O1123" i="2" s="1"/>
  <c r="I1140" i="2"/>
  <c r="H1124" i="2" s="1"/>
  <c r="I1124" i="2" s="1"/>
  <c r="Q1143" i="2"/>
  <c r="P1125" i="2" s="1"/>
  <c r="Q1125" i="2" s="1"/>
  <c r="J1230" i="2"/>
  <c r="J1313" i="2"/>
  <c r="Q1434" i="2"/>
  <c r="P1423" i="2" s="1"/>
  <c r="Q1423" i="2" s="1"/>
  <c r="U1453" i="2"/>
  <c r="K1458" i="2"/>
  <c r="K1457" i="2" s="1"/>
  <c r="J1463" i="2"/>
  <c r="K1094" i="2"/>
  <c r="J1186" i="2"/>
  <c r="K1203" i="2"/>
  <c r="K1205" i="2"/>
  <c r="J1220" i="2"/>
  <c r="J1290" i="2"/>
  <c r="K1294" i="2"/>
  <c r="S1434" i="2"/>
  <c r="J1458" i="2"/>
  <c r="AA1148" i="2"/>
  <c r="K1220" i="2"/>
  <c r="J1294" i="2"/>
  <c r="J1297" i="2"/>
  <c r="J1328" i="2"/>
  <c r="J1442" i="2"/>
  <c r="K1450" i="2"/>
  <c r="K1187" i="2"/>
  <c r="K1280" i="2"/>
  <c r="J1346" i="2"/>
  <c r="O1442" i="2"/>
  <c r="K1442" i="2" s="1"/>
  <c r="J1213" i="2"/>
  <c r="J1232" i="2"/>
  <c r="J1387" i="2"/>
  <c r="Y1434" i="2"/>
  <c r="X1423" i="2" s="1"/>
  <c r="Y1423" i="2" s="1"/>
  <c r="Q1437" i="2"/>
  <c r="P1431" i="2" s="1"/>
  <c r="Q1431" i="2" s="1"/>
  <c r="J1326" i="2"/>
  <c r="I1137" i="2"/>
  <c r="H1118" i="2" s="1"/>
  <c r="I1118" i="2" s="1"/>
  <c r="AA1137" i="2"/>
  <c r="Z1123" i="2" s="1"/>
  <c r="AA1123" i="2" s="1"/>
  <c r="J1246" i="2"/>
  <c r="J1292" i="2"/>
  <c r="K1327" i="2"/>
  <c r="J1343" i="2"/>
  <c r="J1385" i="2"/>
  <c r="J1248" i="2"/>
  <c r="J1257" i="2"/>
  <c r="J1263" i="2"/>
  <c r="K1343" i="2"/>
  <c r="J1413" i="2"/>
  <c r="AA1437" i="2"/>
  <c r="Z1424" i="2" s="1"/>
  <c r="AA1424" i="2" s="1"/>
  <c r="I22" i="2"/>
  <c r="K39" i="2"/>
  <c r="K38" i="2" s="1"/>
  <c r="U38" i="2"/>
  <c r="Y22" i="2"/>
  <c r="K24" i="2"/>
  <c r="K54" i="2"/>
  <c r="Q22" i="2"/>
  <c r="K28" i="2"/>
  <c r="W30" i="2"/>
  <c r="K57" i="2"/>
  <c r="Q14" i="2"/>
  <c r="K55" i="2"/>
  <c r="AA30" i="2"/>
  <c r="K165" i="2"/>
  <c r="U23" i="2"/>
  <c r="K70" i="2"/>
  <c r="K69" i="2" s="1"/>
  <c r="U69" i="2"/>
  <c r="U15" i="2"/>
  <c r="Y16" i="2"/>
  <c r="K16" i="2" s="1"/>
  <c r="U17" i="2"/>
  <c r="K17" i="2" s="1"/>
  <c r="Y18" i="2"/>
  <c r="K18" i="2" s="1"/>
  <c r="U19" i="2"/>
  <c r="K19" i="2" s="1"/>
  <c r="Y20" i="2"/>
  <c r="K20" i="2" s="1"/>
  <c r="U21" i="2"/>
  <c r="K21" i="2" s="1"/>
  <c r="J24" i="2"/>
  <c r="J26" i="2"/>
  <c r="J28" i="2"/>
  <c r="O31" i="2"/>
  <c r="S32" i="2"/>
  <c r="O33" i="2"/>
  <c r="K33" i="2" s="1"/>
  <c r="S34" i="2"/>
  <c r="K34" i="2" s="1"/>
  <c r="O35" i="2"/>
  <c r="K35" i="2" s="1"/>
  <c r="S36" i="2"/>
  <c r="K36" i="2" s="1"/>
  <c r="O37" i="2"/>
  <c r="K37" i="2" s="1"/>
  <c r="U44" i="2"/>
  <c r="K44" i="2" s="1"/>
  <c r="Y45" i="2"/>
  <c r="K45" i="2" s="1"/>
  <c r="U46" i="2"/>
  <c r="K46" i="2" s="1"/>
  <c r="Y47" i="2"/>
  <c r="K47" i="2" s="1"/>
  <c r="J55" i="2"/>
  <c r="J57" i="2"/>
  <c r="J65" i="2"/>
  <c r="K74" i="2"/>
  <c r="K73" i="2" s="1"/>
  <c r="U73" i="2"/>
  <c r="K98" i="2"/>
  <c r="K125" i="2"/>
  <c r="J145" i="2"/>
  <c r="J126" i="2"/>
  <c r="O126" i="2"/>
  <c r="K126" i="2" s="1"/>
  <c r="J39" i="2"/>
  <c r="J70" i="2"/>
  <c r="K167" i="2"/>
  <c r="U25" i="2"/>
  <c r="K25" i="2" s="1"/>
  <c r="U27" i="2"/>
  <c r="K27" i="2" s="1"/>
  <c r="U29" i="2"/>
  <c r="K29" i="2" s="1"/>
  <c r="V1444" i="2"/>
  <c r="W1444" i="2" s="1"/>
  <c r="W1443" i="2" s="1"/>
  <c r="V1433" i="2" s="1"/>
  <c r="W1433" i="2" s="1"/>
  <c r="N1444" i="2"/>
  <c r="O1444" i="2" s="1"/>
  <c r="O1443" i="2" s="1"/>
  <c r="N1433" i="2" s="1"/>
  <c r="O1433" i="2" s="1"/>
  <c r="P1432" i="2"/>
  <c r="Q1432" i="2" s="1"/>
  <c r="N1428" i="2"/>
  <c r="O1428" i="2" s="1"/>
  <c r="N1423" i="2"/>
  <c r="O1423" i="2" s="1"/>
  <c r="V1428" i="2"/>
  <c r="W1428" i="2" s="1"/>
  <c r="V1423" i="2"/>
  <c r="W1423" i="2" s="1"/>
  <c r="H1444" i="2"/>
  <c r="I1444" i="2" s="1"/>
  <c r="I1443" i="2" s="1"/>
  <c r="H1426" i="2" s="1"/>
  <c r="I1426" i="2" s="1"/>
  <c r="R1430" i="2"/>
  <c r="S1430" i="2" s="1"/>
  <c r="Z1444" i="2"/>
  <c r="AA1444" i="2" s="1"/>
  <c r="AA1443" i="2" s="1"/>
  <c r="Z1426" i="2" s="1"/>
  <c r="AA1426" i="2" s="1"/>
  <c r="Z1430" i="2"/>
  <c r="AA1430" i="2" s="1"/>
  <c r="P1425" i="2"/>
  <c r="Q1425" i="2" s="1"/>
  <c r="X1444" i="2"/>
  <c r="Y1444" i="2" s="1"/>
  <c r="Y1443" i="2" s="1"/>
  <c r="X1433" i="2" s="1"/>
  <c r="Y1433" i="2" s="1"/>
  <c r="Z1429" i="2"/>
  <c r="AA1429" i="2" s="1"/>
  <c r="H1429" i="2"/>
  <c r="I1429" i="2" s="1"/>
  <c r="R1444" i="2"/>
  <c r="S1444" i="2" s="1"/>
  <c r="S1443" i="2" s="1"/>
  <c r="R1426" i="2" s="1"/>
  <c r="S1426" i="2" s="1"/>
  <c r="Z1428" i="2"/>
  <c r="AA1428" i="2" s="1"/>
  <c r="P1428" i="2"/>
  <c r="Q1428" i="2" s="1"/>
  <c r="H1423" i="2"/>
  <c r="I1423" i="2" s="1"/>
  <c r="P1444" i="2"/>
  <c r="Q1444" i="2" s="1"/>
  <c r="Q1443" i="2" s="1"/>
  <c r="P1433" i="2" s="1"/>
  <c r="Q1433" i="2" s="1"/>
  <c r="H1432" i="2"/>
  <c r="I1432" i="2" s="1"/>
  <c r="N1429" i="2"/>
  <c r="O1429" i="2" s="1"/>
  <c r="X1428" i="2"/>
  <c r="Y1428" i="2" s="1"/>
  <c r="V1424" i="2"/>
  <c r="W1424" i="2" s="1"/>
  <c r="R1428" i="2"/>
  <c r="S1428" i="2" s="1"/>
  <c r="T1444" i="2"/>
  <c r="V1431" i="2"/>
  <c r="W1431" i="2" s="1"/>
  <c r="H1428" i="2"/>
  <c r="I1428" i="2" s="1"/>
  <c r="Z1423" i="2"/>
  <c r="AA1423" i="2" s="1"/>
  <c r="Z1345" i="2"/>
  <c r="AA1345" i="2" s="1"/>
  <c r="AA1344" i="2" s="1"/>
  <c r="Z1383" i="2" s="1"/>
  <c r="AA1383" i="2" s="1"/>
  <c r="P1345" i="2"/>
  <c r="Q1345" i="2" s="1"/>
  <c r="Q1344" i="2" s="1"/>
  <c r="P1383" i="2" s="1"/>
  <c r="Q1383" i="2" s="1"/>
  <c r="N1345" i="2"/>
  <c r="O1345" i="2" s="1"/>
  <c r="O1344" i="2" s="1"/>
  <c r="N1323" i="2" s="1"/>
  <c r="O1323" i="2" s="1"/>
  <c r="X1345" i="2"/>
  <c r="Y1345" i="2" s="1"/>
  <c r="V1345" i="2"/>
  <c r="W1345" i="2" s="1"/>
  <c r="W1344" i="2" s="1"/>
  <c r="V1323" i="2" s="1"/>
  <c r="W1323" i="2" s="1"/>
  <c r="H1345" i="2"/>
  <c r="I1345" i="2" s="1"/>
  <c r="I1344" i="2" s="1"/>
  <c r="H1383" i="2" s="1"/>
  <c r="I1383" i="2" s="1"/>
  <c r="T1279" i="2"/>
  <c r="X1288" i="2"/>
  <c r="Y1288" i="2" s="1"/>
  <c r="Y1287" i="2" s="1"/>
  <c r="X1276" i="2" s="1"/>
  <c r="Y1276" i="2" s="1"/>
  <c r="P1288" i="2"/>
  <c r="Q1288" i="2" s="1"/>
  <c r="Q1287" i="2" s="1"/>
  <c r="P1276" i="2" s="1"/>
  <c r="Q1276" i="2" s="1"/>
  <c r="H1288" i="2"/>
  <c r="I1288" i="2" s="1"/>
  <c r="I1287" i="2" s="1"/>
  <c r="H1276" i="2" s="1"/>
  <c r="I1276" i="2" s="1"/>
  <c r="Z1279" i="2"/>
  <c r="AA1279" i="2" s="1"/>
  <c r="AA1278" i="2" s="1"/>
  <c r="Z1275" i="2" s="1"/>
  <c r="AA1275" i="2" s="1"/>
  <c r="R1279" i="2"/>
  <c r="S1279" i="2" s="1"/>
  <c r="V1288" i="2"/>
  <c r="W1288" i="2" s="1"/>
  <c r="W1287" i="2" s="1"/>
  <c r="V1276" i="2" s="1"/>
  <c r="W1276" i="2" s="1"/>
  <c r="N1288" i="2"/>
  <c r="O1288" i="2" s="1"/>
  <c r="R1345" i="2"/>
  <c r="S1345" i="2" s="1"/>
  <c r="S1344" i="2" s="1"/>
  <c r="R1383" i="2" s="1"/>
  <c r="S1383" i="2" s="1"/>
  <c r="X1279" i="2"/>
  <c r="Y1279" i="2" s="1"/>
  <c r="Y1278" i="2" s="1"/>
  <c r="X1275" i="2" s="1"/>
  <c r="Y1275" i="2" s="1"/>
  <c r="P1279" i="2"/>
  <c r="Q1279" i="2" s="1"/>
  <c r="Q1278" i="2" s="1"/>
  <c r="P1275" i="2" s="1"/>
  <c r="Q1275" i="2" s="1"/>
  <c r="H1279" i="2"/>
  <c r="I1279" i="2" s="1"/>
  <c r="I1278" i="2" s="1"/>
  <c r="H1275" i="2" s="1"/>
  <c r="I1275" i="2" s="1"/>
  <c r="X1256" i="2"/>
  <c r="Y1256" i="2" s="1"/>
  <c r="Y1255" i="2" s="1"/>
  <c r="X377" i="2" s="1"/>
  <c r="Y377" i="2" s="1"/>
  <c r="P1256" i="2"/>
  <c r="Q1256" i="2" s="1"/>
  <c r="H1256" i="2"/>
  <c r="I1256" i="2" s="1"/>
  <c r="I1255" i="2" s="1"/>
  <c r="R1288" i="2"/>
  <c r="S1288" i="2" s="1"/>
  <c r="S1287" i="2" s="1"/>
  <c r="R1276" i="2" s="1"/>
  <c r="S1276" i="2" s="1"/>
  <c r="V1279" i="2"/>
  <c r="W1279" i="2" s="1"/>
  <c r="W1278" i="2" s="1"/>
  <c r="V1275" i="2" s="1"/>
  <c r="W1275" i="2" s="1"/>
  <c r="Z1224" i="2"/>
  <c r="AA1224" i="2" s="1"/>
  <c r="R1224" i="2"/>
  <c r="S1224" i="2" s="1"/>
  <c r="V1223" i="2"/>
  <c r="W1223" i="2" s="1"/>
  <c r="N1223" i="2"/>
  <c r="O1223" i="2" s="1"/>
  <c r="V1256" i="2"/>
  <c r="W1256" i="2" s="1"/>
  <c r="W1255" i="2" s="1"/>
  <c r="N1256" i="2"/>
  <c r="O1256" i="2" s="1"/>
  <c r="O1255" i="2" s="1"/>
  <c r="N377" i="2" s="1"/>
  <c r="O377" i="2" s="1"/>
  <c r="X1224" i="2"/>
  <c r="Y1224" i="2" s="1"/>
  <c r="P1224" i="2"/>
  <c r="Q1224" i="2" s="1"/>
  <c r="H1224" i="2"/>
  <c r="I1224" i="2" s="1"/>
  <c r="T1256" i="2"/>
  <c r="V1224" i="2"/>
  <c r="W1224" i="2" s="1"/>
  <c r="Z1223" i="2"/>
  <c r="AA1223" i="2" s="1"/>
  <c r="R1223" i="2"/>
  <c r="S1223" i="2" s="1"/>
  <c r="Z1256" i="2"/>
  <c r="AA1256" i="2" s="1"/>
  <c r="AA1255" i="2" s="1"/>
  <c r="R1256" i="2"/>
  <c r="S1256" i="2" s="1"/>
  <c r="Z1158" i="2"/>
  <c r="AA1158" i="2" s="1"/>
  <c r="R1158" i="2"/>
  <c r="S1158" i="2" s="1"/>
  <c r="V1157" i="2"/>
  <c r="W1157" i="2" s="1"/>
  <c r="N1157" i="2"/>
  <c r="O1157" i="2" s="1"/>
  <c r="Z1156" i="2"/>
  <c r="AA1156" i="2" s="1"/>
  <c r="R1156" i="2"/>
  <c r="S1156" i="2" s="1"/>
  <c r="V1155" i="2"/>
  <c r="W1155" i="2" s="1"/>
  <c r="X1223" i="2"/>
  <c r="Y1223" i="2" s="1"/>
  <c r="V1189" i="2"/>
  <c r="W1189" i="2" s="1"/>
  <c r="W1188" i="2" s="1"/>
  <c r="V299" i="2" s="1"/>
  <c r="W299" i="2" s="1"/>
  <c r="N1189" i="2"/>
  <c r="O1189" i="2" s="1"/>
  <c r="O1188" i="2" s="1"/>
  <c r="X1152" i="2"/>
  <c r="Y1152" i="2" s="1"/>
  <c r="P1152" i="2"/>
  <c r="Q1152" i="2" s="1"/>
  <c r="H1152" i="2"/>
  <c r="I1152" i="2" s="1"/>
  <c r="N1128" i="2"/>
  <c r="O1128" i="2" s="1"/>
  <c r="Z1127" i="2"/>
  <c r="AA1127" i="2" s="1"/>
  <c r="R1127" i="2"/>
  <c r="S1127" i="2" s="1"/>
  <c r="Z1198" i="2"/>
  <c r="AA1198" i="2" s="1"/>
  <c r="AA1197" i="2" s="1"/>
  <c r="R1198" i="2"/>
  <c r="S1198" i="2" s="1"/>
  <c r="S1197" i="2" s="1"/>
  <c r="P1223" i="2"/>
  <c r="Q1223" i="2" s="1"/>
  <c r="T1189" i="2"/>
  <c r="Z1153" i="2"/>
  <c r="AA1153" i="2" s="1"/>
  <c r="R1153" i="2"/>
  <c r="S1153" i="2" s="1"/>
  <c r="V1152" i="2"/>
  <c r="W1152" i="2" s="1"/>
  <c r="N1152" i="2"/>
  <c r="O1152" i="2" s="1"/>
  <c r="X1198" i="2"/>
  <c r="Y1198" i="2" s="1"/>
  <c r="Y1197" i="2" s="1"/>
  <c r="X300" i="2" s="1"/>
  <c r="Y300" i="2" s="1"/>
  <c r="P1198" i="2"/>
  <c r="Q1198" i="2" s="1"/>
  <c r="Q1197" i="2" s="1"/>
  <c r="P300" i="2" s="1"/>
  <c r="Q300" i="2" s="1"/>
  <c r="H1198" i="2"/>
  <c r="I1198" i="2" s="1"/>
  <c r="I1197" i="2" s="1"/>
  <c r="H300" i="2" s="1"/>
  <c r="I300" i="2" s="1"/>
  <c r="V1158" i="2"/>
  <c r="W1158" i="2" s="1"/>
  <c r="N1158" i="2"/>
  <c r="O1158" i="2" s="1"/>
  <c r="Z1157" i="2"/>
  <c r="AA1157" i="2" s="1"/>
  <c r="R1157" i="2"/>
  <c r="S1157" i="2" s="1"/>
  <c r="V1156" i="2"/>
  <c r="W1156" i="2" s="1"/>
  <c r="N1156" i="2"/>
  <c r="O1156" i="2" s="1"/>
  <c r="Z1155" i="2"/>
  <c r="AA1155" i="2" s="1"/>
  <c r="R1155" i="2"/>
  <c r="S1155" i="2" s="1"/>
  <c r="T1224" i="2"/>
  <c r="H1223" i="2"/>
  <c r="I1223" i="2" s="1"/>
  <c r="Z1189" i="2"/>
  <c r="AA1189" i="2" s="1"/>
  <c r="AA1188" i="2" s="1"/>
  <c r="Z299" i="2" s="1"/>
  <c r="AA299" i="2" s="1"/>
  <c r="R1189" i="2"/>
  <c r="S1189" i="2" s="1"/>
  <c r="S1188" i="2" s="1"/>
  <c r="R299" i="2" s="1"/>
  <c r="S299" i="2" s="1"/>
  <c r="X1153" i="2"/>
  <c r="Y1153" i="2" s="1"/>
  <c r="P1153" i="2"/>
  <c r="Q1153" i="2" s="1"/>
  <c r="H1153" i="2"/>
  <c r="I1153" i="2" s="1"/>
  <c r="V1198" i="2"/>
  <c r="W1198" i="2" s="1"/>
  <c r="W1197" i="2" s="1"/>
  <c r="X1157" i="2"/>
  <c r="Y1157" i="2" s="1"/>
  <c r="P1157" i="2"/>
  <c r="Q1157" i="2" s="1"/>
  <c r="H1157" i="2"/>
  <c r="I1157" i="2" s="1"/>
  <c r="X1155" i="2"/>
  <c r="Y1155" i="2" s="1"/>
  <c r="P1155" i="2"/>
  <c r="Q1155" i="2" s="1"/>
  <c r="H1155" i="2"/>
  <c r="I1155" i="2" s="1"/>
  <c r="Z1288" i="2"/>
  <c r="AA1288" i="2" s="1"/>
  <c r="AA1287" i="2" s="1"/>
  <c r="Z1276" i="2" s="1"/>
  <c r="AA1276" i="2" s="1"/>
  <c r="P1158" i="2"/>
  <c r="Q1158" i="2" s="1"/>
  <c r="X1156" i="2"/>
  <c r="Y1156" i="2" s="1"/>
  <c r="P1127" i="2"/>
  <c r="Q1127" i="2" s="1"/>
  <c r="X1114" i="2"/>
  <c r="Y1114" i="2" s="1"/>
  <c r="P1114" i="2"/>
  <c r="Q1114" i="2" s="1"/>
  <c r="H1114" i="2"/>
  <c r="I1114" i="2" s="1"/>
  <c r="X1112" i="2"/>
  <c r="Y1112" i="2" s="1"/>
  <c r="P1112" i="2"/>
  <c r="Q1112" i="2" s="1"/>
  <c r="H1112" i="2"/>
  <c r="I1112" i="2" s="1"/>
  <c r="V1097" i="2"/>
  <c r="W1097" i="2" s="1"/>
  <c r="N1097" i="2"/>
  <c r="O1097" i="2" s="1"/>
  <c r="Z1096" i="2"/>
  <c r="AA1096" i="2" s="1"/>
  <c r="R1096" i="2"/>
  <c r="S1096" i="2" s="1"/>
  <c r="V1052" i="2"/>
  <c r="W1052" i="2" s="1"/>
  <c r="Z1051" i="2"/>
  <c r="AA1051" i="2" s="1"/>
  <c r="R1051" i="2"/>
  <c r="S1051" i="2" s="1"/>
  <c r="V1050" i="2"/>
  <c r="W1050" i="2" s="1"/>
  <c r="N1050" i="2"/>
  <c r="O1050" i="2" s="1"/>
  <c r="Z1049" i="2"/>
  <c r="AA1049" i="2" s="1"/>
  <c r="R1049" i="2"/>
  <c r="S1049" i="2" s="1"/>
  <c r="X1189" i="2"/>
  <c r="Y1189" i="2" s="1"/>
  <c r="Z1152" i="2"/>
  <c r="AA1152" i="2" s="1"/>
  <c r="Z1102" i="2"/>
  <c r="AA1102" i="2" s="1"/>
  <c r="R1102" i="2"/>
  <c r="S1102" i="2" s="1"/>
  <c r="V1101" i="2"/>
  <c r="W1101" i="2" s="1"/>
  <c r="N1101" i="2"/>
  <c r="O1101" i="2" s="1"/>
  <c r="Z1100" i="2"/>
  <c r="AA1100" i="2" s="1"/>
  <c r="R1100" i="2"/>
  <c r="S1100" i="2" s="1"/>
  <c r="V1099" i="2"/>
  <c r="W1099" i="2" s="1"/>
  <c r="N1099" i="2"/>
  <c r="O1099" i="2" s="1"/>
  <c r="P1189" i="2"/>
  <c r="Q1189" i="2" s="1"/>
  <c r="Q1188" i="2" s="1"/>
  <c r="P299" i="2" s="1"/>
  <c r="Q299" i="2" s="1"/>
  <c r="H1158" i="2"/>
  <c r="I1158" i="2" s="1"/>
  <c r="P1156" i="2"/>
  <c r="Q1156" i="2" s="1"/>
  <c r="Z1128" i="2"/>
  <c r="AA1128" i="2" s="1"/>
  <c r="X1127" i="2"/>
  <c r="Y1127" i="2" s="1"/>
  <c r="N1127" i="2"/>
  <c r="O1127" i="2" s="1"/>
  <c r="Z1115" i="2"/>
  <c r="AA1115" i="2" s="1"/>
  <c r="R1115" i="2"/>
  <c r="S1115" i="2" s="1"/>
  <c r="V1114" i="2"/>
  <c r="W1114" i="2" s="1"/>
  <c r="Z1113" i="2"/>
  <c r="AA1113" i="2" s="1"/>
  <c r="V1112" i="2"/>
  <c r="W1112" i="2" s="1"/>
  <c r="N1112" i="2"/>
  <c r="O1112" i="2" s="1"/>
  <c r="P1096" i="2"/>
  <c r="Q1096" i="2" s="1"/>
  <c r="H1096" i="2"/>
  <c r="I1096" i="2" s="1"/>
  <c r="Z1066" i="2"/>
  <c r="AA1066" i="2" s="1"/>
  <c r="AA1065" i="2" s="1"/>
  <c r="Z1092" i="2" s="1"/>
  <c r="AA1092" i="2" s="1"/>
  <c r="R1066" i="2"/>
  <c r="S1066" i="2" s="1"/>
  <c r="S1065" i="2" s="1"/>
  <c r="R1168" i="2" s="1"/>
  <c r="S1168" i="2" s="1"/>
  <c r="T1052" i="2"/>
  <c r="X1051" i="2"/>
  <c r="Y1051" i="2" s="1"/>
  <c r="P1051" i="2"/>
  <c r="Q1051" i="2" s="1"/>
  <c r="H1051" i="2"/>
  <c r="I1051" i="2" s="1"/>
  <c r="X1049" i="2"/>
  <c r="Y1049" i="2" s="1"/>
  <c r="P1049" i="2"/>
  <c r="Q1049" i="2" s="1"/>
  <c r="H1049" i="2"/>
  <c r="I1049" i="2" s="1"/>
  <c r="H1189" i="2"/>
  <c r="I1189" i="2" s="1"/>
  <c r="I1188" i="2" s="1"/>
  <c r="R1152" i="2"/>
  <c r="S1152" i="2" s="1"/>
  <c r="X1128" i="2"/>
  <c r="Y1128" i="2" s="1"/>
  <c r="Z1119" i="2"/>
  <c r="AA1119" i="2" s="1"/>
  <c r="X1102" i="2"/>
  <c r="Y1102" i="2" s="1"/>
  <c r="P1102" i="2"/>
  <c r="Q1102" i="2" s="1"/>
  <c r="H1102" i="2"/>
  <c r="I1102" i="2" s="1"/>
  <c r="X1100" i="2"/>
  <c r="Y1100" i="2" s="1"/>
  <c r="P1100" i="2"/>
  <c r="Q1100" i="2" s="1"/>
  <c r="H1100" i="2"/>
  <c r="I1100" i="2" s="1"/>
  <c r="V1075" i="2"/>
  <c r="W1075" i="2" s="1"/>
  <c r="W1074" i="2" s="1"/>
  <c r="V1169" i="2" s="1"/>
  <c r="W1169" i="2" s="1"/>
  <c r="N1075" i="2"/>
  <c r="O1075" i="2" s="1"/>
  <c r="O1074" i="2" s="1"/>
  <c r="N1405" i="2" s="1"/>
  <c r="O1405" i="2" s="1"/>
  <c r="H1156" i="2"/>
  <c r="I1156" i="2" s="1"/>
  <c r="V1127" i="2"/>
  <c r="W1127" i="2" s="1"/>
  <c r="X1115" i="2"/>
  <c r="Y1115" i="2" s="1"/>
  <c r="P1115" i="2"/>
  <c r="Q1115" i="2" s="1"/>
  <c r="H1115" i="2"/>
  <c r="I1115" i="2" s="1"/>
  <c r="T1114" i="2"/>
  <c r="X1113" i="2"/>
  <c r="Y1113" i="2" s="1"/>
  <c r="P1113" i="2"/>
  <c r="Q1113" i="2" s="1"/>
  <c r="H1113" i="2"/>
  <c r="I1113" i="2" s="1"/>
  <c r="Z1097" i="2"/>
  <c r="AA1097" i="2" s="1"/>
  <c r="R1097" i="2"/>
  <c r="S1097" i="2" s="1"/>
  <c r="V1096" i="2"/>
  <c r="W1096" i="2" s="1"/>
  <c r="N1096" i="2"/>
  <c r="O1096" i="2" s="1"/>
  <c r="X1158" i="2"/>
  <c r="Y1158" i="2" s="1"/>
  <c r="H1127" i="2"/>
  <c r="I1127" i="2" s="1"/>
  <c r="V1115" i="2"/>
  <c r="W1115" i="2" s="1"/>
  <c r="N1115" i="2"/>
  <c r="O1115" i="2" s="1"/>
  <c r="Z1114" i="2"/>
  <c r="AA1114" i="2" s="1"/>
  <c r="R1114" i="2"/>
  <c r="S1114" i="2" s="1"/>
  <c r="V1113" i="2"/>
  <c r="W1113" i="2" s="1"/>
  <c r="N1113" i="2"/>
  <c r="O1113" i="2" s="1"/>
  <c r="Z1112" i="2"/>
  <c r="AA1112" i="2" s="1"/>
  <c r="R1112" i="2"/>
  <c r="S1112" i="2" s="1"/>
  <c r="X1097" i="2"/>
  <c r="Y1097" i="2" s="1"/>
  <c r="P1097" i="2"/>
  <c r="Q1097" i="2" s="1"/>
  <c r="H1097" i="2"/>
  <c r="I1097" i="2" s="1"/>
  <c r="V1066" i="2"/>
  <c r="W1066" i="2" s="1"/>
  <c r="W1065" i="2" s="1"/>
  <c r="V1399" i="2" s="1"/>
  <c r="W1399" i="2" s="1"/>
  <c r="N1066" i="2"/>
  <c r="O1066" i="2" s="1"/>
  <c r="O1065" i="2" s="1"/>
  <c r="N1404" i="2" s="1"/>
  <c r="O1404" i="2" s="1"/>
  <c r="X1052" i="2"/>
  <c r="Y1052" i="2" s="1"/>
  <c r="P1052" i="2"/>
  <c r="Q1052" i="2" s="1"/>
  <c r="H1052" i="2"/>
  <c r="I1052" i="2" s="1"/>
  <c r="X1050" i="2"/>
  <c r="Y1050" i="2" s="1"/>
  <c r="P1050" i="2"/>
  <c r="Q1050" i="2" s="1"/>
  <c r="H1050" i="2"/>
  <c r="I1050" i="2" s="1"/>
  <c r="T1049" i="2"/>
  <c r="N1153" i="2"/>
  <c r="O1153" i="2" s="1"/>
  <c r="H1099" i="2"/>
  <c r="I1099" i="2" s="1"/>
  <c r="P1066" i="2"/>
  <c r="Q1066" i="2" s="1"/>
  <c r="Q1065" i="2" s="1"/>
  <c r="P1399" i="2" s="1"/>
  <c r="Q1399" i="2" s="1"/>
  <c r="X1038" i="2"/>
  <c r="Y1038" i="2" s="1"/>
  <c r="P1038" i="2"/>
  <c r="Q1038" i="2" s="1"/>
  <c r="H1038" i="2"/>
  <c r="I1038" i="2" s="1"/>
  <c r="X1036" i="2"/>
  <c r="Y1036" i="2" s="1"/>
  <c r="P1036" i="2"/>
  <c r="Q1036" i="2" s="1"/>
  <c r="H1036" i="2"/>
  <c r="I1036" i="2" s="1"/>
  <c r="Z1101" i="2"/>
  <c r="AA1101" i="2" s="1"/>
  <c r="N1100" i="2"/>
  <c r="O1100" i="2" s="1"/>
  <c r="H1075" i="2"/>
  <c r="I1075" i="2" s="1"/>
  <c r="I1074" i="2" s="1"/>
  <c r="H1405" i="2" s="1"/>
  <c r="I1405" i="2" s="1"/>
  <c r="V1034" i="2"/>
  <c r="W1034" i="2" s="1"/>
  <c r="N1034" i="2"/>
  <c r="O1034" i="2" s="1"/>
  <c r="Z1033" i="2"/>
  <c r="AA1033" i="2" s="1"/>
  <c r="R1033" i="2"/>
  <c r="S1033" i="2" s="1"/>
  <c r="X1119" i="2"/>
  <c r="Y1119" i="2" s="1"/>
  <c r="Z1075" i="2"/>
  <c r="AA1075" i="2" s="1"/>
  <c r="AA1074" i="2" s="1"/>
  <c r="Z243" i="2" s="1"/>
  <c r="AA243" i="2" s="1"/>
  <c r="N1051" i="2"/>
  <c r="O1051" i="2" s="1"/>
  <c r="Z1039" i="2"/>
  <c r="AA1039" i="2" s="1"/>
  <c r="R1039" i="2"/>
  <c r="S1039" i="2" s="1"/>
  <c r="V1038" i="2"/>
  <c r="W1038" i="2" s="1"/>
  <c r="R1101" i="2"/>
  <c r="S1101" i="2" s="1"/>
  <c r="Z1099" i="2"/>
  <c r="AA1099" i="2" s="1"/>
  <c r="X1075" i="2"/>
  <c r="Y1075" i="2" s="1"/>
  <c r="Y1074" i="2" s="1"/>
  <c r="X1089" i="2" s="1"/>
  <c r="Y1089" i="2" s="1"/>
  <c r="R1052" i="2"/>
  <c r="S1052" i="2" s="1"/>
  <c r="N1049" i="2"/>
  <c r="O1049" i="2" s="1"/>
  <c r="X1033" i="2"/>
  <c r="Y1033" i="2" s="1"/>
  <c r="P1033" i="2"/>
  <c r="Q1033" i="2" s="1"/>
  <c r="H1033" i="2"/>
  <c r="I1033" i="2" s="1"/>
  <c r="P1101" i="2"/>
  <c r="Q1101" i="2" s="1"/>
  <c r="X1099" i="2"/>
  <c r="Y1099" i="2" s="1"/>
  <c r="X1066" i="2"/>
  <c r="Y1066" i="2" s="1"/>
  <c r="Y1065" i="2" s="1"/>
  <c r="X1168" i="2" s="1"/>
  <c r="Y1168" i="2" s="1"/>
  <c r="H1066" i="2"/>
  <c r="I1066" i="2" s="1"/>
  <c r="I1065" i="2" s="1"/>
  <c r="H1088" i="2" s="1"/>
  <c r="I1088" i="2" s="1"/>
  <c r="R1050" i="2"/>
  <c r="S1050" i="2" s="1"/>
  <c r="X1039" i="2"/>
  <c r="Y1039" i="2" s="1"/>
  <c r="P1039" i="2"/>
  <c r="Q1039" i="2" s="1"/>
  <c r="H1039" i="2"/>
  <c r="I1039" i="2" s="1"/>
  <c r="Z1120" i="2"/>
  <c r="AA1120" i="2" s="1"/>
  <c r="V1102" i="2"/>
  <c r="W1102" i="2" s="1"/>
  <c r="R1099" i="2"/>
  <c r="S1099" i="2" s="1"/>
  <c r="R1075" i="2"/>
  <c r="S1075" i="2" s="1"/>
  <c r="S1074" i="2" s="1"/>
  <c r="R1400" i="2" s="1"/>
  <c r="S1400" i="2" s="1"/>
  <c r="V1051" i="2"/>
  <c r="W1051" i="2" s="1"/>
  <c r="H1101" i="2"/>
  <c r="I1101" i="2" s="1"/>
  <c r="P1099" i="2"/>
  <c r="Q1099" i="2" s="1"/>
  <c r="P1075" i="2"/>
  <c r="Q1075" i="2" s="1"/>
  <c r="Q1074" i="2" s="1"/>
  <c r="R1062" i="2"/>
  <c r="S1062" i="2" s="1"/>
  <c r="Z1052" i="2"/>
  <c r="AA1052" i="2" s="1"/>
  <c r="V1049" i="2"/>
  <c r="W1049" i="2" s="1"/>
  <c r="V1039" i="2"/>
  <c r="W1039" i="2" s="1"/>
  <c r="N1039" i="2"/>
  <c r="O1039" i="2" s="1"/>
  <c r="Z1038" i="2"/>
  <c r="AA1038" i="2" s="1"/>
  <c r="R1038" i="2"/>
  <c r="S1038" i="2" s="1"/>
  <c r="V1037" i="2"/>
  <c r="W1037" i="2" s="1"/>
  <c r="N1037" i="2"/>
  <c r="O1037" i="2" s="1"/>
  <c r="Z1036" i="2"/>
  <c r="AA1036" i="2" s="1"/>
  <c r="R1036" i="2"/>
  <c r="S1036" i="2" s="1"/>
  <c r="V1153" i="2"/>
  <c r="W1153" i="2" s="1"/>
  <c r="Z1118" i="2"/>
  <c r="AA1118" i="2" s="1"/>
  <c r="N1102" i="2"/>
  <c r="O1102" i="2" s="1"/>
  <c r="V1100" i="2"/>
  <c r="W1100" i="2" s="1"/>
  <c r="Z1050" i="2"/>
  <c r="AA1050" i="2" s="1"/>
  <c r="X1034" i="2"/>
  <c r="Y1034" i="2" s="1"/>
  <c r="P1034" i="2"/>
  <c r="Q1034" i="2" s="1"/>
  <c r="H1034" i="2"/>
  <c r="I1034" i="2" s="1"/>
  <c r="T1033" i="2"/>
  <c r="Z1037" i="2"/>
  <c r="AA1037" i="2" s="1"/>
  <c r="R1034" i="2"/>
  <c r="S1034" i="2" s="1"/>
  <c r="V1011" i="2"/>
  <c r="W1011" i="2" s="1"/>
  <c r="W1010" i="2" s="1"/>
  <c r="V401" i="2" s="1"/>
  <c r="W401" i="2" s="1"/>
  <c r="N1011" i="2"/>
  <c r="O1011" i="2" s="1"/>
  <c r="O1010" i="2" s="1"/>
  <c r="Z995" i="2"/>
  <c r="AA995" i="2" s="1"/>
  <c r="AA994" i="2" s="1"/>
  <c r="Z1121" i="2" s="1"/>
  <c r="AA1121" i="2" s="1"/>
  <c r="R995" i="2"/>
  <c r="S995" i="2" s="1"/>
  <c r="S994" i="2" s="1"/>
  <c r="R1121" i="2" s="1"/>
  <c r="S1121" i="2" s="1"/>
  <c r="X974" i="2"/>
  <c r="Y974" i="2" s="1"/>
  <c r="P974" i="2"/>
  <c r="Q974" i="2" s="1"/>
  <c r="H974" i="2"/>
  <c r="I974" i="2" s="1"/>
  <c r="P972" i="2"/>
  <c r="Q972" i="2" s="1"/>
  <c r="V927" i="2"/>
  <c r="W927" i="2" s="1"/>
  <c r="N927" i="2"/>
  <c r="O927" i="2" s="1"/>
  <c r="Z926" i="2"/>
  <c r="AA926" i="2" s="1"/>
  <c r="R926" i="2"/>
  <c r="S926" i="2" s="1"/>
  <c r="X1037" i="2"/>
  <c r="Y1037" i="2" s="1"/>
  <c r="V1036" i="2"/>
  <c r="W1036" i="2" s="1"/>
  <c r="Z1020" i="2"/>
  <c r="AA1020" i="2" s="1"/>
  <c r="AA1019" i="2" s="1"/>
  <c r="Z413" i="2" s="1"/>
  <c r="AA413" i="2" s="1"/>
  <c r="R1020" i="2"/>
  <c r="S1020" i="2" s="1"/>
  <c r="S1019" i="2" s="1"/>
  <c r="R402" i="2" s="1"/>
  <c r="S402" i="2" s="1"/>
  <c r="X982" i="2"/>
  <c r="Y982" i="2" s="1"/>
  <c r="H982" i="2"/>
  <c r="I982" i="2" s="1"/>
  <c r="T979" i="2"/>
  <c r="X959" i="2"/>
  <c r="Y959" i="2" s="1"/>
  <c r="Y958" i="2" s="1"/>
  <c r="X928" i="2" s="1"/>
  <c r="Y928" i="2" s="1"/>
  <c r="P959" i="2"/>
  <c r="Q959" i="2" s="1"/>
  <c r="Q958" i="2" s="1"/>
  <c r="P934" i="2" s="1"/>
  <c r="Q934" i="2" s="1"/>
  <c r="H959" i="2"/>
  <c r="I959" i="2" s="1"/>
  <c r="I958" i="2" s="1"/>
  <c r="X995" i="2"/>
  <c r="Y995" i="2" s="1"/>
  <c r="Y994" i="2" s="1"/>
  <c r="X975" i="2" s="1"/>
  <c r="Y975" i="2" s="1"/>
  <c r="P995" i="2"/>
  <c r="Q995" i="2" s="1"/>
  <c r="Q994" i="2" s="1"/>
  <c r="P975" i="2" s="1"/>
  <c r="Q975" i="2" s="1"/>
  <c r="H995" i="2"/>
  <c r="I995" i="2" s="1"/>
  <c r="I994" i="2" s="1"/>
  <c r="H980" i="2" s="1"/>
  <c r="I980" i="2" s="1"/>
  <c r="R975" i="2"/>
  <c r="S975" i="2" s="1"/>
  <c r="Z973" i="2"/>
  <c r="AA973" i="2" s="1"/>
  <c r="N972" i="2"/>
  <c r="O972" i="2" s="1"/>
  <c r="T1038" i="2"/>
  <c r="R1037" i="2"/>
  <c r="S1037" i="2" s="1"/>
  <c r="X1020" i="2"/>
  <c r="Y1020" i="2" s="1"/>
  <c r="Y1019" i="2" s="1"/>
  <c r="P1020" i="2"/>
  <c r="Q1020" i="2" s="1"/>
  <c r="Q1019" i="2" s="1"/>
  <c r="H1020" i="2"/>
  <c r="I1020" i="2" s="1"/>
  <c r="I1019" i="2" s="1"/>
  <c r="H113" i="2" s="1"/>
  <c r="I113" i="2" s="1"/>
  <c r="V982" i="2"/>
  <c r="W982" i="2" s="1"/>
  <c r="Z981" i="2"/>
  <c r="AA981" i="2" s="1"/>
  <c r="R981" i="2"/>
  <c r="S981" i="2" s="1"/>
  <c r="Z979" i="2"/>
  <c r="AA979" i="2" s="1"/>
  <c r="R979" i="2"/>
  <c r="S979" i="2" s="1"/>
  <c r="V978" i="2"/>
  <c r="W978" i="2" s="1"/>
  <c r="R977" i="2"/>
  <c r="S977" i="2" s="1"/>
  <c r="P1037" i="2"/>
  <c r="Q1037" i="2" s="1"/>
  <c r="N1036" i="2"/>
  <c r="O1036" i="2" s="1"/>
  <c r="Z1011" i="2"/>
  <c r="AA1011" i="2" s="1"/>
  <c r="AA1010" i="2" s="1"/>
  <c r="R1011" i="2"/>
  <c r="S1011" i="2" s="1"/>
  <c r="S1010" i="2" s="1"/>
  <c r="R401" i="2" s="1"/>
  <c r="S401" i="2" s="1"/>
  <c r="V995" i="2"/>
  <c r="W995" i="2" s="1"/>
  <c r="W994" i="2" s="1"/>
  <c r="V1126" i="2" s="1"/>
  <c r="W1126" i="2" s="1"/>
  <c r="N995" i="2"/>
  <c r="O995" i="2" s="1"/>
  <c r="O994" i="2" s="1"/>
  <c r="N1121" i="2" s="1"/>
  <c r="O1121" i="2" s="1"/>
  <c r="T974" i="2"/>
  <c r="Z927" i="2"/>
  <c r="AA927" i="2" s="1"/>
  <c r="R927" i="2"/>
  <c r="S927" i="2" s="1"/>
  <c r="V926" i="2"/>
  <c r="W926" i="2" s="1"/>
  <c r="N926" i="2"/>
  <c r="O926" i="2" s="1"/>
  <c r="Z1034" i="2"/>
  <c r="AA1034" i="2" s="1"/>
  <c r="V1020" i="2"/>
  <c r="W1020" i="2" s="1"/>
  <c r="W1019" i="2" s="1"/>
  <c r="N1020" i="2"/>
  <c r="O1020" i="2" s="1"/>
  <c r="X981" i="2"/>
  <c r="Y981" i="2" s="1"/>
  <c r="P981" i="2"/>
  <c r="Q981" i="2" s="1"/>
  <c r="H981" i="2"/>
  <c r="I981" i="2" s="1"/>
  <c r="X979" i="2"/>
  <c r="Y979" i="2" s="1"/>
  <c r="P979" i="2"/>
  <c r="Q979" i="2" s="1"/>
  <c r="H979" i="2"/>
  <c r="I979" i="2" s="1"/>
  <c r="X977" i="2"/>
  <c r="Y977" i="2" s="1"/>
  <c r="P977" i="2"/>
  <c r="Q977" i="2" s="1"/>
  <c r="H977" i="2"/>
  <c r="I977" i="2" s="1"/>
  <c r="V1033" i="2"/>
  <c r="W1033" i="2" s="1"/>
  <c r="X1011" i="2"/>
  <c r="Y1011" i="2" s="1"/>
  <c r="Y1010" i="2" s="1"/>
  <c r="P1011" i="2"/>
  <c r="Q1011" i="2" s="1"/>
  <c r="Q1010" i="2" s="1"/>
  <c r="P407" i="2" s="1"/>
  <c r="Q407" i="2" s="1"/>
  <c r="H1011" i="2"/>
  <c r="I1011" i="2" s="1"/>
  <c r="I1010" i="2" s="1"/>
  <c r="Z974" i="2"/>
  <c r="AA974" i="2" s="1"/>
  <c r="V973" i="2"/>
  <c r="W973" i="2" s="1"/>
  <c r="H1037" i="2"/>
  <c r="I1037" i="2" s="1"/>
  <c r="V981" i="2"/>
  <c r="W981" i="2" s="1"/>
  <c r="N981" i="2"/>
  <c r="O981" i="2" s="1"/>
  <c r="Z978" i="2"/>
  <c r="AA978" i="2" s="1"/>
  <c r="N977" i="2"/>
  <c r="O977" i="2" s="1"/>
  <c r="Z959" i="2"/>
  <c r="AA959" i="2" s="1"/>
  <c r="AA958" i="2" s="1"/>
  <c r="Z928" i="2" s="1"/>
  <c r="AA928" i="2" s="1"/>
  <c r="R959" i="2"/>
  <c r="S959" i="2" s="1"/>
  <c r="S958" i="2" s="1"/>
  <c r="R934" i="2" s="1"/>
  <c r="S934" i="2" s="1"/>
  <c r="N933" i="2"/>
  <c r="O933" i="2" s="1"/>
  <c r="X932" i="2"/>
  <c r="Y932" i="2" s="1"/>
  <c r="V931" i="2"/>
  <c r="W931" i="2" s="1"/>
  <c r="H926" i="2"/>
  <c r="I926" i="2" s="1"/>
  <c r="X917" i="2"/>
  <c r="Y917" i="2" s="1"/>
  <c r="Y916" i="2" s="1"/>
  <c r="P917" i="2"/>
  <c r="Q917" i="2" s="1"/>
  <c r="H917" i="2"/>
  <c r="I917" i="2" s="1"/>
  <c r="I916" i="2" s="1"/>
  <c r="H563" i="2" s="1"/>
  <c r="I563" i="2" s="1"/>
  <c r="X887" i="2"/>
  <c r="Y887" i="2" s="1"/>
  <c r="P887" i="2"/>
  <c r="Q887" i="2" s="1"/>
  <c r="H887" i="2"/>
  <c r="I887" i="2" s="1"/>
  <c r="T886" i="2"/>
  <c r="X885" i="2"/>
  <c r="Y885" i="2" s="1"/>
  <c r="P885" i="2"/>
  <c r="Q885" i="2" s="1"/>
  <c r="H885" i="2"/>
  <c r="I885" i="2" s="1"/>
  <c r="R972" i="2"/>
  <c r="S972" i="2" s="1"/>
  <c r="X933" i="2"/>
  <c r="Y933" i="2" s="1"/>
  <c r="V932" i="2"/>
  <c r="W932" i="2" s="1"/>
  <c r="H927" i="2"/>
  <c r="I927" i="2" s="1"/>
  <c r="Z908" i="2"/>
  <c r="AA908" i="2" s="1"/>
  <c r="AA907" i="2" s="1"/>
  <c r="Z102" i="2" s="1"/>
  <c r="AA102" i="2" s="1"/>
  <c r="R908" i="2"/>
  <c r="S908" i="2" s="1"/>
  <c r="S907" i="2" s="1"/>
  <c r="R1466" i="2" s="1"/>
  <c r="S1466" i="2" s="1"/>
  <c r="X889" i="2"/>
  <c r="Y889" i="2" s="1"/>
  <c r="Y888" i="2" s="1"/>
  <c r="X1228" i="2" s="1"/>
  <c r="Y1228" i="2" s="1"/>
  <c r="P889" i="2"/>
  <c r="Q889" i="2" s="1"/>
  <c r="Q888" i="2" s="1"/>
  <c r="P1228" i="2" s="1"/>
  <c r="Q1228" i="2" s="1"/>
  <c r="H889" i="2"/>
  <c r="I889" i="2" s="1"/>
  <c r="I888" i="2" s="1"/>
  <c r="H1244" i="2" s="1"/>
  <c r="I1244" i="2" s="1"/>
  <c r="Z882" i="2"/>
  <c r="AA882" i="2" s="1"/>
  <c r="R882" i="2"/>
  <c r="S882" i="2" s="1"/>
  <c r="V881" i="2"/>
  <c r="W881" i="2" s="1"/>
  <c r="V933" i="2"/>
  <c r="W933" i="2" s="1"/>
  <c r="R930" i="2"/>
  <c r="S930" i="2" s="1"/>
  <c r="H930" i="2"/>
  <c r="I930" i="2" s="1"/>
  <c r="P926" i="2"/>
  <c r="Q926" i="2" s="1"/>
  <c r="V917" i="2"/>
  <c r="W917" i="2" s="1"/>
  <c r="W916" i="2" s="1"/>
  <c r="V1460" i="2" s="1"/>
  <c r="W1460" i="2" s="1"/>
  <c r="N917" i="2"/>
  <c r="O917" i="2" s="1"/>
  <c r="O916" i="2" s="1"/>
  <c r="N1460" i="2" s="1"/>
  <c r="O1460" i="2" s="1"/>
  <c r="V887" i="2"/>
  <c r="W887" i="2" s="1"/>
  <c r="N887" i="2"/>
  <c r="O887" i="2" s="1"/>
  <c r="Z886" i="2"/>
  <c r="AA886" i="2" s="1"/>
  <c r="R886" i="2"/>
  <c r="S886" i="2" s="1"/>
  <c r="V885" i="2"/>
  <c r="W885" i="2" s="1"/>
  <c r="N885" i="2"/>
  <c r="O885" i="2" s="1"/>
  <c r="Z884" i="2"/>
  <c r="AA884" i="2" s="1"/>
  <c r="R884" i="2"/>
  <c r="S884" i="2" s="1"/>
  <c r="R931" i="2"/>
  <c r="S931" i="2" s="1"/>
  <c r="H931" i="2"/>
  <c r="I931" i="2" s="1"/>
  <c r="P927" i="2"/>
  <c r="Q927" i="2" s="1"/>
  <c r="X908" i="2"/>
  <c r="Y908" i="2" s="1"/>
  <c r="Y907" i="2" s="1"/>
  <c r="X1461" i="2" s="1"/>
  <c r="Y1461" i="2" s="1"/>
  <c r="P908" i="2"/>
  <c r="Q908" i="2" s="1"/>
  <c r="Q907" i="2" s="1"/>
  <c r="P704" i="2" s="1"/>
  <c r="Q704" i="2" s="1"/>
  <c r="H908" i="2"/>
  <c r="I908" i="2" s="1"/>
  <c r="I907" i="2" s="1"/>
  <c r="H1461" i="2" s="1"/>
  <c r="I1461" i="2" s="1"/>
  <c r="V889" i="2"/>
  <c r="W889" i="2" s="1"/>
  <c r="W888" i="2" s="1"/>
  <c r="V1392" i="2" s="1"/>
  <c r="W1392" i="2" s="1"/>
  <c r="N889" i="2"/>
  <c r="O889" i="2" s="1"/>
  <c r="X882" i="2"/>
  <c r="Y882" i="2" s="1"/>
  <c r="P882" i="2"/>
  <c r="Q882" i="2" s="1"/>
  <c r="H882" i="2"/>
  <c r="I882" i="2" s="1"/>
  <c r="T881" i="2"/>
  <c r="R932" i="2"/>
  <c r="S932" i="2" s="1"/>
  <c r="H932" i="2"/>
  <c r="I932" i="2" s="1"/>
  <c r="Z930" i="2"/>
  <c r="AA930" i="2" s="1"/>
  <c r="P930" i="2"/>
  <c r="Q930" i="2" s="1"/>
  <c r="X926" i="2"/>
  <c r="Y926" i="2" s="1"/>
  <c r="T917" i="2"/>
  <c r="X886" i="2"/>
  <c r="Y886" i="2" s="1"/>
  <c r="P886" i="2"/>
  <c r="Q886" i="2" s="1"/>
  <c r="H886" i="2"/>
  <c r="I886" i="2" s="1"/>
  <c r="X884" i="2"/>
  <c r="Y884" i="2" s="1"/>
  <c r="P884" i="2"/>
  <c r="Q884" i="2" s="1"/>
  <c r="H884" i="2"/>
  <c r="I884" i="2" s="1"/>
  <c r="V959" i="2"/>
  <c r="W959" i="2" s="1"/>
  <c r="W958" i="2" s="1"/>
  <c r="V928" i="2" s="1"/>
  <c r="W928" i="2" s="1"/>
  <c r="R933" i="2"/>
  <c r="S933" i="2" s="1"/>
  <c r="H933" i="2"/>
  <c r="I933" i="2" s="1"/>
  <c r="Z931" i="2"/>
  <c r="AA931" i="2" s="1"/>
  <c r="P931" i="2"/>
  <c r="Q931" i="2" s="1"/>
  <c r="N930" i="2"/>
  <c r="O930" i="2" s="1"/>
  <c r="X927" i="2"/>
  <c r="Y927" i="2" s="1"/>
  <c r="V908" i="2"/>
  <c r="W908" i="2" s="1"/>
  <c r="W907" i="2" s="1"/>
  <c r="V102" i="2" s="1"/>
  <c r="W102" i="2" s="1"/>
  <c r="N908" i="2"/>
  <c r="O908" i="2" s="1"/>
  <c r="O907" i="2" s="1"/>
  <c r="N704" i="2" s="1"/>
  <c r="O704" i="2" s="1"/>
  <c r="V882" i="2"/>
  <c r="W882" i="2" s="1"/>
  <c r="N882" i="2"/>
  <c r="O882" i="2" s="1"/>
  <c r="Z881" i="2"/>
  <c r="AA881" i="2" s="1"/>
  <c r="R881" i="2"/>
  <c r="S881" i="2" s="1"/>
  <c r="S880" i="2" s="1"/>
  <c r="Z932" i="2"/>
  <c r="AA932" i="2" s="1"/>
  <c r="P932" i="2"/>
  <c r="Q932" i="2" s="1"/>
  <c r="N931" i="2"/>
  <c r="O931" i="2" s="1"/>
  <c r="X930" i="2"/>
  <c r="Y930" i="2" s="1"/>
  <c r="Z917" i="2"/>
  <c r="AA917" i="2" s="1"/>
  <c r="AA916" i="2" s="1"/>
  <c r="Z610" i="2" s="1"/>
  <c r="AA610" i="2" s="1"/>
  <c r="R917" i="2"/>
  <c r="S917" i="2" s="1"/>
  <c r="S916" i="2" s="1"/>
  <c r="R686" i="2" s="1"/>
  <c r="S686" i="2" s="1"/>
  <c r="Z887" i="2"/>
  <c r="AA887" i="2" s="1"/>
  <c r="R887" i="2"/>
  <c r="S887" i="2" s="1"/>
  <c r="V886" i="2"/>
  <c r="W886" i="2" s="1"/>
  <c r="Z885" i="2"/>
  <c r="AA885" i="2" s="1"/>
  <c r="R885" i="2"/>
  <c r="S885" i="2" s="1"/>
  <c r="V884" i="2"/>
  <c r="W884" i="2" s="1"/>
  <c r="N884" i="2"/>
  <c r="O884" i="2" s="1"/>
  <c r="V844" i="2"/>
  <c r="W844" i="2" s="1"/>
  <c r="W843" i="2" s="1"/>
  <c r="Z823" i="2"/>
  <c r="AA823" i="2" s="1"/>
  <c r="R823" i="2"/>
  <c r="S823" i="2" s="1"/>
  <c r="V822" i="2"/>
  <c r="W822" i="2" s="1"/>
  <c r="N822" i="2"/>
  <c r="O822" i="2" s="1"/>
  <c r="V820" i="2"/>
  <c r="W820" i="2" s="1"/>
  <c r="N820" i="2"/>
  <c r="O820" i="2" s="1"/>
  <c r="Z819" i="2"/>
  <c r="AA819" i="2" s="1"/>
  <c r="R819" i="2"/>
  <c r="S819" i="2" s="1"/>
  <c r="Z787" i="2"/>
  <c r="AA787" i="2" s="1"/>
  <c r="AA786" i="2" s="1"/>
  <c r="Z772" i="2" s="1"/>
  <c r="AA772" i="2" s="1"/>
  <c r="R787" i="2"/>
  <c r="S787" i="2" s="1"/>
  <c r="S786" i="2" s="1"/>
  <c r="R1116" i="2" s="1"/>
  <c r="S1116" i="2" s="1"/>
  <c r="V771" i="2"/>
  <c r="W771" i="2" s="1"/>
  <c r="N771" i="2"/>
  <c r="O771" i="2" s="1"/>
  <c r="Z770" i="2"/>
  <c r="AA770" i="2" s="1"/>
  <c r="R770" i="2"/>
  <c r="S770" i="2" s="1"/>
  <c r="V769" i="2"/>
  <c r="W769" i="2" s="1"/>
  <c r="N769" i="2"/>
  <c r="O769" i="2" s="1"/>
  <c r="Z768" i="2"/>
  <c r="AA768" i="2" s="1"/>
  <c r="R768" i="2"/>
  <c r="S768" i="2" s="1"/>
  <c r="V930" i="2"/>
  <c r="W930" i="2" s="1"/>
  <c r="Z889" i="2"/>
  <c r="AA889" i="2" s="1"/>
  <c r="AA888" i="2" s="1"/>
  <c r="Z1417" i="2" s="1"/>
  <c r="AA1417" i="2" s="1"/>
  <c r="T829" i="2"/>
  <c r="X815" i="2"/>
  <c r="Y815" i="2" s="1"/>
  <c r="P815" i="2"/>
  <c r="Q815" i="2" s="1"/>
  <c r="H815" i="2"/>
  <c r="I815" i="2" s="1"/>
  <c r="Z804" i="2"/>
  <c r="AA804" i="2" s="1"/>
  <c r="AA803" i="2" s="1"/>
  <c r="R804" i="2"/>
  <c r="S804" i="2" s="1"/>
  <c r="S803" i="2" s="1"/>
  <c r="R79" i="2" s="1"/>
  <c r="S79" i="2" s="1"/>
  <c r="R889" i="2"/>
  <c r="S889" i="2" s="1"/>
  <c r="S888" i="2" s="1"/>
  <c r="R1417" i="2" s="1"/>
  <c r="S1417" i="2" s="1"/>
  <c r="H844" i="2"/>
  <c r="I844" i="2" s="1"/>
  <c r="I843" i="2" s="1"/>
  <c r="X823" i="2"/>
  <c r="Y823" i="2" s="1"/>
  <c r="P823" i="2"/>
  <c r="Q823" i="2" s="1"/>
  <c r="H823" i="2"/>
  <c r="I823" i="2" s="1"/>
  <c r="X819" i="2"/>
  <c r="Y819" i="2" s="1"/>
  <c r="P819" i="2"/>
  <c r="Q819" i="2" s="1"/>
  <c r="H819" i="2"/>
  <c r="I819" i="2" s="1"/>
  <c r="X787" i="2"/>
  <c r="Y787" i="2" s="1"/>
  <c r="Y786" i="2" s="1"/>
  <c r="X772" i="2" s="1"/>
  <c r="Y772" i="2" s="1"/>
  <c r="P787" i="2"/>
  <c r="Q787" i="2" s="1"/>
  <c r="Q786" i="2" s="1"/>
  <c r="P1116" i="2" s="1"/>
  <c r="Q1116" i="2" s="1"/>
  <c r="H787" i="2"/>
  <c r="I787" i="2" s="1"/>
  <c r="I786" i="2" s="1"/>
  <c r="H772" i="2" s="1"/>
  <c r="I772" i="2" s="1"/>
  <c r="X770" i="2"/>
  <c r="Y770" i="2" s="1"/>
  <c r="P770" i="2"/>
  <c r="Q770" i="2" s="1"/>
  <c r="H770" i="2"/>
  <c r="I770" i="2" s="1"/>
  <c r="X768" i="2"/>
  <c r="Y768" i="2" s="1"/>
  <c r="P768" i="2"/>
  <c r="Q768" i="2" s="1"/>
  <c r="H768" i="2"/>
  <c r="I768" i="2" s="1"/>
  <c r="Z933" i="2"/>
  <c r="AA933" i="2" s="1"/>
  <c r="R844" i="2"/>
  <c r="S844" i="2" s="1"/>
  <c r="S843" i="2" s="1"/>
  <c r="Z829" i="2"/>
  <c r="AA829" i="2" s="1"/>
  <c r="AA828" i="2" s="1"/>
  <c r="Z821" i="2" s="1"/>
  <c r="AA821" i="2" s="1"/>
  <c r="R829" i="2"/>
  <c r="S829" i="2" s="1"/>
  <c r="S828" i="2" s="1"/>
  <c r="R817" i="2" s="1"/>
  <c r="S817" i="2" s="1"/>
  <c r="Z816" i="2"/>
  <c r="AA816" i="2" s="1"/>
  <c r="R816" i="2"/>
  <c r="S816" i="2" s="1"/>
  <c r="V815" i="2"/>
  <c r="W815" i="2" s="1"/>
  <c r="N815" i="2"/>
  <c r="O815" i="2" s="1"/>
  <c r="X804" i="2"/>
  <c r="Y804" i="2" s="1"/>
  <c r="Y803" i="2" s="1"/>
  <c r="P804" i="2"/>
  <c r="Q804" i="2" s="1"/>
  <c r="Q803" i="2" s="1"/>
  <c r="P79" i="2" s="1"/>
  <c r="Q79" i="2" s="1"/>
  <c r="H804" i="2"/>
  <c r="I804" i="2" s="1"/>
  <c r="I803" i="2" s="1"/>
  <c r="P933" i="2"/>
  <c r="Q933" i="2" s="1"/>
  <c r="P844" i="2"/>
  <c r="Q844" i="2" s="1"/>
  <c r="Q843" i="2" s="1"/>
  <c r="V823" i="2"/>
  <c r="W823" i="2" s="1"/>
  <c r="N823" i="2"/>
  <c r="O823" i="2" s="1"/>
  <c r="Z822" i="2"/>
  <c r="AA822" i="2" s="1"/>
  <c r="R822" i="2"/>
  <c r="S822" i="2" s="1"/>
  <c r="Z820" i="2"/>
  <c r="AA820" i="2" s="1"/>
  <c r="R820" i="2"/>
  <c r="S820" i="2" s="1"/>
  <c r="V819" i="2"/>
  <c r="W819" i="2" s="1"/>
  <c r="N819" i="2"/>
  <c r="O819" i="2" s="1"/>
  <c r="V787" i="2"/>
  <c r="W787" i="2" s="1"/>
  <c r="N787" i="2"/>
  <c r="O787" i="2" s="1"/>
  <c r="O786" i="2" s="1"/>
  <c r="N1116" i="2" s="1"/>
  <c r="O1116" i="2" s="1"/>
  <c r="Z771" i="2"/>
  <c r="AA771" i="2" s="1"/>
  <c r="R771" i="2"/>
  <c r="S771" i="2" s="1"/>
  <c r="V770" i="2"/>
  <c r="W770" i="2" s="1"/>
  <c r="N770" i="2"/>
  <c r="O770" i="2" s="1"/>
  <c r="Z769" i="2"/>
  <c r="AA769" i="2" s="1"/>
  <c r="R769" i="2"/>
  <c r="S769" i="2" s="1"/>
  <c r="V768" i="2"/>
  <c r="W768" i="2" s="1"/>
  <c r="N768" i="2"/>
  <c r="O768" i="2" s="1"/>
  <c r="X881" i="2"/>
  <c r="Y881" i="2" s="1"/>
  <c r="Z844" i="2"/>
  <c r="AA844" i="2" s="1"/>
  <c r="AA843" i="2" s="1"/>
  <c r="X829" i="2"/>
  <c r="Y829" i="2" s="1"/>
  <c r="Y828" i="2" s="1"/>
  <c r="X817" i="2" s="1"/>
  <c r="Y817" i="2" s="1"/>
  <c r="P829" i="2"/>
  <c r="Q829" i="2" s="1"/>
  <c r="Q828" i="2" s="1"/>
  <c r="P821" i="2" s="1"/>
  <c r="Q821" i="2" s="1"/>
  <c r="H829" i="2"/>
  <c r="I829" i="2" s="1"/>
  <c r="I828" i="2" s="1"/>
  <c r="X816" i="2"/>
  <c r="Y816" i="2" s="1"/>
  <c r="P816" i="2"/>
  <c r="Q816" i="2" s="1"/>
  <c r="H816" i="2"/>
  <c r="I816" i="2" s="1"/>
  <c r="V804" i="2"/>
  <c r="W804" i="2" s="1"/>
  <c r="W803" i="2" s="1"/>
  <c r="V79" i="2" s="1"/>
  <c r="W79" i="2" s="1"/>
  <c r="N804" i="2"/>
  <c r="O804" i="2" s="1"/>
  <c r="O803" i="2" s="1"/>
  <c r="N79" i="2" s="1"/>
  <c r="O79" i="2" s="1"/>
  <c r="N959" i="2"/>
  <c r="O959" i="2" s="1"/>
  <c r="N932" i="2"/>
  <c r="O932" i="2" s="1"/>
  <c r="P881" i="2"/>
  <c r="Q881" i="2" s="1"/>
  <c r="X844" i="2"/>
  <c r="Y844" i="2" s="1"/>
  <c r="Y843" i="2" s="1"/>
  <c r="N844" i="2"/>
  <c r="O844" i="2" s="1"/>
  <c r="X822" i="2"/>
  <c r="Y822" i="2" s="1"/>
  <c r="P822" i="2"/>
  <c r="Q822" i="2" s="1"/>
  <c r="H822" i="2"/>
  <c r="I822" i="2" s="1"/>
  <c r="X820" i="2"/>
  <c r="Y820" i="2" s="1"/>
  <c r="P820" i="2"/>
  <c r="Q820" i="2" s="1"/>
  <c r="H820" i="2"/>
  <c r="I820" i="2" s="1"/>
  <c r="X771" i="2"/>
  <c r="Y771" i="2" s="1"/>
  <c r="P771" i="2"/>
  <c r="Q771" i="2" s="1"/>
  <c r="H771" i="2"/>
  <c r="I771" i="2" s="1"/>
  <c r="T770" i="2"/>
  <c r="X769" i="2"/>
  <c r="Y769" i="2" s="1"/>
  <c r="P769" i="2"/>
  <c r="Q769" i="2" s="1"/>
  <c r="H769" i="2"/>
  <c r="I769" i="2" s="1"/>
  <c r="X931" i="2"/>
  <c r="Y931" i="2" s="1"/>
  <c r="H881" i="2"/>
  <c r="I881" i="2" s="1"/>
  <c r="V829" i="2"/>
  <c r="W829" i="2" s="1"/>
  <c r="W828" i="2" s="1"/>
  <c r="V817" i="2" s="1"/>
  <c r="W817" i="2" s="1"/>
  <c r="N829" i="2"/>
  <c r="O829" i="2" s="1"/>
  <c r="V816" i="2"/>
  <c r="W816" i="2" s="1"/>
  <c r="N816" i="2"/>
  <c r="O816" i="2" s="1"/>
  <c r="Z815" i="2"/>
  <c r="AA815" i="2" s="1"/>
  <c r="R815" i="2"/>
  <c r="S815" i="2" s="1"/>
  <c r="X765" i="2"/>
  <c r="Y765" i="2" s="1"/>
  <c r="H765" i="2"/>
  <c r="I765" i="2" s="1"/>
  <c r="T744" i="2"/>
  <c r="Z726" i="2"/>
  <c r="AA726" i="2" s="1"/>
  <c r="AA725" i="2" s="1"/>
  <c r="Z1365" i="2" s="1"/>
  <c r="AA1365" i="2" s="1"/>
  <c r="R726" i="2"/>
  <c r="S726" i="2" s="1"/>
  <c r="S725" i="2" s="1"/>
  <c r="R140" i="2" s="1"/>
  <c r="S140" i="2" s="1"/>
  <c r="V704" i="2"/>
  <c r="W704" i="2" s="1"/>
  <c r="V687" i="2"/>
  <c r="W687" i="2" s="1"/>
  <c r="R774" i="2"/>
  <c r="S774" i="2" s="1"/>
  <c r="S773" i="2" s="1"/>
  <c r="R1324" i="2" s="1"/>
  <c r="S1324" i="2" s="1"/>
  <c r="V765" i="2"/>
  <c r="W765" i="2" s="1"/>
  <c r="Z764" i="2"/>
  <c r="AA764" i="2" s="1"/>
  <c r="V735" i="2"/>
  <c r="W735" i="2" s="1"/>
  <c r="W734" i="2" s="1"/>
  <c r="V1181" i="2" s="1"/>
  <c r="W1181" i="2" s="1"/>
  <c r="P774" i="2"/>
  <c r="Q774" i="2" s="1"/>
  <c r="Q773" i="2" s="1"/>
  <c r="P53" i="2" s="1"/>
  <c r="Q53" i="2" s="1"/>
  <c r="X764" i="2"/>
  <c r="Y764" i="2" s="1"/>
  <c r="H764" i="2"/>
  <c r="I764" i="2" s="1"/>
  <c r="Z744" i="2"/>
  <c r="AA744" i="2" s="1"/>
  <c r="AA743" i="2" s="1"/>
  <c r="Z371" i="2" s="1"/>
  <c r="AA371" i="2" s="1"/>
  <c r="R744" i="2"/>
  <c r="S744" i="2" s="1"/>
  <c r="S743" i="2" s="1"/>
  <c r="R411" i="2" s="1"/>
  <c r="S411" i="2" s="1"/>
  <c r="X726" i="2"/>
  <c r="Y726" i="2" s="1"/>
  <c r="Y725" i="2" s="1"/>
  <c r="X372" i="2" s="1"/>
  <c r="Y372" i="2" s="1"/>
  <c r="P726" i="2"/>
  <c r="Q726" i="2" s="1"/>
  <c r="Q725" i="2" s="1"/>
  <c r="P1393" i="2" s="1"/>
  <c r="Q1393" i="2" s="1"/>
  <c r="H726" i="2"/>
  <c r="I726" i="2" s="1"/>
  <c r="I725" i="2" s="1"/>
  <c r="H1270" i="2" s="1"/>
  <c r="I1270" i="2" s="1"/>
  <c r="V659" i="2"/>
  <c r="W659" i="2" s="1"/>
  <c r="R765" i="2"/>
  <c r="S765" i="2" s="1"/>
  <c r="V764" i="2"/>
  <c r="W764" i="2" s="1"/>
  <c r="V682" i="2"/>
  <c r="W682" i="2" s="1"/>
  <c r="P765" i="2"/>
  <c r="Q765" i="2" s="1"/>
  <c r="T764" i="2"/>
  <c r="X744" i="2"/>
  <c r="Y744" i="2" s="1"/>
  <c r="P744" i="2"/>
  <c r="Q744" i="2" s="1"/>
  <c r="Q743" i="2" s="1"/>
  <c r="P371" i="2" s="1"/>
  <c r="Q371" i="2" s="1"/>
  <c r="H744" i="2"/>
  <c r="I744" i="2" s="1"/>
  <c r="I743" i="2" s="1"/>
  <c r="H143" i="2" s="1"/>
  <c r="I143" i="2" s="1"/>
  <c r="V726" i="2"/>
  <c r="W726" i="2" s="1"/>
  <c r="W725" i="2" s="1"/>
  <c r="V939" i="2" s="1"/>
  <c r="W939" i="2" s="1"/>
  <c r="N726" i="2"/>
  <c r="O726" i="2" s="1"/>
  <c r="Z774" i="2"/>
  <c r="AA774" i="2" s="1"/>
  <c r="AA773" i="2" s="1"/>
  <c r="Z53" i="2" s="1"/>
  <c r="AA53" i="2" s="1"/>
  <c r="N765" i="2"/>
  <c r="O765" i="2" s="1"/>
  <c r="R764" i="2"/>
  <c r="S764" i="2" s="1"/>
  <c r="X774" i="2"/>
  <c r="Y774" i="2" s="1"/>
  <c r="Y773" i="2" s="1"/>
  <c r="X857" i="2" s="1"/>
  <c r="Y857" i="2" s="1"/>
  <c r="H774" i="2"/>
  <c r="I774" i="2" s="1"/>
  <c r="I773" i="2" s="1"/>
  <c r="H1324" i="2" s="1"/>
  <c r="I1324" i="2" s="1"/>
  <c r="P764" i="2"/>
  <c r="Q764" i="2" s="1"/>
  <c r="V744" i="2"/>
  <c r="W744" i="2" s="1"/>
  <c r="W743" i="2" s="1"/>
  <c r="V122" i="2" s="1"/>
  <c r="W122" i="2" s="1"/>
  <c r="N744" i="2"/>
  <c r="O744" i="2" s="1"/>
  <c r="O743" i="2" s="1"/>
  <c r="N122" i="2" s="1"/>
  <c r="O122" i="2" s="1"/>
  <c r="V696" i="2"/>
  <c r="W696" i="2" s="1"/>
  <c r="V774" i="2"/>
  <c r="W774" i="2" s="1"/>
  <c r="W773" i="2" s="1"/>
  <c r="V1237" i="2" s="1"/>
  <c r="W1237" i="2" s="1"/>
  <c r="Z765" i="2"/>
  <c r="AA765" i="2" s="1"/>
  <c r="N764" i="2"/>
  <c r="O764" i="2" s="1"/>
  <c r="X735" i="2"/>
  <c r="Y735" i="2" s="1"/>
  <c r="Y734" i="2" s="1"/>
  <c r="X1236" i="2" s="1"/>
  <c r="Y1236" i="2" s="1"/>
  <c r="P735" i="2"/>
  <c r="Q735" i="2" s="1"/>
  <c r="Q734" i="2" s="1"/>
  <c r="H735" i="2"/>
  <c r="I735" i="2" s="1"/>
  <c r="I734" i="2" s="1"/>
  <c r="H43" i="2" s="1"/>
  <c r="I43" i="2" s="1"/>
  <c r="V700" i="2"/>
  <c r="W700" i="2" s="1"/>
  <c r="V692" i="2"/>
  <c r="W692" i="2" s="1"/>
  <c r="V651" i="2"/>
  <c r="W651" i="2" s="1"/>
  <c r="V613" i="2"/>
  <c r="W613" i="2" s="1"/>
  <c r="V617" i="2"/>
  <c r="W617" i="2" s="1"/>
  <c r="N602" i="2"/>
  <c r="O602" i="2" s="1"/>
  <c r="Z735" i="2"/>
  <c r="AA735" i="2" s="1"/>
  <c r="AA734" i="2" s="1"/>
  <c r="Z874" i="2" s="1"/>
  <c r="AA874" i="2" s="1"/>
  <c r="V638" i="2"/>
  <c r="W638" i="2" s="1"/>
  <c r="V621" i="2"/>
  <c r="W621" i="2" s="1"/>
  <c r="N621" i="2"/>
  <c r="O621" i="2" s="1"/>
  <c r="R735" i="2"/>
  <c r="S735" i="2" s="1"/>
  <c r="S734" i="2" s="1"/>
  <c r="R43" i="2" s="1"/>
  <c r="S43" i="2" s="1"/>
  <c r="V667" i="2"/>
  <c r="W667" i="2" s="1"/>
  <c r="V646" i="2"/>
  <c r="W646" i="2" s="1"/>
  <c r="R609" i="2"/>
  <c r="S609" i="2" s="1"/>
  <c r="V593" i="2"/>
  <c r="W593" i="2" s="1"/>
  <c r="V631" i="2"/>
  <c r="W631" i="2" s="1"/>
  <c r="V597" i="2"/>
  <c r="W597" i="2" s="1"/>
  <c r="V663" i="2"/>
  <c r="W663" i="2" s="1"/>
  <c r="V655" i="2"/>
  <c r="W655" i="2" s="1"/>
  <c r="X645" i="2"/>
  <c r="Y645" i="2" s="1"/>
  <c r="V635" i="2"/>
  <c r="W635" i="2" s="1"/>
  <c r="V601" i="2"/>
  <c r="W601" i="2" s="1"/>
  <c r="N601" i="2"/>
  <c r="O601" i="2" s="1"/>
  <c r="V671" i="2"/>
  <c r="W671" i="2" s="1"/>
  <c r="R621" i="2"/>
  <c r="S621" i="2" s="1"/>
  <c r="V546" i="2"/>
  <c r="W546" i="2" s="1"/>
  <c r="R515" i="2"/>
  <c r="S515" i="2" s="1"/>
  <c r="V514" i="2"/>
  <c r="W514" i="2" s="1"/>
  <c r="R477" i="2"/>
  <c r="S477" i="2" s="1"/>
  <c r="Z456" i="2"/>
  <c r="AA456" i="2" s="1"/>
  <c r="V432" i="2"/>
  <c r="W432" i="2" s="1"/>
  <c r="R551" i="2"/>
  <c r="S551" i="2" s="1"/>
  <c r="V550" i="2"/>
  <c r="W550" i="2" s="1"/>
  <c r="V518" i="2"/>
  <c r="W518" i="2" s="1"/>
  <c r="V484" i="2"/>
  <c r="W484" i="2" s="1"/>
  <c r="P427" i="2"/>
  <c r="Q427" i="2" s="1"/>
  <c r="R590" i="2"/>
  <c r="S590" i="2" s="1"/>
  <c r="N586" i="2"/>
  <c r="O586" i="2" s="1"/>
  <c r="R555" i="2"/>
  <c r="S555" i="2" s="1"/>
  <c r="V554" i="2"/>
  <c r="W554" i="2" s="1"/>
  <c r="V522" i="2"/>
  <c r="W522" i="2" s="1"/>
  <c r="R491" i="2"/>
  <c r="S491" i="2" s="1"/>
  <c r="V490" i="2"/>
  <c r="W490" i="2" s="1"/>
  <c r="Z468" i="2"/>
  <c r="AA468" i="2" s="1"/>
  <c r="R468" i="2"/>
  <c r="S468" i="2" s="1"/>
  <c r="V467" i="2"/>
  <c r="W467" i="2" s="1"/>
  <c r="P456" i="2"/>
  <c r="Q456" i="2" s="1"/>
  <c r="P454" i="2"/>
  <c r="Q454" i="2" s="1"/>
  <c r="H454" i="2"/>
  <c r="I454" i="2" s="1"/>
  <c r="X431" i="2"/>
  <c r="Y431" i="2" s="1"/>
  <c r="V423" i="2"/>
  <c r="W423" i="2" s="1"/>
  <c r="R422" i="2"/>
  <c r="S422" i="2" s="1"/>
  <c r="V609" i="2"/>
  <c r="W609" i="2" s="1"/>
  <c r="V573" i="2"/>
  <c r="W573" i="2" s="1"/>
  <c r="N573" i="2"/>
  <c r="O573" i="2" s="1"/>
  <c r="R559" i="2"/>
  <c r="S559" i="2" s="1"/>
  <c r="V558" i="2"/>
  <c r="W558" i="2" s="1"/>
  <c r="V526" i="2"/>
  <c r="W526" i="2" s="1"/>
  <c r="P502" i="2"/>
  <c r="Q502" i="2" s="1"/>
  <c r="R495" i="2"/>
  <c r="S495" i="2" s="1"/>
  <c r="V494" i="2"/>
  <c r="W494" i="2" s="1"/>
  <c r="R472" i="2"/>
  <c r="S472" i="2" s="1"/>
  <c r="V471" i="2"/>
  <c r="W471" i="2" s="1"/>
  <c r="R654" i="2"/>
  <c r="S654" i="2" s="1"/>
  <c r="Z606" i="2"/>
  <c r="AA606" i="2" s="1"/>
  <c r="V589" i="2"/>
  <c r="W589" i="2" s="1"/>
  <c r="V577" i="2"/>
  <c r="W577" i="2" s="1"/>
  <c r="Z563" i="2"/>
  <c r="AA563" i="2" s="1"/>
  <c r="R563" i="2"/>
  <c r="S563" i="2" s="1"/>
  <c r="V562" i="2"/>
  <c r="W562" i="2" s="1"/>
  <c r="R546" i="2"/>
  <c r="S546" i="2" s="1"/>
  <c r="P538" i="2"/>
  <c r="Q538" i="2" s="1"/>
  <c r="Z531" i="2"/>
  <c r="AA531" i="2" s="1"/>
  <c r="V530" i="2"/>
  <c r="W530" i="2" s="1"/>
  <c r="R499" i="2"/>
  <c r="S499" i="2" s="1"/>
  <c r="V498" i="2"/>
  <c r="W498" i="2" s="1"/>
  <c r="N498" i="2"/>
  <c r="O498" i="2" s="1"/>
  <c r="V477" i="2"/>
  <c r="W477" i="2" s="1"/>
  <c r="V605" i="2"/>
  <c r="W605" i="2" s="1"/>
  <c r="R582" i="2"/>
  <c r="S582" i="2" s="1"/>
  <c r="V581" i="2"/>
  <c r="W581" i="2" s="1"/>
  <c r="N581" i="2"/>
  <c r="O581" i="2" s="1"/>
  <c r="R567" i="2"/>
  <c r="S567" i="2" s="1"/>
  <c r="V566" i="2"/>
  <c r="W566" i="2" s="1"/>
  <c r="Z535" i="2"/>
  <c r="AA535" i="2" s="1"/>
  <c r="R535" i="2"/>
  <c r="S535" i="2" s="1"/>
  <c r="V534" i="2"/>
  <c r="W534" i="2" s="1"/>
  <c r="V502" i="2"/>
  <c r="W502" i="2" s="1"/>
  <c r="R484" i="2"/>
  <c r="S484" i="2" s="1"/>
  <c r="V585" i="2"/>
  <c r="W585" i="2" s="1"/>
  <c r="V538" i="2"/>
  <c r="W538" i="2" s="1"/>
  <c r="P514" i="2"/>
  <c r="Q514" i="2" s="1"/>
  <c r="R507" i="2"/>
  <c r="S507" i="2" s="1"/>
  <c r="V506" i="2"/>
  <c r="W506" i="2" s="1"/>
  <c r="V626" i="2"/>
  <c r="W626" i="2" s="1"/>
  <c r="R543" i="2"/>
  <c r="S543" i="2" s="1"/>
  <c r="V542" i="2"/>
  <c r="W542" i="2" s="1"/>
  <c r="R461" i="2"/>
  <c r="S461" i="2" s="1"/>
  <c r="P413" i="2"/>
  <c r="Q413" i="2" s="1"/>
  <c r="H396" i="2"/>
  <c r="I396" i="2" s="1"/>
  <c r="V383" i="2"/>
  <c r="W383" i="2" s="1"/>
  <c r="V510" i="2"/>
  <c r="W510" i="2" s="1"/>
  <c r="Z438" i="2"/>
  <c r="AA438" i="2" s="1"/>
  <c r="R426" i="2"/>
  <c r="S426" i="2" s="1"/>
  <c r="X413" i="2"/>
  <c r="Y413" i="2" s="1"/>
  <c r="X402" i="2"/>
  <c r="Y402" i="2" s="1"/>
  <c r="Z392" i="2"/>
  <c r="AA392" i="2" s="1"/>
  <c r="P378" i="2"/>
  <c r="Q378" i="2" s="1"/>
  <c r="V362" i="2"/>
  <c r="W362" i="2" s="1"/>
  <c r="H355" i="2"/>
  <c r="I355" i="2" s="1"/>
  <c r="Z300" i="2"/>
  <c r="AA300" i="2" s="1"/>
  <c r="R300" i="2"/>
  <c r="S300" i="2" s="1"/>
  <c r="V427" i="2"/>
  <c r="W427" i="2" s="1"/>
  <c r="V413" i="2"/>
  <c r="W413" i="2" s="1"/>
  <c r="V456" i="2"/>
  <c r="W456" i="2" s="1"/>
  <c r="Z377" i="2"/>
  <c r="AA377" i="2" s="1"/>
  <c r="Z356" i="2"/>
  <c r="AA356" i="2" s="1"/>
  <c r="R356" i="2"/>
  <c r="S356" i="2" s="1"/>
  <c r="X397" i="2"/>
  <c r="Y397" i="2" s="1"/>
  <c r="H397" i="2"/>
  <c r="I397" i="2" s="1"/>
  <c r="Z383" i="2"/>
  <c r="AA383" i="2" s="1"/>
  <c r="H371" i="2"/>
  <c r="I371" i="2" s="1"/>
  <c r="H350" i="2"/>
  <c r="I350" i="2" s="1"/>
  <c r="Z318" i="2"/>
  <c r="AA318" i="2" s="1"/>
  <c r="R318" i="2"/>
  <c r="S318" i="2" s="1"/>
  <c r="H438" i="2"/>
  <c r="I438" i="2" s="1"/>
  <c r="X468" i="2"/>
  <c r="Y468" i="2" s="1"/>
  <c r="V460" i="2"/>
  <c r="W460" i="2" s="1"/>
  <c r="Z446" i="2"/>
  <c r="AA446" i="2" s="1"/>
  <c r="R511" i="2"/>
  <c r="S511" i="2" s="1"/>
  <c r="V377" i="2"/>
  <c r="W377" i="2" s="1"/>
  <c r="X362" i="2"/>
  <c r="Y362" i="2" s="1"/>
  <c r="X385" i="2"/>
  <c r="Y385" i="2" s="1"/>
  <c r="H377" i="2"/>
  <c r="I377" i="2" s="1"/>
  <c r="R371" i="2"/>
  <c r="S371" i="2" s="1"/>
  <c r="Z364" i="2"/>
  <c r="AA364" i="2" s="1"/>
  <c r="Z312" i="2"/>
  <c r="AA312" i="2" s="1"/>
  <c r="V300" i="2"/>
  <c r="W300" i="2" s="1"/>
  <c r="Z296" i="2"/>
  <c r="AA296" i="2" s="1"/>
  <c r="X282" i="2"/>
  <c r="Y282" i="2" s="1"/>
  <c r="V270" i="2"/>
  <c r="W270" i="2" s="1"/>
  <c r="Z269" i="2"/>
  <c r="AA269" i="2" s="1"/>
  <c r="R269" i="2"/>
  <c r="S269" i="2" s="1"/>
  <c r="X257" i="2"/>
  <c r="Y257" i="2" s="1"/>
  <c r="V243" i="2"/>
  <c r="W243" i="2" s="1"/>
  <c r="N243" i="2"/>
  <c r="O243" i="2" s="1"/>
  <c r="R242" i="2"/>
  <c r="S242" i="2" s="1"/>
  <c r="V212" i="2"/>
  <c r="W212" i="2" s="1"/>
  <c r="N299" i="2"/>
  <c r="O299" i="2" s="1"/>
  <c r="X263" i="2"/>
  <c r="Y263" i="2" s="1"/>
  <c r="H263" i="2"/>
  <c r="I263" i="2" s="1"/>
  <c r="Z414" i="2"/>
  <c r="AA414" i="2" s="1"/>
  <c r="H359" i="2"/>
  <c r="I359" i="2" s="1"/>
  <c r="Z349" i="2"/>
  <c r="AA349" i="2" s="1"/>
  <c r="Z336" i="2"/>
  <c r="AA336" i="2" s="1"/>
  <c r="R283" i="2"/>
  <c r="S283" i="2" s="1"/>
  <c r="X269" i="2"/>
  <c r="Y269" i="2" s="1"/>
  <c r="V257" i="2"/>
  <c r="W257" i="2" s="1"/>
  <c r="X242" i="2"/>
  <c r="Y242" i="2" s="1"/>
  <c r="Z229" i="2"/>
  <c r="AA229" i="2" s="1"/>
  <c r="H401" i="2"/>
  <c r="I401" i="2" s="1"/>
  <c r="R350" i="2"/>
  <c r="S350" i="2" s="1"/>
  <c r="Z289" i="2"/>
  <c r="AA289" i="2" s="1"/>
  <c r="R264" i="2"/>
  <c r="S264" i="2" s="1"/>
  <c r="H223" i="2"/>
  <c r="I223" i="2" s="1"/>
  <c r="V392" i="2"/>
  <c r="W392" i="2" s="1"/>
  <c r="P414" i="2"/>
  <c r="Q414" i="2" s="1"/>
  <c r="Z340" i="2"/>
  <c r="AA340" i="2" s="1"/>
  <c r="Z303" i="2"/>
  <c r="AA303" i="2" s="1"/>
  <c r="H289" i="2"/>
  <c r="I289" i="2" s="1"/>
  <c r="Z276" i="2"/>
  <c r="AA276" i="2" s="1"/>
  <c r="H264" i="2"/>
  <c r="I264" i="2" s="1"/>
  <c r="Z249" i="2"/>
  <c r="AA249" i="2" s="1"/>
  <c r="X235" i="2"/>
  <c r="Y235" i="2" s="1"/>
  <c r="V223" i="2"/>
  <c r="W223" i="2" s="1"/>
  <c r="R222" i="2"/>
  <c r="S222" i="2" s="1"/>
  <c r="V283" i="2"/>
  <c r="W283" i="2" s="1"/>
  <c r="Z282" i="2"/>
  <c r="AA282" i="2" s="1"/>
  <c r="R282" i="2"/>
  <c r="S282" i="2" s="1"/>
  <c r="H270" i="2"/>
  <c r="I270" i="2" s="1"/>
  <c r="Z257" i="2"/>
  <c r="AA257" i="2" s="1"/>
  <c r="R257" i="2"/>
  <c r="S257" i="2" s="1"/>
  <c r="V256" i="2"/>
  <c r="W256" i="2" s="1"/>
  <c r="H407" i="2"/>
  <c r="I407" i="2" s="1"/>
  <c r="X401" i="2"/>
  <c r="Y401" i="2" s="1"/>
  <c r="Y400" i="2" s="1"/>
  <c r="Z345" i="2"/>
  <c r="AA345" i="2" s="1"/>
  <c r="H299" i="2"/>
  <c r="I299" i="2" s="1"/>
  <c r="V287" i="2"/>
  <c r="W287" i="2" s="1"/>
  <c r="X274" i="2"/>
  <c r="Y274" i="2" s="1"/>
  <c r="H243" i="2"/>
  <c r="I243" i="2" s="1"/>
  <c r="V211" i="2"/>
  <c r="W211" i="2" s="1"/>
  <c r="Z205" i="2"/>
  <c r="AA205" i="2" s="1"/>
  <c r="X184" i="2"/>
  <c r="Y184" i="2" s="1"/>
  <c r="R173" i="2"/>
  <c r="S173" i="2" s="1"/>
  <c r="H155" i="2"/>
  <c r="I155" i="2" s="1"/>
  <c r="Z148" i="2"/>
  <c r="AA148" i="2" s="1"/>
  <c r="P140" i="2"/>
  <c r="Q140" i="2" s="1"/>
  <c r="Z114" i="2"/>
  <c r="AA114" i="2" s="1"/>
  <c r="Z76" i="2"/>
  <c r="AA76" i="2" s="1"/>
  <c r="R76" i="2"/>
  <c r="S76" i="2" s="1"/>
  <c r="Z63" i="2"/>
  <c r="AA63" i="2" s="1"/>
  <c r="V62" i="2"/>
  <c r="W62" i="2" s="1"/>
  <c r="Z332" i="2"/>
  <c r="AA332" i="2" s="1"/>
  <c r="Z212" i="2"/>
  <c r="AA212" i="2" s="1"/>
  <c r="Z200" i="2"/>
  <c r="AA200" i="2" s="1"/>
  <c r="P191" i="2"/>
  <c r="Q191" i="2" s="1"/>
  <c r="R179" i="2"/>
  <c r="S179" i="2" s="1"/>
  <c r="V178" i="2"/>
  <c r="W178" i="2" s="1"/>
  <c r="X161" i="2"/>
  <c r="Y161" i="2" s="1"/>
  <c r="R135" i="2"/>
  <c r="S135" i="2" s="1"/>
  <c r="P123" i="2"/>
  <c r="Q123" i="2" s="1"/>
  <c r="Z97" i="2"/>
  <c r="AA97" i="2" s="1"/>
  <c r="R263" i="2"/>
  <c r="S263" i="2" s="1"/>
  <c r="P236" i="2"/>
  <c r="Q236" i="2" s="1"/>
  <c r="X212" i="2"/>
  <c r="Y212" i="2" s="1"/>
  <c r="Z191" i="2"/>
  <c r="AA191" i="2" s="1"/>
  <c r="R185" i="2"/>
  <c r="S185" i="2" s="1"/>
  <c r="H173" i="2"/>
  <c r="I173" i="2" s="1"/>
  <c r="R139" i="2"/>
  <c r="S139" i="2" s="1"/>
  <c r="Z120" i="2"/>
  <c r="AA120" i="2" s="1"/>
  <c r="H112" i="2"/>
  <c r="I112" i="2" s="1"/>
  <c r="Z86" i="2"/>
  <c r="AA86" i="2" s="1"/>
  <c r="X76" i="2"/>
  <c r="Y76" i="2" s="1"/>
  <c r="P76" i="2"/>
  <c r="Q76" i="2" s="1"/>
  <c r="H76" i="2"/>
  <c r="I76" i="2" s="1"/>
  <c r="R359" i="2"/>
  <c r="S359" i="2" s="1"/>
  <c r="R243" i="2"/>
  <c r="S243" i="2" s="1"/>
  <c r="X222" i="2"/>
  <c r="Y222" i="2" s="1"/>
  <c r="H205" i="2"/>
  <c r="I205" i="2" s="1"/>
  <c r="H179" i="2"/>
  <c r="I179" i="2" s="1"/>
  <c r="R143" i="2"/>
  <c r="S143" i="2" s="1"/>
  <c r="H135" i="2"/>
  <c r="I135" i="2" s="1"/>
  <c r="V123" i="2"/>
  <c r="W123" i="2" s="1"/>
  <c r="R122" i="2"/>
  <c r="S122" i="2" s="1"/>
  <c r="H283" i="2"/>
  <c r="I283" i="2" s="1"/>
  <c r="V264" i="2"/>
  <c r="W264" i="2" s="1"/>
  <c r="R223" i="2"/>
  <c r="S223" i="2" s="1"/>
  <c r="H212" i="2"/>
  <c r="I212" i="2" s="1"/>
  <c r="H185" i="2"/>
  <c r="I185" i="2" s="1"/>
  <c r="V173" i="2"/>
  <c r="W173" i="2" s="1"/>
  <c r="R172" i="2"/>
  <c r="S172" i="2" s="1"/>
  <c r="R147" i="2"/>
  <c r="S147" i="2" s="1"/>
  <c r="H139" i="2"/>
  <c r="I139" i="2" s="1"/>
  <c r="Z130" i="2"/>
  <c r="AA130" i="2" s="1"/>
  <c r="P120" i="2"/>
  <c r="Q120" i="2" s="1"/>
  <c r="Z113" i="2"/>
  <c r="AA113" i="2" s="1"/>
  <c r="Z90" i="2"/>
  <c r="AA90" i="2" s="1"/>
  <c r="Z77" i="2"/>
  <c r="AA77" i="2" s="1"/>
  <c r="R77" i="2"/>
  <c r="S77" i="2" s="1"/>
  <c r="Z236" i="2"/>
  <c r="AA236" i="2" s="1"/>
  <c r="V179" i="2"/>
  <c r="W179" i="2" s="1"/>
  <c r="R178" i="2"/>
  <c r="S178" i="2" s="1"/>
  <c r="X160" i="2"/>
  <c r="Y160" i="2" s="1"/>
  <c r="Z151" i="2"/>
  <c r="AA151" i="2" s="1"/>
  <c r="R355" i="2"/>
  <c r="S355" i="2" s="1"/>
  <c r="R270" i="2"/>
  <c r="S270" i="2" s="1"/>
  <c r="X247" i="2"/>
  <c r="Y247" i="2" s="1"/>
  <c r="X236" i="2"/>
  <c r="Y236" i="2" s="1"/>
  <c r="H236" i="2"/>
  <c r="I236" i="2" s="1"/>
  <c r="Z196" i="2"/>
  <c r="AA196" i="2" s="1"/>
  <c r="V185" i="2"/>
  <c r="W185" i="2" s="1"/>
  <c r="R184" i="2"/>
  <c r="S184" i="2" s="1"/>
  <c r="X172" i="2"/>
  <c r="Y172" i="2" s="1"/>
  <c r="Z155" i="2"/>
  <c r="AA155" i="2" s="1"/>
  <c r="H147" i="2"/>
  <c r="I147" i="2" s="1"/>
  <c r="Z140" i="2"/>
  <c r="AA140" i="2" s="1"/>
  <c r="H130" i="2"/>
  <c r="I130" i="2" s="1"/>
  <c r="X113" i="2"/>
  <c r="Y113" i="2" s="1"/>
  <c r="X62" i="2"/>
  <c r="Y62" i="2" s="1"/>
  <c r="X211" i="2"/>
  <c r="Y211" i="2" s="1"/>
  <c r="X178" i="2"/>
  <c r="Y178" i="2" s="1"/>
  <c r="Z161" i="2"/>
  <c r="AA161" i="2" s="1"/>
  <c r="V160" i="2"/>
  <c r="W160" i="2" s="1"/>
  <c r="Z144" i="2"/>
  <c r="AA144" i="2" s="1"/>
  <c r="H52" i="2"/>
  <c r="I52" i="2" s="1"/>
  <c r="K72" i="2"/>
  <c r="K71" i="2" s="1"/>
  <c r="J74" i="2"/>
  <c r="J98" i="2"/>
  <c r="J124" i="2"/>
  <c r="O124" i="2"/>
  <c r="K124" i="2" s="1"/>
  <c r="J125" i="2"/>
  <c r="J137" i="2"/>
  <c r="U56" i="2"/>
  <c r="K56" i="2" s="1"/>
  <c r="Z80" i="2"/>
  <c r="AA80" i="2" s="1"/>
  <c r="X52" i="2"/>
  <c r="Y52" i="2" s="1"/>
  <c r="U30" i="2"/>
  <c r="V53" i="2"/>
  <c r="W53" i="2" s="1"/>
  <c r="J54" i="2"/>
  <c r="V63" i="2"/>
  <c r="W63" i="2" s="1"/>
  <c r="H79" i="2"/>
  <c r="I79" i="2" s="1"/>
  <c r="X79" i="2"/>
  <c r="Y79" i="2" s="1"/>
  <c r="R102" i="2"/>
  <c r="S102" i="2" s="1"/>
  <c r="R103" i="2"/>
  <c r="S103" i="2" s="1"/>
  <c r="K174" i="2"/>
  <c r="K238" i="2"/>
  <c r="X43" i="2"/>
  <c r="Y43" i="2" s="1"/>
  <c r="Z42" i="2"/>
  <c r="AA42" i="2" s="1"/>
  <c r="V43" i="2"/>
  <c r="W43" i="2" s="1"/>
  <c r="Z79" i="2"/>
  <c r="AA79" i="2" s="1"/>
  <c r="J116" i="2"/>
  <c r="U116" i="2"/>
  <c r="Z136" i="2"/>
  <c r="AA136" i="2" s="1"/>
  <c r="K163" i="2"/>
  <c r="K169" i="2"/>
  <c r="K186" i="2"/>
  <c r="J163" i="2"/>
  <c r="J165" i="2"/>
  <c r="J213" i="2"/>
  <c r="U213" i="2"/>
  <c r="K213" i="2" s="1"/>
  <c r="U137" i="2"/>
  <c r="K137" i="2" s="1"/>
  <c r="O145" i="2"/>
  <c r="K145" i="2" s="1"/>
  <c r="O162" i="2"/>
  <c r="K162" i="2" s="1"/>
  <c r="O164" i="2"/>
  <c r="K164" i="2" s="1"/>
  <c r="O166" i="2"/>
  <c r="K166" i="2" s="1"/>
  <c r="O168" i="2"/>
  <c r="K168" i="2" s="1"/>
  <c r="U181" i="2"/>
  <c r="K181" i="2" s="1"/>
  <c r="J186" i="2"/>
  <c r="J218" i="2"/>
  <c r="K218" i="2"/>
  <c r="J245" i="2"/>
  <c r="K245" i="2"/>
  <c r="K292" i="2"/>
  <c r="J217" i="2"/>
  <c r="U217" i="2"/>
  <c r="K217" i="2" s="1"/>
  <c r="J244" i="2"/>
  <c r="U244" i="2"/>
  <c r="K244" i="2" s="1"/>
  <c r="K266" i="2"/>
  <c r="J271" i="2"/>
  <c r="O175" i="2"/>
  <c r="K175" i="2" s="1"/>
  <c r="Y187" i="2"/>
  <c r="K187" i="2" s="1"/>
  <c r="J216" i="2"/>
  <c r="K216" i="2"/>
  <c r="O224" i="2"/>
  <c r="K224" i="2" s="1"/>
  <c r="J224" i="2"/>
  <c r="J231" i="2"/>
  <c r="O231" i="2"/>
  <c r="K231" i="2" s="1"/>
  <c r="U252" i="2"/>
  <c r="K252" i="2" s="1"/>
  <c r="K306" i="2"/>
  <c r="K351" i="2"/>
  <c r="J215" i="2"/>
  <c r="U215" i="2"/>
  <c r="K215" i="2" s="1"/>
  <c r="U237" i="2"/>
  <c r="K237" i="2" s="1"/>
  <c r="J237" i="2"/>
  <c r="J238" i="2"/>
  <c r="J258" i="2"/>
  <c r="J207" i="2"/>
  <c r="U239" i="2"/>
  <c r="K239" i="2" s="1"/>
  <c r="J239" i="2"/>
  <c r="K265" i="2"/>
  <c r="U284" i="2"/>
  <c r="K284" i="2" s="1"/>
  <c r="J284" i="2"/>
  <c r="J193" i="2"/>
  <c r="J214" i="2"/>
  <c r="J219" i="2"/>
  <c r="U219" i="2"/>
  <c r="K219" i="2" s="1"/>
  <c r="U259" i="2"/>
  <c r="K259" i="2" s="1"/>
  <c r="J259" i="2"/>
  <c r="J285" i="2"/>
  <c r="U322" i="2"/>
  <c r="K322" i="2" s="1"/>
  <c r="J322" i="2"/>
  <c r="K373" i="2"/>
  <c r="U279" i="2"/>
  <c r="K279" i="2" s="1"/>
  <c r="U301" i="2"/>
  <c r="K301" i="2" s="1"/>
  <c r="J306" i="2"/>
  <c r="K321" i="2"/>
  <c r="J354" i="2"/>
  <c r="J373" i="2"/>
  <c r="U386" i="2"/>
  <c r="K386" i="2" s="1"/>
  <c r="K389" i="2"/>
  <c r="J403" i="2"/>
  <c r="J405" i="2"/>
  <c r="O258" i="2"/>
  <c r="K258" i="2" s="1"/>
  <c r="O260" i="2"/>
  <c r="K260" i="2" s="1"/>
  <c r="U271" i="2"/>
  <c r="K271" i="2" s="1"/>
  <c r="O285" i="2"/>
  <c r="K285" i="2" s="1"/>
  <c r="J307" i="2"/>
  <c r="O352" i="2"/>
  <c r="K352" i="2" s="1"/>
  <c r="O354" i="2"/>
  <c r="O375" i="2"/>
  <c r="K375" i="2" s="1"/>
  <c r="U380" i="2"/>
  <c r="K380" i="2" s="1"/>
  <c r="J380" i="2"/>
  <c r="K403" i="2"/>
  <c r="K405" i="2"/>
  <c r="J419" i="2"/>
  <c r="J266" i="2"/>
  <c r="J329" i="2"/>
  <c r="J351" i="2"/>
  <c r="K366" i="2"/>
  <c r="J367" i="2"/>
  <c r="J379" i="2"/>
  <c r="U388" i="2"/>
  <c r="K388" i="2" s="1"/>
  <c r="S398" i="2"/>
  <c r="K398" i="2" s="1"/>
  <c r="K419" i="2"/>
  <c r="K308" i="2"/>
  <c r="J330" i="2"/>
  <c r="J368" i="2"/>
  <c r="K379" i="2"/>
  <c r="K330" i="2"/>
  <c r="U343" i="2"/>
  <c r="K343" i="2" s="1"/>
  <c r="J343" i="2"/>
  <c r="U358" i="2"/>
  <c r="J358" i="2"/>
  <c r="K368" i="2"/>
  <c r="J369" i="2"/>
  <c r="K387" i="2"/>
  <c r="K415" i="2"/>
  <c r="J374" i="2"/>
  <c r="K393" i="2"/>
  <c r="O399" i="2"/>
  <c r="K399" i="2" s="1"/>
  <c r="U404" i="2"/>
  <c r="K404" i="2" s="1"/>
  <c r="J404" i="2"/>
  <c r="J416" i="2"/>
  <c r="O416" i="2"/>
  <c r="K416" i="2" s="1"/>
  <c r="J417" i="2"/>
  <c r="J451" i="2"/>
  <c r="J457" i="2"/>
  <c r="J463" i="2"/>
  <c r="K424" i="2"/>
  <c r="U469" i="2"/>
  <c r="K469" i="2" s="1"/>
  <c r="J469" i="2"/>
  <c r="J486" i="2"/>
  <c r="Y486" i="2"/>
  <c r="K486" i="2" s="1"/>
  <c r="J504" i="2"/>
  <c r="U504" i="2"/>
  <c r="K504" i="2" s="1"/>
  <c r="K443" i="2"/>
  <c r="J462" i="2"/>
  <c r="U462" i="2"/>
  <c r="K462" i="2" s="1"/>
  <c r="J464" i="2"/>
  <c r="U464" i="2"/>
  <c r="K464" i="2" s="1"/>
  <c r="J465" i="2"/>
  <c r="Y465" i="2"/>
  <c r="K465" i="2" s="1"/>
  <c r="J387" i="2"/>
  <c r="J389" i="2"/>
  <c r="J424" i="2"/>
  <c r="Y455" i="2"/>
  <c r="K455" i="2" s="1"/>
  <c r="J474" i="2"/>
  <c r="O474" i="2"/>
  <c r="K474" i="2" s="1"/>
  <c r="K480" i="2"/>
  <c r="J487" i="2"/>
  <c r="U487" i="2"/>
  <c r="K487" i="2" s="1"/>
  <c r="J496" i="2"/>
  <c r="K496" i="2"/>
  <c r="K548" i="2"/>
  <c r="K457" i="2"/>
  <c r="J485" i="2"/>
  <c r="U485" i="2"/>
  <c r="K485" i="2" s="1"/>
  <c r="J488" i="2"/>
  <c r="Y488" i="2"/>
  <c r="K488" i="2" s="1"/>
  <c r="J415" i="2"/>
  <c r="K451" i="2"/>
  <c r="K478" i="2"/>
  <c r="K492" i="2"/>
  <c r="J433" i="2"/>
  <c r="J448" i="2"/>
  <c r="K508" i="2"/>
  <c r="J512" i="2"/>
  <c r="O512" i="2"/>
  <c r="K512" i="2" s="1"/>
  <c r="K516" i="2"/>
  <c r="K524" i="2"/>
  <c r="K528" i="2"/>
  <c r="K540" i="2"/>
  <c r="K556" i="2"/>
  <c r="K560" i="2"/>
  <c r="K603" i="2"/>
  <c r="S718" i="2"/>
  <c r="K718" i="2" s="1"/>
  <c r="J718" i="2"/>
  <c r="J492" i="2"/>
  <c r="Y520" i="2"/>
  <c r="K520" i="2" s="1"/>
  <c r="J524" i="2"/>
  <c r="U536" i="2"/>
  <c r="K536" i="2" s="1"/>
  <c r="O544" i="2"/>
  <c r="K544" i="2" s="1"/>
  <c r="Y552" i="2"/>
  <c r="K552" i="2" s="1"/>
  <c r="J556" i="2"/>
  <c r="U568" i="2"/>
  <c r="K568" i="2" s="1"/>
  <c r="J571" i="2"/>
  <c r="U583" i="2"/>
  <c r="K583" i="2" s="1"/>
  <c r="K693" i="2"/>
  <c r="S716" i="2"/>
  <c r="K716" i="2" s="1"/>
  <c r="J716" i="2"/>
  <c r="U479" i="2"/>
  <c r="K479" i="2" s="1"/>
  <c r="U500" i="2"/>
  <c r="K500" i="2" s="1"/>
  <c r="U532" i="2"/>
  <c r="K532" i="2" s="1"/>
  <c r="U564" i="2"/>
  <c r="K564" i="2" s="1"/>
  <c r="U579" i="2"/>
  <c r="K579" i="2" s="1"/>
  <c r="K669" i="2"/>
  <c r="J587" i="2"/>
  <c r="J611" i="2"/>
  <c r="O611" i="2"/>
  <c r="K611" i="2" s="1"/>
  <c r="J627" i="2"/>
  <c r="K591" i="2"/>
  <c r="J599" i="2"/>
  <c r="U599" i="2"/>
  <c r="K599" i="2" s="1"/>
  <c r="K615" i="2"/>
  <c r="K656" i="2"/>
  <c r="K665" i="2"/>
  <c r="K688" i="2"/>
  <c r="J591" i="2"/>
  <c r="K623" i="2"/>
  <c r="J647" i="2"/>
  <c r="O647" i="2"/>
  <c r="K647" i="2" s="1"/>
  <c r="K674" i="2"/>
  <c r="J628" i="2"/>
  <c r="O628" i="2"/>
  <c r="K628" i="2" s="1"/>
  <c r="J603" i="2"/>
  <c r="K627" i="2"/>
  <c r="K632" i="2"/>
  <c r="J636" i="2"/>
  <c r="Y636" i="2"/>
  <c r="K636" i="2" s="1"/>
  <c r="J623" i="2"/>
  <c r="K740" i="2"/>
  <c r="O641" i="2"/>
  <c r="K641" i="2" s="1"/>
  <c r="O643" i="2"/>
  <c r="K643" i="2" s="1"/>
  <c r="K727" i="2"/>
  <c r="K729" i="2"/>
  <c r="K731" i="2"/>
  <c r="K757" i="2"/>
  <c r="K756" i="2" s="1"/>
  <c r="J615" i="2"/>
  <c r="J632" i="2"/>
  <c r="J683" i="2"/>
  <c r="O683" i="2"/>
  <c r="K683" i="2" s="1"/>
  <c r="K706" i="2"/>
  <c r="J715" i="2"/>
  <c r="K733" i="2"/>
  <c r="K747" i="2"/>
  <c r="K751" i="2"/>
  <c r="O652" i="2"/>
  <c r="K652" i="2" s="1"/>
  <c r="K684" i="2"/>
  <c r="J694" i="2"/>
  <c r="J702" i="2"/>
  <c r="J669" i="2"/>
  <c r="J679" i="2"/>
  <c r="J688" i="2"/>
  <c r="J737" i="2"/>
  <c r="J738" i="2"/>
  <c r="K745" i="2"/>
  <c r="J661" i="2"/>
  <c r="J674" i="2"/>
  <c r="U678" i="2"/>
  <c r="K678" i="2" s="1"/>
  <c r="J678" i="2"/>
  <c r="K679" i="2"/>
  <c r="K698" i="2"/>
  <c r="K710" i="2"/>
  <c r="U724" i="2"/>
  <c r="K724" i="2" s="1"/>
  <c r="J724" i="2"/>
  <c r="J736" i="2"/>
  <c r="J739" i="2"/>
  <c r="J740" i="2"/>
  <c r="K753" i="2"/>
  <c r="K752" i="2" s="1"/>
  <c r="U752" i="2"/>
  <c r="T726" i="2" s="1"/>
  <c r="U661" i="2"/>
  <c r="K661" i="2" s="1"/>
  <c r="J665" i="2"/>
  <c r="J673" i="2"/>
  <c r="U673" i="2"/>
  <c r="K673" i="2" s="1"/>
  <c r="J741" i="2"/>
  <c r="K762" i="2"/>
  <c r="J753" i="2"/>
  <c r="U754" i="2"/>
  <c r="T735" i="2" s="1"/>
  <c r="J760" i="2"/>
  <c r="J777" i="2"/>
  <c r="J781" i="2"/>
  <c r="K783" i="2"/>
  <c r="K782" i="2" s="1"/>
  <c r="K798" i="2"/>
  <c r="K797" i="2" s="1"/>
  <c r="U797" i="2"/>
  <c r="T769" i="2" s="1"/>
  <c r="K832" i="2"/>
  <c r="U694" i="2"/>
  <c r="K694" i="2" s="1"/>
  <c r="O702" i="2"/>
  <c r="K702" i="2" s="1"/>
  <c r="U715" i="2"/>
  <c r="K715" i="2" s="1"/>
  <c r="U736" i="2"/>
  <c r="K736" i="2" s="1"/>
  <c r="J745" i="2"/>
  <c r="J747" i="2"/>
  <c r="J749" i="2"/>
  <c r="J751" i="2"/>
  <c r="U760" i="2"/>
  <c r="K760" i="2" s="1"/>
  <c r="K775" i="2"/>
  <c r="K779" i="2"/>
  <c r="K805" i="2"/>
  <c r="K811" i="2"/>
  <c r="K849" i="2"/>
  <c r="K776" i="2"/>
  <c r="K780" i="2"/>
  <c r="K807" i="2"/>
  <c r="Y721" i="2"/>
  <c r="K721" i="2" s="1"/>
  <c r="O732" i="2"/>
  <c r="K732" i="2" s="1"/>
  <c r="Y746" i="2"/>
  <c r="K746" i="2" s="1"/>
  <c r="Y748" i="2"/>
  <c r="K748" i="2" s="1"/>
  <c r="Y750" i="2"/>
  <c r="K750" i="2" s="1"/>
  <c r="O755" i="2"/>
  <c r="O754" i="2" s="1"/>
  <c r="N735" i="2" s="1"/>
  <c r="O735" i="2" s="1"/>
  <c r="O734" i="2" s="1"/>
  <c r="N247" i="2" s="1"/>
  <c r="O247" i="2" s="1"/>
  <c r="J757" i="2"/>
  <c r="J775" i="2"/>
  <c r="J779" i="2"/>
  <c r="K785" i="2"/>
  <c r="K784" i="2" s="1"/>
  <c r="U784" i="2"/>
  <c r="O800" i="2"/>
  <c r="O799" i="2" s="1"/>
  <c r="N774" i="2" s="1"/>
  <c r="O774" i="2" s="1"/>
  <c r="O773" i="2" s="1"/>
  <c r="J800" i="2"/>
  <c r="K777" i="2"/>
  <c r="K781" i="2"/>
  <c r="U796" i="2"/>
  <c r="J796" i="2"/>
  <c r="K840" i="2"/>
  <c r="K839" i="2" s="1"/>
  <c r="U839" i="2"/>
  <c r="T823" i="2" s="1"/>
  <c r="J776" i="2"/>
  <c r="J780" i="2"/>
  <c r="K809" i="2"/>
  <c r="K830" i="2"/>
  <c r="J762" i="2"/>
  <c r="K778" i="2"/>
  <c r="J785" i="2"/>
  <c r="U799" i="2"/>
  <c r="T774" i="2" s="1"/>
  <c r="J830" i="2"/>
  <c r="J832" i="2"/>
  <c r="J834" i="2"/>
  <c r="J838" i="2"/>
  <c r="J849" i="2"/>
  <c r="K858" i="2"/>
  <c r="K859" i="2"/>
  <c r="K860" i="2"/>
  <c r="J861" i="2"/>
  <c r="J870" i="2"/>
  <c r="J912" i="2"/>
  <c r="U912" i="2"/>
  <c r="K912" i="2" s="1"/>
  <c r="K923" i="2"/>
  <c r="U806" i="2"/>
  <c r="K806" i="2" s="1"/>
  <c r="U808" i="2"/>
  <c r="K808" i="2" s="1"/>
  <c r="U810" i="2"/>
  <c r="K810" i="2" s="1"/>
  <c r="U825" i="2"/>
  <c r="O831" i="2"/>
  <c r="K831" i="2" s="1"/>
  <c r="O833" i="2"/>
  <c r="K833" i="2" s="1"/>
  <c r="U838" i="2"/>
  <c r="O845" i="2"/>
  <c r="K845" i="2" s="1"/>
  <c r="U848" i="2"/>
  <c r="K848" i="2" s="1"/>
  <c r="J848" i="2"/>
  <c r="U861" i="2"/>
  <c r="K861" i="2" s="1"/>
  <c r="J890" i="2"/>
  <c r="O890" i="2"/>
  <c r="K890" i="2" s="1"/>
  <c r="K909" i="2"/>
  <c r="K918" i="2"/>
  <c r="J805" i="2"/>
  <c r="J807" i="2"/>
  <c r="J914" i="2"/>
  <c r="U914" i="2"/>
  <c r="K914" i="2" s="1"/>
  <c r="O836" i="2"/>
  <c r="K836" i="2" s="1"/>
  <c r="J840" i="2"/>
  <c r="J847" i="2"/>
  <c r="K862" i="2"/>
  <c r="J869" i="2"/>
  <c r="O877" i="2"/>
  <c r="K877" i="2" s="1"/>
  <c r="K911" i="2"/>
  <c r="K924" i="2"/>
  <c r="K842" i="2"/>
  <c r="K841" i="2" s="1"/>
  <c r="J892" i="2"/>
  <c r="O892" i="2"/>
  <c r="K892" i="2" s="1"/>
  <c r="J894" i="2"/>
  <c r="O894" i="2"/>
  <c r="K894" i="2" s="1"/>
  <c r="J896" i="2"/>
  <c r="O896" i="2"/>
  <c r="K896" i="2" s="1"/>
  <c r="K868" i="2"/>
  <c r="K913" i="2"/>
  <c r="U826" i="2"/>
  <c r="U850" i="2"/>
  <c r="K850" i="2" s="1"/>
  <c r="J850" i="2"/>
  <c r="J853" i="2"/>
  <c r="U853" i="2"/>
  <c r="K870" i="2"/>
  <c r="K891" i="2"/>
  <c r="K900" i="2"/>
  <c r="K899" i="2" s="1"/>
  <c r="U899" i="2"/>
  <c r="J910" i="2"/>
  <c r="U910" i="2"/>
  <c r="K910" i="2" s="1"/>
  <c r="K919" i="2"/>
  <c r="Q922" i="2"/>
  <c r="K922" i="2" s="1"/>
  <c r="J922" i="2"/>
  <c r="J859" i="2"/>
  <c r="J860" i="2"/>
  <c r="J868" i="2"/>
  <c r="K898" i="2"/>
  <c r="K897" i="2" s="1"/>
  <c r="O897" i="2"/>
  <c r="J904" i="2"/>
  <c r="K904" i="2"/>
  <c r="K903" i="2" s="1"/>
  <c r="K915" i="2"/>
  <c r="K943" i="2"/>
  <c r="J858" i="2"/>
  <c r="U903" i="2"/>
  <c r="T885" i="2" s="1"/>
  <c r="J924" i="2"/>
  <c r="K996" i="2"/>
  <c r="K1002" i="2"/>
  <c r="K1009" i="2"/>
  <c r="K1008" i="2" s="1"/>
  <c r="U1008" i="2"/>
  <c r="T995" i="2" s="1"/>
  <c r="J900" i="2"/>
  <c r="U901" i="2"/>
  <c r="T884" i="2" s="1"/>
  <c r="J909" i="2"/>
  <c r="J911" i="2"/>
  <c r="J913" i="2"/>
  <c r="J915" i="2"/>
  <c r="J923" i="2"/>
  <c r="K953" i="2"/>
  <c r="K952" i="2" s="1"/>
  <c r="U955" i="2"/>
  <c r="J955" i="2"/>
  <c r="K1004" i="2"/>
  <c r="K1003" i="2" s="1"/>
  <c r="U1003" i="2"/>
  <c r="T981" i="2" s="1"/>
  <c r="AA1005" i="2"/>
  <c r="Z982" i="2" s="1"/>
  <c r="AA982" i="2" s="1"/>
  <c r="K1023" i="2"/>
  <c r="K960" i="2"/>
  <c r="K962" i="2"/>
  <c r="K1013" i="2"/>
  <c r="K970" i="2"/>
  <c r="K969" i="2" s="1"/>
  <c r="K1025" i="2"/>
  <c r="S988" i="2"/>
  <c r="J957" i="2"/>
  <c r="K957" i="2"/>
  <c r="K956" i="2" s="1"/>
  <c r="U956" i="2"/>
  <c r="K998" i="2"/>
  <c r="K1006" i="2"/>
  <c r="J943" i="2"/>
  <c r="K968" i="2"/>
  <c r="K967" i="2" s="1"/>
  <c r="U967" i="2"/>
  <c r="T930" i="2" s="1"/>
  <c r="K989" i="2"/>
  <c r="K1000" i="2"/>
  <c r="J961" i="2"/>
  <c r="U1022" i="2"/>
  <c r="K1022" i="2" s="1"/>
  <c r="K1024" i="2"/>
  <c r="U1027" i="2"/>
  <c r="K1027" i="2" s="1"/>
  <c r="U984" i="2"/>
  <c r="U988" i="2"/>
  <c r="O990" i="2"/>
  <c r="O988" i="2" s="1"/>
  <c r="O991" i="2"/>
  <c r="U997" i="2"/>
  <c r="K997" i="2" s="1"/>
  <c r="U999" i="2"/>
  <c r="K999" i="2" s="1"/>
  <c r="U1001" i="2"/>
  <c r="K1001" i="2" s="1"/>
  <c r="J1004" i="2"/>
  <c r="U1005" i="2"/>
  <c r="T982" i="2" s="1"/>
  <c r="O1007" i="2"/>
  <c r="O1005" i="2" s="1"/>
  <c r="N982" i="2" s="1"/>
  <c r="O982" i="2" s="1"/>
  <c r="U1012" i="2"/>
  <c r="K1012" i="2" s="1"/>
  <c r="U1014" i="2"/>
  <c r="K1014" i="2" s="1"/>
  <c r="U1016" i="2"/>
  <c r="K1016" i="2" s="1"/>
  <c r="J1021" i="2"/>
  <c r="J1023" i="2"/>
  <c r="J1025" i="2"/>
  <c r="O1026" i="2"/>
  <c r="K1026" i="2" s="1"/>
  <c r="J953" i="2"/>
  <c r="J968" i="2"/>
  <c r="U969" i="2"/>
  <c r="T931" i="2" s="1"/>
  <c r="J996" i="2"/>
  <c r="J998" i="2"/>
  <c r="J1000" i="2"/>
  <c r="J1002" i="2"/>
  <c r="J1013" i="2"/>
  <c r="J1029" i="2"/>
  <c r="K1031" i="2"/>
  <c r="K1030" i="2" s="1"/>
  <c r="U1030" i="2"/>
  <c r="T1020" i="2" s="1"/>
  <c r="U1029" i="2"/>
  <c r="J1031" i="2"/>
  <c r="U1042" i="2"/>
  <c r="K1043" i="2"/>
  <c r="K1042" i="2" s="1"/>
  <c r="K1041" i="2"/>
  <c r="K1040" i="2" s="1"/>
  <c r="O1040" i="2"/>
  <c r="J1077" i="2"/>
  <c r="K1079" i="2"/>
  <c r="J1086" i="2"/>
  <c r="U1103" i="2"/>
  <c r="K1110" i="2"/>
  <c r="K1109" i="2" s="1"/>
  <c r="U1109" i="2"/>
  <c r="T1100" i="2" s="1"/>
  <c r="J1130" i="2"/>
  <c r="U1130" i="2"/>
  <c r="J1043" i="2"/>
  <c r="K1080" i="2"/>
  <c r="S1141" i="2"/>
  <c r="S1140" i="2" s="1"/>
  <c r="J1141" i="2"/>
  <c r="S1143" i="2"/>
  <c r="I1148" i="2"/>
  <c r="H1128" i="2" s="1"/>
  <c r="I1128" i="2" s="1"/>
  <c r="J1277" i="2"/>
  <c r="U1277" i="2"/>
  <c r="K1277" i="2" s="1"/>
  <c r="S1132" i="2"/>
  <c r="S1131" i="2" s="1"/>
  <c r="R1113" i="2" s="1"/>
  <c r="S1113" i="2" s="1"/>
  <c r="J1132" i="2"/>
  <c r="U1058" i="2"/>
  <c r="J1060" i="2"/>
  <c r="O1060" i="2"/>
  <c r="O1059" i="2" s="1"/>
  <c r="K1076" i="2"/>
  <c r="K1081" i="2"/>
  <c r="U1131" i="2"/>
  <c r="T1113" i="2" s="1"/>
  <c r="J1192" i="2"/>
  <c r="U1192" i="2"/>
  <c r="K1192" i="2" s="1"/>
  <c r="J1193" i="2"/>
  <c r="Y1193" i="2"/>
  <c r="K1193" i="2" s="1"/>
  <c r="K1054" i="2"/>
  <c r="K1053" i="2" s="1"/>
  <c r="K1082" i="2"/>
  <c r="J1045" i="2"/>
  <c r="K1047" i="2"/>
  <c r="K1046" i="2" s="1"/>
  <c r="U1046" i="2"/>
  <c r="T1037" i="2" s="1"/>
  <c r="K1077" i="2"/>
  <c r="K1086" i="2"/>
  <c r="K1085" i="2" s="1"/>
  <c r="U1085" i="2"/>
  <c r="T1075" i="2" s="1"/>
  <c r="J1094" i="2"/>
  <c r="S1138" i="2"/>
  <c r="S1137" i="2" s="1"/>
  <c r="J1138" i="2"/>
  <c r="U1045" i="2"/>
  <c r="U1056" i="2"/>
  <c r="J1056" i="2"/>
  <c r="K1078" i="2"/>
  <c r="J1081" i="2"/>
  <c r="K1084" i="2"/>
  <c r="K1083" i="2" s="1"/>
  <c r="K1106" i="2"/>
  <c r="K1105" i="2" s="1"/>
  <c r="U1105" i="2"/>
  <c r="S1149" i="2"/>
  <c r="S1148" i="2" s="1"/>
  <c r="R1128" i="2" s="1"/>
  <c r="S1128" i="2" s="1"/>
  <c r="J1149" i="2"/>
  <c r="J1067" i="2"/>
  <c r="J1069" i="2"/>
  <c r="J1071" i="2"/>
  <c r="J1090" i="2"/>
  <c r="Q1137" i="2"/>
  <c r="K1139" i="2"/>
  <c r="J1147" i="2"/>
  <c r="U1147" i="2"/>
  <c r="Q1148" i="2"/>
  <c r="P1128" i="2" s="1"/>
  <c r="Q1128" i="2" s="1"/>
  <c r="K1150" i="2"/>
  <c r="J1164" i="2"/>
  <c r="O1164" i="2"/>
  <c r="O1163" i="2" s="1"/>
  <c r="N1155" i="2" s="1"/>
  <c r="O1155" i="2" s="1"/>
  <c r="K1176" i="2"/>
  <c r="K1199" i="2"/>
  <c r="K1204" i="2"/>
  <c r="K1207" i="2"/>
  <c r="K1206" i="2" s="1"/>
  <c r="K1177" i="2"/>
  <c r="U1144" i="2"/>
  <c r="J1144" i="2"/>
  <c r="J1170" i="2"/>
  <c r="Y1170" i="2"/>
  <c r="K1170" i="2" s="1"/>
  <c r="J1194" i="2"/>
  <c r="U1194" i="2"/>
  <c r="K1194" i="2" s="1"/>
  <c r="J1195" i="2"/>
  <c r="Y1195" i="2"/>
  <c r="K1195" i="2" s="1"/>
  <c r="J1209" i="2"/>
  <c r="O1209" i="2"/>
  <c r="O1208" i="2" s="1"/>
  <c r="N1198" i="2" s="1"/>
  <c r="O1198" i="2" s="1"/>
  <c r="O1197" i="2" s="1"/>
  <c r="N300" i="2" s="1"/>
  <c r="O300" i="2" s="1"/>
  <c r="J1076" i="2"/>
  <c r="J1078" i="2"/>
  <c r="J1080" i="2"/>
  <c r="J1082" i="2"/>
  <c r="U1083" i="2"/>
  <c r="T1066" i="2" s="1"/>
  <c r="Y1104" i="2"/>
  <c r="Y1103" i="2" s="1"/>
  <c r="J1106" i="2"/>
  <c r="U1137" i="2"/>
  <c r="W1140" i="2"/>
  <c r="J1142" i="2"/>
  <c r="O1142" i="2"/>
  <c r="K1142" i="2" s="1"/>
  <c r="U1148" i="2"/>
  <c r="T1128" i="2" s="1"/>
  <c r="K1202" i="2"/>
  <c r="J1134" i="2"/>
  <c r="O1134" i="2"/>
  <c r="J1145" i="2"/>
  <c r="J1160" i="2"/>
  <c r="U1160" i="2"/>
  <c r="U1163" i="2"/>
  <c r="T1155" i="2" s="1"/>
  <c r="K1166" i="2"/>
  <c r="K1165" i="2" s="1"/>
  <c r="U1165" i="2"/>
  <c r="T1156" i="2" s="1"/>
  <c r="J1191" i="2"/>
  <c r="Y1191" i="2"/>
  <c r="K1191" i="2" s="1"/>
  <c r="K1201" i="2"/>
  <c r="J1136" i="2"/>
  <c r="U1136" i="2"/>
  <c r="W1137" i="2"/>
  <c r="W1148" i="2"/>
  <c r="V1128" i="2" s="1"/>
  <c r="W1128" i="2" s="1"/>
  <c r="J1190" i="2"/>
  <c r="U1190" i="2"/>
  <c r="K1190" i="2" s="1"/>
  <c r="J1196" i="2"/>
  <c r="U1196" i="2"/>
  <c r="K1196" i="2" s="1"/>
  <c r="U1208" i="2"/>
  <c r="T1198" i="2" s="1"/>
  <c r="K1214" i="2"/>
  <c r="S1261" i="2"/>
  <c r="K1261" i="2" s="1"/>
  <c r="J1261" i="2"/>
  <c r="Y1143" i="2"/>
  <c r="K1162" i="2"/>
  <c r="K1161" i="2" s="1"/>
  <c r="U1161" i="2"/>
  <c r="J1183" i="2"/>
  <c r="O1183" i="2"/>
  <c r="K1183" i="2" s="1"/>
  <c r="J1203" i="2"/>
  <c r="J1139" i="2"/>
  <c r="U1140" i="2"/>
  <c r="J1150" i="2"/>
  <c r="J1176" i="2"/>
  <c r="J1199" i="2"/>
  <c r="J1201" i="2"/>
  <c r="J1207" i="2"/>
  <c r="K1213" i="2"/>
  <c r="K1221" i="2"/>
  <c r="J1238" i="2"/>
  <c r="O1238" i="2"/>
  <c r="K1238" i="2" s="1"/>
  <c r="K1248" i="2"/>
  <c r="K1291" i="2"/>
  <c r="K1246" i="2"/>
  <c r="K1254" i="2"/>
  <c r="K1259" i="2"/>
  <c r="J1166" i="2"/>
  <c r="J1187" i="2"/>
  <c r="J1204" i="2"/>
  <c r="J1219" i="2"/>
  <c r="K1232" i="2"/>
  <c r="O1145" i="2"/>
  <c r="K1145" i="2" s="1"/>
  <c r="J1205" i="2"/>
  <c r="O1219" i="2"/>
  <c r="K1219" i="2" s="1"/>
  <c r="J1221" i="2"/>
  <c r="J1239" i="2"/>
  <c r="K1265" i="2"/>
  <c r="K1264" i="2" s="1"/>
  <c r="K1290" i="2"/>
  <c r="K1231" i="2"/>
  <c r="J1240" i="2"/>
  <c r="O1240" i="2"/>
  <c r="K1240" i="2" s="1"/>
  <c r="J1253" i="2"/>
  <c r="U1253" i="2"/>
  <c r="K1253" i="2" s="1"/>
  <c r="K1258" i="2"/>
  <c r="J1212" i="2"/>
  <c r="K1230" i="2"/>
  <c r="K1257" i="2"/>
  <c r="J1260" i="2"/>
  <c r="U1260" i="2"/>
  <c r="K1260" i="2" s="1"/>
  <c r="K1262" i="2"/>
  <c r="J1271" i="2"/>
  <c r="U1271" i="2"/>
  <c r="K1271" i="2" s="1"/>
  <c r="K1289" i="2"/>
  <c r="K1239" i="2"/>
  <c r="S1284" i="2"/>
  <c r="K1284" i="2" s="1"/>
  <c r="J1284" i="2"/>
  <c r="U1247" i="2"/>
  <c r="K1247" i="2" s="1"/>
  <c r="J1254" i="2"/>
  <c r="J1262" i="2"/>
  <c r="Q1263" i="2"/>
  <c r="K1263" i="2" s="1"/>
  <c r="J1281" i="2"/>
  <c r="O1281" i="2"/>
  <c r="K1281" i="2" s="1"/>
  <c r="J1286" i="2"/>
  <c r="K1299" i="2"/>
  <c r="K1298" i="2" s="1"/>
  <c r="U1298" i="2"/>
  <c r="T1288" i="2" s="1"/>
  <c r="K1312" i="2"/>
  <c r="J1283" i="2"/>
  <c r="O1283" i="2"/>
  <c r="K1283" i="2" s="1"/>
  <c r="Q1306" i="2"/>
  <c r="K1306" i="2" s="1"/>
  <c r="J1285" i="2"/>
  <c r="O1285" i="2"/>
  <c r="K1285" i="2" s="1"/>
  <c r="J1293" i="2"/>
  <c r="J1295" i="2"/>
  <c r="J1259" i="2"/>
  <c r="J1265" i="2"/>
  <c r="J1273" i="2"/>
  <c r="U1273" i="2"/>
  <c r="K1273" i="2" s="1"/>
  <c r="K1282" i="2"/>
  <c r="O1293" i="2"/>
  <c r="K1293" i="2" s="1"/>
  <c r="O1295" i="2"/>
  <c r="K1295" i="2" s="1"/>
  <c r="O1296" i="2"/>
  <c r="N1279" i="2" s="1"/>
  <c r="O1279" i="2" s="1"/>
  <c r="J1272" i="2"/>
  <c r="K1272" i="2"/>
  <c r="K1286" i="2"/>
  <c r="J1349" i="2"/>
  <c r="U1349" i="2"/>
  <c r="K1349" i="2" s="1"/>
  <c r="J1299" i="2"/>
  <c r="J1335" i="2"/>
  <c r="J1334" i="2"/>
  <c r="U1334" i="2"/>
  <c r="K1334" i="2" s="1"/>
  <c r="K1342" i="2"/>
  <c r="J1347" i="2"/>
  <c r="U1347" i="2"/>
  <c r="K1347" i="2" s="1"/>
  <c r="J1289" i="2"/>
  <c r="J1291" i="2"/>
  <c r="O1313" i="2"/>
  <c r="K1313" i="2" s="1"/>
  <c r="K1329" i="2"/>
  <c r="J1311" i="2"/>
  <c r="O1311" i="2"/>
  <c r="K1311" i="2" s="1"/>
  <c r="K1325" i="2"/>
  <c r="J1351" i="2"/>
  <c r="U1351" i="2"/>
  <c r="K1351" i="2" s="1"/>
  <c r="U1326" i="2"/>
  <c r="K1326" i="2" s="1"/>
  <c r="K1328" i="2"/>
  <c r="K1354" i="2"/>
  <c r="K1353" i="2" s="1"/>
  <c r="U1353" i="2"/>
  <c r="T1345" i="2" s="1"/>
  <c r="J1325" i="2"/>
  <c r="J1327" i="2"/>
  <c r="J1329" i="2"/>
  <c r="J1352" i="2"/>
  <c r="Y1352" i="2"/>
  <c r="K1352" i="2" s="1"/>
  <c r="J1368" i="2"/>
  <c r="U1368" i="2"/>
  <c r="K1368" i="2" s="1"/>
  <c r="U1346" i="2"/>
  <c r="K1346" i="2" s="1"/>
  <c r="K1348" i="2"/>
  <c r="O1341" i="2"/>
  <c r="K1341" i="2" s="1"/>
  <c r="J1348" i="2"/>
  <c r="J1350" i="2"/>
  <c r="Y1350" i="2"/>
  <c r="K1350" i="2" s="1"/>
  <c r="J1359" i="2"/>
  <c r="O1359" i="2"/>
  <c r="K1359" i="2" s="1"/>
  <c r="J1354" i="2"/>
  <c r="J1394" i="2"/>
  <c r="U1394" i="2"/>
  <c r="K1394" i="2" s="1"/>
  <c r="O1373" i="2"/>
  <c r="K1373" i="2" s="1"/>
  <c r="K1385" i="2"/>
  <c r="J1395" i="2"/>
  <c r="Y1395" i="2"/>
  <c r="K1395" i="2" s="1"/>
  <c r="J1396" i="2"/>
  <c r="U1396" i="2"/>
  <c r="K1396" i="2" s="1"/>
  <c r="J1402" i="2"/>
  <c r="K1419" i="2"/>
  <c r="J1421" i="2"/>
  <c r="K1406" i="2"/>
  <c r="U1401" i="2"/>
  <c r="K1401" i="2" s="1"/>
  <c r="K1420" i="2"/>
  <c r="U1445" i="2"/>
  <c r="K1445" i="2" s="1"/>
  <c r="J1445" i="2"/>
  <c r="K1402" i="2"/>
  <c r="J1406" i="2"/>
  <c r="K1413" i="2"/>
  <c r="J1420" i="2"/>
  <c r="J1456" i="2"/>
  <c r="O1439" i="2"/>
  <c r="K1439" i="2" s="1"/>
  <c r="J1439" i="2"/>
  <c r="K1468" i="2"/>
  <c r="O1421" i="2"/>
  <c r="K1421" i="2" s="1"/>
  <c r="U1435" i="2"/>
  <c r="K1438" i="2"/>
  <c r="U1437" i="2"/>
  <c r="K1448" i="2"/>
  <c r="J1436" i="2"/>
  <c r="J1438" i="2"/>
  <c r="J1448" i="2"/>
  <c r="U1451" i="2"/>
  <c r="K1451" i="2" s="1"/>
  <c r="J1451" i="2"/>
  <c r="J1419" i="2"/>
  <c r="K1446" i="2"/>
  <c r="U1449" i="2"/>
  <c r="K1449" i="2" s="1"/>
  <c r="J1449" i="2"/>
  <c r="W1454" i="2"/>
  <c r="V1430" i="2" s="1"/>
  <c r="W1430" i="2" s="1"/>
  <c r="U1462" i="2"/>
  <c r="K1462" i="2" s="1"/>
  <c r="J1462" i="2"/>
  <c r="S1440" i="2"/>
  <c r="AA1440" i="2"/>
  <c r="U1447" i="2"/>
  <c r="K1447" i="2" s="1"/>
  <c r="J1447" i="2"/>
  <c r="J1446" i="2"/>
  <c r="O1455" i="2"/>
  <c r="O1454" i="2" s="1"/>
  <c r="N1430" i="2" s="1"/>
  <c r="O1430" i="2" s="1"/>
  <c r="J1455" i="2"/>
  <c r="K1456" i="2"/>
  <c r="K1467" i="2"/>
  <c r="U1454" i="2"/>
  <c r="T1430" i="2" s="1"/>
  <c r="U1463" i="2"/>
  <c r="K1463" i="2" s="1"/>
  <c r="J1468" i="2"/>
  <c r="R88" i="2" l="1"/>
  <c r="S88" i="2" s="1"/>
  <c r="S87" i="2" s="1"/>
  <c r="R136" i="2"/>
  <c r="S136" i="2" s="1"/>
  <c r="Z172" i="2"/>
  <c r="AA172" i="2" s="1"/>
  <c r="R86" i="2"/>
  <c r="S86" i="2" s="1"/>
  <c r="V77" i="2"/>
  <c r="W77" i="2" s="1"/>
  <c r="R191" i="2"/>
  <c r="S191" i="2" s="1"/>
  <c r="V332" i="2"/>
  <c r="W332" i="2" s="1"/>
  <c r="R276" i="2"/>
  <c r="S276" i="2" s="1"/>
  <c r="V205" i="2"/>
  <c r="W205" i="2" s="1"/>
  <c r="R454" i="2"/>
  <c r="S454" i="2" s="1"/>
  <c r="L606" i="2"/>
  <c r="M606" i="2" s="1"/>
  <c r="R155" i="2"/>
  <c r="S155" i="2" s="1"/>
  <c r="R90" i="2"/>
  <c r="S90" i="2" s="1"/>
  <c r="V90" i="2"/>
  <c r="W90" i="2" s="1"/>
  <c r="R336" i="2"/>
  <c r="S336" i="2" s="1"/>
  <c r="R312" i="2"/>
  <c r="S312" i="2" s="1"/>
  <c r="V276" i="2"/>
  <c r="W276" i="2" s="1"/>
  <c r="V340" i="2"/>
  <c r="W340" i="2" s="1"/>
  <c r="V364" i="2"/>
  <c r="W364" i="2" s="1"/>
  <c r="P396" i="2"/>
  <c r="Q396" i="2" s="1"/>
  <c r="V80" i="2"/>
  <c r="W80" i="2" s="1"/>
  <c r="R151" i="2"/>
  <c r="S151" i="2" s="1"/>
  <c r="V144" i="2"/>
  <c r="W144" i="2" s="1"/>
  <c r="R114" i="2"/>
  <c r="S114" i="2" s="1"/>
  <c r="V360" i="2"/>
  <c r="W360" i="2" s="1"/>
  <c r="N263" i="2"/>
  <c r="O263" i="2" s="1"/>
  <c r="N282" i="2"/>
  <c r="O282" i="2" s="1"/>
  <c r="R296" i="2"/>
  <c r="S296" i="2" s="1"/>
  <c r="R378" i="2"/>
  <c r="S378" i="2" s="1"/>
  <c r="V378" i="2"/>
  <c r="W378" i="2" s="1"/>
  <c r="L1383" i="2"/>
  <c r="M1383" i="2" s="1"/>
  <c r="R196" i="2"/>
  <c r="S196" i="2" s="1"/>
  <c r="P112" i="2"/>
  <c r="Q112" i="2" s="1"/>
  <c r="N222" i="2"/>
  <c r="O222" i="2" s="1"/>
  <c r="R349" i="2"/>
  <c r="S349" i="2" s="1"/>
  <c r="R372" i="2"/>
  <c r="S372" i="2" s="1"/>
  <c r="S370" i="2" s="1"/>
  <c r="P401" i="2"/>
  <c r="Q401" i="2" s="1"/>
  <c r="Z378" i="2"/>
  <c r="AA378" i="2" s="1"/>
  <c r="R360" i="2"/>
  <c r="S360" i="2" s="1"/>
  <c r="R392" i="2"/>
  <c r="S392" i="2" s="1"/>
  <c r="L578" i="2"/>
  <c r="M578" i="2" s="1"/>
  <c r="N242" i="2"/>
  <c r="O242" i="2" s="1"/>
  <c r="V114" i="2"/>
  <c r="W114" i="2" s="1"/>
  <c r="V200" i="2"/>
  <c r="W200" i="2" s="1"/>
  <c r="R120" i="2"/>
  <c r="S120" i="2" s="1"/>
  <c r="N269" i="2"/>
  <c r="O269" i="2" s="1"/>
  <c r="V130" i="2"/>
  <c r="W130" i="2" s="1"/>
  <c r="V196" i="2"/>
  <c r="W196" i="2" s="1"/>
  <c r="V318" i="2"/>
  <c r="W318" i="2" s="1"/>
  <c r="R289" i="2"/>
  <c r="S289" i="2" s="1"/>
  <c r="R332" i="2"/>
  <c r="S332" i="2" s="1"/>
  <c r="V446" i="2"/>
  <c r="W446" i="2" s="1"/>
  <c r="R1431" i="2"/>
  <c r="S1431" i="2" s="1"/>
  <c r="L147" i="2"/>
  <c r="M147" i="2" s="1"/>
  <c r="R80" i="2"/>
  <c r="S80" i="2" s="1"/>
  <c r="Z184" i="2"/>
  <c r="AA184" i="2" s="1"/>
  <c r="R303" i="2"/>
  <c r="S303" i="2" s="1"/>
  <c r="Z263" i="2"/>
  <c r="AA263" i="2" s="1"/>
  <c r="V303" i="2"/>
  <c r="W303" i="2" s="1"/>
  <c r="R438" i="2"/>
  <c r="S438" i="2" s="1"/>
  <c r="R383" i="2"/>
  <c r="S383" i="2" s="1"/>
  <c r="L446" i="2"/>
  <c r="M446" i="2" s="1"/>
  <c r="R42" i="2"/>
  <c r="S42" i="2" s="1"/>
  <c r="V86" i="2"/>
  <c r="W86" i="2" s="1"/>
  <c r="Z178" i="2"/>
  <c r="AA178" i="2" s="1"/>
  <c r="R130" i="2"/>
  <c r="S130" i="2" s="1"/>
  <c r="V229" i="2"/>
  <c r="W229" i="2" s="1"/>
  <c r="R148" i="2"/>
  <c r="S148" i="2" s="1"/>
  <c r="V296" i="2"/>
  <c r="W296" i="2" s="1"/>
  <c r="Z222" i="2"/>
  <c r="AA222" i="2" s="1"/>
  <c r="V349" i="2"/>
  <c r="W349" i="2" s="1"/>
  <c r="V312" i="2"/>
  <c r="W312" i="2" s="1"/>
  <c r="R340" i="2"/>
  <c r="S340" i="2" s="1"/>
  <c r="Z242" i="2"/>
  <c r="AA242" i="2" s="1"/>
  <c r="R446" i="2"/>
  <c r="S446" i="2" s="1"/>
  <c r="P1124" i="2"/>
  <c r="Q1124" i="2" s="1"/>
  <c r="L936" i="2"/>
  <c r="M936" i="2" s="1"/>
  <c r="V140" i="2"/>
  <c r="W140" i="2" s="1"/>
  <c r="V136" i="2"/>
  <c r="W136" i="2" s="1"/>
  <c r="X349" i="2"/>
  <c r="Y349" i="2" s="1"/>
  <c r="R345" i="2"/>
  <c r="S345" i="2" s="1"/>
  <c r="V356" i="2"/>
  <c r="W356" i="2" s="1"/>
  <c r="V327" i="2"/>
  <c r="W327" i="2" s="1"/>
  <c r="V414" i="2"/>
  <c r="W414" i="2" s="1"/>
  <c r="X42" i="2"/>
  <c r="Y42" i="2" s="1"/>
  <c r="V120" i="2"/>
  <c r="W120" i="2" s="1"/>
  <c r="R200" i="2"/>
  <c r="S200" i="2" s="1"/>
  <c r="V191" i="2"/>
  <c r="W191" i="2" s="1"/>
  <c r="S357" i="2"/>
  <c r="V155" i="2"/>
  <c r="W155" i="2" s="1"/>
  <c r="V151" i="2"/>
  <c r="W151" i="2" s="1"/>
  <c r="R205" i="2"/>
  <c r="S205" i="2" s="1"/>
  <c r="R364" i="2"/>
  <c r="S364" i="2" s="1"/>
  <c r="N172" i="2"/>
  <c r="O172" i="2" s="1"/>
  <c r="R249" i="2"/>
  <c r="S249" i="2" s="1"/>
  <c r="R229" i="2"/>
  <c r="S229" i="2" s="1"/>
  <c r="R414" i="2"/>
  <c r="S414" i="2" s="1"/>
  <c r="R327" i="2"/>
  <c r="S327" i="2" s="1"/>
  <c r="Z1062" i="2"/>
  <c r="AA1062" i="2" s="1"/>
  <c r="R123" i="2"/>
  <c r="S123" i="2" s="1"/>
  <c r="R144" i="2"/>
  <c r="S144" i="2" s="1"/>
  <c r="V148" i="2"/>
  <c r="W148" i="2" s="1"/>
  <c r="N184" i="2"/>
  <c r="O184" i="2" s="1"/>
  <c r="N178" i="2"/>
  <c r="O178" i="2" s="1"/>
  <c r="V289" i="2"/>
  <c r="W289" i="2" s="1"/>
  <c r="V372" i="2"/>
  <c r="W372" i="2" s="1"/>
  <c r="V249" i="2"/>
  <c r="W249" i="2" s="1"/>
  <c r="V454" i="2"/>
  <c r="W454" i="2" s="1"/>
  <c r="V336" i="2"/>
  <c r="W336" i="2" s="1"/>
  <c r="V345" i="2"/>
  <c r="W345" i="2" s="1"/>
  <c r="P1120" i="2"/>
  <c r="Q1120" i="2" s="1"/>
  <c r="H256" i="2"/>
  <c r="I256" i="2" s="1"/>
  <c r="H122" i="2"/>
  <c r="I122" i="2" s="1"/>
  <c r="R427" i="2"/>
  <c r="S427" i="2" s="1"/>
  <c r="N527" i="2"/>
  <c r="O527" i="2" s="1"/>
  <c r="R490" i="2"/>
  <c r="S490" i="2" s="1"/>
  <c r="R646" i="2"/>
  <c r="S646" i="2" s="1"/>
  <c r="N535" i="2"/>
  <c r="O535" i="2" s="1"/>
  <c r="N578" i="2"/>
  <c r="O578" i="2" s="1"/>
  <c r="N681" i="2"/>
  <c r="O681" i="2" s="1"/>
  <c r="P184" i="2"/>
  <c r="Q184" i="2" s="1"/>
  <c r="Z247" i="2"/>
  <c r="AA247" i="2" s="1"/>
  <c r="Z360" i="2"/>
  <c r="AA360" i="2" s="1"/>
  <c r="Z327" i="2"/>
  <c r="AA327" i="2" s="1"/>
  <c r="N431" i="2"/>
  <c r="O431" i="2" s="1"/>
  <c r="N491" i="2"/>
  <c r="O491" i="2" s="1"/>
  <c r="N483" i="2"/>
  <c r="O483" i="2" s="1"/>
  <c r="R585" i="2"/>
  <c r="S585" i="2" s="1"/>
  <c r="N476" i="2"/>
  <c r="O476" i="2" s="1"/>
  <c r="N686" i="2"/>
  <c r="O686" i="2" s="1"/>
  <c r="R601" i="2"/>
  <c r="S601" i="2" s="1"/>
  <c r="P928" i="2"/>
  <c r="Q928" i="2" s="1"/>
  <c r="Q925" i="2" s="1"/>
  <c r="P104" i="2" s="1"/>
  <c r="Q104" i="2" s="1"/>
  <c r="Z977" i="2"/>
  <c r="AA977" i="2" s="1"/>
  <c r="V1120" i="2"/>
  <c r="W1120" i="2" s="1"/>
  <c r="P282" i="2"/>
  <c r="Q282" i="2" s="1"/>
  <c r="R471" i="2"/>
  <c r="S471" i="2" s="1"/>
  <c r="S470" i="2" s="1"/>
  <c r="R558" i="2"/>
  <c r="S558" i="2" s="1"/>
  <c r="S557" i="2" s="1"/>
  <c r="N547" i="2"/>
  <c r="O547" i="2" s="1"/>
  <c r="X558" i="2"/>
  <c r="Y558" i="2" s="1"/>
  <c r="R498" i="2"/>
  <c r="S498" i="2" s="1"/>
  <c r="N622" i="2"/>
  <c r="O622" i="2" s="1"/>
  <c r="N625" i="2"/>
  <c r="O625" i="2" s="1"/>
  <c r="Z397" i="2"/>
  <c r="AA397" i="2" s="1"/>
  <c r="N559" i="2"/>
  <c r="O559" i="2" s="1"/>
  <c r="O557" i="2" s="1"/>
  <c r="R518" i="2"/>
  <c r="S518" i="2" s="1"/>
  <c r="R566" i="2"/>
  <c r="S566" i="2" s="1"/>
  <c r="N499" i="2"/>
  <c r="O499" i="2" s="1"/>
  <c r="O497" i="2" s="1"/>
  <c r="R638" i="2"/>
  <c r="S638" i="2" s="1"/>
  <c r="R626" i="2"/>
  <c r="S626" i="2" s="1"/>
  <c r="N634" i="2"/>
  <c r="O634" i="2" s="1"/>
  <c r="N426" i="2"/>
  <c r="O426" i="2" s="1"/>
  <c r="Z385" i="2"/>
  <c r="AA385" i="2" s="1"/>
  <c r="R573" i="2"/>
  <c r="S573" i="2" s="1"/>
  <c r="R522" i="2"/>
  <c r="S522" i="2" s="1"/>
  <c r="N519" i="2"/>
  <c r="O519" i="2" s="1"/>
  <c r="R506" i="2"/>
  <c r="S506" i="2" s="1"/>
  <c r="S505" i="2" s="1"/>
  <c r="R460" i="2"/>
  <c r="S460" i="2" s="1"/>
  <c r="N567" i="2"/>
  <c r="O567" i="2" s="1"/>
  <c r="N639" i="2"/>
  <c r="O639" i="2" s="1"/>
  <c r="X605" i="2"/>
  <c r="Y605" i="2" s="1"/>
  <c r="N598" i="2"/>
  <c r="O598" i="2" s="1"/>
  <c r="P242" i="2"/>
  <c r="Q242" i="2" s="1"/>
  <c r="N574" i="2"/>
  <c r="O574" i="2" s="1"/>
  <c r="N523" i="2"/>
  <c r="O523" i="2" s="1"/>
  <c r="N507" i="2"/>
  <c r="O507" i="2" s="1"/>
  <c r="N461" i="2"/>
  <c r="O461" i="2" s="1"/>
  <c r="N582" i="2"/>
  <c r="O582" i="2" s="1"/>
  <c r="R613" i="2"/>
  <c r="S613" i="2" s="1"/>
  <c r="X1425" i="2"/>
  <c r="Y1425" i="2" s="1"/>
  <c r="L1175" i="2"/>
  <c r="M1175" i="2" s="1"/>
  <c r="L1182" i="2"/>
  <c r="M1182" i="2" s="1"/>
  <c r="L937" i="2"/>
  <c r="M937" i="2" s="1"/>
  <c r="L759" i="2"/>
  <c r="M759" i="2" s="1"/>
  <c r="M758" i="2" s="1"/>
  <c r="L59" i="2" s="1"/>
  <c r="M59" i="2" s="1"/>
  <c r="P178" i="2"/>
  <c r="Q178" i="2" s="1"/>
  <c r="X256" i="2"/>
  <c r="Y256" i="2" s="1"/>
  <c r="S348" i="2"/>
  <c r="X287" i="2"/>
  <c r="Y287" i="2" s="1"/>
  <c r="Z372" i="2"/>
  <c r="AA372" i="2" s="1"/>
  <c r="Z402" i="2"/>
  <c r="AA402" i="2" s="1"/>
  <c r="R432" i="2"/>
  <c r="S432" i="2" s="1"/>
  <c r="R597" i="2"/>
  <c r="S597" i="2" s="1"/>
  <c r="R510" i="2"/>
  <c r="S510" i="2" s="1"/>
  <c r="N522" i="2"/>
  <c r="O522" i="2" s="1"/>
  <c r="N606" i="2"/>
  <c r="O606" i="2" s="1"/>
  <c r="R530" i="2"/>
  <c r="S530" i="2" s="1"/>
  <c r="R687" i="2"/>
  <c r="S687" i="2" s="1"/>
  <c r="N614" i="2"/>
  <c r="O614" i="2" s="1"/>
  <c r="N630" i="2"/>
  <c r="O630" i="2" s="1"/>
  <c r="V677" i="2"/>
  <c r="W677" i="2" s="1"/>
  <c r="V1426" i="2"/>
  <c r="W1426" i="2" s="1"/>
  <c r="Z235" i="2"/>
  <c r="AA235" i="2" s="1"/>
  <c r="Z256" i="2"/>
  <c r="AA256" i="2" s="1"/>
  <c r="R605" i="2"/>
  <c r="S605" i="2" s="1"/>
  <c r="R554" i="2"/>
  <c r="S554" i="2" s="1"/>
  <c r="N511" i="2"/>
  <c r="O511" i="2" s="1"/>
  <c r="N503" i="2"/>
  <c r="O503" i="2" s="1"/>
  <c r="N645" i="2"/>
  <c r="O645" i="2" s="1"/>
  <c r="N531" i="2"/>
  <c r="O531" i="2" s="1"/>
  <c r="R631" i="2"/>
  <c r="S631" i="2" s="1"/>
  <c r="K985" i="2"/>
  <c r="L635" i="2"/>
  <c r="M635" i="2" s="1"/>
  <c r="Z52" i="2"/>
  <c r="AA52" i="2" s="1"/>
  <c r="N76" i="2"/>
  <c r="O76" i="2" s="1"/>
  <c r="H161" i="2"/>
  <c r="I161" i="2" s="1"/>
  <c r="H257" i="2"/>
  <c r="I257" i="2" s="1"/>
  <c r="R423" i="2"/>
  <c r="S423" i="2" s="1"/>
  <c r="R494" i="2"/>
  <c r="S494" i="2" s="1"/>
  <c r="N472" i="2"/>
  <c r="O472" i="2" s="1"/>
  <c r="N555" i="2"/>
  <c r="O555" i="2" s="1"/>
  <c r="R550" i="2"/>
  <c r="S550" i="2" s="1"/>
  <c r="R514" i="2"/>
  <c r="S514" i="2" s="1"/>
  <c r="N590" i="2"/>
  <c r="O590" i="2" s="1"/>
  <c r="R538" i="2"/>
  <c r="S538" i="2" s="1"/>
  <c r="N650" i="2"/>
  <c r="O650" i="2" s="1"/>
  <c r="L597" i="2"/>
  <c r="M597" i="2" s="1"/>
  <c r="P212" i="2"/>
  <c r="Q212" i="2" s="1"/>
  <c r="P161" i="2"/>
  <c r="Q161" i="2" s="1"/>
  <c r="P269" i="2"/>
  <c r="Q269" i="2" s="1"/>
  <c r="P257" i="2"/>
  <c r="Q257" i="2" s="1"/>
  <c r="N495" i="2"/>
  <c r="O495" i="2" s="1"/>
  <c r="R467" i="2"/>
  <c r="S467" i="2" s="1"/>
  <c r="N551" i="2"/>
  <c r="O551" i="2" s="1"/>
  <c r="N515" i="2"/>
  <c r="O515" i="2" s="1"/>
  <c r="R593" i="2"/>
  <c r="S593" i="2" s="1"/>
  <c r="R542" i="2"/>
  <c r="S542" i="2" s="1"/>
  <c r="N539" i="2"/>
  <c r="O539" i="2" s="1"/>
  <c r="X526" i="2"/>
  <c r="Y526" i="2" s="1"/>
  <c r="N563" i="2"/>
  <c r="O563" i="2" s="1"/>
  <c r="R617" i="2"/>
  <c r="S617" i="2" s="1"/>
  <c r="N664" i="2"/>
  <c r="O664" i="2" s="1"/>
  <c r="Z682" i="2"/>
  <c r="AA682" i="2" s="1"/>
  <c r="Z759" i="2"/>
  <c r="AA759" i="2" s="1"/>
  <c r="AA758" i="2" s="1"/>
  <c r="L1384" i="2"/>
  <c r="M1384" i="2" s="1"/>
  <c r="P222" i="2"/>
  <c r="Q222" i="2" s="1"/>
  <c r="P172" i="2"/>
  <c r="Q172" i="2" s="1"/>
  <c r="Z362" i="2"/>
  <c r="AA362" i="2" s="1"/>
  <c r="P263" i="2"/>
  <c r="Q263" i="2" s="1"/>
  <c r="N422" i="2"/>
  <c r="O422" i="2" s="1"/>
  <c r="R526" i="2"/>
  <c r="S526" i="2" s="1"/>
  <c r="N468" i="2"/>
  <c r="O468" i="2" s="1"/>
  <c r="R589" i="2"/>
  <c r="S589" i="2" s="1"/>
  <c r="N594" i="2"/>
  <c r="O594" i="2" s="1"/>
  <c r="N543" i="2"/>
  <c r="O543" i="2" s="1"/>
  <c r="R534" i="2"/>
  <c r="S534" i="2" s="1"/>
  <c r="Z454" i="2"/>
  <c r="AA454" i="2" s="1"/>
  <c r="R577" i="2"/>
  <c r="S577" i="2" s="1"/>
  <c r="N618" i="2"/>
  <c r="O618" i="2" s="1"/>
  <c r="N668" i="2"/>
  <c r="O668" i="2" s="1"/>
  <c r="N654" i="2"/>
  <c r="O654" i="2" s="1"/>
  <c r="P143" i="2"/>
  <c r="Q143" i="2" s="1"/>
  <c r="P90" i="2"/>
  <c r="Q90" i="2" s="1"/>
  <c r="P148" i="2"/>
  <c r="Q148" i="2" s="1"/>
  <c r="Q146" i="2" s="1"/>
  <c r="P332" i="2"/>
  <c r="Q332" i="2" s="1"/>
  <c r="X360" i="2"/>
  <c r="Y360" i="2" s="1"/>
  <c r="V236" i="2"/>
  <c r="W236" i="2" s="1"/>
  <c r="V274" i="2"/>
  <c r="W274" i="2" s="1"/>
  <c r="Z471" i="2"/>
  <c r="AA471" i="2" s="1"/>
  <c r="V594" i="2"/>
  <c r="W594" i="2" s="1"/>
  <c r="L686" i="2"/>
  <c r="M686" i="2" s="1"/>
  <c r="L723" i="2"/>
  <c r="M723" i="2" s="1"/>
  <c r="M722" i="2" s="1"/>
  <c r="L41" i="2" s="1"/>
  <c r="M41" i="2" s="1"/>
  <c r="P42" i="2"/>
  <c r="Q42" i="2" s="1"/>
  <c r="R63" i="2"/>
  <c r="S63" i="2" s="1"/>
  <c r="P289" i="2"/>
  <c r="Q289" i="2" s="1"/>
  <c r="Z211" i="2"/>
  <c r="AA211" i="2" s="1"/>
  <c r="V515" i="2"/>
  <c r="W515" i="2" s="1"/>
  <c r="V567" i="2"/>
  <c r="W567" i="2" s="1"/>
  <c r="L1126" i="2"/>
  <c r="M1126" i="2" s="1"/>
  <c r="L663" i="2"/>
  <c r="M663" i="2" s="1"/>
  <c r="M662" i="2" s="1"/>
  <c r="L618" i="2"/>
  <c r="M618" i="2" s="1"/>
  <c r="L696" i="2"/>
  <c r="M696" i="2" s="1"/>
  <c r="L364" i="2"/>
  <c r="M364" i="2" s="1"/>
  <c r="P356" i="2"/>
  <c r="Q356" i="2" s="1"/>
  <c r="L270" i="2"/>
  <c r="M270" i="2" s="1"/>
  <c r="P229" i="2"/>
  <c r="Q229" i="2" s="1"/>
  <c r="P130" i="2"/>
  <c r="Q130" i="2" s="1"/>
  <c r="P345" i="2"/>
  <c r="Q345" i="2" s="1"/>
  <c r="P383" i="2"/>
  <c r="Q383" i="2" s="1"/>
  <c r="P340" i="2"/>
  <c r="Q340" i="2" s="1"/>
  <c r="V385" i="2"/>
  <c r="W385" i="2" s="1"/>
  <c r="L113" i="2"/>
  <c r="M113" i="2" s="1"/>
  <c r="L766" i="2"/>
  <c r="M766" i="2" s="1"/>
  <c r="L172" i="2"/>
  <c r="M172" i="2" s="1"/>
  <c r="P151" i="2"/>
  <c r="Q151" i="2" s="1"/>
  <c r="P114" i="2"/>
  <c r="Q114" i="2" s="1"/>
  <c r="P144" i="2"/>
  <c r="Q144" i="2" s="1"/>
  <c r="V235" i="2"/>
  <c r="W235" i="2" s="1"/>
  <c r="P312" i="2"/>
  <c r="Q312" i="2" s="1"/>
  <c r="P327" i="2"/>
  <c r="Q327" i="2" s="1"/>
  <c r="N610" i="2"/>
  <c r="O610" i="2" s="1"/>
  <c r="Z601" i="2"/>
  <c r="AA601" i="2" s="1"/>
  <c r="H766" i="2"/>
  <c r="I766" i="2" s="1"/>
  <c r="I763" i="2" s="1"/>
  <c r="R1092" i="2"/>
  <c r="S1092" i="2" s="1"/>
  <c r="R1088" i="2"/>
  <c r="S1088" i="2" s="1"/>
  <c r="N1118" i="2"/>
  <c r="O1118" i="2" s="1"/>
  <c r="X1123" i="2"/>
  <c r="Y1123" i="2" s="1"/>
  <c r="L1310" i="2"/>
  <c r="M1310" i="2" s="1"/>
  <c r="L866" i="2"/>
  <c r="M866" i="2" s="1"/>
  <c r="L484" i="2"/>
  <c r="M484" i="2" s="1"/>
  <c r="R236" i="2"/>
  <c r="S236" i="2" s="1"/>
  <c r="P155" i="2"/>
  <c r="Q155" i="2" s="1"/>
  <c r="V247" i="2"/>
  <c r="W247" i="2" s="1"/>
  <c r="P318" i="2"/>
  <c r="Q318" i="2" s="1"/>
  <c r="P336" i="2"/>
  <c r="Q336" i="2" s="1"/>
  <c r="P446" i="2"/>
  <c r="Q446" i="2" s="1"/>
  <c r="Z530" i="2"/>
  <c r="AA530" i="2" s="1"/>
  <c r="H605" i="2"/>
  <c r="I605" i="2" s="1"/>
  <c r="L1116" i="2"/>
  <c r="M1116" i="2" s="1"/>
  <c r="L704" i="2"/>
  <c r="M704" i="2" s="1"/>
  <c r="S353" i="2"/>
  <c r="P135" i="2"/>
  <c r="Q135" i="2" s="1"/>
  <c r="R161" i="2"/>
  <c r="S161" i="2" s="1"/>
  <c r="P139" i="2"/>
  <c r="Q139" i="2" s="1"/>
  <c r="Q138" i="2" s="1"/>
  <c r="Z274" i="2"/>
  <c r="AA274" i="2" s="1"/>
  <c r="P196" i="2"/>
  <c r="Q196" i="2" s="1"/>
  <c r="P350" i="2"/>
  <c r="Q350" i="2" s="1"/>
  <c r="W786" i="2"/>
  <c r="X1429" i="2"/>
  <c r="Y1429" i="2" s="1"/>
  <c r="L1417" i="2"/>
  <c r="M1417" i="2" s="1"/>
  <c r="L672" i="2"/>
  <c r="M672" i="2" s="1"/>
  <c r="L522" i="2"/>
  <c r="M522" i="2" s="1"/>
  <c r="P88" i="2"/>
  <c r="Q88" i="2" s="1"/>
  <c r="Q87" i="2" s="1"/>
  <c r="P147" i="2"/>
  <c r="Q147" i="2" s="1"/>
  <c r="P205" i="2"/>
  <c r="Q205" i="2" s="1"/>
  <c r="P86" i="2"/>
  <c r="Q86" i="2" s="1"/>
  <c r="Z160" i="2"/>
  <c r="AA160" i="2" s="1"/>
  <c r="Z287" i="2"/>
  <c r="AA287" i="2" s="1"/>
  <c r="P296" i="2"/>
  <c r="Q296" i="2" s="1"/>
  <c r="P349" i="2"/>
  <c r="Q349" i="2" s="1"/>
  <c r="P392" i="2"/>
  <c r="Q392" i="2" s="1"/>
  <c r="P438" i="2"/>
  <c r="Q438" i="2" s="1"/>
  <c r="H602" i="2"/>
  <c r="I602" i="2" s="1"/>
  <c r="H594" i="2"/>
  <c r="I594" i="2" s="1"/>
  <c r="H692" i="2"/>
  <c r="I692" i="2" s="1"/>
  <c r="P766" i="2"/>
  <c r="Q766" i="2" s="1"/>
  <c r="H1125" i="2"/>
  <c r="I1125" i="2" s="1"/>
  <c r="L1433" i="2"/>
  <c r="M1433" i="2" s="1"/>
  <c r="M1427" i="2" s="1"/>
  <c r="L631" i="2"/>
  <c r="M631" i="2" s="1"/>
  <c r="L77" i="2"/>
  <c r="M77" i="2" s="1"/>
  <c r="P77" i="2"/>
  <c r="Q77" i="2" s="1"/>
  <c r="V161" i="2"/>
  <c r="W161" i="2" s="1"/>
  <c r="P249" i="2"/>
  <c r="Q249" i="2" s="1"/>
  <c r="P360" i="2"/>
  <c r="Q360" i="2" s="1"/>
  <c r="R723" i="2"/>
  <c r="S723" i="2" s="1"/>
  <c r="S722" i="2" s="1"/>
  <c r="R41" i="2" s="1"/>
  <c r="S41" i="2" s="1"/>
  <c r="L535" i="2"/>
  <c r="M535" i="2" s="1"/>
  <c r="L86" i="2"/>
  <c r="M86" i="2" s="1"/>
  <c r="L229" i="2"/>
  <c r="M229" i="2" s="1"/>
  <c r="R212" i="2"/>
  <c r="S212" i="2" s="1"/>
  <c r="P276" i="2"/>
  <c r="Q276" i="2" s="1"/>
  <c r="P372" i="2"/>
  <c r="Q372" i="2" s="1"/>
  <c r="P303" i="2"/>
  <c r="Q303" i="2" s="1"/>
  <c r="P364" i="2"/>
  <c r="Q364" i="2" s="1"/>
  <c r="P411" i="2"/>
  <c r="Q411" i="2" s="1"/>
  <c r="P355" i="2"/>
  <c r="Q355" i="2" s="1"/>
  <c r="V438" i="2"/>
  <c r="W438" i="2" s="1"/>
  <c r="N714" i="2"/>
  <c r="O714" i="2" s="1"/>
  <c r="K21" i="1"/>
  <c r="L523" i="2"/>
  <c r="M523" i="2" s="1"/>
  <c r="M521" i="2" s="1"/>
  <c r="L196" i="2"/>
  <c r="M196" i="2" s="1"/>
  <c r="P97" i="2"/>
  <c r="Q97" i="2" s="1"/>
  <c r="P200" i="2"/>
  <c r="Q200" i="2" s="1"/>
  <c r="P359" i="2"/>
  <c r="Q359" i="2" s="1"/>
  <c r="L543" i="2"/>
  <c r="M543" i="2" s="1"/>
  <c r="R52" i="2"/>
  <c r="S52" i="2" s="1"/>
  <c r="R413" i="2"/>
  <c r="S413" i="2" s="1"/>
  <c r="Z494" i="2"/>
  <c r="AA494" i="2" s="1"/>
  <c r="Z558" i="2"/>
  <c r="AA558" i="2" s="1"/>
  <c r="V519" i="2"/>
  <c r="W519" i="2" s="1"/>
  <c r="H456" i="2"/>
  <c r="I456" i="2" s="1"/>
  <c r="Z581" i="2"/>
  <c r="AA581" i="2" s="1"/>
  <c r="H614" i="2"/>
  <c r="I614" i="2" s="1"/>
  <c r="V974" i="2"/>
  <c r="W974" i="2" s="1"/>
  <c r="L622" i="2"/>
  <c r="M622" i="2" s="1"/>
  <c r="L655" i="2"/>
  <c r="M655" i="2" s="1"/>
  <c r="L414" i="2"/>
  <c r="M414" i="2" s="1"/>
  <c r="L503" i="2"/>
  <c r="M503" i="2" s="1"/>
  <c r="L609" i="2"/>
  <c r="M609" i="2" s="1"/>
  <c r="L601" i="2"/>
  <c r="M601" i="2" s="1"/>
  <c r="L651" i="2"/>
  <c r="M651" i="2" s="1"/>
  <c r="L1229" i="2"/>
  <c r="M1229" i="2" s="1"/>
  <c r="L682" i="2"/>
  <c r="M682" i="2" s="1"/>
  <c r="L426" i="2"/>
  <c r="M426" i="2" s="1"/>
  <c r="L257" i="2"/>
  <c r="M257" i="2" s="1"/>
  <c r="L432" i="2"/>
  <c r="M432" i="2" s="1"/>
  <c r="L139" i="2"/>
  <c r="M139" i="2" s="1"/>
  <c r="M138" i="2" s="1"/>
  <c r="L471" i="2"/>
  <c r="M471" i="2" s="1"/>
  <c r="L211" i="2"/>
  <c r="M211" i="2" s="1"/>
  <c r="L63" i="2"/>
  <c r="M63" i="2" s="1"/>
  <c r="L423" i="2"/>
  <c r="M423" i="2" s="1"/>
  <c r="L502" i="2"/>
  <c r="M502" i="2" s="1"/>
  <c r="L468" i="2"/>
  <c r="M468" i="2" s="1"/>
  <c r="L617" i="2"/>
  <c r="M617" i="2" s="1"/>
  <c r="L383" i="2"/>
  <c r="M383" i="2" s="1"/>
  <c r="R247" i="2"/>
  <c r="S247" i="2" s="1"/>
  <c r="R287" i="2"/>
  <c r="S287" i="2" s="1"/>
  <c r="R385" i="2"/>
  <c r="S385" i="2" s="1"/>
  <c r="Z467" i="2"/>
  <c r="AA467" i="2" s="1"/>
  <c r="AA466" i="2" s="1"/>
  <c r="Z522" i="2"/>
  <c r="AA522" i="2" s="1"/>
  <c r="V606" i="2"/>
  <c r="W606" i="2" s="1"/>
  <c r="W604" i="2" s="1"/>
  <c r="H527" i="2"/>
  <c r="I527" i="2" s="1"/>
  <c r="Z510" i="2"/>
  <c r="AA510" i="2" s="1"/>
  <c r="V476" i="2"/>
  <c r="W476" i="2" s="1"/>
  <c r="V531" i="2"/>
  <c r="W531" i="2" s="1"/>
  <c r="W529" i="2" s="1"/>
  <c r="Z613" i="2"/>
  <c r="AA613" i="2" s="1"/>
  <c r="H1431" i="2"/>
  <c r="I1431" i="2" s="1"/>
  <c r="M1048" i="2"/>
  <c r="L1404" i="2"/>
  <c r="M1404" i="2" s="1"/>
  <c r="M1403" i="2" s="1"/>
  <c r="L1398" i="2" s="1"/>
  <c r="M1398" i="2" s="1"/>
  <c r="M1397" i="2" s="1"/>
  <c r="L1376" i="2" s="1"/>
  <c r="M1376" i="2" s="1"/>
  <c r="L681" i="2"/>
  <c r="M681" i="2" s="1"/>
  <c r="M1095" i="2"/>
  <c r="L506" i="2"/>
  <c r="M506" i="2" s="1"/>
  <c r="L613" i="2"/>
  <c r="M613" i="2" s="1"/>
  <c r="L630" i="2"/>
  <c r="M630" i="2" s="1"/>
  <c r="L867" i="2"/>
  <c r="M867" i="2" s="1"/>
  <c r="L336" i="2"/>
  <c r="M336" i="2" s="1"/>
  <c r="L940" i="2"/>
  <c r="M940" i="2" s="1"/>
  <c r="L494" i="2"/>
  <c r="M494" i="2" s="1"/>
  <c r="L531" i="2"/>
  <c r="M531" i="2" s="1"/>
  <c r="L574" i="2"/>
  <c r="M574" i="2" s="1"/>
  <c r="L634" i="2"/>
  <c r="M634" i="2" s="1"/>
  <c r="M633" i="2" s="1"/>
  <c r="L667" i="2"/>
  <c r="M667" i="2" s="1"/>
  <c r="L413" i="2"/>
  <c r="M413" i="2" s="1"/>
  <c r="L212" i="2"/>
  <c r="M212" i="2" s="1"/>
  <c r="L362" i="2"/>
  <c r="M362" i="2" s="1"/>
  <c r="L438" i="2"/>
  <c r="M438" i="2" s="1"/>
  <c r="L191" i="2"/>
  <c r="M191" i="2" s="1"/>
  <c r="L411" i="2"/>
  <c r="M411" i="2" s="1"/>
  <c r="L392" i="2"/>
  <c r="M392" i="2" s="1"/>
  <c r="L130" i="2"/>
  <c r="M130" i="2" s="1"/>
  <c r="L495" i="2"/>
  <c r="M495" i="2" s="1"/>
  <c r="L422" i="2"/>
  <c r="M422" i="2" s="1"/>
  <c r="L135" i="2"/>
  <c r="M135" i="2" s="1"/>
  <c r="L610" i="2"/>
  <c r="M610" i="2" s="1"/>
  <c r="L350" i="2"/>
  <c r="M350" i="2" s="1"/>
  <c r="V559" i="2"/>
  <c r="W559" i="2" s="1"/>
  <c r="W557" i="2" s="1"/>
  <c r="Z597" i="2"/>
  <c r="AA597" i="2" s="1"/>
  <c r="Z538" i="2"/>
  <c r="AA538" i="2" s="1"/>
  <c r="Z534" i="2"/>
  <c r="AA534" i="2" s="1"/>
  <c r="Z589" i="2"/>
  <c r="AA589" i="2" s="1"/>
  <c r="Z621" i="2"/>
  <c r="AA621" i="2" s="1"/>
  <c r="Z609" i="2"/>
  <c r="AA609" i="2" s="1"/>
  <c r="AA608" i="2" s="1"/>
  <c r="V676" i="2"/>
  <c r="W676" i="2" s="1"/>
  <c r="Z671" i="2"/>
  <c r="AA671" i="2" s="1"/>
  <c r="L1089" i="2"/>
  <c r="M1089" i="2" s="1"/>
  <c r="L875" i="2"/>
  <c r="M875" i="2" s="1"/>
  <c r="L1244" i="2"/>
  <c r="M1244" i="2" s="1"/>
  <c r="L476" i="2"/>
  <c r="M476" i="2" s="1"/>
  <c r="L539" i="2"/>
  <c r="M539" i="2" s="1"/>
  <c r="L626" i="2"/>
  <c r="M626" i="2" s="1"/>
  <c r="M1154" i="2"/>
  <c r="L204" i="2" s="1"/>
  <c r="M204" i="2" s="1"/>
  <c r="L650" i="2"/>
  <c r="M650" i="2" s="1"/>
  <c r="M649" i="2" s="1"/>
  <c r="L407" i="2"/>
  <c r="M407" i="2" s="1"/>
  <c r="L355" i="2"/>
  <c r="M355" i="2" s="1"/>
  <c r="L112" i="2"/>
  <c r="M112" i="2" s="1"/>
  <c r="L178" i="2"/>
  <c r="M178" i="2" s="1"/>
  <c r="L249" i="2"/>
  <c r="M249" i="2" s="1"/>
  <c r="L360" i="2"/>
  <c r="M360" i="2" s="1"/>
  <c r="L90" i="2"/>
  <c r="M90" i="2" s="1"/>
  <c r="L122" i="2"/>
  <c r="M122" i="2" s="1"/>
  <c r="L562" i="2"/>
  <c r="M562" i="2" s="1"/>
  <c r="U1107" i="2"/>
  <c r="T1099" i="2" s="1"/>
  <c r="R235" i="2"/>
  <c r="S235" i="2" s="1"/>
  <c r="R211" i="2"/>
  <c r="S211" i="2" s="1"/>
  <c r="Z432" i="2"/>
  <c r="AA432" i="2" s="1"/>
  <c r="H468" i="2"/>
  <c r="I468" i="2" s="1"/>
  <c r="V468" i="2"/>
  <c r="W468" i="2" s="1"/>
  <c r="V523" i="2"/>
  <c r="W523" i="2" s="1"/>
  <c r="W521" i="2" s="1"/>
  <c r="H472" i="2"/>
  <c r="I472" i="2" s="1"/>
  <c r="Z646" i="2"/>
  <c r="AA646" i="2" s="1"/>
  <c r="V511" i="2"/>
  <c r="W511" i="2" s="1"/>
  <c r="W509" i="2" s="1"/>
  <c r="H598" i="2"/>
  <c r="I598" i="2" s="1"/>
  <c r="Z477" i="2"/>
  <c r="AA477" i="2" s="1"/>
  <c r="Z562" i="2"/>
  <c r="AA562" i="2" s="1"/>
  <c r="Z617" i="2"/>
  <c r="AA617" i="2" s="1"/>
  <c r="Z635" i="2"/>
  <c r="AA635" i="2" s="1"/>
  <c r="Z677" i="2"/>
  <c r="AA677" i="2" s="1"/>
  <c r="V691" i="2"/>
  <c r="W691" i="2" s="1"/>
  <c r="L1169" i="2"/>
  <c r="M1169" i="2" s="1"/>
  <c r="M929" i="2"/>
  <c r="L105" i="2" s="1"/>
  <c r="M105" i="2" s="1"/>
  <c r="L1092" i="2"/>
  <c r="M1092" i="2" s="1"/>
  <c r="L1252" i="2"/>
  <c r="M1252" i="2" s="1"/>
  <c r="L1088" i="2"/>
  <c r="M1088" i="2" s="1"/>
  <c r="L589" i="2"/>
  <c r="M589" i="2" s="1"/>
  <c r="M588" i="2" s="1"/>
  <c r="M1032" i="2"/>
  <c r="L118" i="2" s="1"/>
  <c r="M118" i="2" s="1"/>
  <c r="L856" i="2"/>
  <c r="M856" i="2" s="1"/>
  <c r="L526" i="2"/>
  <c r="M526" i="2" s="1"/>
  <c r="L551" i="2"/>
  <c r="M551" i="2" s="1"/>
  <c r="M549" i="2" s="1"/>
  <c r="L700" i="2"/>
  <c r="M700" i="2" s="1"/>
  <c r="L1218" i="2"/>
  <c r="M1218" i="2" s="1"/>
  <c r="L510" i="2"/>
  <c r="M510" i="2" s="1"/>
  <c r="L582" i="2"/>
  <c r="M582" i="2" s="1"/>
  <c r="L625" i="2"/>
  <c r="M625" i="2" s="1"/>
  <c r="M624" i="2" s="1"/>
  <c r="L179" i="2"/>
  <c r="M179" i="2" s="1"/>
  <c r="L236" i="2"/>
  <c r="M236" i="2" s="1"/>
  <c r="L340" i="2"/>
  <c r="M340" i="2" s="1"/>
  <c r="L76" i="2"/>
  <c r="M76" i="2" s="1"/>
  <c r="L378" i="2"/>
  <c r="M378" i="2" s="1"/>
  <c r="M376" i="2" s="1"/>
  <c r="L555" i="2"/>
  <c r="M555" i="2" s="1"/>
  <c r="V103" i="2"/>
  <c r="W103" i="2" s="1"/>
  <c r="V472" i="2"/>
  <c r="W472" i="2" s="1"/>
  <c r="H503" i="2"/>
  <c r="I503" i="2" s="1"/>
  <c r="Z573" i="2"/>
  <c r="AA573" i="2" s="1"/>
  <c r="H476" i="2"/>
  <c r="I476" i="2" s="1"/>
  <c r="H531" i="2"/>
  <c r="I531" i="2" s="1"/>
  <c r="Z546" i="2"/>
  <c r="AA546" i="2" s="1"/>
  <c r="Z605" i="2"/>
  <c r="AA605" i="2" s="1"/>
  <c r="AA604" i="2" s="1"/>
  <c r="H547" i="2"/>
  <c r="I547" i="2" s="1"/>
  <c r="Z460" i="2"/>
  <c r="AA460" i="2" s="1"/>
  <c r="H543" i="2"/>
  <c r="I543" i="2" s="1"/>
  <c r="H639" i="2"/>
  <c r="I639" i="2" s="1"/>
  <c r="H650" i="2"/>
  <c r="I650" i="2" s="1"/>
  <c r="Z667" i="2"/>
  <c r="AA667" i="2" s="1"/>
  <c r="Z696" i="2"/>
  <c r="AA696" i="2" s="1"/>
  <c r="Z692" i="2"/>
  <c r="AA692" i="2" s="1"/>
  <c r="M1122" i="2"/>
  <c r="L198" i="2" s="1"/>
  <c r="M198" i="2" s="1"/>
  <c r="L546" i="2"/>
  <c r="M546" i="2" s="1"/>
  <c r="L1333" i="2"/>
  <c r="M1333" i="2" s="1"/>
  <c r="M1035" i="2"/>
  <c r="L119" i="2" s="1"/>
  <c r="M119" i="2" s="1"/>
  <c r="L527" i="2"/>
  <c r="M527" i="2" s="1"/>
  <c r="M971" i="2"/>
  <c r="L948" i="2" s="1"/>
  <c r="M948" i="2" s="1"/>
  <c r="L515" i="2"/>
  <c r="M515" i="2" s="1"/>
  <c r="L534" i="2"/>
  <c r="M534" i="2" s="1"/>
  <c r="M533" i="2" s="1"/>
  <c r="L654" i="2"/>
  <c r="M654" i="2" s="1"/>
  <c r="L483" i="2"/>
  <c r="M483" i="2" s="1"/>
  <c r="M482" i="2" s="1"/>
  <c r="L547" i="2"/>
  <c r="M547" i="2" s="1"/>
  <c r="L980" i="2"/>
  <c r="M980" i="2" s="1"/>
  <c r="L563" i="2"/>
  <c r="M563" i="2" s="1"/>
  <c r="L160" i="2"/>
  <c r="M160" i="2" s="1"/>
  <c r="L289" i="2"/>
  <c r="M289" i="2" s="1"/>
  <c r="L621" i="2"/>
  <c r="M621" i="2" s="1"/>
  <c r="M620" i="2" s="1"/>
  <c r="L223" i="2"/>
  <c r="M223" i="2" s="1"/>
  <c r="L151" i="2"/>
  <c r="M151" i="2" s="1"/>
  <c r="L62" i="2"/>
  <c r="M62" i="2" s="1"/>
  <c r="L143" i="2"/>
  <c r="M143" i="2" s="1"/>
  <c r="L345" i="2"/>
  <c r="M345" i="2" s="1"/>
  <c r="L42" i="2"/>
  <c r="M42" i="2" s="1"/>
  <c r="L102" i="2"/>
  <c r="M102" i="2" s="1"/>
  <c r="L514" i="2"/>
  <c r="M514" i="2" s="1"/>
  <c r="L200" i="2"/>
  <c r="M200" i="2" s="1"/>
  <c r="V937" i="2"/>
  <c r="W937" i="2" s="1"/>
  <c r="O1278" i="2"/>
  <c r="N1275" i="2" s="1"/>
  <c r="O1275" i="2" s="1"/>
  <c r="V495" i="2"/>
  <c r="W495" i="2" s="1"/>
  <c r="W493" i="2" s="1"/>
  <c r="R397" i="2"/>
  <c r="S397" i="2" s="1"/>
  <c r="V422" i="2"/>
  <c r="W422" i="2" s="1"/>
  <c r="V483" i="2"/>
  <c r="W483" i="2" s="1"/>
  <c r="Z498" i="2"/>
  <c r="AA498" i="2" s="1"/>
  <c r="Z638" i="2"/>
  <c r="AA638" i="2" s="1"/>
  <c r="V625" i="2"/>
  <c r="W625" i="2" s="1"/>
  <c r="V708" i="2"/>
  <c r="W708" i="2" s="1"/>
  <c r="Q880" i="2"/>
  <c r="P1242" i="2" s="1"/>
  <c r="Q1242" i="2" s="1"/>
  <c r="L1062" i="2"/>
  <c r="M1062" i="2" s="1"/>
  <c r="M1061" i="2" s="1"/>
  <c r="M1111" i="2"/>
  <c r="L499" i="2"/>
  <c r="M499" i="2" s="1"/>
  <c r="M935" i="2"/>
  <c r="L106" i="2" s="1"/>
  <c r="M106" i="2" s="1"/>
  <c r="M814" i="2"/>
  <c r="L401" i="2"/>
  <c r="M401" i="2" s="1"/>
  <c r="M400" i="2" s="1"/>
  <c r="L427" i="2"/>
  <c r="M427" i="2" s="1"/>
  <c r="L646" i="2"/>
  <c r="M646" i="2" s="1"/>
  <c r="L1185" i="2"/>
  <c r="M1185" i="2" s="1"/>
  <c r="M1184" i="2" s="1"/>
  <c r="L538" i="2"/>
  <c r="M538" i="2" s="1"/>
  <c r="M537" i="2" s="1"/>
  <c r="L945" i="2"/>
  <c r="M945" i="2" s="1"/>
  <c r="M944" i="2" s="1"/>
  <c r="L109" i="2" s="1"/>
  <c r="M109" i="2" s="1"/>
  <c r="L554" i="2"/>
  <c r="M554" i="2" s="1"/>
  <c r="L349" i="2"/>
  <c r="M349" i="2" s="1"/>
  <c r="L276" i="2"/>
  <c r="M276" i="2" s="1"/>
  <c r="L614" i="2"/>
  <c r="M614" i="2" s="1"/>
  <c r="L144" i="2"/>
  <c r="M144" i="2" s="1"/>
  <c r="L287" i="2"/>
  <c r="M287" i="2" s="1"/>
  <c r="L43" i="2"/>
  <c r="M43" i="2" s="1"/>
  <c r="L397" i="2"/>
  <c r="M397" i="2" s="1"/>
  <c r="L136" i="2"/>
  <c r="M136" i="2" s="1"/>
  <c r="L507" i="2"/>
  <c r="M507" i="2" s="1"/>
  <c r="L161" i="2"/>
  <c r="M161" i="2" s="1"/>
  <c r="Z526" i="2"/>
  <c r="AA526" i="2" s="1"/>
  <c r="V574" i="2"/>
  <c r="W574" i="2" s="1"/>
  <c r="Z490" i="2"/>
  <c r="AA490" i="2" s="1"/>
  <c r="Z550" i="2"/>
  <c r="AA550" i="2" s="1"/>
  <c r="V547" i="2"/>
  <c r="W547" i="2" s="1"/>
  <c r="Z542" i="2"/>
  <c r="AA542" i="2" s="1"/>
  <c r="AA541" i="2" s="1"/>
  <c r="V461" i="2"/>
  <c r="W461" i="2" s="1"/>
  <c r="W459" i="2" s="1"/>
  <c r="Z577" i="2"/>
  <c r="AA577" i="2" s="1"/>
  <c r="V650" i="2"/>
  <c r="W650" i="2" s="1"/>
  <c r="Z655" i="2"/>
  <c r="AA655" i="2" s="1"/>
  <c r="L638" i="2"/>
  <c r="M638" i="2" s="1"/>
  <c r="L692" i="2"/>
  <c r="M692" i="2" s="1"/>
  <c r="L530" i="2"/>
  <c r="M530" i="2" s="1"/>
  <c r="M529" i="2" s="1"/>
  <c r="L519" i="2"/>
  <c r="M519" i="2" s="1"/>
  <c r="L342" i="2"/>
  <c r="M342" i="2" s="1"/>
  <c r="L263" i="2"/>
  <c r="M263" i="2" s="1"/>
  <c r="L573" i="2"/>
  <c r="M573" i="2" s="1"/>
  <c r="M572" i="2" s="1"/>
  <c r="L274" i="2"/>
  <c r="M274" i="2" s="1"/>
  <c r="L659" i="2"/>
  <c r="M659" i="2" s="1"/>
  <c r="L385" i="2"/>
  <c r="M385" i="2" s="1"/>
  <c r="L123" i="2"/>
  <c r="M123" i="2" s="1"/>
  <c r="L88" i="2"/>
  <c r="M88" i="2" s="1"/>
  <c r="M87" i="2" s="1"/>
  <c r="L467" i="2"/>
  <c r="M467" i="2" s="1"/>
  <c r="M466" i="2" s="1"/>
  <c r="L155" i="2"/>
  <c r="M155" i="2" s="1"/>
  <c r="U985" i="2"/>
  <c r="R160" i="2"/>
  <c r="S160" i="2" s="1"/>
  <c r="R274" i="2"/>
  <c r="S274" i="2" s="1"/>
  <c r="R362" i="2"/>
  <c r="S362" i="2" s="1"/>
  <c r="V431" i="2"/>
  <c r="W431" i="2" s="1"/>
  <c r="Z427" i="2"/>
  <c r="AA427" i="2" s="1"/>
  <c r="H582" i="2"/>
  <c r="I582" i="2" s="1"/>
  <c r="Z554" i="2"/>
  <c r="AA554" i="2" s="1"/>
  <c r="Z484" i="2"/>
  <c r="AA484" i="2" s="1"/>
  <c r="H555" i="2"/>
  <c r="I555" i="2" s="1"/>
  <c r="H507" i="2"/>
  <c r="I507" i="2" s="1"/>
  <c r="V639" i="2"/>
  <c r="W639" i="2" s="1"/>
  <c r="Z651" i="2"/>
  <c r="AA651" i="2" s="1"/>
  <c r="Z626" i="2"/>
  <c r="AA626" i="2" s="1"/>
  <c r="Z663" i="2"/>
  <c r="AA663" i="2" s="1"/>
  <c r="L1275" i="2"/>
  <c r="M1275" i="2" s="1"/>
  <c r="M1274" i="2" s="1"/>
  <c r="L430" i="2" s="1"/>
  <c r="M430" i="2" s="1"/>
  <c r="M976" i="2"/>
  <c r="L949" i="2" s="1"/>
  <c r="M949" i="2" s="1"/>
  <c r="L714" i="2"/>
  <c r="M714" i="2" s="1"/>
  <c r="L821" i="2"/>
  <c r="M821" i="2" s="1"/>
  <c r="M818" i="2" s="1"/>
  <c r="L264" i="2"/>
  <c r="M264" i="2" s="1"/>
  <c r="L586" i="2"/>
  <c r="M586" i="2" s="1"/>
  <c r="L645" i="2"/>
  <c r="M645" i="2" s="1"/>
  <c r="M644" i="2" s="1"/>
  <c r="L677" i="2"/>
  <c r="M677" i="2" s="1"/>
  <c r="L697" i="2"/>
  <c r="M697" i="2" s="1"/>
  <c r="M695" i="2" s="1"/>
  <c r="M883" i="2"/>
  <c r="L490" i="2"/>
  <c r="M490" i="2" s="1"/>
  <c r="L566" i="2"/>
  <c r="M566" i="2" s="1"/>
  <c r="L282" i="2"/>
  <c r="M282" i="2" s="1"/>
  <c r="L477" i="2"/>
  <c r="M477" i="2" s="1"/>
  <c r="L184" i="2"/>
  <c r="M184" i="2" s="1"/>
  <c r="L639" i="2"/>
  <c r="M639" i="2" s="1"/>
  <c r="L372" i="2"/>
  <c r="M372" i="2" s="1"/>
  <c r="M370" i="2" s="1"/>
  <c r="L312" i="2"/>
  <c r="M312" i="2" s="1"/>
  <c r="L454" i="2"/>
  <c r="M454" i="2" s="1"/>
  <c r="L148" i="2"/>
  <c r="M148" i="2" s="1"/>
  <c r="M146" i="2" s="1"/>
  <c r="V527" i="2"/>
  <c r="W527" i="2" s="1"/>
  <c r="V590" i="2"/>
  <c r="W590" i="2" s="1"/>
  <c r="V491" i="2"/>
  <c r="W491" i="2" s="1"/>
  <c r="W489" i="2" s="1"/>
  <c r="V551" i="2"/>
  <c r="W551" i="2" s="1"/>
  <c r="V543" i="2"/>
  <c r="W543" i="2" s="1"/>
  <c r="W541" i="2" s="1"/>
  <c r="Z506" i="2"/>
  <c r="AA506" i="2" s="1"/>
  <c r="Z585" i="2"/>
  <c r="AA585" i="2" s="1"/>
  <c r="AA584" i="2" s="1"/>
  <c r="Z502" i="2"/>
  <c r="AA502" i="2" s="1"/>
  <c r="V578" i="2"/>
  <c r="W578" i="2" s="1"/>
  <c r="V654" i="2"/>
  <c r="W654" i="2" s="1"/>
  <c r="Z708" i="2"/>
  <c r="AA708" i="2" s="1"/>
  <c r="L581" i="2"/>
  <c r="M581" i="2" s="1"/>
  <c r="M580" i="2" s="1"/>
  <c r="L928" i="2"/>
  <c r="M928" i="2" s="1"/>
  <c r="M925" i="2" s="1"/>
  <c r="L104" i="2" s="1"/>
  <c r="M104" i="2" s="1"/>
  <c r="L939" i="2"/>
  <c r="M939" i="2" s="1"/>
  <c r="M938" i="2" s="1"/>
  <c r="L107" i="2" s="1"/>
  <c r="M107" i="2" s="1"/>
  <c r="M1117" i="2"/>
  <c r="L197" i="2" s="1"/>
  <c r="M197" i="2" s="1"/>
  <c r="M880" i="2"/>
  <c r="L708" i="2"/>
  <c r="M708" i="2" s="1"/>
  <c r="L173" i="2"/>
  <c r="M173" i="2" s="1"/>
  <c r="L577" i="2"/>
  <c r="M577" i="2" s="1"/>
  <c r="M576" i="2" s="1"/>
  <c r="L594" i="2"/>
  <c r="M594" i="2" s="1"/>
  <c r="L602" i="2"/>
  <c r="M602" i="2" s="1"/>
  <c r="L676" i="2"/>
  <c r="M676" i="2" s="1"/>
  <c r="M675" i="2" s="1"/>
  <c r="L356" i="2"/>
  <c r="M356" i="2" s="1"/>
  <c r="L472" i="2"/>
  <c r="M472" i="2" s="1"/>
  <c r="L303" i="2"/>
  <c r="M303" i="2" s="1"/>
  <c r="L52" i="2"/>
  <c r="M52" i="2" s="1"/>
  <c r="L205" i="2"/>
  <c r="M205" i="2" s="1"/>
  <c r="L559" i="2"/>
  <c r="M559" i="2" s="1"/>
  <c r="L269" i="2"/>
  <c r="M269" i="2" s="1"/>
  <c r="L431" i="2"/>
  <c r="M431" i="2" s="1"/>
  <c r="L97" i="2"/>
  <c r="M97" i="2" s="1"/>
  <c r="L235" i="2"/>
  <c r="M235" i="2" s="1"/>
  <c r="L605" i="2"/>
  <c r="M605" i="2" s="1"/>
  <c r="M604" i="2" s="1"/>
  <c r="L359" i="2"/>
  <c r="M359" i="2" s="1"/>
  <c r="L103" i="2"/>
  <c r="M103" i="2" s="1"/>
  <c r="L691" i="2"/>
  <c r="M691" i="2" s="1"/>
  <c r="L80" i="2"/>
  <c r="M80" i="2" s="1"/>
  <c r="R113" i="2"/>
  <c r="S113" i="2" s="1"/>
  <c r="R256" i="2"/>
  <c r="S256" i="2" s="1"/>
  <c r="H461" i="2"/>
  <c r="I461" i="2" s="1"/>
  <c r="H422" i="2"/>
  <c r="I422" i="2" s="1"/>
  <c r="H426" i="2"/>
  <c r="I426" i="2" s="1"/>
  <c r="V555" i="2"/>
  <c r="W555" i="2" s="1"/>
  <c r="W553" i="2" s="1"/>
  <c r="Z514" i="2"/>
  <c r="AA514" i="2" s="1"/>
  <c r="H551" i="2"/>
  <c r="I551" i="2" s="1"/>
  <c r="Z566" i="2"/>
  <c r="AA566" i="2" s="1"/>
  <c r="H590" i="2"/>
  <c r="I590" i="2" s="1"/>
  <c r="Z631" i="2"/>
  <c r="AA631" i="2" s="1"/>
  <c r="Z659" i="2"/>
  <c r="AA659" i="2" s="1"/>
  <c r="Z704" i="2"/>
  <c r="AA704" i="2" s="1"/>
  <c r="Z700" i="2"/>
  <c r="AA700" i="2" s="1"/>
  <c r="M1151" i="2"/>
  <c r="L203" i="2" s="1"/>
  <c r="M203" i="2" s="1"/>
  <c r="M1222" i="2"/>
  <c r="M1422" i="2"/>
  <c r="L1411" i="2" s="1"/>
  <c r="M1411" i="2" s="1"/>
  <c r="M1098" i="2"/>
  <c r="M763" i="2"/>
  <c r="L1181" i="2"/>
  <c r="M1181" i="2" s="1"/>
  <c r="M767" i="2"/>
  <c r="L701" i="2"/>
  <c r="M701" i="2" s="1"/>
  <c r="L720" i="2"/>
  <c r="M720" i="2" s="1"/>
  <c r="M719" i="2" s="1"/>
  <c r="L542" i="2"/>
  <c r="M542" i="2" s="1"/>
  <c r="L567" i="2"/>
  <c r="M567" i="2" s="1"/>
  <c r="L593" i="2"/>
  <c r="M593" i="2" s="1"/>
  <c r="L668" i="2"/>
  <c r="M668" i="2" s="1"/>
  <c r="L120" i="2"/>
  <c r="M120" i="2" s="1"/>
  <c r="L461" i="2"/>
  <c r="M461" i="2" s="1"/>
  <c r="M459" i="2" s="1"/>
  <c r="L296" i="2"/>
  <c r="M296" i="2" s="1"/>
  <c r="L498" i="2"/>
  <c r="M498" i="2" s="1"/>
  <c r="L518" i="2"/>
  <c r="M518" i="2" s="1"/>
  <c r="M517" i="2" s="1"/>
  <c r="L256" i="2"/>
  <c r="M256" i="2" s="1"/>
  <c r="L347" i="2"/>
  <c r="M347" i="2" s="1"/>
  <c r="L222" i="2"/>
  <c r="M222" i="2" s="1"/>
  <c r="L598" i="2"/>
  <c r="M598" i="2" s="1"/>
  <c r="M596" i="2" s="1"/>
  <c r="L332" i="2"/>
  <c r="M332" i="2" s="1"/>
  <c r="L247" i="2"/>
  <c r="M247" i="2" s="1"/>
  <c r="L318" i="2"/>
  <c r="M318" i="2" s="1"/>
  <c r="L671" i="2"/>
  <c r="M671" i="2" s="1"/>
  <c r="M670" i="2" s="1"/>
  <c r="L713" i="2" s="1"/>
  <c r="M713" i="2" s="1"/>
  <c r="L114" i="2"/>
  <c r="M114" i="2" s="1"/>
  <c r="L874" i="2"/>
  <c r="M874" i="2" s="1"/>
  <c r="Z423" i="2"/>
  <c r="AA423" i="2" s="1"/>
  <c r="V426" i="2"/>
  <c r="W426" i="2" s="1"/>
  <c r="Z518" i="2"/>
  <c r="AA518" i="2" s="1"/>
  <c r="V507" i="2"/>
  <c r="W507" i="2" s="1"/>
  <c r="W505" i="2" s="1"/>
  <c r="V503" i="2"/>
  <c r="W503" i="2" s="1"/>
  <c r="W501" i="2" s="1"/>
  <c r="Z593" i="2"/>
  <c r="AA593" i="2" s="1"/>
  <c r="V586" i="2"/>
  <c r="W586" i="2" s="1"/>
  <c r="Z687" i="2"/>
  <c r="AA687" i="2" s="1"/>
  <c r="V705" i="2"/>
  <c r="W705" i="2" s="1"/>
  <c r="W703" i="2" s="1"/>
  <c r="L1236" i="2"/>
  <c r="M1236" i="2" s="1"/>
  <c r="M1464" i="2"/>
  <c r="L712" i="2" s="1"/>
  <c r="M712" i="2" s="1"/>
  <c r="L1168" i="2"/>
  <c r="M1168" i="2" s="1"/>
  <c r="M1167" i="2" s="1"/>
  <c r="L687" i="2"/>
  <c r="M687" i="2" s="1"/>
  <c r="M685" i="2" s="1"/>
  <c r="L558" i="2"/>
  <c r="M558" i="2" s="1"/>
  <c r="L1093" i="2"/>
  <c r="M1093" i="2" s="1"/>
  <c r="L585" i="2"/>
  <c r="M585" i="2" s="1"/>
  <c r="L705" i="2"/>
  <c r="M705" i="2" s="1"/>
  <c r="M703" i="2" s="1"/>
  <c r="L660" i="2"/>
  <c r="M660" i="2" s="1"/>
  <c r="L283" i="2"/>
  <c r="M283" i="2" s="1"/>
  <c r="L491" i="2"/>
  <c r="M491" i="2" s="1"/>
  <c r="L185" i="2"/>
  <c r="M185" i="2" s="1"/>
  <c r="L511" i="2"/>
  <c r="M511" i="2" s="1"/>
  <c r="H178" i="2"/>
  <c r="I178" i="2" s="1"/>
  <c r="H200" i="2"/>
  <c r="I200" i="2" s="1"/>
  <c r="V222" i="2"/>
  <c r="W222" i="2" s="1"/>
  <c r="H222" i="2"/>
  <c r="I222" i="2" s="1"/>
  <c r="O580" i="2"/>
  <c r="H617" i="2"/>
  <c r="I617" i="2" s="1"/>
  <c r="H526" i="2"/>
  <c r="I526" i="2" s="1"/>
  <c r="H423" i="2"/>
  <c r="I423" i="2" s="1"/>
  <c r="H609" i="2"/>
  <c r="I609" i="2" s="1"/>
  <c r="R700" i="2"/>
  <c r="S700" i="2" s="1"/>
  <c r="R692" i="2"/>
  <c r="S692" i="2" s="1"/>
  <c r="H77" i="2"/>
  <c r="I77" i="2" s="1"/>
  <c r="I75" i="2" s="1"/>
  <c r="N139" i="2"/>
  <c r="O139" i="2" s="1"/>
  <c r="H383" i="2"/>
  <c r="I383" i="2" s="1"/>
  <c r="N350" i="2"/>
  <c r="O350" i="2" s="1"/>
  <c r="H196" i="2"/>
  <c r="I196" i="2" s="1"/>
  <c r="N359" i="2"/>
  <c r="O359" i="2" s="1"/>
  <c r="R407" i="2"/>
  <c r="S407" i="2" s="1"/>
  <c r="H581" i="2"/>
  <c r="I581" i="2" s="1"/>
  <c r="H562" i="2"/>
  <c r="I562" i="2" s="1"/>
  <c r="H490" i="2"/>
  <c r="I490" i="2" s="1"/>
  <c r="H638" i="2"/>
  <c r="I638" i="2" s="1"/>
  <c r="I637" i="2" s="1"/>
  <c r="X1093" i="2"/>
  <c r="Y1093" i="2" s="1"/>
  <c r="H42" i="2"/>
  <c r="I42" i="2" s="1"/>
  <c r="H229" i="2"/>
  <c r="I229" i="2" s="1"/>
  <c r="H148" i="2"/>
  <c r="I148" i="2" s="1"/>
  <c r="I146" i="2" s="1"/>
  <c r="H144" i="2"/>
  <c r="I144" i="2" s="1"/>
  <c r="V172" i="2"/>
  <c r="W172" i="2" s="1"/>
  <c r="X243" i="2"/>
  <c r="Y243" i="2" s="1"/>
  <c r="H414" i="2"/>
  <c r="I414" i="2" s="1"/>
  <c r="H303" i="2"/>
  <c r="I303" i="2" s="1"/>
  <c r="H356" i="2"/>
  <c r="I356" i="2" s="1"/>
  <c r="V263" i="2"/>
  <c r="W263" i="2" s="1"/>
  <c r="V282" i="2"/>
  <c r="W282" i="2" s="1"/>
  <c r="N355" i="2"/>
  <c r="O355" i="2" s="1"/>
  <c r="H378" i="2"/>
  <c r="I378" i="2" s="1"/>
  <c r="I376" i="2" s="1"/>
  <c r="H460" i="2"/>
  <c r="I460" i="2" s="1"/>
  <c r="I459" i="2" s="1"/>
  <c r="H534" i="2"/>
  <c r="I534" i="2" s="1"/>
  <c r="H577" i="2"/>
  <c r="I577" i="2" s="1"/>
  <c r="H446" i="2"/>
  <c r="I446" i="2" s="1"/>
  <c r="H651" i="2"/>
  <c r="I651" i="2" s="1"/>
  <c r="I649" i="2" s="1"/>
  <c r="H635" i="2"/>
  <c r="I635" i="2" s="1"/>
  <c r="V977" i="2"/>
  <c r="W977" i="2" s="1"/>
  <c r="N135" i="2"/>
  <c r="O135" i="2" s="1"/>
  <c r="H249" i="2"/>
  <c r="I249" i="2" s="1"/>
  <c r="V242" i="2"/>
  <c r="W242" i="2" s="1"/>
  <c r="H327" i="2"/>
  <c r="I327" i="2" s="1"/>
  <c r="N371" i="2"/>
  <c r="O371" i="2" s="1"/>
  <c r="N411" i="2"/>
  <c r="O411" i="2" s="1"/>
  <c r="H336" i="2"/>
  <c r="I336" i="2" s="1"/>
  <c r="H589" i="2"/>
  <c r="I589" i="2" s="1"/>
  <c r="W576" i="2"/>
  <c r="X456" i="2"/>
  <c r="Y456" i="2" s="1"/>
  <c r="H573" i="2"/>
  <c r="I573" i="2" s="1"/>
  <c r="H554" i="2"/>
  <c r="I554" i="2" s="1"/>
  <c r="V645" i="2"/>
  <c r="W645" i="2" s="1"/>
  <c r="W644" i="2" s="1"/>
  <c r="V664" i="2"/>
  <c r="W664" i="2" s="1"/>
  <c r="V686" i="2"/>
  <c r="W686" i="2" s="1"/>
  <c r="W685" i="2" s="1"/>
  <c r="R655" i="2"/>
  <c r="S655" i="2" s="1"/>
  <c r="X766" i="2"/>
  <c r="Y766" i="2" s="1"/>
  <c r="H1123" i="2"/>
  <c r="I1123" i="2" s="1"/>
  <c r="AA1222" i="2"/>
  <c r="Z1267" i="2" s="1"/>
  <c r="AA1267" i="2" s="1"/>
  <c r="R1433" i="2"/>
  <c r="S1433" i="2" s="1"/>
  <c r="N143" i="2"/>
  <c r="O143" i="2" s="1"/>
  <c r="H184" i="2"/>
  <c r="I184" i="2" s="1"/>
  <c r="Q298" i="2"/>
  <c r="X264" i="2"/>
  <c r="Y264" i="2" s="1"/>
  <c r="H242" i="2"/>
  <c r="I242" i="2" s="1"/>
  <c r="H296" i="2"/>
  <c r="I296" i="2" s="1"/>
  <c r="H432" i="2"/>
  <c r="I432" i="2" s="1"/>
  <c r="H546" i="2"/>
  <c r="I546" i="2" s="1"/>
  <c r="I545" i="2" s="1"/>
  <c r="H585" i="2"/>
  <c r="I585" i="2" s="1"/>
  <c r="H655" i="2"/>
  <c r="I655" i="2" s="1"/>
  <c r="H471" i="2"/>
  <c r="I471" i="2" s="1"/>
  <c r="I470" i="2" s="1"/>
  <c r="R581" i="2"/>
  <c r="S581" i="2" s="1"/>
  <c r="R562" i="2"/>
  <c r="S562" i="2" s="1"/>
  <c r="R667" i="2"/>
  <c r="S667" i="2" s="1"/>
  <c r="V618" i="2"/>
  <c r="W618" i="2" s="1"/>
  <c r="V614" i="2"/>
  <c r="W614" i="2" s="1"/>
  <c r="W612" i="2" s="1"/>
  <c r="N655" i="2"/>
  <c r="O655" i="2" s="1"/>
  <c r="R635" i="2"/>
  <c r="S635" i="2" s="1"/>
  <c r="R663" i="2"/>
  <c r="S663" i="2" s="1"/>
  <c r="Z1431" i="2"/>
  <c r="AA1431" i="2" s="1"/>
  <c r="H120" i="2"/>
  <c r="I120" i="2" s="1"/>
  <c r="X283" i="2"/>
  <c r="Y283" i="2" s="1"/>
  <c r="V269" i="2"/>
  <c r="W269" i="2" s="1"/>
  <c r="H360" i="2"/>
  <c r="I360" i="2" s="1"/>
  <c r="I357" i="2" s="1"/>
  <c r="H542" i="2"/>
  <c r="I542" i="2" s="1"/>
  <c r="H538" i="2"/>
  <c r="I538" i="2" s="1"/>
  <c r="H530" i="2"/>
  <c r="I530" i="2" s="1"/>
  <c r="V535" i="2"/>
  <c r="W535" i="2" s="1"/>
  <c r="W533" i="2" s="1"/>
  <c r="V499" i="2"/>
  <c r="W499" i="2" s="1"/>
  <c r="H613" i="2"/>
  <c r="I613" i="2" s="1"/>
  <c r="H626" i="2"/>
  <c r="I626" i="2" s="1"/>
  <c r="H601" i="2"/>
  <c r="I601" i="2" s="1"/>
  <c r="I600" i="2" s="1"/>
  <c r="V668" i="2"/>
  <c r="W668" i="2" s="1"/>
  <c r="W666" i="2" s="1"/>
  <c r="V709" i="2" s="1"/>
  <c r="W709" i="2" s="1"/>
  <c r="R659" i="2"/>
  <c r="S659" i="2" s="1"/>
  <c r="P759" i="2"/>
  <c r="Q759" i="2" s="1"/>
  <c r="Q758" i="2" s="1"/>
  <c r="H90" i="2"/>
  <c r="I90" i="2" s="1"/>
  <c r="V76" i="2"/>
  <c r="W76" i="2" s="1"/>
  <c r="W75" i="2" s="1"/>
  <c r="H114" i="2"/>
  <c r="I114" i="2" s="1"/>
  <c r="I111" i="2" s="1"/>
  <c r="H140" i="2"/>
  <c r="I140" i="2" s="1"/>
  <c r="I138" i="2" s="1"/>
  <c r="H312" i="2"/>
  <c r="I312" i="2" s="1"/>
  <c r="H413" i="2"/>
  <c r="I413" i="2" s="1"/>
  <c r="H494" i="2"/>
  <c r="I494" i="2" s="1"/>
  <c r="H677" i="2"/>
  <c r="I677" i="2" s="1"/>
  <c r="H151" i="2"/>
  <c r="I151" i="2" s="1"/>
  <c r="X179" i="2"/>
  <c r="Y179" i="2" s="1"/>
  <c r="H191" i="2"/>
  <c r="I191" i="2" s="1"/>
  <c r="X223" i="2"/>
  <c r="Y223" i="2" s="1"/>
  <c r="H364" i="2"/>
  <c r="I364" i="2" s="1"/>
  <c r="H518" i="2"/>
  <c r="I518" i="2" s="1"/>
  <c r="H402" i="2"/>
  <c r="I402" i="2" s="1"/>
  <c r="I400" i="2" s="1"/>
  <c r="H550" i="2"/>
  <c r="I550" i="2" s="1"/>
  <c r="H502" i="2"/>
  <c r="I502" i="2" s="1"/>
  <c r="H477" i="2"/>
  <c r="I477" i="2" s="1"/>
  <c r="R502" i="2"/>
  <c r="S502" i="2" s="1"/>
  <c r="V582" i="2"/>
  <c r="W582" i="2" s="1"/>
  <c r="V563" i="2"/>
  <c r="W563" i="2" s="1"/>
  <c r="W561" i="2" s="1"/>
  <c r="R691" i="2"/>
  <c r="S691" i="2" s="1"/>
  <c r="R682" i="2"/>
  <c r="S682" i="2" s="1"/>
  <c r="N671" i="2"/>
  <c r="O671" i="2" s="1"/>
  <c r="O670" i="2" s="1"/>
  <c r="N713" i="2" s="1"/>
  <c r="O713" i="2" s="1"/>
  <c r="R668" i="2"/>
  <c r="S668" i="2" s="1"/>
  <c r="R677" i="2"/>
  <c r="S677" i="2" s="1"/>
  <c r="X934" i="2"/>
  <c r="Y934" i="2" s="1"/>
  <c r="Z1433" i="2"/>
  <c r="AA1433" i="2" s="1"/>
  <c r="X185" i="2"/>
  <c r="Y185" i="2" s="1"/>
  <c r="X173" i="2"/>
  <c r="Y173" i="2" s="1"/>
  <c r="N147" i="2"/>
  <c r="O147" i="2" s="1"/>
  <c r="H318" i="2"/>
  <c r="I318" i="2" s="1"/>
  <c r="X270" i="2"/>
  <c r="Y270" i="2" s="1"/>
  <c r="H345" i="2"/>
  <c r="I345" i="2" s="1"/>
  <c r="H484" i="2"/>
  <c r="I484" i="2" s="1"/>
  <c r="H514" i="2"/>
  <c r="I514" i="2" s="1"/>
  <c r="I513" i="2" s="1"/>
  <c r="H510" i="2"/>
  <c r="I510" i="2" s="1"/>
  <c r="H427" i="2"/>
  <c r="I427" i="2" s="1"/>
  <c r="H467" i="2"/>
  <c r="I467" i="2" s="1"/>
  <c r="I466" i="2" s="1"/>
  <c r="H700" i="2"/>
  <c r="I700" i="2" s="1"/>
  <c r="H687" i="2"/>
  <c r="I687" i="2" s="1"/>
  <c r="R671" i="2"/>
  <c r="S671" i="2" s="1"/>
  <c r="S298" i="2"/>
  <c r="K802" i="2"/>
  <c r="K801" i="2" s="1"/>
  <c r="H172" i="2"/>
  <c r="I172" i="2" s="1"/>
  <c r="H86" i="2"/>
  <c r="I86" i="2" s="1"/>
  <c r="H102" i="2"/>
  <c r="I102" i="2" s="1"/>
  <c r="H276" i="2"/>
  <c r="I276" i="2" s="1"/>
  <c r="H332" i="2"/>
  <c r="I332" i="2" s="1"/>
  <c r="H282" i="2"/>
  <c r="I282" i="2" s="1"/>
  <c r="H392" i="2"/>
  <c r="I392" i="2" s="1"/>
  <c r="H411" i="2"/>
  <c r="I411" i="2" s="1"/>
  <c r="H597" i="2"/>
  <c r="I597" i="2" s="1"/>
  <c r="V539" i="2"/>
  <c r="W539" i="2" s="1"/>
  <c r="W537" i="2" s="1"/>
  <c r="H558" i="2"/>
  <c r="I558" i="2" s="1"/>
  <c r="H522" i="2"/>
  <c r="I522" i="2" s="1"/>
  <c r="V622" i="2"/>
  <c r="W622" i="2" s="1"/>
  <c r="W620" i="2" s="1"/>
  <c r="R651" i="2"/>
  <c r="S651" i="2" s="1"/>
  <c r="V610" i="2"/>
  <c r="W610" i="2" s="1"/>
  <c r="W608" i="2" s="1"/>
  <c r="R708" i="2"/>
  <c r="S708" i="2" s="1"/>
  <c r="H708" i="2"/>
  <c r="I708" i="2" s="1"/>
  <c r="R704" i="2"/>
  <c r="S704" i="2" s="1"/>
  <c r="H671" i="2"/>
  <c r="I671" i="2" s="1"/>
  <c r="R696" i="2"/>
  <c r="S696" i="2" s="1"/>
  <c r="Z817" i="2"/>
  <c r="AA817" i="2" s="1"/>
  <c r="V184" i="2"/>
  <c r="W184" i="2" s="1"/>
  <c r="H123" i="2"/>
  <c r="I123" i="2" s="1"/>
  <c r="I121" i="2" s="1"/>
  <c r="H349" i="2"/>
  <c r="I349" i="2" s="1"/>
  <c r="I348" i="2" s="1"/>
  <c r="H372" i="2"/>
  <c r="I372" i="2" s="1"/>
  <c r="I370" i="2" s="1"/>
  <c r="H269" i="2"/>
  <c r="I269" i="2" s="1"/>
  <c r="H340" i="2"/>
  <c r="I340" i="2" s="1"/>
  <c r="H506" i="2"/>
  <c r="I506" i="2" s="1"/>
  <c r="I505" i="2" s="1"/>
  <c r="H566" i="2"/>
  <c r="I566" i="2" s="1"/>
  <c r="H498" i="2"/>
  <c r="I498" i="2" s="1"/>
  <c r="Z720" i="2"/>
  <c r="AA720" i="2" s="1"/>
  <c r="AA719" i="2" s="1"/>
  <c r="H682" i="2"/>
  <c r="I682" i="2" s="1"/>
  <c r="N401" i="2"/>
  <c r="O401" i="2" s="1"/>
  <c r="N112" i="2"/>
  <c r="O112" i="2" s="1"/>
  <c r="P1063" i="2"/>
  <c r="Q1063" i="2" s="1"/>
  <c r="P173" i="2"/>
  <c r="Q173" i="2" s="1"/>
  <c r="P243" i="2"/>
  <c r="Q243" i="2" s="1"/>
  <c r="P264" i="2"/>
  <c r="Q264" i="2" s="1"/>
  <c r="P270" i="2"/>
  <c r="Q270" i="2" s="1"/>
  <c r="P283" i="2"/>
  <c r="Q283" i="2" s="1"/>
  <c r="P223" i="2"/>
  <c r="Q223" i="2" s="1"/>
  <c r="P179" i="2"/>
  <c r="Q179" i="2" s="1"/>
  <c r="P185" i="2"/>
  <c r="Q185" i="2" s="1"/>
  <c r="P1236" i="2"/>
  <c r="Q1236" i="2" s="1"/>
  <c r="P385" i="2"/>
  <c r="Q385" i="2" s="1"/>
  <c r="P235" i="2"/>
  <c r="Q235" i="2" s="1"/>
  <c r="P247" i="2"/>
  <c r="Q247" i="2" s="1"/>
  <c r="P211" i="2"/>
  <c r="Q211" i="2" s="1"/>
  <c r="P160" i="2"/>
  <c r="Q160" i="2" s="1"/>
  <c r="P362" i="2"/>
  <c r="Q362" i="2" s="1"/>
  <c r="P256" i="2"/>
  <c r="Q256" i="2" s="1"/>
  <c r="P62" i="2"/>
  <c r="Q62" i="2" s="1"/>
  <c r="P52" i="2"/>
  <c r="Q52" i="2" s="1"/>
  <c r="P274" i="2"/>
  <c r="Q274" i="2" s="1"/>
  <c r="P287" i="2"/>
  <c r="Q287" i="2" s="1"/>
  <c r="Z401" i="2"/>
  <c r="AA401" i="2" s="1"/>
  <c r="AA400" i="2" s="1"/>
  <c r="Z407" i="2"/>
  <c r="AA407" i="2" s="1"/>
  <c r="Z396" i="2"/>
  <c r="AA396" i="2" s="1"/>
  <c r="Z112" i="2"/>
  <c r="AA112" i="2" s="1"/>
  <c r="P397" i="2"/>
  <c r="Q397" i="2" s="1"/>
  <c r="P113" i="2"/>
  <c r="Q113" i="2" s="1"/>
  <c r="Q111" i="2" s="1"/>
  <c r="P402" i="2"/>
  <c r="Q402" i="2" s="1"/>
  <c r="Q400" i="2" s="1"/>
  <c r="H928" i="2"/>
  <c r="I928" i="2" s="1"/>
  <c r="I925" i="2" s="1"/>
  <c r="H104" i="2" s="1"/>
  <c r="I104" i="2" s="1"/>
  <c r="H934" i="2"/>
  <c r="I934" i="2" s="1"/>
  <c r="I929" i="2" s="1"/>
  <c r="H105" i="2" s="1"/>
  <c r="I105" i="2" s="1"/>
  <c r="X196" i="2"/>
  <c r="Y196" i="2" s="1"/>
  <c r="X144" i="2"/>
  <c r="Y144" i="2" s="1"/>
  <c r="X120" i="2"/>
  <c r="Y120" i="2" s="1"/>
  <c r="X356" i="2"/>
  <c r="Y356" i="2" s="1"/>
  <c r="X140" i="2"/>
  <c r="Y140" i="2" s="1"/>
  <c r="X151" i="2"/>
  <c r="Y151" i="2" s="1"/>
  <c r="X392" i="2"/>
  <c r="Y392" i="2" s="1"/>
  <c r="X383" i="2"/>
  <c r="Y383" i="2" s="1"/>
  <c r="X296" i="2"/>
  <c r="Y296" i="2" s="1"/>
  <c r="X114" i="2"/>
  <c r="Y114" i="2" s="1"/>
  <c r="X130" i="2"/>
  <c r="Y130" i="2" s="1"/>
  <c r="X378" i="2"/>
  <c r="Y378" i="2" s="1"/>
  <c r="Y376" i="2" s="1"/>
  <c r="X336" i="2"/>
  <c r="Y336" i="2" s="1"/>
  <c r="X340" i="2"/>
  <c r="Y340" i="2" s="1"/>
  <c r="X414" i="2"/>
  <c r="Y414" i="2" s="1"/>
  <c r="X364" i="2"/>
  <c r="Y364" i="2" s="1"/>
  <c r="X345" i="2"/>
  <c r="Y345" i="2" s="1"/>
  <c r="X77" i="2"/>
  <c r="Y77" i="2" s="1"/>
  <c r="X332" i="2"/>
  <c r="Y332" i="2" s="1"/>
  <c r="X327" i="2"/>
  <c r="Y327" i="2" s="1"/>
  <c r="X276" i="2"/>
  <c r="Y276" i="2" s="1"/>
  <c r="X123" i="2"/>
  <c r="Y123" i="2" s="1"/>
  <c r="X200" i="2"/>
  <c r="Y200" i="2" s="1"/>
  <c r="X148" i="2"/>
  <c r="Y148" i="2" s="1"/>
  <c r="X88" i="2"/>
  <c r="Y88" i="2" s="1"/>
  <c r="Y87" i="2" s="1"/>
  <c r="X289" i="2"/>
  <c r="Y289" i="2" s="1"/>
  <c r="X191" i="2"/>
  <c r="Y191" i="2" s="1"/>
  <c r="X155" i="2"/>
  <c r="Y155" i="2" s="1"/>
  <c r="X312" i="2"/>
  <c r="Y312" i="2" s="1"/>
  <c r="X438" i="2"/>
  <c r="Y438" i="2" s="1"/>
  <c r="X205" i="2"/>
  <c r="Y205" i="2" s="1"/>
  <c r="X318" i="2"/>
  <c r="Y318" i="2" s="1"/>
  <c r="X303" i="2"/>
  <c r="Y303" i="2" s="1"/>
  <c r="X229" i="2"/>
  <c r="Y229" i="2" s="1"/>
  <c r="X86" i="2"/>
  <c r="Y86" i="2" s="1"/>
  <c r="X90" i="2"/>
  <c r="Y90" i="2" s="1"/>
  <c r="X249" i="2"/>
  <c r="Y249" i="2" s="1"/>
  <c r="X136" i="2"/>
  <c r="Y136" i="2" s="1"/>
  <c r="X396" i="2"/>
  <c r="Y396" i="2" s="1"/>
  <c r="X112" i="2"/>
  <c r="Y112" i="2" s="1"/>
  <c r="X407" i="2"/>
  <c r="Y407" i="2" s="1"/>
  <c r="V402" i="2"/>
  <c r="W402" i="2" s="1"/>
  <c r="V113" i="2"/>
  <c r="W113" i="2" s="1"/>
  <c r="V397" i="2"/>
  <c r="W397" i="2" s="1"/>
  <c r="X1465" i="2"/>
  <c r="Y1465" i="2" s="1"/>
  <c r="X614" i="2"/>
  <c r="Y614" i="2" s="1"/>
  <c r="X594" i="2"/>
  <c r="Y594" i="2" s="1"/>
  <c r="X515" i="2"/>
  <c r="Y515" i="2" s="1"/>
  <c r="Y513" i="2" s="1"/>
  <c r="X491" i="2"/>
  <c r="Y491" i="2" s="1"/>
  <c r="X574" i="2"/>
  <c r="Y574" i="2" s="1"/>
  <c r="X660" i="2"/>
  <c r="Y660" i="2" s="1"/>
  <c r="X567" i="2"/>
  <c r="Y567" i="2" s="1"/>
  <c r="X461" i="2"/>
  <c r="Y461" i="2" s="1"/>
  <c r="X606" i="2"/>
  <c r="Y606" i="2" s="1"/>
  <c r="X610" i="2"/>
  <c r="Y610" i="2" s="1"/>
  <c r="X602" i="2"/>
  <c r="Y602" i="2" s="1"/>
  <c r="X495" i="2"/>
  <c r="Y495" i="2" s="1"/>
  <c r="X531" i="2"/>
  <c r="Y531" i="2" s="1"/>
  <c r="X499" i="2"/>
  <c r="Y499" i="2" s="1"/>
  <c r="X634" i="2"/>
  <c r="Y634" i="2" s="1"/>
  <c r="X705" i="2"/>
  <c r="Y705" i="2" s="1"/>
  <c r="X714" i="2"/>
  <c r="Y714" i="2" s="1"/>
  <c r="X654" i="2"/>
  <c r="Y654" i="2" s="1"/>
  <c r="X630" i="2"/>
  <c r="Y630" i="2" s="1"/>
  <c r="X507" i="2"/>
  <c r="Y507" i="2" s="1"/>
  <c r="X547" i="2"/>
  <c r="Y547" i="2" s="1"/>
  <c r="X483" i="2"/>
  <c r="Y483" i="2" s="1"/>
  <c r="X523" i="2"/>
  <c r="Y523" i="2" s="1"/>
  <c r="X578" i="2"/>
  <c r="Y578" i="2" s="1"/>
  <c r="X668" i="2"/>
  <c r="Y668" i="2" s="1"/>
  <c r="X519" i="2"/>
  <c r="Y519" i="2" s="1"/>
  <c r="X555" i="2"/>
  <c r="Y555" i="2" s="1"/>
  <c r="X527" i="2"/>
  <c r="Y527" i="2" s="1"/>
  <c r="X563" i="2"/>
  <c r="Y563" i="2" s="1"/>
  <c r="X422" i="2"/>
  <c r="Y422" i="2" s="1"/>
  <c r="X650" i="2"/>
  <c r="Y650" i="2" s="1"/>
  <c r="X639" i="2"/>
  <c r="Y639" i="2" s="1"/>
  <c r="X539" i="2"/>
  <c r="Y539" i="2" s="1"/>
  <c r="X586" i="2"/>
  <c r="Y586" i="2" s="1"/>
  <c r="X676" i="2"/>
  <c r="Y676" i="2" s="1"/>
  <c r="X551" i="2"/>
  <c r="Y551" i="2" s="1"/>
  <c r="X559" i="2"/>
  <c r="Y559" i="2" s="1"/>
  <c r="Y557" i="2" s="1"/>
  <c r="X598" i="2"/>
  <c r="Y598" i="2" s="1"/>
  <c r="X472" i="2"/>
  <c r="Y472" i="2" s="1"/>
  <c r="X476" i="2"/>
  <c r="Y476" i="2" s="1"/>
  <c r="X582" i="2"/>
  <c r="Y582" i="2" s="1"/>
  <c r="X426" i="2"/>
  <c r="Y426" i="2" s="1"/>
  <c r="X691" i="2"/>
  <c r="Y691" i="2" s="1"/>
  <c r="X672" i="2"/>
  <c r="Y672" i="2" s="1"/>
  <c r="X618" i="2"/>
  <c r="Y618" i="2" s="1"/>
  <c r="X664" i="2"/>
  <c r="Y664" i="2" s="1"/>
  <c r="X511" i="2"/>
  <c r="Y511" i="2" s="1"/>
  <c r="X625" i="2"/>
  <c r="Y625" i="2" s="1"/>
  <c r="X622" i="2"/>
  <c r="Y622" i="2" s="1"/>
  <c r="X543" i="2"/>
  <c r="Y543" i="2" s="1"/>
  <c r="X681" i="2"/>
  <c r="Y681" i="2" s="1"/>
  <c r="X590" i="2"/>
  <c r="Y590" i="2" s="1"/>
  <c r="X535" i="2"/>
  <c r="Y535" i="2" s="1"/>
  <c r="X503" i="2"/>
  <c r="Y503" i="2" s="1"/>
  <c r="Z1169" i="2"/>
  <c r="AA1169" i="2" s="1"/>
  <c r="Z179" i="2"/>
  <c r="AA179" i="2" s="1"/>
  <c r="Z173" i="2"/>
  <c r="AA173" i="2" s="1"/>
  <c r="Z283" i="2"/>
  <c r="AA283" i="2" s="1"/>
  <c r="Z223" i="2"/>
  <c r="AA223" i="2" s="1"/>
  <c r="Z185" i="2"/>
  <c r="AA185" i="2" s="1"/>
  <c r="Z270" i="2"/>
  <c r="AA270" i="2" s="1"/>
  <c r="Z264" i="2"/>
  <c r="AA264" i="2" s="1"/>
  <c r="Z49" i="2"/>
  <c r="AA49" i="2" s="1"/>
  <c r="Z59" i="2"/>
  <c r="AA59" i="2" s="1"/>
  <c r="N1410" i="2"/>
  <c r="O1410" i="2" s="1"/>
  <c r="N667" i="2"/>
  <c r="O667" i="2" s="1"/>
  <c r="N613" i="2"/>
  <c r="O613" i="2" s="1"/>
  <c r="O612" i="2" s="1"/>
  <c r="N617" i="2"/>
  <c r="O617" i="2" s="1"/>
  <c r="N605" i="2"/>
  <c r="O605" i="2" s="1"/>
  <c r="N502" i="2"/>
  <c r="O502" i="2" s="1"/>
  <c r="O501" i="2" s="1"/>
  <c r="N538" i="2"/>
  <c r="O538" i="2" s="1"/>
  <c r="O537" i="2" s="1"/>
  <c r="N506" i="2"/>
  <c r="O506" i="2" s="1"/>
  <c r="O505" i="2" s="1"/>
  <c r="N687" i="2"/>
  <c r="O687" i="2" s="1"/>
  <c r="O685" i="2" s="1"/>
  <c r="N677" i="2"/>
  <c r="O677" i="2" s="1"/>
  <c r="N646" i="2"/>
  <c r="O646" i="2" s="1"/>
  <c r="N635" i="2"/>
  <c r="O635" i="2" s="1"/>
  <c r="O633" i="2" s="1"/>
  <c r="N514" i="2"/>
  <c r="O514" i="2" s="1"/>
  <c r="O513" i="2" s="1"/>
  <c r="N554" i="2"/>
  <c r="O554" i="2" s="1"/>
  <c r="N423" i="2"/>
  <c r="O423" i="2" s="1"/>
  <c r="O421" i="2" s="1"/>
  <c r="N494" i="2"/>
  <c r="O494" i="2" s="1"/>
  <c r="N530" i="2"/>
  <c r="O530" i="2" s="1"/>
  <c r="O529" i="2" s="1"/>
  <c r="N585" i="2"/>
  <c r="O585" i="2" s="1"/>
  <c r="O584" i="2" s="1"/>
  <c r="N427" i="2"/>
  <c r="O427" i="2" s="1"/>
  <c r="N467" i="2"/>
  <c r="O467" i="2" s="1"/>
  <c r="N526" i="2"/>
  <c r="O526" i="2" s="1"/>
  <c r="O525" i="2" s="1"/>
  <c r="N562" i="2"/>
  <c r="O562" i="2" s="1"/>
  <c r="N477" i="2"/>
  <c r="O477" i="2" s="1"/>
  <c r="O475" i="2" s="1"/>
  <c r="N534" i="2"/>
  <c r="O534" i="2" s="1"/>
  <c r="O533" i="2" s="1"/>
  <c r="N510" i="2"/>
  <c r="O510" i="2" s="1"/>
  <c r="N546" i="2"/>
  <c r="O546" i="2" s="1"/>
  <c r="O545" i="2" s="1"/>
  <c r="N484" i="2"/>
  <c r="O484" i="2" s="1"/>
  <c r="N651" i="2"/>
  <c r="O651" i="2" s="1"/>
  <c r="N593" i="2"/>
  <c r="O593" i="2" s="1"/>
  <c r="N558" i="2"/>
  <c r="O558" i="2" s="1"/>
  <c r="N566" i="2"/>
  <c r="O566" i="2" s="1"/>
  <c r="O565" i="2" s="1"/>
  <c r="N589" i="2"/>
  <c r="O589" i="2" s="1"/>
  <c r="O588" i="2" s="1"/>
  <c r="N682" i="2"/>
  <c r="O682" i="2" s="1"/>
  <c r="N700" i="2"/>
  <c r="O700" i="2" s="1"/>
  <c r="N597" i="2"/>
  <c r="O597" i="2" s="1"/>
  <c r="N471" i="2"/>
  <c r="O471" i="2" s="1"/>
  <c r="N631" i="2"/>
  <c r="O631" i="2" s="1"/>
  <c r="O629" i="2" s="1"/>
  <c r="N518" i="2"/>
  <c r="O518" i="2" s="1"/>
  <c r="N102" i="2"/>
  <c r="O102" i="2" s="1"/>
  <c r="N638" i="2"/>
  <c r="O638" i="2" s="1"/>
  <c r="N550" i="2"/>
  <c r="O550" i="2" s="1"/>
  <c r="N692" i="2"/>
  <c r="O692" i="2" s="1"/>
  <c r="N432" i="2"/>
  <c r="O432" i="2" s="1"/>
  <c r="N490" i="2"/>
  <c r="O490" i="2" s="1"/>
  <c r="O489" i="2" s="1"/>
  <c r="N542" i="2"/>
  <c r="O542" i="2" s="1"/>
  <c r="N708" i="2"/>
  <c r="O708" i="2" s="1"/>
  <c r="N659" i="2"/>
  <c r="O659" i="2" s="1"/>
  <c r="O658" i="2" s="1"/>
  <c r="N696" i="2"/>
  <c r="O696" i="2" s="1"/>
  <c r="N663" i="2"/>
  <c r="O663" i="2" s="1"/>
  <c r="O662" i="2" s="1"/>
  <c r="N626" i="2"/>
  <c r="O626" i="2" s="1"/>
  <c r="N609" i="2"/>
  <c r="O609" i="2" s="1"/>
  <c r="N577" i="2"/>
  <c r="O577" i="2" s="1"/>
  <c r="O576" i="2" s="1"/>
  <c r="N460" i="2"/>
  <c r="O460" i="2" s="1"/>
  <c r="O459" i="2" s="1"/>
  <c r="Z1409" i="2"/>
  <c r="AA1409" i="2" s="1"/>
  <c r="Z527" i="2"/>
  <c r="AA527" i="2" s="1"/>
  <c r="AA525" i="2" s="1"/>
  <c r="Z547" i="2"/>
  <c r="AA547" i="2" s="1"/>
  <c r="AA545" i="2" s="1"/>
  <c r="Z625" i="2"/>
  <c r="AA625" i="2" s="1"/>
  <c r="AA624" i="2" s="1"/>
  <c r="Z559" i="2"/>
  <c r="AA559" i="2" s="1"/>
  <c r="AA557" i="2" s="1"/>
  <c r="Z567" i="2"/>
  <c r="AA567" i="2" s="1"/>
  <c r="Z686" i="2"/>
  <c r="AA686" i="2" s="1"/>
  <c r="Z676" i="2"/>
  <c r="AA676" i="2" s="1"/>
  <c r="AA675" i="2" s="1"/>
  <c r="Z645" i="2"/>
  <c r="AA645" i="2" s="1"/>
  <c r="Z594" i="2"/>
  <c r="AA594" i="2" s="1"/>
  <c r="AA592" i="2" s="1"/>
  <c r="Z634" i="2"/>
  <c r="AA634" i="2" s="1"/>
  <c r="Z422" i="2"/>
  <c r="AA422" i="2" s="1"/>
  <c r="Z461" i="2"/>
  <c r="AA461" i="2" s="1"/>
  <c r="Z472" i="2"/>
  <c r="AA472" i="2" s="1"/>
  <c r="Z476" i="2"/>
  <c r="AA476" i="2" s="1"/>
  <c r="AA475" i="2" s="1"/>
  <c r="Z701" i="2"/>
  <c r="AA701" i="2" s="1"/>
  <c r="AA699" i="2" s="1"/>
  <c r="Z598" i="2"/>
  <c r="AA598" i="2" s="1"/>
  <c r="AA596" i="2" s="1"/>
  <c r="Z483" i="2"/>
  <c r="AA483" i="2" s="1"/>
  <c r="AA482" i="2" s="1"/>
  <c r="Z650" i="2"/>
  <c r="AA650" i="2" s="1"/>
  <c r="Z654" i="2"/>
  <c r="AA654" i="2" s="1"/>
  <c r="Z586" i="2"/>
  <c r="AA586" i="2" s="1"/>
  <c r="Z714" i="2"/>
  <c r="AA714" i="2" s="1"/>
  <c r="Z551" i="2"/>
  <c r="AA551" i="2" s="1"/>
  <c r="Z519" i="2"/>
  <c r="AA519" i="2" s="1"/>
  <c r="AA517" i="2" s="1"/>
  <c r="Z639" i="2"/>
  <c r="AA639" i="2" s="1"/>
  <c r="Z691" i="2"/>
  <c r="AA691" i="2" s="1"/>
  <c r="Z491" i="2"/>
  <c r="AA491" i="2" s="1"/>
  <c r="AA489" i="2" s="1"/>
  <c r="Z590" i="2"/>
  <c r="AA590" i="2" s="1"/>
  <c r="AA588" i="2" s="1"/>
  <c r="Z543" i="2"/>
  <c r="AA543" i="2" s="1"/>
  <c r="Z681" i="2"/>
  <c r="AA681" i="2" s="1"/>
  <c r="AA680" i="2" s="1"/>
  <c r="Z668" i="2"/>
  <c r="AA668" i="2" s="1"/>
  <c r="Z103" i="2"/>
  <c r="AA103" i="2" s="1"/>
  <c r="Z660" i="2"/>
  <c r="AA660" i="2" s="1"/>
  <c r="AA658" i="2" s="1"/>
  <c r="Z697" i="2"/>
  <c r="AA697" i="2" s="1"/>
  <c r="AA695" i="2" s="1"/>
  <c r="Z630" i="2"/>
  <c r="AA630" i="2" s="1"/>
  <c r="AA629" i="2" s="1"/>
  <c r="Z578" i="2"/>
  <c r="AA578" i="2" s="1"/>
  <c r="Z499" i="2"/>
  <c r="AA499" i="2" s="1"/>
  <c r="Z582" i="2"/>
  <c r="AA582" i="2" s="1"/>
  <c r="Z705" i="2"/>
  <c r="AA705" i="2" s="1"/>
  <c r="AA703" i="2" s="1"/>
  <c r="Z622" i="2"/>
  <c r="AA622" i="2" s="1"/>
  <c r="AA620" i="2" s="1"/>
  <c r="Z664" i="2"/>
  <c r="AA664" i="2" s="1"/>
  <c r="AA662" i="2" s="1"/>
  <c r="Z602" i="2"/>
  <c r="AA602" i="2" s="1"/>
  <c r="Z523" i="2"/>
  <c r="AA523" i="2" s="1"/>
  <c r="Z574" i="2"/>
  <c r="AA574" i="2" s="1"/>
  <c r="Z507" i="2"/>
  <c r="AA507" i="2" s="1"/>
  <c r="Z426" i="2"/>
  <c r="AA426" i="2" s="1"/>
  <c r="Z511" i="2"/>
  <c r="AA511" i="2" s="1"/>
  <c r="Z614" i="2"/>
  <c r="AA614" i="2" s="1"/>
  <c r="Z618" i="2"/>
  <c r="AA618" i="2" s="1"/>
  <c r="Z672" i="2"/>
  <c r="AA672" i="2" s="1"/>
  <c r="AA670" i="2" s="1"/>
  <c r="Z713" i="2" s="1"/>
  <c r="AA713" i="2" s="1"/>
  <c r="Z515" i="2"/>
  <c r="AA515" i="2" s="1"/>
  <c r="AA513" i="2" s="1"/>
  <c r="Z431" i="2"/>
  <c r="AA431" i="2" s="1"/>
  <c r="Z555" i="2"/>
  <c r="AA555" i="2" s="1"/>
  <c r="AA553" i="2" s="1"/>
  <c r="Z495" i="2"/>
  <c r="AA495" i="2" s="1"/>
  <c r="Z503" i="2"/>
  <c r="AA503" i="2" s="1"/>
  <c r="Z539" i="2"/>
  <c r="AA539" i="2" s="1"/>
  <c r="R1423" i="2"/>
  <c r="S1423" i="2" s="1"/>
  <c r="R1429" i="2"/>
  <c r="S1429" i="2" s="1"/>
  <c r="K1453" i="2"/>
  <c r="K1452" i="2" s="1"/>
  <c r="U1452" i="2"/>
  <c r="T1428" i="2" s="1"/>
  <c r="P973" i="2"/>
  <c r="Q973" i="2" s="1"/>
  <c r="P978" i="2"/>
  <c r="Q978" i="2" s="1"/>
  <c r="K1132" i="2"/>
  <c r="K1131" i="2" s="1"/>
  <c r="I421" i="2"/>
  <c r="I108" i="1" s="1"/>
  <c r="W580" i="2"/>
  <c r="Y883" i="2"/>
  <c r="X1391" i="2" s="1"/>
  <c r="Y1391" i="2" s="1"/>
  <c r="W1032" i="2"/>
  <c r="V118" i="2" s="1"/>
  <c r="W118" i="2" s="1"/>
  <c r="P1424" i="2"/>
  <c r="Q1424" i="2" s="1"/>
  <c r="K800" i="2"/>
  <c r="K799" i="2" s="1"/>
  <c r="AA370" i="2"/>
  <c r="S553" i="2"/>
  <c r="H978" i="2"/>
  <c r="I978" i="2" s="1"/>
  <c r="H1119" i="2"/>
  <c r="I1119" i="2" s="1"/>
  <c r="S146" i="2"/>
  <c r="O482" i="2"/>
  <c r="V866" i="2"/>
  <c r="W866" i="2" s="1"/>
  <c r="Z934" i="2"/>
  <c r="AA934" i="2" s="1"/>
  <c r="AA929" i="2" s="1"/>
  <c r="Z105" i="2" s="1"/>
  <c r="AA105" i="2" s="1"/>
  <c r="V1432" i="2"/>
  <c r="W1432" i="2" s="1"/>
  <c r="W1427" i="2" s="1"/>
  <c r="S493" i="2"/>
  <c r="W565" i="2"/>
  <c r="Q1222" i="2"/>
  <c r="P1415" i="2" s="1"/>
  <c r="Q1415" i="2" s="1"/>
  <c r="W649" i="2"/>
  <c r="N940" i="2"/>
  <c r="O940" i="2" s="1"/>
  <c r="V975" i="2"/>
  <c r="W975" i="2" s="1"/>
  <c r="S1151" i="2"/>
  <c r="R203" i="2" s="1"/>
  <c r="S203" i="2" s="1"/>
  <c r="N723" i="2"/>
  <c r="O723" i="2" s="1"/>
  <c r="O722" i="2" s="1"/>
  <c r="N41" i="2" s="1"/>
  <c r="O41" i="2" s="1"/>
  <c r="O1154" i="2"/>
  <c r="N204" i="2" s="1"/>
  <c r="O204" i="2" s="1"/>
  <c r="Z866" i="2"/>
  <c r="AA866" i="2" s="1"/>
  <c r="P1323" i="2"/>
  <c r="Q1323" i="2" s="1"/>
  <c r="I19" i="1"/>
  <c r="L27" i="1"/>
  <c r="M27" i="1" s="1"/>
  <c r="N27" i="1" s="1"/>
  <c r="K27" i="1"/>
  <c r="Z147" i="2"/>
  <c r="AA147" i="2" s="1"/>
  <c r="AA146" i="2" s="1"/>
  <c r="V350" i="2"/>
  <c r="W350" i="2" s="1"/>
  <c r="N407" i="2"/>
  <c r="O407" i="2" s="1"/>
  <c r="X538" i="2"/>
  <c r="Y538" i="2" s="1"/>
  <c r="Y537" i="2" s="1"/>
  <c r="X530" i="2"/>
  <c r="Y530" i="2" s="1"/>
  <c r="X562" i="2"/>
  <c r="Y562" i="2" s="1"/>
  <c r="X427" i="2"/>
  <c r="Y427" i="2" s="1"/>
  <c r="X677" i="2"/>
  <c r="Y677" i="2" s="1"/>
  <c r="X621" i="2"/>
  <c r="Y621" i="2" s="1"/>
  <c r="Y620" i="2" s="1"/>
  <c r="X667" i="2"/>
  <c r="Y667" i="2" s="1"/>
  <c r="H759" i="2"/>
  <c r="I759" i="2" s="1"/>
  <c r="I758" i="2" s="1"/>
  <c r="O958" i="2"/>
  <c r="N934" i="2" s="1"/>
  <c r="O934" i="2" s="1"/>
  <c r="O929" i="2" s="1"/>
  <c r="N105" i="2" s="1"/>
  <c r="O105" i="2" s="1"/>
  <c r="W400" i="2"/>
  <c r="N1063" i="2"/>
  <c r="O1063" i="2" s="1"/>
  <c r="P1088" i="2"/>
  <c r="Q1088" i="2" s="1"/>
  <c r="X1424" i="2"/>
  <c r="Y1424" i="2" s="1"/>
  <c r="V139" i="2"/>
  <c r="W139" i="2" s="1"/>
  <c r="W138" i="2" s="1"/>
  <c r="N179" i="2"/>
  <c r="O179" i="2" s="1"/>
  <c r="Z122" i="2"/>
  <c r="AA122" i="2" s="1"/>
  <c r="Q353" i="2"/>
  <c r="W482" i="2"/>
  <c r="X506" i="2"/>
  <c r="Y506" i="2" s="1"/>
  <c r="Y505" i="2" s="1"/>
  <c r="X494" i="2"/>
  <c r="Y494" i="2" s="1"/>
  <c r="X651" i="2"/>
  <c r="Y651" i="2" s="1"/>
  <c r="X635" i="2"/>
  <c r="Y635" i="2" s="1"/>
  <c r="V723" i="2"/>
  <c r="W723" i="2" s="1"/>
  <c r="W722" i="2" s="1"/>
  <c r="V41" i="2" s="1"/>
  <c r="W41" i="2" s="1"/>
  <c r="X973" i="2"/>
  <c r="Y973" i="2" s="1"/>
  <c r="Y971" i="2" s="1"/>
  <c r="X948" i="2" s="1"/>
  <c r="Y948" i="2" s="1"/>
  <c r="V135" i="2"/>
  <c r="W135" i="2" s="1"/>
  <c r="W134" i="2" s="1"/>
  <c r="N185" i="2"/>
  <c r="O185" i="2" s="1"/>
  <c r="N264" i="2"/>
  <c r="O264" i="2" s="1"/>
  <c r="Z135" i="2"/>
  <c r="AA135" i="2" s="1"/>
  <c r="AA134" i="2" s="1"/>
  <c r="Z350" i="2"/>
  <c r="AA350" i="2" s="1"/>
  <c r="N223" i="2"/>
  <c r="O223" i="2" s="1"/>
  <c r="X498" i="2"/>
  <c r="Y498" i="2" s="1"/>
  <c r="X577" i="2"/>
  <c r="Y577" i="2" s="1"/>
  <c r="X613" i="2"/>
  <c r="Y613" i="2" s="1"/>
  <c r="X659" i="2"/>
  <c r="Y659" i="2" s="1"/>
  <c r="X601" i="2"/>
  <c r="Y601" i="2" s="1"/>
  <c r="X692" i="2"/>
  <c r="Y692" i="2" s="1"/>
  <c r="I883" i="2"/>
  <c r="H865" i="2" s="1"/>
  <c r="I865" i="2" s="1"/>
  <c r="R928" i="2"/>
  <c r="S928" i="2" s="1"/>
  <c r="I20" i="1"/>
  <c r="I18" i="1"/>
  <c r="AA298" i="2"/>
  <c r="W376" i="2"/>
  <c r="N396" i="2"/>
  <c r="O396" i="2" s="1"/>
  <c r="X696" i="2"/>
  <c r="Y696" i="2" s="1"/>
  <c r="X585" i="2"/>
  <c r="Y585" i="2" s="1"/>
  <c r="Y584" i="2" s="1"/>
  <c r="X534" i="2"/>
  <c r="Y534" i="2" s="1"/>
  <c r="X566" i="2"/>
  <c r="Y566" i="2" s="1"/>
  <c r="X663" i="2"/>
  <c r="Y663" i="2" s="1"/>
  <c r="Y662" i="2" s="1"/>
  <c r="X593" i="2"/>
  <c r="Y593" i="2" s="1"/>
  <c r="X646" i="2"/>
  <c r="Y646" i="2" s="1"/>
  <c r="Y644" i="2" s="1"/>
  <c r="V934" i="2"/>
  <c r="W934" i="2" s="1"/>
  <c r="W929" i="2" s="1"/>
  <c r="V105" i="2" s="1"/>
  <c r="W105" i="2" s="1"/>
  <c r="H975" i="2"/>
  <c r="I975" i="2" s="1"/>
  <c r="V980" i="2"/>
  <c r="W980" i="2" s="1"/>
  <c r="V371" i="2"/>
  <c r="W371" i="2" s="1"/>
  <c r="W370" i="2" s="1"/>
  <c r="V355" i="2"/>
  <c r="W355" i="2" s="1"/>
  <c r="W353" i="2" s="1"/>
  <c r="X467" i="2"/>
  <c r="Y467" i="2" s="1"/>
  <c r="Y466" i="2" s="1"/>
  <c r="X609" i="2"/>
  <c r="Y609" i="2" s="1"/>
  <c r="Y608" i="2" s="1"/>
  <c r="X700" i="2"/>
  <c r="Y700" i="2" s="1"/>
  <c r="X687" i="2"/>
  <c r="Y687" i="2" s="1"/>
  <c r="V759" i="2"/>
  <c r="W759" i="2" s="1"/>
  <c r="W758" i="2" s="1"/>
  <c r="S1032" i="2"/>
  <c r="R118" i="2" s="1"/>
  <c r="S118" i="2" s="1"/>
  <c r="P1429" i="2"/>
  <c r="Q1429" i="2" s="1"/>
  <c r="Q1427" i="2" s="1"/>
  <c r="L28" i="1"/>
  <c r="M28" i="1" s="1"/>
  <c r="N28" i="1" s="1"/>
  <c r="K28" i="1"/>
  <c r="Z139" i="2"/>
  <c r="AA139" i="2" s="1"/>
  <c r="AA138" i="2" s="1"/>
  <c r="X484" i="2"/>
  <c r="Y484" i="2" s="1"/>
  <c r="Y482" i="2" s="1"/>
  <c r="X460" i="2"/>
  <c r="Y460" i="2" s="1"/>
  <c r="Y459" i="2" s="1"/>
  <c r="X502" i="2"/>
  <c r="Y502" i="2" s="1"/>
  <c r="X573" i="2"/>
  <c r="Y573" i="2" s="1"/>
  <c r="X423" i="2"/>
  <c r="Y423" i="2" s="1"/>
  <c r="X638" i="2"/>
  <c r="Y638" i="2" s="1"/>
  <c r="Y637" i="2" s="1"/>
  <c r="K1149" i="2"/>
  <c r="K1148" i="2" s="1"/>
  <c r="Z143" i="2"/>
  <c r="AA143" i="2" s="1"/>
  <c r="N270" i="2"/>
  <c r="O270" i="2" s="1"/>
  <c r="X655" i="2"/>
  <c r="Y655" i="2" s="1"/>
  <c r="Z723" i="2"/>
  <c r="AA723" i="2" s="1"/>
  <c r="AA722" i="2" s="1"/>
  <c r="Z41" i="2" s="1"/>
  <c r="AA41" i="2" s="1"/>
  <c r="L26" i="1"/>
  <c r="M26" i="1" s="1"/>
  <c r="N26" i="1" s="1"/>
  <c r="K26" i="1"/>
  <c r="I96" i="1"/>
  <c r="V143" i="2"/>
  <c r="W143" i="2" s="1"/>
  <c r="W142" i="2" s="1"/>
  <c r="N173" i="2"/>
  <c r="O173" i="2" s="1"/>
  <c r="X432" i="2"/>
  <c r="Y432" i="2" s="1"/>
  <c r="S685" i="2"/>
  <c r="X821" i="2"/>
  <c r="Y821" i="2" s="1"/>
  <c r="Y818" i="2" s="1"/>
  <c r="K36" i="1"/>
  <c r="L36" i="1"/>
  <c r="M36" i="1" s="1"/>
  <c r="N36" i="1" s="1"/>
  <c r="X102" i="2"/>
  <c r="Y102" i="2" s="1"/>
  <c r="Q357" i="2"/>
  <c r="V411" i="2"/>
  <c r="W411" i="2" s="1"/>
  <c r="Z411" i="2"/>
  <c r="AA411" i="2" s="1"/>
  <c r="X546" i="2"/>
  <c r="Y546" i="2" s="1"/>
  <c r="Y545" i="2" s="1"/>
  <c r="X581" i="2"/>
  <c r="Y581" i="2" s="1"/>
  <c r="X477" i="2"/>
  <c r="Y477" i="2" s="1"/>
  <c r="Y475" i="2" s="1"/>
  <c r="X471" i="2"/>
  <c r="Y471" i="2" s="1"/>
  <c r="X554" i="2"/>
  <c r="Y554" i="2" s="1"/>
  <c r="X704" i="2"/>
  <c r="Y704" i="2" s="1"/>
  <c r="Y703" i="2" s="1"/>
  <c r="X682" i="2"/>
  <c r="Y682" i="2" s="1"/>
  <c r="N1093" i="2"/>
  <c r="O1093" i="2" s="1"/>
  <c r="X1063" i="2"/>
  <c r="Y1063" i="2" s="1"/>
  <c r="V147" i="2"/>
  <c r="W147" i="2" s="1"/>
  <c r="Z355" i="2"/>
  <c r="AA355" i="2" s="1"/>
  <c r="AA353" i="2" s="1"/>
  <c r="V359" i="2"/>
  <c r="W359" i="2" s="1"/>
  <c r="W357" i="2" s="1"/>
  <c r="X550" i="2"/>
  <c r="Y550" i="2" s="1"/>
  <c r="X514" i="2"/>
  <c r="Y514" i="2" s="1"/>
  <c r="X510" i="2"/>
  <c r="Y510" i="2" s="1"/>
  <c r="Y509" i="2" s="1"/>
  <c r="X542" i="2"/>
  <c r="Y542" i="2" s="1"/>
  <c r="X597" i="2"/>
  <c r="Y597" i="2" s="1"/>
  <c r="Y596" i="2" s="1"/>
  <c r="X589" i="2"/>
  <c r="Y589" i="2" s="1"/>
  <c r="X617" i="2"/>
  <c r="Y617" i="2" s="1"/>
  <c r="Y616" i="2" s="1"/>
  <c r="X671" i="2"/>
  <c r="Y671" i="2" s="1"/>
  <c r="Y925" i="2"/>
  <c r="X104" i="2" s="1"/>
  <c r="Y104" i="2" s="1"/>
  <c r="H1121" i="2"/>
  <c r="I1121" i="2" s="1"/>
  <c r="L21" i="1"/>
  <c r="M21" i="1" s="1"/>
  <c r="N21" i="1" s="1"/>
  <c r="H1433" i="2"/>
  <c r="I1433" i="2" s="1"/>
  <c r="I1427" i="2" s="1"/>
  <c r="Z359" i="2"/>
  <c r="AA359" i="2" s="1"/>
  <c r="AA357" i="2" s="1"/>
  <c r="N283" i="2"/>
  <c r="O283" i="2" s="1"/>
  <c r="X518" i="2"/>
  <c r="Y518" i="2" s="1"/>
  <c r="Y517" i="2" s="1"/>
  <c r="S489" i="2"/>
  <c r="X490" i="2"/>
  <c r="Y490" i="2" s="1"/>
  <c r="Y489" i="2" s="1"/>
  <c r="X522" i="2"/>
  <c r="Y522" i="2" s="1"/>
  <c r="X626" i="2"/>
  <c r="Y626" i="2" s="1"/>
  <c r="X631" i="2"/>
  <c r="Y631" i="2" s="1"/>
  <c r="X708" i="2"/>
  <c r="Y708" i="2" s="1"/>
  <c r="H211" i="2"/>
  <c r="I211" i="2" s="1"/>
  <c r="H287" i="2"/>
  <c r="I287" i="2" s="1"/>
  <c r="W584" i="2"/>
  <c r="P530" i="2"/>
  <c r="Q530" i="2" s="1"/>
  <c r="P655" i="2"/>
  <c r="Q655" i="2" s="1"/>
  <c r="N701" i="2"/>
  <c r="O701" i="2" s="1"/>
  <c r="R866" i="2"/>
  <c r="S866" i="2" s="1"/>
  <c r="P772" i="2"/>
  <c r="Q772" i="2" s="1"/>
  <c r="P817" i="2"/>
  <c r="Q817" i="2" s="1"/>
  <c r="X946" i="2"/>
  <c r="Y946" i="2" s="1"/>
  <c r="X866" i="2"/>
  <c r="Y866" i="2" s="1"/>
  <c r="P1092" i="2"/>
  <c r="Q1092" i="2" s="1"/>
  <c r="H1245" i="2"/>
  <c r="I1245" i="2" s="1"/>
  <c r="Y1274" i="2"/>
  <c r="X430" i="2" s="1"/>
  <c r="Y430" i="2" s="1"/>
  <c r="N1426" i="2"/>
  <c r="O1426" i="2" s="1"/>
  <c r="O1437" i="2"/>
  <c r="N1424" i="2" s="1"/>
  <c r="O1424" i="2" s="1"/>
  <c r="K1209" i="2"/>
  <c r="K1208" i="2" s="1"/>
  <c r="P102" i="2"/>
  <c r="Q102" i="2" s="1"/>
  <c r="P566" i="2"/>
  <c r="Q566" i="2" s="1"/>
  <c r="P494" i="2"/>
  <c r="Q494" i="2" s="1"/>
  <c r="P573" i="2"/>
  <c r="Q573" i="2" s="1"/>
  <c r="P621" i="2"/>
  <c r="Q621" i="2" s="1"/>
  <c r="P687" i="2"/>
  <c r="Q687" i="2" s="1"/>
  <c r="N676" i="2"/>
  <c r="O676" i="2" s="1"/>
  <c r="R874" i="2"/>
  <c r="S874" i="2" s="1"/>
  <c r="V867" i="2"/>
  <c r="W867" i="2" s="1"/>
  <c r="R772" i="2"/>
  <c r="S772" i="2" s="1"/>
  <c r="S767" i="2" s="1"/>
  <c r="W880" i="2"/>
  <c r="V1242" i="2" s="1"/>
  <c r="W1242" i="2" s="1"/>
  <c r="P945" i="2"/>
  <c r="Q945" i="2" s="1"/>
  <c r="Z1093" i="2"/>
  <c r="AA1093" i="2" s="1"/>
  <c r="AA1091" i="2" s="1"/>
  <c r="H1228" i="2"/>
  <c r="I1228" i="2" s="1"/>
  <c r="P1426" i="2"/>
  <c r="Q1426" i="2" s="1"/>
  <c r="U812" i="2"/>
  <c r="T804" i="2" s="1"/>
  <c r="K813" i="2"/>
  <c r="K812" i="2" s="1"/>
  <c r="R112" i="2"/>
  <c r="S112" i="2" s="1"/>
  <c r="H274" i="2"/>
  <c r="I274" i="2" s="1"/>
  <c r="P526" i="2"/>
  <c r="Q526" i="2" s="1"/>
  <c r="P626" i="2"/>
  <c r="Q626" i="2" s="1"/>
  <c r="W616" i="2"/>
  <c r="W675" i="2"/>
  <c r="N691" i="2"/>
  <c r="O691" i="2" s="1"/>
  <c r="O690" i="2" s="1"/>
  <c r="Z867" i="2"/>
  <c r="AA867" i="2" s="1"/>
  <c r="Z856" i="2"/>
  <c r="AA856" i="2" s="1"/>
  <c r="Z945" i="2"/>
  <c r="AA945" i="2" s="1"/>
  <c r="Y1032" i="2"/>
  <c r="X118" i="2" s="1"/>
  <c r="Y118" i="2" s="1"/>
  <c r="V396" i="2"/>
  <c r="W396" i="2" s="1"/>
  <c r="P585" i="2"/>
  <c r="Q585" i="2" s="1"/>
  <c r="P617" i="2"/>
  <c r="Q617" i="2" s="1"/>
  <c r="P562" i="2"/>
  <c r="Q562" i="2" s="1"/>
  <c r="P490" i="2"/>
  <c r="Q490" i="2" s="1"/>
  <c r="W690" i="2"/>
  <c r="H1093" i="2"/>
  <c r="I1093" i="2" s="1"/>
  <c r="W1274" i="2"/>
  <c r="V430" i="2" s="1"/>
  <c r="W430" i="2" s="1"/>
  <c r="O1440" i="2"/>
  <c r="V112" i="2"/>
  <c r="W112" i="2" s="1"/>
  <c r="H235" i="2"/>
  <c r="I235" i="2" s="1"/>
  <c r="P432" i="2"/>
  <c r="Q432" i="2" s="1"/>
  <c r="V407" i="2"/>
  <c r="W407" i="2" s="1"/>
  <c r="P550" i="2"/>
  <c r="Q550" i="2" s="1"/>
  <c r="W497" i="2"/>
  <c r="P477" i="2"/>
  <c r="Q477" i="2" s="1"/>
  <c r="S666" i="2"/>
  <c r="R709" i="2" s="1"/>
  <c r="S709" i="2" s="1"/>
  <c r="H723" i="2"/>
  <c r="I723" i="2" s="1"/>
  <c r="I722" i="2" s="1"/>
  <c r="H41" i="2" s="1"/>
  <c r="I41" i="2" s="1"/>
  <c r="O620" i="2"/>
  <c r="P696" i="2"/>
  <c r="Q696" i="2" s="1"/>
  <c r="P708" i="2"/>
  <c r="Q708" i="2" s="1"/>
  <c r="X940" i="2"/>
  <c r="Y940" i="2" s="1"/>
  <c r="N937" i="2"/>
  <c r="O937" i="2" s="1"/>
  <c r="P1089" i="2"/>
  <c r="Q1089" i="2" s="1"/>
  <c r="X1088" i="2"/>
  <c r="Y1088" i="2" s="1"/>
  <c r="N1169" i="2"/>
  <c r="O1169" i="2" s="1"/>
  <c r="Y1151" i="2"/>
  <c r="X203" i="2" s="1"/>
  <c r="Y203" i="2" s="1"/>
  <c r="Z1323" i="2"/>
  <c r="AA1323" i="2" s="1"/>
  <c r="K991" i="2"/>
  <c r="W421" i="2"/>
  <c r="W572" i="2"/>
  <c r="P677" i="2"/>
  <c r="Q677" i="2" s="1"/>
  <c r="AA501" i="2"/>
  <c r="P558" i="2"/>
  <c r="Q558" i="2" s="1"/>
  <c r="P609" i="2"/>
  <c r="Q609" i="2" s="1"/>
  <c r="P593" i="2"/>
  <c r="Q593" i="2" s="1"/>
  <c r="P700" i="2"/>
  <c r="Q700" i="2" s="1"/>
  <c r="O666" i="2"/>
  <c r="N709" i="2" s="1"/>
  <c r="O709" i="2" s="1"/>
  <c r="X686" i="2"/>
  <c r="Y686" i="2" s="1"/>
  <c r="V875" i="2"/>
  <c r="W875" i="2" s="1"/>
  <c r="N946" i="2"/>
  <c r="O946" i="2" s="1"/>
  <c r="W925" i="2"/>
  <c r="V104" i="2" s="1"/>
  <c r="W104" i="2" s="1"/>
  <c r="P1126" i="2"/>
  <c r="Q1126" i="2" s="1"/>
  <c r="P1168" i="2"/>
  <c r="Q1168" i="2" s="1"/>
  <c r="P1181" i="2"/>
  <c r="Q1181" i="2" s="1"/>
  <c r="P1252" i="2"/>
  <c r="Q1252" i="2" s="1"/>
  <c r="X1174" i="2"/>
  <c r="Y1174" i="2" s="1"/>
  <c r="Y14" i="2"/>
  <c r="K1437" i="2"/>
  <c r="K1164" i="2"/>
  <c r="K1163" i="2" s="1"/>
  <c r="K1007" i="2"/>
  <c r="K1005" i="2" s="1"/>
  <c r="N43" i="2"/>
  <c r="O43" i="2" s="1"/>
  <c r="P471" i="2"/>
  <c r="Q471" i="2" s="1"/>
  <c r="P423" i="2"/>
  <c r="Q423" i="2" s="1"/>
  <c r="P522" i="2"/>
  <c r="Q522" i="2" s="1"/>
  <c r="N660" i="2"/>
  <c r="O660" i="2" s="1"/>
  <c r="X701" i="2"/>
  <c r="Y701" i="2" s="1"/>
  <c r="I880" i="2"/>
  <c r="H1390" i="2" s="1"/>
  <c r="I1390" i="2" s="1"/>
  <c r="V821" i="2"/>
  <c r="W821" i="2" s="1"/>
  <c r="AA925" i="2"/>
  <c r="Z104" i="2" s="1"/>
  <c r="AA104" i="2" s="1"/>
  <c r="W1095" i="2"/>
  <c r="V1379" i="2" s="1"/>
  <c r="W1379" i="2" s="1"/>
  <c r="Z1089" i="2"/>
  <c r="AA1089" i="2" s="1"/>
  <c r="X1175" i="2"/>
  <c r="Y1175" i="2" s="1"/>
  <c r="R1175" i="2"/>
  <c r="S1175" i="2" s="1"/>
  <c r="X1182" i="2"/>
  <c r="Y1182" i="2" s="1"/>
  <c r="I1274" i="2"/>
  <c r="H430" i="2" s="1"/>
  <c r="I430" i="2" s="1"/>
  <c r="K1455" i="2"/>
  <c r="K1454" i="2" s="1"/>
  <c r="K1060" i="2"/>
  <c r="K1059" i="2" s="1"/>
  <c r="H160" i="2"/>
  <c r="I160" i="2" s="1"/>
  <c r="R396" i="2"/>
  <c r="S396" i="2" s="1"/>
  <c r="H362" i="2"/>
  <c r="I362" i="2" s="1"/>
  <c r="P518" i="2"/>
  <c r="Q518" i="2" s="1"/>
  <c r="I475" i="2"/>
  <c r="P460" i="2"/>
  <c r="Q460" i="2" s="1"/>
  <c r="P577" i="2"/>
  <c r="Q577" i="2" s="1"/>
  <c r="P467" i="2"/>
  <c r="Q467" i="2" s="1"/>
  <c r="P554" i="2"/>
  <c r="Q554" i="2" s="1"/>
  <c r="P589" i="2"/>
  <c r="Q589" i="2" s="1"/>
  <c r="P663" i="2"/>
  <c r="Q663" i="2" s="1"/>
  <c r="N1383" i="2"/>
  <c r="O1383" i="2" s="1"/>
  <c r="S30" i="2"/>
  <c r="O1143" i="2"/>
  <c r="N1125" i="2" s="1"/>
  <c r="O1125" i="2" s="1"/>
  <c r="O1140" i="2"/>
  <c r="N1124" i="2" s="1"/>
  <c r="O1124" i="2" s="1"/>
  <c r="H247" i="2"/>
  <c r="I247" i="2" s="1"/>
  <c r="AA142" i="2"/>
  <c r="P484" i="2"/>
  <c r="Q484" i="2" s="1"/>
  <c r="P510" i="2"/>
  <c r="Q510" i="2" s="1"/>
  <c r="P506" i="2"/>
  <c r="Q506" i="2" s="1"/>
  <c r="P581" i="2"/>
  <c r="Q581" i="2" s="1"/>
  <c r="P631" i="2"/>
  <c r="Q631" i="2" s="1"/>
  <c r="P638" i="2"/>
  <c r="Q638" i="2" s="1"/>
  <c r="P692" i="2"/>
  <c r="Q692" i="2" s="1"/>
  <c r="N697" i="2"/>
  <c r="O697" i="2" s="1"/>
  <c r="X697" i="2"/>
  <c r="Y697" i="2" s="1"/>
  <c r="R821" i="2"/>
  <c r="S821" i="2" s="1"/>
  <c r="W1048" i="2"/>
  <c r="V1251" i="2" s="1"/>
  <c r="W1251" i="2" s="1"/>
  <c r="P1121" i="2"/>
  <c r="Q1121" i="2" s="1"/>
  <c r="V1089" i="2"/>
  <c r="W1089" i="2" s="1"/>
  <c r="AA1048" i="2"/>
  <c r="Z1236" i="2"/>
  <c r="AA1236" i="2" s="1"/>
  <c r="K1441" i="2"/>
  <c r="K1440" i="2" s="1"/>
  <c r="U1440" i="2"/>
  <c r="P534" i="2"/>
  <c r="Q534" i="2" s="1"/>
  <c r="O517" i="2"/>
  <c r="AA529" i="2"/>
  <c r="N672" i="2"/>
  <c r="O672" i="2" s="1"/>
  <c r="Z946" i="2"/>
  <c r="AA946" i="2" s="1"/>
  <c r="X1062" i="2"/>
  <c r="Y1062" i="2" s="1"/>
  <c r="H1185" i="2"/>
  <c r="I1185" i="2" s="1"/>
  <c r="I1184" i="2" s="1"/>
  <c r="N1126" i="2"/>
  <c r="O1126" i="2" s="1"/>
  <c r="X1218" i="2"/>
  <c r="Y1218" i="2" s="1"/>
  <c r="H385" i="2"/>
  <c r="I385" i="2" s="1"/>
  <c r="P546" i="2"/>
  <c r="Q546" i="2" s="1"/>
  <c r="P542" i="2"/>
  <c r="Q542" i="2" s="1"/>
  <c r="S513" i="2"/>
  <c r="P498" i="2"/>
  <c r="Q498" i="2" s="1"/>
  <c r="P597" i="2"/>
  <c r="Q597" i="2" s="1"/>
  <c r="P651" i="2"/>
  <c r="Q651" i="2" s="1"/>
  <c r="W662" i="2"/>
  <c r="AA649" i="2"/>
  <c r="N705" i="2"/>
  <c r="O705" i="2" s="1"/>
  <c r="O703" i="2" s="1"/>
  <c r="V772" i="2"/>
  <c r="W772" i="2" s="1"/>
  <c r="W767" i="2" s="1"/>
  <c r="V936" i="2"/>
  <c r="W936" i="2" s="1"/>
  <c r="H942" i="2"/>
  <c r="I942" i="2" s="1"/>
  <c r="I941" i="2" s="1"/>
  <c r="H108" i="2" s="1"/>
  <c r="I108" i="2" s="1"/>
  <c r="H939" i="2"/>
  <c r="I939" i="2" s="1"/>
  <c r="Z942" i="2"/>
  <c r="AA942" i="2" s="1"/>
  <c r="AA941" i="2" s="1"/>
  <c r="Z108" i="2" s="1"/>
  <c r="AA108" i="2" s="1"/>
  <c r="AA1154" i="2"/>
  <c r="Z204" i="2" s="1"/>
  <c r="AA204" i="2" s="1"/>
  <c r="V1229" i="2"/>
  <c r="W1229" i="2" s="1"/>
  <c r="N978" i="2"/>
  <c r="O978" i="2" s="1"/>
  <c r="N973" i="2"/>
  <c r="O973" i="2" s="1"/>
  <c r="J1020" i="2"/>
  <c r="U1020" i="2"/>
  <c r="U931" i="2"/>
  <c r="K931" i="2" s="1"/>
  <c r="J931" i="2"/>
  <c r="U774" i="2"/>
  <c r="J774" i="2"/>
  <c r="N1237" i="2"/>
  <c r="O1237" i="2" s="1"/>
  <c r="N1384" i="2"/>
  <c r="O1384" i="2" s="1"/>
  <c r="N1324" i="2"/>
  <c r="O1324" i="2" s="1"/>
  <c r="N1175" i="2"/>
  <c r="O1175" i="2" s="1"/>
  <c r="N1182" i="2"/>
  <c r="O1182" i="2" s="1"/>
  <c r="N857" i="2"/>
  <c r="O857" i="2" s="1"/>
  <c r="N63" i="2"/>
  <c r="O63" i="2" s="1"/>
  <c r="N875" i="2"/>
  <c r="O875" i="2" s="1"/>
  <c r="N236" i="2"/>
  <c r="O236" i="2" s="1"/>
  <c r="N161" i="2"/>
  <c r="O161" i="2" s="1"/>
  <c r="N53" i="2"/>
  <c r="O53" i="2" s="1"/>
  <c r="N212" i="2"/>
  <c r="O212" i="2" s="1"/>
  <c r="N257" i="2"/>
  <c r="O257" i="2" s="1"/>
  <c r="R1425" i="2"/>
  <c r="S1425" i="2" s="1"/>
  <c r="R1432" i="2"/>
  <c r="S1432" i="2" s="1"/>
  <c r="S1427" i="2" s="1"/>
  <c r="J726" i="2"/>
  <c r="U726" i="2"/>
  <c r="N362" i="2"/>
  <c r="O362" i="2" s="1"/>
  <c r="N385" i="2"/>
  <c r="O385" i="2" s="1"/>
  <c r="W425" i="2"/>
  <c r="S509" i="2"/>
  <c r="R1381" i="2"/>
  <c r="S1381" i="2" s="1"/>
  <c r="R1321" i="2"/>
  <c r="S1321" i="2" s="1"/>
  <c r="R942" i="2"/>
  <c r="S942" i="2" s="1"/>
  <c r="S941" i="2" s="1"/>
  <c r="R108" i="2" s="1"/>
  <c r="S108" i="2" s="1"/>
  <c r="R97" i="2"/>
  <c r="S97" i="2" s="1"/>
  <c r="R1371" i="2"/>
  <c r="S1371" i="2" s="1"/>
  <c r="R1302" i="2"/>
  <c r="S1302" i="2" s="1"/>
  <c r="R1185" i="2"/>
  <c r="S1185" i="2" s="1"/>
  <c r="S1184" i="2" s="1"/>
  <c r="R1270" i="2"/>
  <c r="S1270" i="2" s="1"/>
  <c r="R1211" i="2"/>
  <c r="S1211" i="2" s="1"/>
  <c r="S1210" i="2" s="1"/>
  <c r="R1340" i="2"/>
  <c r="S1340" i="2" s="1"/>
  <c r="R720" i="2"/>
  <c r="S720" i="2" s="1"/>
  <c r="S719" i="2" s="1"/>
  <c r="R945" i="2"/>
  <c r="S945" i="2" s="1"/>
  <c r="R1245" i="2"/>
  <c r="S1245" i="2" s="1"/>
  <c r="R936" i="2"/>
  <c r="S936" i="2" s="1"/>
  <c r="R759" i="2"/>
  <c r="S759" i="2" s="1"/>
  <c r="S758" i="2" s="1"/>
  <c r="R1418" i="2"/>
  <c r="S1418" i="2" s="1"/>
  <c r="R1365" i="2"/>
  <c r="S1365" i="2" s="1"/>
  <c r="R1393" i="2"/>
  <c r="S1393" i="2" s="1"/>
  <c r="R1229" i="2"/>
  <c r="S1229" i="2" s="1"/>
  <c r="P1123" i="2"/>
  <c r="Q1123" i="2" s="1"/>
  <c r="P1118" i="2"/>
  <c r="Q1118" i="2" s="1"/>
  <c r="Q1117" i="2" s="1"/>
  <c r="P197" i="2" s="1"/>
  <c r="Q197" i="2" s="1"/>
  <c r="T1424" i="2"/>
  <c r="T1431" i="2"/>
  <c r="K1160" i="2"/>
  <c r="K1159" i="2" s="1"/>
  <c r="U1159" i="2"/>
  <c r="J1066" i="2"/>
  <c r="U1066" i="2"/>
  <c r="K1144" i="2"/>
  <c r="K1143" i="2" s="1"/>
  <c r="U1143" i="2"/>
  <c r="U1129" i="2"/>
  <c r="T1112" i="2" s="1"/>
  <c r="K1130" i="2"/>
  <c r="K1129" i="2" s="1"/>
  <c r="U1028" i="2"/>
  <c r="T1011" i="2" s="1"/>
  <c r="K1029" i="2"/>
  <c r="K1028" i="2" s="1"/>
  <c r="U981" i="2"/>
  <c r="K981" i="2" s="1"/>
  <c r="J981" i="2"/>
  <c r="U852" i="2"/>
  <c r="T844" i="2" s="1"/>
  <c r="K853" i="2"/>
  <c r="K852" i="2" s="1"/>
  <c r="K354" i="2"/>
  <c r="W298" i="2"/>
  <c r="AA509" i="2"/>
  <c r="AA505" i="2"/>
  <c r="S580" i="2"/>
  <c r="AA576" i="2"/>
  <c r="W121" i="2"/>
  <c r="I142" i="2"/>
  <c r="J823" i="2"/>
  <c r="U823" i="2"/>
  <c r="K823" i="2" s="1"/>
  <c r="U1075" i="2"/>
  <c r="J1075" i="2"/>
  <c r="N62" i="2"/>
  <c r="O62" i="2" s="1"/>
  <c r="W470" i="2"/>
  <c r="I529" i="2"/>
  <c r="P723" i="2"/>
  <c r="Q723" i="2" s="1"/>
  <c r="Q722" i="2" s="1"/>
  <c r="P41" i="2" s="1"/>
  <c r="Q41" i="2" s="1"/>
  <c r="P122" i="2"/>
  <c r="Q122" i="2" s="1"/>
  <c r="Q121" i="2" s="1"/>
  <c r="X1302" i="2"/>
  <c r="Y1302" i="2" s="1"/>
  <c r="X1245" i="2"/>
  <c r="Y1245" i="2" s="1"/>
  <c r="X1185" i="2"/>
  <c r="Y1185" i="2" s="1"/>
  <c r="Y1184" i="2" s="1"/>
  <c r="X1340" i="2"/>
  <c r="Y1340" i="2" s="1"/>
  <c r="X1418" i="2"/>
  <c r="Y1418" i="2" s="1"/>
  <c r="X1365" i="2"/>
  <c r="Y1365" i="2" s="1"/>
  <c r="X936" i="2"/>
  <c r="Y936" i="2" s="1"/>
  <c r="X945" i="2"/>
  <c r="Y945" i="2" s="1"/>
  <c r="X867" i="2"/>
  <c r="Y867" i="2" s="1"/>
  <c r="X720" i="2"/>
  <c r="Y720" i="2" s="1"/>
  <c r="Y719" i="2" s="1"/>
  <c r="X1211" i="2"/>
  <c r="Y1211" i="2" s="1"/>
  <c r="Y1210" i="2" s="1"/>
  <c r="X446" i="2"/>
  <c r="Y446" i="2" s="1"/>
  <c r="X1381" i="2"/>
  <c r="Y1381" i="2" s="1"/>
  <c r="X1371" i="2"/>
  <c r="Y1371" i="2" s="1"/>
  <c r="X1229" i="2"/>
  <c r="Y1229" i="2" s="1"/>
  <c r="X1321" i="2"/>
  <c r="Y1321" i="2" s="1"/>
  <c r="X939" i="2"/>
  <c r="Y939" i="2" s="1"/>
  <c r="X454" i="2"/>
  <c r="Y454" i="2" s="1"/>
  <c r="X80" i="2"/>
  <c r="Y80" i="2" s="1"/>
  <c r="X942" i="2"/>
  <c r="Y942" i="2" s="1"/>
  <c r="Y941" i="2" s="1"/>
  <c r="X108" i="2" s="1"/>
  <c r="Y108" i="2" s="1"/>
  <c r="X759" i="2"/>
  <c r="Y759" i="2" s="1"/>
  <c r="Y758" i="2" s="1"/>
  <c r="X97" i="2"/>
  <c r="Y97" i="2" s="1"/>
  <c r="X1393" i="2"/>
  <c r="Y1393" i="2" s="1"/>
  <c r="X1270" i="2"/>
  <c r="Y1270" i="2" s="1"/>
  <c r="U1288" i="2"/>
  <c r="J1288" i="2"/>
  <c r="N881" i="2"/>
  <c r="O881" i="2" s="1"/>
  <c r="O880" i="2" s="1"/>
  <c r="N886" i="2"/>
  <c r="O886" i="2" s="1"/>
  <c r="K825" i="2"/>
  <c r="K824" i="2" s="1"/>
  <c r="U824" i="2"/>
  <c r="K1435" i="2"/>
  <c r="K1434" i="2" s="1"/>
  <c r="U1434" i="2"/>
  <c r="V1119" i="2"/>
  <c r="W1119" i="2" s="1"/>
  <c r="V1124" i="2"/>
  <c r="W1124" i="2" s="1"/>
  <c r="N1224" i="2"/>
  <c r="O1224" i="2" s="1"/>
  <c r="N1052" i="2"/>
  <c r="O1052" i="2" s="1"/>
  <c r="O1048" i="2" s="1"/>
  <c r="R1125" i="2"/>
  <c r="S1125" i="2" s="1"/>
  <c r="R1120" i="2"/>
  <c r="S1120" i="2" s="1"/>
  <c r="J1100" i="2"/>
  <c r="U1100" i="2"/>
  <c r="K1100" i="2" s="1"/>
  <c r="N1038" i="2"/>
  <c r="O1038" i="2" s="1"/>
  <c r="N1033" i="2"/>
  <c r="O1033" i="2" s="1"/>
  <c r="O1032" i="2" s="1"/>
  <c r="N118" i="2" s="1"/>
  <c r="O118" i="2" s="1"/>
  <c r="N979" i="2"/>
  <c r="O979" i="2" s="1"/>
  <c r="N974" i="2"/>
  <c r="O974" i="2" s="1"/>
  <c r="T933" i="2"/>
  <c r="T927" i="2"/>
  <c r="K990" i="2"/>
  <c r="K988" i="2" s="1"/>
  <c r="K796" i="2"/>
  <c r="K795" i="2" s="1"/>
  <c r="U795" i="2"/>
  <c r="T768" i="2" s="1"/>
  <c r="I40" i="2"/>
  <c r="N160" i="2"/>
  <c r="O160" i="2" s="1"/>
  <c r="N235" i="2"/>
  <c r="O235" i="2" s="1"/>
  <c r="S121" i="2"/>
  <c r="N456" i="2"/>
  <c r="O456" i="2" s="1"/>
  <c r="AA376" i="2"/>
  <c r="S400" i="2"/>
  <c r="I353" i="2"/>
  <c r="S425" i="2"/>
  <c r="I580" i="2"/>
  <c r="Y521" i="2"/>
  <c r="S40" i="2"/>
  <c r="H821" i="2"/>
  <c r="I821" i="2" s="1"/>
  <c r="I818" i="2" s="1"/>
  <c r="H817" i="2"/>
  <c r="I817" i="2" s="1"/>
  <c r="I814" i="2" s="1"/>
  <c r="R864" i="2"/>
  <c r="S864" i="2" s="1"/>
  <c r="R1337" i="2"/>
  <c r="S1337" i="2" s="1"/>
  <c r="R1242" i="2"/>
  <c r="S1242" i="2" s="1"/>
  <c r="R1390" i="2"/>
  <c r="S1390" i="2" s="1"/>
  <c r="AA1274" i="2"/>
  <c r="Z430" i="2" s="1"/>
  <c r="AA430" i="2" s="1"/>
  <c r="U1345" i="2"/>
  <c r="J1345" i="2"/>
  <c r="O1133" i="2"/>
  <c r="N1114" i="2" s="1"/>
  <c r="O1114" i="2" s="1"/>
  <c r="K1134" i="2"/>
  <c r="K1133" i="2" s="1"/>
  <c r="T1123" i="2"/>
  <c r="T1118" i="2"/>
  <c r="J884" i="2"/>
  <c r="U884" i="2"/>
  <c r="U885" i="2"/>
  <c r="K885" i="2" s="1"/>
  <c r="J885" i="2"/>
  <c r="N256" i="2"/>
  <c r="O256" i="2" s="1"/>
  <c r="S142" i="2"/>
  <c r="AA111" i="2"/>
  <c r="W146" i="2"/>
  <c r="O425" i="2"/>
  <c r="O592" i="2"/>
  <c r="H691" i="2"/>
  <c r="I691" i="2" s="1"/>
  <c r="I690" i="2" s="1"/>
  <c r="H606" i="2"/>
  <c r="I606" i="2" s="1"/>
  <c r="I604" i="2" s="1"/>
  <c r="H103" i="2"/>
  <c r="I103" i="2" s="1"/>
  <c r="H940" i="2"/>
  <c r="I940" i="2" s="1"/>
  <c r="H701" i="2"/>
  <c r="I701" i="2" s="1"/>
  <c r="I699" i="2" s="1"/>
  <c r="H705" i="2"/>
  <c r="I705" i="2" s="1"/>
  <c r="H668" i="2"/>
  <c r="I668" i="2" s="1"/>
  <c r="H672" i="2"/>
  <c r="I672" i="2" s="1"/>
  <c r="H645" i="2"/>
  <c r="I645" i="2" s="1"/>
  <c r="H681" i="2"/>
  <c r="I681" i="2" s="1"/>
  <c r="H511" i="2"/>
  <c r="I511" i="2" s="1"/>
  <c r="I509" i="2" s="1"/>
  <c r="H515" i="2"/>
  <c r="I515" i="2" s="1"/>
  <c r="H519" i="2"/>
  <c r="I519" i="2" s="1"/>
  <c r="H523" i="2"/>
  <c r="I523" i="2" s="1"/>
  <c r="H495" i="2"/>
  <c r="I495" i="2" s="1"/>
  <c r="I493" i="2" s="1"/>
  <c r="H578" i="2"/>
  <c r="I578" i="2" s="1"/>
  <c r="I576" i="2" s="1"/>
  <c r="H567" i="2"/>
  <c r="I567" i="2" s="1"/>
  <c r="I565" i="2" s="1"/>
  <c r="H1465" i="2"/>
  <c r="I1465" i="2" s="1"/>
  <c r="H1460" i="2"/>
  <c r="I1460" i="2" s="1"/>
  <c r="I1459" i="2" s="1"/>
  <c r="H711" i="2" s="1"/>
  <c r="I711" i="2" s="1"/>
  <c r="H937" i="2"/>
  <c r="I937" i="2" s="1"/>
  <c r="H714" i="2"/>
  <c r="I714" i="2" s="1"/>
  <c r="H618" i="2"/>
  <c r="I618" i="2" s="1"/>
  <c r="H630" i="2"/>
  <c r="I630" i="2" s="1"/>
  <c r="H491" i="2"/>
  <c r="I491" i="2" s="1"/>
  <c r="I489" i="2" s="1"/>
  <c r="H535" i="2"/>
  <c r="I535" i="2" s="1"/>
  <c r="I533" i="2" s="1"/>
  <c r="H946" i="2"/>
  <c r="I946" i="2" s="1"/>
  <c r="H697" i="2"/>
  <c r="I697" i="2" s="1"/>
  <c r="H686" i="2"/>
  <c r="I686" i="2" s="1"/>
  <c r="I685" i="2" s="1"/>
  <c r="H676" i="2"/>
  <c r="I676" i="2" s="1"/>
  <c r="I675" i="2" s="1"/>
  <c r="H431" i="2"/>
  <c r="I431" i="2" s="1"/>
  <c r="H574" i="2"/>
  <c r="I574" i="2" s="1"/>
  <c r="I572" i="2" s="1"/>
  <c r="H499" i="2"/>
  <c r="I499" i="2" s="1"/>
  <c r="H664" i="2"/>
  <c r="I664" i="2" s="1"/>
  <c r="H654" i="2"/>
  <c r="I654" i="2" s="1"/>
  <c r="H586" i="2"/>
  <c r="I586" i="2" s="1"/>
  <c r="H539" i="2"/>
  <c r="I539" i="2" s="1"/>
  <c r="H634" i="2"/>
  <c r="I634" i="2" s="1"/>
  <c r="I633" i="2" s="1"/>
  <c r="H483" i="2"/>
  <c r="I483" i="2" s="1"/>
  <c r="H559" i="2"/>
  <c r="I559" i="2" s="1"/>
  <c r="I557" i="2" s="1"/>
  <c r="H610" i="2"/>
  <c r="I610" i="2" s="1"/>
  <c r="I608" i="2" s="1"/>
  <c r="H1409" i="2"/>
  <c r="I1409" i="2" s="1"/>
  <c r="H625" i="2"/>
  <c r="I625" i="2" s="1"/>
  <c r="I624" i="2" s="1"/>
  <c r="H660" i="2"/>
  <c r="I660" i="2" s="1"/>
  <c r="H622" i="2"/>
  <c r="I622" i="2" s="1"/>
  <c r="T1119" i="2"/>
  <c r="T1124" i="2"/>
  <c r="K1136" i="2"/>
  <c r="K1135" i="2" s="1"/>
  <c r="U1135" i="2"/>
  <c r="T1115" i="2" s="1"/>
  <c r="R1123" i="2"/>
  <c r="S1123" i="2" s="1"/>
  <c r="R1118" i="2"/>
  <c r="S1118" i="2" s="1"/>
  <c r="J1198" i="2"/>
  <c r="U1198" i="2"/>
  <c r="U1037" i="2"/>
  <c r="K1037" i="2" s="1"/>
  <c r="J1037" i="2"/>
  <c r="R1124" i="2"/>
  <c r="S1124" i="2" s="1"/>
  <c r="R1119" i="2"/>
  <c r="S1119" i="2" s="1"/>
  <c r="T972" i="2"/>
  <c r="T977" i="2"/>
  <c r="T978" i="2"/>
  <c r="T973" i="2"/>
  <c r="T820" i="2"/>
  <c r="T816" i="2"/>
  <c r="K358" i="2"/>
  <c r="Q75" i="2"/>
  <c r="N287" i="2"/>
  <c r="O287" i="2" s="1"/>
  <c r="O298" i="2"/>
  <c r="Q370" i="2"/>
  <c r="O600" i="2"/>
  <c r="U930" i="2"/>
  <c r="J930" i="2"/>
  <c r="K955" i="2"/>
  <c r="K954" i="2" s="1"/>
  <c r="U954" i="2"/>
  <c r="T887" i="2"/>
  <c r="T882" i="2"/>
  <c r="U735" i="2"/>
  <c r="J735" i="2"/>
  <c r="J1430" i="2"/>
  <c r="U1430" i="2"/>
  <c r="K1430" i="2" s="1"/>
  <c r="T1153" i="2"/>
  <c r="T1158" i="2"/>
  <c r="U1044" i="2"/>
  <c r="T1036" i="2" s="1"/>
  <c r="K1045" i="2"/>
  <c r="K1044" i="2" s="1"/>
  <c r="U982" i="2"/>
  <c r="K982" i="2" s="1"/>
  <c r="J982" i="2"/>
  <c r="K984" i="2"/>
  <c r="K983" i="2" s="1"/>
  <c r="U983" i="2"/>
  <c r="T959" i="2" s="1"/>
  <c r="R978" i="2"/>
  <c r="S978" i="2" s="1"/>
  <c r="R973" i="2"/>
  <c r="S973" i="2" s="1"/>
  <c r="S971" i="2" s="1"/>
  <c r="R948" i="2" s="1"/>
  <c r="S948" i="2" s="1"/>
  <c r="Y75" i="2"/>
  <c r="S75" i="2"/>
  <c r="W348" i="2"/>
  <c r="S421" i="2"/>
  <c r="O637" i="2"/>
  <c r="R594" i="2"/>
  <c r="S594" i="2" s="1"/>
  <c r="S592" i="2" s="1"/>
  <c r="R714" i="2"/>
  <c r="S714" i="2" s="1"/>
  <c r="R547" i="2"/>
  <c r="S547" i="2" s="1"/>
  <c r="S545" i="2" s="1"/>
  <c r="R610" i="2"/>
  <c r="S610" i="2" s="1"/>
  <c r="R483" i="2"/>
  <c r="S483" i="2" s="1"/>
  <c r="S482" i="2" s="1"/>
  <c r="R701" i="2"/>
  <c r="S701" i="2" s="1"/>
  <c r="R618" i="2"/>
  <c r="S618" i="2" s="1"/>
  <c r="S616" i="2" s="1"/>
  <c r="R574" i="2"/>
  <c r="S574" i="2" s="1"/>
  <c r="S572" i="2" s="1"/>
  <c r="R476" i="2"/>
  <c r="S476" i="2" s="1"/>
  <c r="S475" i="2" s="1"/>
  <c r="R606" i="2"/>
  <c r="S606" i="2" s="1"/>
  <c r="S604" i="2" s="1"/>
  <c r="R946" i="2"/>
  <c r="S946" i="2" s="1"/>
  <c r="R940" i="2"/>
  <c r="S940" i="2" s="1"/>
  <c r="R697" i="2"/>
  <c r="S697" i="2" s="1"/>
  <c r="R650" i="2"/>
  <c r="S650" i="2" s="1"/>
  <c r="R614" i="2"/>
  <c r="S614" i="2" s="1"/>
  <c r="S612" i="2" s="1"/>
  <c r="R586" i="2"/>
  <c r="S586" i="2" s="1"/>
  <c r="R578" i="2"/>
  <c r="S578" i="2" s="1"/>
  <c r="S576" i="2" s="1"/>
  <c r="R1409" i="2"/>
  <c r="S1409" i="2" s="1"/>
  <c r="R664" i="2"/>
  <c r="S664" i="2" s="1"/>
  <c r="S662" i="2" s="1"/>
  <c r="R639" i="2"/>
  <c r="S639" i="2" s="1"/>
  <c r="S637" i="2" s="1"/>
  <c r="R630" i="2"/>
  <c r="S630" i="2" s="1"/>
  <c r="S629" i="2" s="1"/>
  <c r="R598" i="2"/>
  <c r="S598" i="2" s="1"/>
  <c r="S596" i="2" s="1"/>
  <c r="R431" i="2"/>
  <c r="S431" i="2" s="1"/>
  <c r="R519" i="2"/>
  <c r="S519" i="2" s="1"/>
  <c r="S517" i="2" s="1"/>
  <c r="R625" i="2"/>
  <c r="S625" i="2" s="1"/>
  <c r="R523" i="2"/>
  <c r="S523" i="2" s="1"/>
  <c r="S521" i="2" s="1"/>
  <c r="R527" i="2"/>
  <c r="S527" i="2" s="1"/>
  <c r="S525" i="2" s="1"/>
  <c r="R531" i="2"/>
  <c r="S531" i="2" s="1"/>
  <c r="R503" i="2"/>
  <c r="S503" i="2" s="1"/>
  <c r="S501" i="2" s="1"/>
  <c r="R1465" i="2"/>
  <c r="S1465" i="2" s="1"/>
  <c r="S1464" i="2" s="1"/>
  <c r="R712" i="2" s="1"/>
  <c r="S712" i="2" s="1"/>
  <c r="R681" i="2"/>
  <c r="S681" i="2" s="1"/>
  <c r="R622" i="2"/>
  <c r="S622" i="2" s="1"/>
  <c r="S620" i="2" s="1"/>
  <c r="R634" i="2"/>
  <c r="S634" i="2" s="1"/>
  <c r="S633" i="2" s="1"/>
  <c r="R602" i="2"/>
  <c r="S602" i="2" s="1"/>
  <c r="S600" i="2" s="1"/>
  <c r="R672" i="2"/>
  <c r="S672" i="2" s="1"/>
  <c r="S670" i="2" s="1"/>
  <c r="R713" i="2" s="1"/>
  <c r="S713" i="2" s="1"/>
  <c r="R539" i="2"/>
  <c r="S539" i="2" s="1"/>
  <c r="S537" i="2" s="1"/>
  <c r="R1460" i="2"/>
  <c r="S1460" i="2" s="1"/>
  <c r="R676" i="2"/>
  <c r="S676" i="2" s="1"/>
  <c r="R937" i="2"/>
  <c r="S937" i="2" s="1"/>
  <c r="R705" i="2"/>
  <c r="S705" i="2" s="1"/>
  <c r="R660" i="2"/>
  <c r="S660" i="2" s="1"/>
  <c r="R645" i="2"/>
  <c r="S645" i="2" s="1"/>
  <c r="S644" i="2" s="1"/>
  <c r="X1125" i="2"/>
  <c r="Y1125" i="2" s="1"/>
  <c r="X1120" i="2"/>
  <c r="Y1120" i="2" s="1"/>
  <c r="X1096" i="2"/>
  <c r="Y1096" i="2" s="1"/>
  <c r="Y1095" i="2" s="1"/>
  <c r="X1101" i="2"/>
  <c r="Y1101" i="2" s="1"/>
  <c r="Y1098" i="2" s="1"/>
  <c r="T765" i="2"/>
  <c r="T771" i="2"/>
  <c r="J1156" i="2"/>
  <c r="U1156" i="2"/>
  <c r="K1156" i="2" s="1"/>
  <c r="K1138" i="2"/>
  <c r="K1137" i="2" s="1"/>
  <c r="K1147" i="2"/>
  <c r="K1146" i="2" s="1"/>
  <c r="U1146" i="2"/>
  <c r="T1127" i="2" s="1"/>
  <c r="K1056" i="2"/>
  <c r="K1055" i="2" s="1"/>
  <c r="U1055" i="2"/>
  <c r="T1050" i="2" s="1"/>
  <c r="K1058" i="2"/>
  <c r="K1057" i="2" s="1"/>
  <c r="U1057" i="2"/>
  <c r="T1096" i="2"/>
  <c r="T1101" i="2"/>
  <c r="N1181" i="2"/>
  <c r="O1181" i="2" s="1"/>
  <c r="N1236" i="2"/>
  <c r="O1236" i="2" s="1"/>
  <c r="N1174" i="2"/>
  <c r="O1174" i="2" s="1"/>
  <c r="N52" i="2"/>
  <c r="O52" i="2" s="1"/>
  <c r="N856" i="2"/>
  <c r="O856" i="2" s="1"/>
  <c r="N874" i="2"/>
  <c r="O874" i="2" s="1"/>
  <c r="U1428" i="2"/>
  <c r="J1428" i="2"/>
  <c r="U1099" i="2"/>
  <c r="J1099" i="2"/>
  <c r="K1141" i="2"/>
  <c r="K1140" i="2" s="1"/>
  <c r="K1104" i="2"/>
  <c r="K1103" i="2" s="1"/>
  <c r="J995" i="2"/>
  <c r="U995" i="2"/>
  <c r="Z1425" i="2"/>
  <c r="AA1425" i="2" s="1"/>
  <c r="AA1422" i="2" s="1"/>
  <c r="Z1411" i="2" s="1"/>
  <c r="AA1411" i="2" s="1"/>
  <c r="Z1432" i="2"/>
  <c r="AA1432" i="2" s="1"/>
  <c r="V1118" i="2"/>
  <c r="W1118" i="2" s="1"/>
  <c r="V1123" i="2"/>
  <c r="W1123" i="2" s="1"/>
  <c r="W1122" i="2" s="1"/>
  <c r="V198" i="2" s="1"/>
  <c r="W198" i="2" s="1"/>
  <c r="U1155" i="2"/>
  <c r="J1155" i="2"/>
  <c r="J1128" i="2"/>
  <c r="U1128" i="2"/>
  <c r="K1128" i="2" s="1"/>
  <c r="T1097" i="2"/>
  <c r="T1102" i="2"/>
  <c r="J1113" i="2"/>
  <c r="U1113" i="2"/>
  <c r="K1113" i="2" s="1"/>
  <c r="T1034" i="2"/>
  <c r="T1039" i="2"/>
  <c r="K838" i="2"/>
  <c r="K837" i="2" s="1"/>
  <c r="U837" i="2"/>
  <c r="T822" i="2" s="1"/>
  <c r="J769" i="2"/>
  <c r="U769" i="2"/>
  <c r="K769" i="2" s="1"/>
  <c r="K755" i="2"/>
  <c r="K754" i="2" s="1"/>
  <c r="K116" i="2"/>
  <c r="K115" i="2" s="1"/>
  <c r="U115" i="2"/>
  <c r="N211" i="2"/>
  <c r="O211" i="2" s="1"/>
  <c r="S138" i="2"/>
  <c r="S134" i="2"/>
  <c r="AA75" i="2"/>
  <c r="I298" i="2"/>
  <c r="AA348" i="2"/>
  <c r="N274" i="2"/>
  <c r="O274" i="2" s="1"/>
  <c r="O509" i="2"/>
  <c r="O493" i="2"/>
  <c r="Y588" i="2"/>
  <c r="O521" i="2"/>
  <c r="I553" i="2"/>
  <c r="R867" i="2"/>
  <c r="S867" i="2" s="1"/>
  <c r="O883" i="2"/>
  <c r="R939" i="2"/>
  <c r="S939" i="2" s="1"/>
  <c r="O1403" i="2"/>
  <c r="N1398" i="2" s="1"/>
  <c r="O1398" i="2" s="1"/>
  <c r="W624" i="2"/>
  <c r="J744" i="2"/>
  <c r="U744" i="2"/>
  <c r="S814" i="2"/>
  <c r="O843" i="2"/>
  <c r="Q814" i="2"/>
  <c r="U829" i="2"/>
  <c r="J829" i="2"/>
  <c r="U917" i="2"/>
  <c r="J917" i="2"/>
  <c r="AA883" i="2"/>
  <c r="P866" i="2"/>
  <c r="Q866" i="2" s="1"/>
  <c r="I976" i="2"/>
  <c r="H949" i="2" s="1"/>
  <c r="I949" i="2" s="1"/>
  <c r="P980" i="2"/>
  <c r="Q980" i="2" s="1"/>
  <c r="V942" i="2"/>
  <c r="W942" i="2" s="1"/>
  <c r="W941" i="2" s="1"/>
  <c r="V108" i="2" s="1"/>
  <c r="W108" i="2" s="1"/>
  <c r="AA1117" i="2"/>
  <c r="Z197" i="2" s="1"/>
  <c r="AA197" i="2" s="1"/>
  <c r="R1063" i="2"/>
  <c r="S1063" i="2" s="1"/>
  <c r="S1061" i="2" s="1"/>
  <c r="AA1032" i="2"/>
  <c r="Z118" i="2" s="1"/>
  <c r="AA118" i="2" s="1"/>
  <c r="I1035" i="2"/>
  <c r="H119" i="2" s="1"/>
  <c r="I119" i="2" s="1"/>
  <c r="R1126" i="2"/>
  <c r="S1126" i="2" s="1"/>
  <c r="R1182" i="2"/>
  <c r="S1182" i="2" s="1"/>
  <c r="R1089" i="2"/>
  <c r="S1089" i="2" s="1"/>
  <c r="S1087" i="2" s="1"/>
  <c r="AA1151" i="2"/>
  <c r="Z203" i="2" s="1"/>
  <c r="AA203" i="2" s="1"/>
  <c r="Y1087" i="2"/>
  <c r="Q1111" i="2"/>
  <c r="H1252" i="2"/>
  <c r="I1252" i="2" s="1"/>
  <c r="H1169" i="2"/>
  <c r="I1169" i="2" s="1"/>
  <c r="Z1181" i="2"/>
  <c r="AA1181" i="2" s="1"/>
  <c r="Z1237" i="2"/>
  <c r="AA1237" i="2" s="1"/>
  <c r="N1168" i="2"/>
  <c r="O1168" i="2" s="1"/>
  <c r="P1244" i="2"/>
  <c r="Q1244" i="2" s="1"/>
  <c r="Z1310" i="2"/>
  <c r="AA1310" i="2" s="1"/>
  <c r="H1229" i="2"/>
  <c r="I1229" i="2" s="1"/>
  <c r="V1244" i="2"/>
  <c r="W1244" i="2" s="1"/>
  <c r="H1321" i="2"/>
  <c r="I1321" i="2" s="1"/>
  <c r="S1278" i="2"/>
  <c r="X1324" i="2"/>
  <c r="Y1324" i="2" s="1"/>
  <c r="Z1321" i="2"/>
  <c r="AA1321" i="2" s="1"/>
  <c r="H1310" i="2"/>
  <c r="I1310" i="2" s="1"/>
  <c r="V1333" i="2"/>
  <c r="W1333" i="2" s="1"/>
  <c r="Z1324" i="2"/>
  <c r="AA1324" i="2" s="1"/>
  <c r="P1400" i="2"/>
  <c r="Q1400" i="2" s="1"/>
  <c r="H1381" i="2"/>
  <c r="I1381" i="2" s="1"/>
  <c r="H1417" i="2"/>
  <c r="I1417" i="2" s="1"/>
  <c r="Z1381" i="2"/>
  <c r="AA1381" i="2" s="1"/>
  <c r="P1390" i="2"/>
  <c r="Q1390" i="2" s="1"/>
  <c r="P1461" i="2"/>
  <c r="Q1461" i="2" s="1"/>
  <c r="H1384" i="2"/>
  <c r="I1384" i="2" s="1"/>
  <c r="U1444" i="2"/>
  <c r="J1444" i="2"/>
  <c r="V1393" i="2"/>
  <c r="W1393" i="2" s="1"/>
  <c r="Z1400" i="2"/>
  <c r="AA1400" i="2" s="1"/>
  <c r="P1405" i="2"/>
  <c r="Q1405" i="2" s="1"/>
  <c r="V1404" i="2"/>
  <c r="W1404" i="2" s="1"/>
  <c r="V42" i="2"/>
  <c r="W42" i="2" s="1"/>
  <c r="W40" i="2" s="1"/>
  <c r="Z123" i="2"/>
  <c r="AA123" i="2" s="1"/>
  <c r="V97" i="2"/>
  <c r="W97" i="2" s="1"/>
  <c r="P63" i="2"/>
  <c r="Q63" i="2" s="1"/>
  <c r="R53" i="2"/>
  <c r="S53" i="2" s="1"/>
  <c r="P43" i="2"/>
  <c r="Q43" i="2" s="1"/>
  <c r="V88" i="2"/>
  <c r="W88" i="2" s="1"/>
  <c r="W87" i="2" s="1"/>
  <c r="U764" i="2"/>
  <c r="J764" i="2"/>
  <c r="AA814" i="2"/>
  <c r="H856" i="2"/>
  <c r="I856" i="2" s="1"/>
  <c r="Y814" i="2"/>
  <c r="S818" i="2"/>
  <c r="Y929" i="2"/>
  <c r="X105" i="2" s="1"/>
  <c r="Y105" i="2" s="1"/>
  <c r="J886" i="2"/>
  <c r="U886" i="2"/>
  <c r="K886" i="2" s="1"/>
  <c r="W976" i="2"/>
  <c r="V949" i="2" s="1"/>
  <c r="W949" i="2" s="1"/>
  <c r="X980" i="2"/>
  <c r="Y980" i="2" s="1"/>
  <c r="Y976" i="2" s="1"/>
  <c r="X949" i="2" s="1"/>
  <c r="Y949" i="2" s="1"/>
  <c r="Q1035" i="2"/>
  <c r="P119" i="2" s="1"/>
  <c r="Q119" i="2" s="1"/>
  <c r="U1114" i="2"/>
  <c r="K1114" i="2" s="1"/>
  <c r="J1114" i="2"/>
  <c r="O1098" i="2"/>
  <c r="H1116" i="2"/>
  <c r="I1116" i="2" s="1"/>
  <c r="I1111" i="2" s="1"/>
  <c r="Z1126" i="2"/>
  <c r="AA1126" i="2" s="1"/>
  <c r="AA1122" i="2" s="1"/>
  <c r="Z198" i="2" s="1"/>
  <c r="AA198" i="2" s="1"/>
  <c r="R1174" i="2"/>
  <c r="S1174" i="2" s="1"/>
  <c r="V1236" i="2"/>
  <c r="W1236" i="2" s="1"/>
  <c r="P1169" i="2"/>
  <c r="Q1169" i="2" s="1"/>
  <c r="Q1167" i="2" s="1"/>
  <c r="X1252" i="2"/>
  <c r="Y1252" i="2" s="1"/>
  <c r="V1168" i="2"/>
  <c r="W1168" i="2" s="1"/>
  <c r="W1167" i="2" s="1"/>
  <c r="V1185" i="2"/>
  <c r="W1185" i="2" s="1"/>
  <c r="W1184" i="2" s="1"/>
  <c r="Z1270" i="2"/>
  <c r="AA1270" i="2" s="1"/>
  <c r="X1244" i="2"/>
  <c r="Y1244" i="2" s="1"/>
  <c r="V1302" i="2"/>
  <c r="W1302" i="2" s="1"/>
  <c r="V1245" i="2"/>
  <c r="W1245" i="2" s="1"/>
  <c r="P1270" i="2"/>
  <c r="Q1270" i="2" s="1"/>
  <c r="H1237" i="2"/>
  <c r="I1237" i="2" s="1"/>
  <c r="V1252" i="2"/>
  <c r="W1252" i="2" s="1"/>
  <c r="P1229" i="2"/>
  <c r="Q1229" i="2" s="1"/>
  <c r="P1321" i="2"/>
  <c r="Q1321" i="2" s="1"/>
  <c r="V1268" i="2"/>
  <c r="W1268" i="2" s="1"/>
  <c r="Z1358" i="2"/>
  <c r="AA1358" i="2" s="1"/>
  <c r="P1365" i="2"/>
  <c r="Q1365" i="2" s="1"/>
  <c r="P1310" i="2"/>
  <c r="Q1310" i="2" s="1"/>
  <c r="P1339" i="2"/>
  <c r="Q1339" i="2" s="1"/>
  <c r="V1365" i="2"/>
  <c r="W1365" i="2" s="1"/>
  <c r="P1381" i="2"/>
  <c r="Q1381" i="2" s="1"/>
  <c r="H1400" i="2"/>
  <c r="I1400" i="2" s="1"/>
  <c r="P1384" i="2"/>
  <c r="Q1384" i="2" s="1"/>
  <c r="N1409" i="2"/>
  <c r="O1409" i="2" s="1"/>
  <c r="I1422" i="2"/>
  <c r="H1411" i="2" s="1"/>
  <c r="I1411" i="2" s="1"/>
  <c r="X1405" i="2"/>
  <c r="Y1405" i="2" s="1"/>
  <c r="V1418" i="2"/>
  <c r="W1418" i="2" s="1"/>
  <c r="R1405" i="2"/>
  <c r="S1405" i="2" s="1"/>
  <c r="H63" i="2"/>
  <c r="I63" i="2" s="1"/>
  <c r="H97" i="2"/>
  <c r="I97" i="2" s="1"/>
  <c r="Z62" i="2"/>
  <c r="AA62" i="2" s="1"/>
  <c r="V52" i="2"/>
  <c r="W52" i="2" s="1"/>
  <c r="X53" i="2"/>
  <c r="Y53" i="2" s="1"/>
  <c r="W588" i="2"/>
  <c r="W525" i="2"/>
  <c r="S541" i="2"/>
  <c r="W517" i="2"/>
  <c r="S533" i="2"/>
  <c r="W429" i="2"/>
  <c r="W475" i="2"/>
  <c r="S497" i="2"/>
  <c r="AA616" i="2"/>
  <c r="P601" i="2"/>
  <c r="Q601" i="2" s="1"/>
  <c r="W637" i="2"/>
  <c r="Q763" i="2"/>
  <c r="Z766" i="2"/>
  <c r="AA766" i="2" s="1"/>
  <c r="AA763" i="2" s="1"/>
  <c r="O725" i="2"/>
  <c r="H667" i="2"/>
  <c r="I667" i="2" s="1"/>
  <c r="I666" i="2" s="1"/>
  <c r="V720" i="2"/>
  <c r="W720" i="2" s="1"/>
  <c r="W719" i="2" s="1"/>
  <c r="V672" i="2"/>
  <c r="W672" i="2" s="1"/>
  <c r="W670" i="2" s="1"/>
  <c r="V713" i="2" s="1"/>
  <c r="W713" i="2" s="1"/>
  <c r="H720" i="2"/>
  <c r="I720" i="2" s="1"/>
  <c r="I719" i="2" s="1"/>
  <c r="V940" i="2"/>
  <c r="W940" i="2" s="1"/>
  <c r="W938" i="2" s="1"/>
  <c r="V107" i="2" s="1"/>
  <c r="W107" i="2" s="1"/>
  <c r="W814" i="2"/>
  <c r="I767" i="2"/>
  <c r="X856" i="2"/>
  <c r="Y856" i="2" s="1"/>
  <c r="AA818" i="2"/>
  <c r="V857" i="2"/>
  <c r="W857" i="2" s="1"/>
  <c r="H875" i="2"/>
  <c r="I875" i="2" s="1"/>
  <c r="H867" i="2"/>
  <c r="I867" i="2" s="1"/>
  <c r="U889" i="2"/>
  <c r="J889" i="2"/>
  <c r="V946" i="2"/>
  <c r="W946" i="2" s="1"/>
  <c r="H857" i="2"/>
  <c r="I857" i="2" s="1"/>
  <c r="V874" i="2"/>
  <c r="W874" i="2" s="1"/>
  <c r="U881" i="2"/>
  <c r="Z939" i="2"/>
  <c r="AA939" i="2" s="1"/>
  <c r="V856" i="2"/>
  <c r="W856" i="2" s="1"/>
  <c r="H874" i="2"/>
  <c r="I874" i="2" s="1"/>
  <c r="Z937" i="2"/>
  <c r="AA937" i="2" s="1"/>
  <c r="H936" i="2"/>
  <c r="I936" i="2" s="1"/>
  <c r="W1035" i="2"/>
  <c r="V119" i="2" s="1"/>
  <c r="W119" i="2" s="1"/>
  <c r="W117" i="2" s="1"/>
  <c r="H1126" i="2"/>
  <c r="I1126" i="2" s="1"/>
  <c r="P1093" i="2"/>
  <c r="Q1093" i="2" s="1"/>
  <c r="Q1091" i="2" s="1"/>
  <c r="Y1035" i="2"/>
  <c r="X119" i="2" s="1"/>
  <c r="Y119" i="2" s="1"/>
  <c r="N1062" i="2"/>
  <c r="O1062" i="2" s="1"/>
  <c r="O1061" i="2" s="1"/>
  <c r="N1092" i="2"/>
  <c r="O1092" i="2" s="1"/>
  <c r="O1091" i="2" s="1"/>
  <c r="I1048" i="2"/>
  <c r="I1095" i="2"/>
  <c r="H1168" i="2"/>
  <c r="I1168" i="2" s="1"/>
  <c r="W1098" i="2"/>
  <c r="Z1174" i="2"/>
  <c r="AA1174" i="2" s="1"/>
  <c r="O1151" i="2"/>
  <c r="N203" i="2" s="1"/>
  <c r="O203" i="2" s="1"/>
  <c r="X1169" i="2"/>
  <c r="Y1169" i="2" s="1"/>
  <c r="Y1167" i="2" s="1"/>
  <c r="V1182" i="2"/>
  <c r="W1182" i="2" s="1"/>
  <c r="Z1229" i="2"/>
  <c r="AA1229" i="2" s="1"/>
  <c r="R1169" i="2"/>
  <c r="S1169" i="2" s="1"/>
  <c r="S1167" i="2" s="1"/>
  <c r="Y1222" i="2"/>
  <c r="R1228" i="2"/>
  <c r="S1228" i="2" s="1"/>
  <c r="P1237" i="2"/>
  <c r="Q1237" i="2" s="1"/>
  <c r="Z1245" i="2"/>
  <c r="AA1245" i="2" s="1"/>
  <c r="H1323" i="2"/>
  <c r="I1323" i="2" s="1"/>
  <c r="R1269" i="2"/>
  <c r="S1269" i="2" s="1"/>
  <c r="X1310" i="2"/>
  <c r="Y1310" i="2" s="1"/>
  <c r="Z1340" i="2"/>
  <c r="AA1340" i="2" s="1"/>
  <c r="V1321" i="2"/>
  <c r="W1321" i="2" s="1"/>
  <c r="P1337" i="2"/>
  <c r="Q1337" i="2" s="1"/>
  <c r="Z1393" i="2"/>
  <c r="AA1393" i="2" s="1"/>
  <c r="R1404" i="2"/>
  <c r="S1404" i="2" s="1"/>
  <c r="H1399" i="2"/>
  <c r="I1399" i="2" s="1"/>
  <c r="X1384" i="2"/>
  <c r="Y1384" i="2" s="1"/>
  <c r="H1404" i="2"/>
  <c r="I1404" i="2" s="1"/>
  <c r="I1403" i="2" s="1"/>
  <c r="H1398" i="2" s="1"/>
  <c r="I1398" i="2" s="1"/>
  <c r="V1383" i="2"/>
  <c r="W1383" i="2" s="1"/>
  <c r="V1409" i="2"/>
  <c r="W1409" i="2" s="1"/>
  <c r="Q1422" i="2"/>
  <c r="P1411" i="2" s="1"/>
  <c r="Q1411" i="2" s="1"/>
  <c r="X1409" i="2"/>
  <c r="Y1409" i="2" s="1"/>
  <c r="Z1405" i="2"/>
  <c r="AA1405" i="2" s="1"/>
  <c r="H1418" i="2"/>
  <c r="I1418" i="2" s="1"/>
  <c r="R1399" i="2"/>
  <c r="S1399" i="2" s="1"/>
  <c r="H1466" i="2"/>
  <c r="I1466" i="2" s="1"/>
  <c r="X1426" i="2"/>
  <c r="Y1426" i="2" s="1"/>
  <c r="Z1460" i="2"/>
  <c r="AA1460" i="2" s="1"/>
  <c r="X63" i="2"/>
  <c r="Y63" i="2" s="1"/>
  <c r="R62" i="2"/>
  <c r="S62" i="2" s="1"/>
  <c r="K23" i="2"/>
  <c r="K22" i="2" s="1"/>
  <c r="U22" i="2"/>
  <c r="I549" i="2"/>
  <c r="S588" i="2"/>
  <c r="I501" i="2"/>
  <c r="AA537" i="2"/>
  <c r="S584" i="2"/>
  <c r="AA533" i="2"/>
  <c r="O549" i="2"/>
  <c r="AA497" i="2"/>
  <c r="O604" i="2"/>
  <c r="I612" i="2"/>
  <c r="AA633" i="2"/>
  <c r="AA612" i="2"/>
  <c r="P659" i="2"/>
  <c r="Q659" i="2" s="1"/>
  <c r="Y600" i="2"/>
  <c r="H646" i="2"/>
  <c r="I646" i="2" s="1"/>
  <c r="V660" i="2"/>
  <c r="W660" i="2" s="1"/>
  <c r="W658" i="2" s="1"/>
  <c r="P667" i="2"/>
  <c r="Q667" i="2" s="1"/>
  <c r="V697" i="2"/>
  <c r="W697" i="2" s="1"/>
  <c r="W695" i="2" s="1"/>
  <c r="Y763" i="2"/>
  <c r="R766" i="2"/>
  <c r="S766" i="2" s="1"/>
  <c r="S763" i="2" s="1"/>
  <c r="P720" i="2"/>
  <c r="Q720" i="2" s="1"/>
  <c r="Q719" i="2" s="1"/>
  <c r="H945" i="2"/>
  <c r="I945" i="2" s="1"/>
  <c r="J787" i="2"/>
  <c r="U787" i="2"/>
  <c r="Q767" i="2"/>
  <c r="Q818" i="2"/>
  <c r="P875" i="2"/>
  <c r="Q875" i="2" s="1"/>
  <c r="P867" i="2"/>
  <c r="Q867" i="2" s="1"/>
  <c r="P857" i="2"/>
  <c r="Q857" i="2" s="1"/>
  <c r="R875" i="2"/>
  <c r="S875" i="2" s="1"/>
  <c r="Q929" i="2"/>
  <c r="P105" i="2" s="1"/>
  <c r="Q105" i="2" s="1"/>
  <c r="Z940" i="2"/>
  <c r="AA940" i="2" s="1"/>
  <c r="R857" i="2"/>
  <c r="S857" i="2" s="1"/>
  <c r="P874" i="2"/>
  <c r="Q874" i="2" s="1"/>
  <c r="P939" i="2"/>
  <c r="Q939" i="2" s="1"/>
  <c r="P864" i="2"/>
  <c r="Q864" i="2" s="1"/>
  <c r="P936" i="2"/>
  <c r="Q936" i="2" s="1"/>
  <c r="Q1098" i="2"/>
  <c r="I1032" i="2"/>
  <c r="H118" i="2" s="1"/>
  <c r="I118" i="2" s="1"/>
  <c r="V1121" i="2"/>
  <c r="W1121" i="2" s="1"/>
  <c r="Z1063" i="2"/>
  <c r="AA1063" i="2" s="1"/>
  <c r="AA1061" i="2" s="1"/>
  <c r="X1121" i="2"/>
  <c r="Y1121" i="2" s="1"/>
  <c r="Z1088" i="2"/>
  <c r="AA1088" i="2" s="1"/>
  <c r="S1111" i="2"/>
  <c r="H1062" i="2"/>
  <c r="I1062" i="2" s="1"/>
  <c r="V1092" i="2"/>
  <c r="W1092" i="2" s="1"/>
  <c r="Q1048" i="2"/>
  <c r="U1052" i="2"/>
  <c r="Q1095" i="2"/>
  <c r="Y1188" i="2"/>
  <c r="X299" i="2" s="1"/>
  <c r="Y299" i="2" s="1"/>
  <c r="Y298" i="2" s="1"/>
  <c r="S1095" i="2"/>
  <c r="X1116" i="2"/>
  <c r="Y1116" i="2" s="1"/>
  <c r="Y1111" i="2" s="1"/>
  <c r="I1154" i="2"/>
  <c r="H204" i="2" s="1"/>
  <c r="I204" i="2" s="1"/>
  <c r="H1175" i="2"/>
  <c r="I1175" i="2" s="1"/>
  <c r="P1211" i="2"/>
  <c r="Q1211" i="2" s="1"/>
  <c r="Q1210" i="2" s="1"/>
  <c r="W1151" i="2"/>
  <c r="V203" i="2" s="1"/>
  <c r="W203" i="2" s="1"/>
  <c r="H1211" i="2"/>
  <c r="I1211" i="2" s="1"/>
  <c r="I1210" i="2" s="1"/>
  <c r="I1151" i="2"/>
  <c r="H203" i="2" s="1"/>
  <c r="I203" i="2" s="1"/>
  <c r="H1182" i="2"/>
  <c r="I1182" i="2" s="1"/>
  <c r="V1228" i="2"/>
  <c r="W1228" i="2" s="1"/>
  <c r="H1174" i="2"/>
  <c r="I1174" i="2" s="1"/>
  <c r="U1256" i="2"/>
  <c r="J1256" i="2"/>
  <c r="H1218" i="2"/>
  <c r="I1218" i="2" s="1"/>
  <c r="Z1228" i="2"/>
  <c r="AA1228" i="2" s="1"/>
  <c r="X1237" i="2"/>
  <c r="Y1237" i="2" s="1"/>
  <c r="H1333" i="2"/>
  <c r="I1333" i="2" s="1"/>
  <c r="O1287" i="2"/>
  <c r="N1276" i="2" s="1"/>
  <c r="O1276" i="2" s="1"/>
  <c r="O1274" i="2" s="1"/>
  <c r="N430" i="2" s="1"/>
  <c r="O430" i="2" s="1"/>
  <c r="H1269" i="2"/>
  <c r="I1269" i="2" s="1"/>
  <c r="Z1269" i="2"/>
  <c r="AA1269" i="2" s="1"/>
  <c r="R1323" i="2"/>
  <c r="S1323" i="2" s="1"/>
  <c r="P1371" i="2"/>
  <c r="Q1371" i="2" s="1"/>
  <c r="X1399" i="2"/>
  <c r="Y1399" i="2" s="1"/>
  <c r="V1371" i="2"/>
  <c r="W1371" i="2" s="1"/>
  <c r="N1399" i="2"/>
  <c r="O1399" i="2" s="1"/>
  <c r="V1405" i="2"/>
  <c r="W1405" i="2" s="1"/>
  <c r="X1404" i="2"/>
  <c r="Y1404" i="2" s="1"/>
  <c r="Z1404" i="2"/>
  <c r="AA1404" i="2" s="1"/>
  <c r="R1384" i="2"/>
  <c r="S1384" i="2" s="1"/>
  <c r="R1410" i="2"/>
  <c r="S1410" i="2" s="1"/>
  <c r="P1418" i="2"/>
  <c r="Q1418" i="2" s="1"/>
  <c r="Z1399" i="2"/>
  <c r="AA1399" i="2" s="1"/>
  <c r="H1410" i="2"/>
  <c r="I1410" i="2" s="1"/>
  <c r="P1466" i="2"/>
  <c r="Q1466" i="2" s="1"/>
  <c r="N1465" i="2"/>
  <c r="O1465" i="2" s="1"/>
  <c r="N1461" i="2"/>
  <c r="O1461" i="2" s="1"/>
  <c r="O1459" i="2" s="1"/>
  <c r="N711" i="2" s="1"/>
  <c r="O711" i="2" s="1"/>
  <c r="Z1465" i="2"/>
  <c r="AA1465" i="2" s="1"/>
  <c r="H88" i="2"/>
  <c r="I88" i="2" s="1"/>
  <c r="I87" i="2" s="1"/>
  <c r="H62" i="2"/>
  <c r="I62" i="2" s="1"/>
  <c r="O30" i="2"/>
  <c r="H53" i="2"/>
  <c r="I53" i="2" s="1"/>
  <c r="K32" i="2"/>
  <c r="S466" i="2"/>
  <c r="S549" i="2"/>
  <c r="I616" i="2"/>
  <c r="O572" i="2"/>
  <c r="W549" i="2"/>
  <c r="S565" i="2"/>
  <c r="W513" i="2"/>
  <c r="P613" i="2"/>
  <c r="Q613" i="2" s="1"/>
  <c r="O649" i="2"/>
  <c r="O616" i="2"/>
  <c r="P646" i="2"/>
  <c r="Q646" i="2" s="1"/>
  <c r="AA666" i="2"/>
  <c r="Z709" i="2" s="1"/>
  <c r="AA709" i="2" s="1"/>
  <c r="V598" i="2"/>
  <c r="W598" i="2" s="1"/>
  <c r="W596" i="2" s="1"/>
  <c r="V630" i="2"/>
  <c r="W630" i="2" s="1"/>
  <c r="W629" i="2" s="1"/>
  <c r="H663" i="2"/>
  <c r="I663" i="2" s="1"/>
  <c r="Y699" i="2"/>
  <c r="N766" i="2"/>
  <c r="O766" i="2" s="1"/>
  <c r="O763" i="2" s="1"/>
  <c r="V714" i="2"/>
  <c r="W714" i="2" s="1"/>
  <c r="J770" i="2"/>
  <c r="U770" i="2"/>
  <c r="K770" i="2" s="1"/>
  <c r="W818" i="2"/>
  <c r="Y767" i="2"/>
  <c r="X875" i="2"/>
  <c r="Y875" i="2" s="1"/>
  <c r="Z875" i="2"/>
  <c r="AA875" i="2" s="1"/>
  <c r="P942" i="2"/>
  <c r="Q942" i="2" s="1"/>
  <c r="Q941" i="2" s="1"/>
  <c r="P108" i="2" s="1"/>
  <c r="Q108" i="2" s="1"/>
  <c r="Z857" i="2"/>
  <c r="AA857" i="2" s="1"/>
  <c r="X874" i="2"/>
  <c r="Y874" i="2" s="1"/>
  <c r="S929" i="2"/>
  <c r="R105" i="2" s="1"/>
  <c r="S105" i="2" s="1"/>
  <c r="Z936" i="2"/>
  <c r="AA936" i="2" s="1"/>
  <c r="N975" i="2"/>
  <c r="O975" i="2" s="1"/>
  <c r="U974" i="2"/>
  <c r="O1035" i="2"/>
  <c r="N119" i="2" s="1"/>
  <c r="O119" i="2" s="1"/>
  <c r="N980" i="2"/>
  <c r="O980" i="2" s="1"/>
  <c r="S925" i="2"/>
  <c r="R104" i="2" s="1"/>
  <c r="S104" i="2" s="1"/>
  <c r="Q1032" i="2"/>
  <c r="P118" i="2" s="1"/>
  <c r="Q118" i="2" s="1"/>
  <c r="AA1098" i="2"/>
  <c r="H1063" i="2"/>
  <c r="I1063" i="2" s="1"/>
  <c r="N1089" i="2"/>
  <c r="O1089" i="2" s="1"/>
  <c r="Z1116" i="2"/>
  <c r="AA1116" i="2" s="1"/>
  <c r="AA1111" i="2" s="1"/>
  <c r="H1089" i="2"/>
  <c r="I1089" i="2" s="1"/>
  <c r="I1087" i="2" s="1"/>
  <c r="P1062" i="2"/>
  <c r="Q1062" i="2" s="1"/>
  <c r="Q1061" i="2" s="1"/>
  <c r="R1093" i="2"/>
  <c r="S1093" i="2" s="1"/>
  <c r="S1091" i="2" s="1"/>
  <c r="Y1048" i="2"/>
  <c r="H1092" i="2"/>
  <c r="I1092" i="2" s="1"/>
  <c r="I1091" i="2" s="1"/>
  <c r="S1048" i="2"/>
  <c r="AA1095" i="2"/>
  <c r="Q1154" i="2"/>
  <c r="P204" i="2" s="1"/>
  <c r="Q204" i="2" s="1"/>
  <c r="V1175" i="2"/>
  <c r="W1175" i="2" s="1"/>
  <c r="Z1168" i="2"/>
  <c r="AA1168" i="2" s="1"/>
  <c r="AA1167" i="2" s="1"/>
  <c r="H1181" i="2"/>
  <c r="I1181" i="2" s="1"/>
  <c r="I1222" i="2"/>
  <c r="S1154" i="2"/>
  <c r="R204" i="2" s="1"/>
  <c r="S204" i="2" s="1"/>
  <c r="P1175" i="2"/>
  <c r="Q1175" i="2" s="1"/>
  <c r="Z1211" i="2"/>
  <c r="AA1211" i="2" s="1"/>
  <c r="AA1210" i="2" s="1"/>
  <c r="U1189" i="2"/>
  <c r="J1189" i="2"/>
  <c r="R1237" i="2"/>
  <c r="S1237" i="2" s="1"/>
  <c r="V1174" i="2"/>
  <c r="W1174" i="2" s="1"/>
  <c r="Q1151" i="2"/>
  <c r="P203" i="2" s="1"/>
  <c r="Q203" i="2" s="1"/>
  <c r="P1182" i="2"/>
  <c r="Q1182" i="2" s="1"/>
  <c r="P1174" i="2"/>
  <c r="Q1174" i="2" s="1"/>
  <c r="V1211" i="2"/>
  <c r="W1211" i="2" s="1"/>
  <c r="W1210" i="2" s="1"/>
  <c r="S1255" i="2"/>
  <c r="R377" i="2" s="1"/>
  <c r="S377" i="2" s="1"/>
  <c r="S376" i="2" s="1"/>
  <c r="S1222" i="2"/>
  <c r="R1236" i="2"/>
  <c r="S1236" i="2" s="1"/>
  <c r="P1218" i="2"/>
  <c r="Q1218" i="2" s="1"/>
  <c r="Q1255" i="2"/>
  <c r="P377" i="2" s="1"/>
  <c r="Q377" i="2" s="1"/>
  <c r="Q376" i="2" s="1"/>
  <c r="P1324" i="2"/>
  <c r="Q1324" i="2" s="1"/>
  <c r="P1269" i="2"/>
  <c r="Q1269" i="2" s="1"/>
  <c r="X1333" i="2"/>
  <c r="Y1333" i="2" s="1"/>
  <c r="R1333" i="2"/>
  <c r="S1333" i="2" s="1"/>
  <c r="V1339" i="2"/>
  <c r="W1339" i="2" s="1"/>
  <c r="Z1309" i="2"/>
  <c r="AA1309" i="2" s="1"/>
  <c r="H1340" i="2"/>
  <c r="I1340" i="2" s="1"/>
  <c r="H1371" i="2"/>
  <c r="I1371" i="2" s="1"/>
  <c r="Z1357" i="2"/>
  <c r="AA1357" i="2" s="1"/>
  <c r="H1393" i="2"/>
  <c r="I1393" i="2" s="1"/>
  <c r="H1358" i="2"/>
  <c r="I1358" i="2" s="1"/>
  <c r="P1404" i="2"/>
  <c r="Q1404" i="2" s="1"/>
  <c r="Q1403" i="2" s="1"/>
  <c r="P1398" i="2" s="1"/>
  <c r="Q1398" i="2" s="1"/>
  <c r="Q1397" i="2" s="1"/>
  <c r="P1376" i="2" s="1"/>
  <c r="Q1376" i="2" s="1"/>
  <c r="H1392" i="2"/>
  <c r="I1392" i="2" s="1"/>
  <c r="X1400" i="2"/>
  <c r="Y1400" i="2" s="1"/>
  <c r="Z1384" i="2"/>
  <c r="AA1384" i="2" s="1"/>
  <c r="Z1410" i="2"/>
  <c r="AA1410" i="2" s="1"/>
  <c r="R1461" i="2"/>
  <c r="S1461" i="2" s="1"/>
  <c r="N1400" i="2"/>
  <c r="O1400" i="2" s="1"/>
  <c r="P1410" i="2"/>
  <c r="Q1410" i="2" s="1"/>
  <c r="X1466" i="2"/>
  <c r="Y1466" i="2" s="1"/>
  <c r="V1465" i="2"/>
  <c r="W1465" i="2" s="1"/>
  <c r="V1461" i="2"/>
  <c r="W1461" i="2" s="1"/>
  <c r="W1459" i="2" s="1"/>
  <c r="V711" i="2" s="1"/>
  <c r="W711" i="2" s="1"/>
  <c r="N1466" i="2"/>
  <c r="O1466" i="2" s="1"/>
  <c r="N103" i="2"/>
  <c r="O103" i="2" s="1"/>
  <c r="H80" i="2"/>
  <c r="I80" i="2" s="1"/>
  <c r="K31" i="2"/>
  <c r="S1035" i="2"/>
  <c r="R119" i="2" s="1"/>
  <c r="S119" i="2" s="1"/>
  <c r="S117" i="2" s="1"/>
  <c r="Y1061" i="2"/>
  <c r="Y1154" i="2"/>
  <c r="X204" i="2" s="1"/>
  <c r="Y204" i="2" s="1"/>
  <c r="J1224" i="2"/>
  <c r="U1224" i="2"/>
  <c r="K1224" i="2" s="1"/>
  <c r="H1236" i="2"/>
  <c r="I1236" i="2" s="1"/>
  <c r="Z1217" i="2"/>
  <c r="AA1217" i="2" s="1"/>
  <c r="R1358" i="2"/>
  <c r="S1358" i="2" s="1"/>
  <c r="P1333" i="2"/>
  <c r="Q1333" i="2" s="1"/>
  <c r="X1269" i="2"/>
  <c r="Y1269" i="2" s="1"/>
  <c r="H1302" i="2"/>
  <c r="I1302" i="2" s="1"/>
  <c r="R1339" i="2"/>
  <c r="S1339" i="2" s="1"/>
  <c r="V1270" i="2"/>
  <c r="W1270" i="2" s="1"/>
  <c r="Z1333" i="2"/>
  <c r="AA1333" i="2" s="1"/>
  <c r="Y1344" i="2"/>
  <c r="P1340" i="2"/>
  <c r="Q1340" i="2" s="1"/>
  <c r="V1381" i="2"/>
  <c r="W1381" i="2" s="1"/>
  <c r="Z1371" i="2"/>
  <c r="AA1371" i="2" s="1"/>
  <c r="P1358" i="2"/>
  <c r="Q1358" i="2" s="1"/>
  <c r="V1340" i="2"/>
  <c r="W1340" i="2" s="1"/>
  <c r="P1392" i="2"/>
  <c r="Q1392" i="2" s="1"/>
  <c r="P1417" i="2"/>
  <c r="Q1417" i="2" s="1"/>
  <c r="V1417" i="2"/>
  <c r="W1417" i="2" s="1"/>
  <c r="R1392" i="2"/>
  <c r="S1392" i="2" s="1"/>
  <c r="X1417" i="2"/>
  <c r="Y1417" i="2" s="1"/>
  <c r="Y1422" i="2"/>
  <c r="X1411" i="2" s="1"/>
  <c r="Y1411" i="2" s="1"/>
  <c r="W1422" i="2"/>
  <c r="V1411" i="2" s="1"/>
  <c r="W1411" i="2" s="1"/>
  <c r="V1400" i="2"/>
  <c r="W1400" i="2" s="1"/>
  <c r="X1410" i="2"/>
  <c r="Y1410" i="2" s="1"/>
  <c r="V1466" i="2"/>
  <c r="W1466" i="2" s="1"/>
  <c r="H136" i="2"/>
  <c r="I136" i="2" s="1"/>
  <c r="I134" i="2" s="1"/>
  <c r="Z88" i="2"/>
  <c r="AA88" i="2" s="1"/>
  <c r="AA87" i="2" s="1"/>
  <c r="K15" i="2"/>
  <c r="K14" i="2" s="1"/>
  <c r="U14" i="2"/>
  <c r="X103" i="2"/>
  <c r="Y103" i="2" s="1"/>
  <c r="O470" i="2"/>
  <c r="S459" i="2"/>
  <c r="AA580" i="2"/>
  <c r="W545" i="2"/>
  <c r="S561" i="2"/>
  <c r="P605" i="2"/>
  <c r="Q605" i="2" s="1"/>
  <c r="W592" i="2"/>
  <c r="S608" i="2"/>
  <c r="P635" i="2"/>
  <c r="Q635" i="2" s="1"/>
  <c r="H696" i="2"/>
  <c r="I696" i="2" s="1"/>
  <c r="I695" i="2" s="1"/>
  <c r="H631" i="2"/>
  <c r="I631" i="2" s="1"/>
  <c r="H659" i="2"/>
  <c r="I659" i="2" s="1"/>
  <c r="H593" i="2"/>
  <c r="I593" i="2" s="1"/>
  <c r="I592" i="2" s="1"/>
  <c r="V602" i="2"/>
  <c r="W602" i="2" s="1"/>
  <c r="W600" i="2" s="1"/>
  <c r="V634" i="2"/>
  <c r="W634" i="2" s="1"/>
  <c r="W633" i="2" s="1"/>
  <c r="V681" i="2"/>
  <c r="W681" i="2" s="1"/>
  <c r="W680" i="2" s="1"/>
  <c r="H621" i="2"/>
  <c r="I621" i="2" s="1"/>
  <c r="H704" i="2"/>
  <c r="I704" i="2" s="1"/>
  <c r="Y743" i="2"/>
  <c r="P671" i="2"/>
  <c r="Q671" i="2" s="1"/>
  <c r="V701" i="2"/>
  <c r="W701" i="2" s="1"/>
  <c r="W699" i="2" s="1"/>
  <c r="P682" i="2"/>
  <c r="Q682" i="2" s="1"/>
  <c r="AA685" i="2"/>
  <c r="O828" i="2"/>
  <c r="Y880" i="2"/>
  <c r="P856" i="2"/>
  <c r="Q856" i="2" s="1"/>
  <c r="AA767" i="2"/>
  <c r="W883" i="2"/>
  <c r="AA880" i="2"/>
  <c r="Q883" i="2"/>
  <c r="V945" i="2"/>
  <c r="W945" i="2" s="1"/>
  <c r="O888" i="2"/>
  <c r="Q916" i="2"/>
  <c r="R980" i="2"/>
  <c r="S980" i="2" s="1"/>
  <c r="S976" i="2" s="1"/>
  <c r="R949" i="2" s="1"/>
  <c r="S949" i="2" s="1"/>
  <c r="U1038" i="2"/>
  <c r="K1038" i="2" s="1"/>
  <c r="J1038" i="2"/>
  <c r="Z975" i="2"/>
  <c r="AA975" i="2" s="1"/>
  <c r="AA971" i="2" s="1"/>
  <c r="Z948" i="2" s="1"/>
  <c r="AA948" i="2" s="1"/>
  <c r="U979" i="2"/>
  <c r="X937" i="2"/>
  <c r="Y937" i="2" s="1"/>
  <c r="I971" i="2"/>
  <c r="H948" i="2" s="1"/>
  <c r="I948" i="2" s="1"/>
  <c r="AA1035" i="2"/>
  <c r="Z119" i="2" s="1"/>
  <c r="AA119" i="2" s="1"/>
  <c r="V1093" i="2"/>
  <c r="W1093" i="2" s="1"/>
  <c r="V1063" i="2"/>
  <c r="W1063" i="2" s="1"/>
  <c r="I1098" i="2"/>
  <c r="N1088" i="2"/>
  <c r="O1088" i="2" s="1"/>
  <c r="X1092" i="2"/>
  <c r="Y1092" i="2" s="1"/>
  <c r="Y1091" i="2" s="1"/>
  <c r="X1126" i="2"/>
  <c r="Y1126" i="2" s="1"/>
  <c r="Y1122" i="2" s="1"/>
  <c r="X198" i="2" s="1"/>
  <c r="Y198" i="2" s="1"/>
  <c r="P1185" i="2"/>
  <c r="Q1185" i="2" s="1"/>
  <c r="Q1184" i="2" s="1"/>
  <c r="X1181" i="2"/>
  <c r="Y1181" i="2" s="1"/>
  <c r="R1218" i="2"/>
  <c r="S1218" i="2" s="1"/>
  <c r="Z1175" i="2"/>
  <c r="AA1175" i="2" s="1"/>
  <c r="Z1218" i="2"/>
  <c r="AA1218" i="2" s="1"/>
  <c r="Z1268" i="2"/>
  <c r="AA1268" i="2" s="1"/>
  <c r="R1252" i="2"/>
  <c r="S1252" i="2" s="1"/>
  <c r="R1244" i="2"/>
  <c r="S1244" i="2" s="1"/>
  <c r="P1245" i="2"/>
  <c r="Q1245" i="2" s="1"/>
  <c r="O1222" i="2"/>
  <c r="P1302" i="2"/>
  <c r="Q1302" i="2" s="1"/>
  <c r="R1310" i="2"/>
  <c r="S1310" i="2" s="1"/>
  <c r="V1324" i="2"/>
  <c r="W1324" i="2" s="1"/>
  <c r="V1310" i="2"/>
  <c r="W1310" i="2" s="1"/>
  <c r="X1339" i="2"/>
  <c r="Y1339" i="2" s="1"/>
  <c r="Z1332" i="2"/>
  <c r="AA1332" i="2" s="1"/>
  <c r="H1339" i="2"/>
  <c r="I1339" i="2" s="1"/>
  <c r="H1365" i="2"/>
  <c r="I1365" i="2" s="1"/>
  <c r="V1358" i="2"/>
  <c r="W1358" i="2" s="1"/>
  <c r="X1358" i="2"/>
  <c r="Y1358" i="2" s="1"/>
  <c r="V1384" i="2"/>
  <c r="W1384" i="2" s="1"/>
  <c r="Z1418" i="2"/>
  <c r="AA1418" i="2" s="1"/>
  <c r="X1392" i="2"/>
  <c r="Y1392" i="2" s="1"/>
  <c r="Z1392" i="2"/>
  <c r="AA1392" i="2" s="1"/>
  <c r="V1410" i="2"/>
  <c r="W1410" i="2" s="1"/>
  <c r="Z1466" i="2"/>
  <c r="AA1466" i="2" s="1"/>
  <c r="Z1461" i="2"/>
  <c r="AA1461" i="2" s="1"/>
  <c r="P136" i="2"/>
  <c r="Q136" i="2" s="1"/>
  <c r="Q134" i="2" s="1"/>
  <c r="P80" i="2"/>
  <c r="Q80" i="2" s="1"/>
  <c r="Z43" i="2"/>
  <c r="AA43" i="2" s="1"/>
  <c r="W466" i="2"/>
  <c r="I561" i="2"/>
  <c r="Y525" i="2"/>
  <c r="AA561" i="2"/>
  <c r="Y604" i="2"/>
  <c r="O624" i="2"/>
  <c r="Y649" i="2"/>
  <c r="Y670" i="2"/>
  <c r="X713" i="2" s="1"/>
  <c r="Y713" i="2" s="1"/>
  <c r="J804" i="2"/>
  <c r="U804" i="2"/>
  <c r="J908" i="2"/>
  <c r="U908" i="2"/>
  <c r="N772" i="2"/>
  <c r="O772" i="2" s="1"/>
  <c r="O767" i="2" s="1"/>
  <c r="R856" i="2"/>
  <c r="S856" i="2" s="1"/>
  <c r="S883" i="2"/>
  <c r="H866" i="2"/>
  <c r="I866" i="2" s="1"/>
  <c r="Z980" i="2"/>
  <c r="AA980" i="2" s="1"/>
  <c r="AA976" i="2" s="1"/>
  <c r="Z949" i="2" s="1"/>
  <c r="AA949" i="2" s="1"/>
  <c r="O1019" i="2"/>
  <c r="Q971" i="2"/>
  <c r="P948" i="2" s="1"/>
  <c r="Q948" i="2" s="1"/>
  <c r="J1033" i="2"/>
  <c r="U1033" i="2"/>
  <c r="S1098" i="2"/>
  <c r="V1062" i="2"/>
  <c r="W1062" i="2" s="1"/>
  <c r="J1049" i="2"/>
  <c r="U1049" i="2"/>
  <c r="O1095" i="2"/>
  <c r="Z1182" i="2"/>
  <c r="AA1182" i="2" s="1"/>
  <c r="V1088" i="2"/>
  <c r="W1088" i="2" s="1"/>
  <c r="O1111" i="2"/>
  <c r="Z1227" i="2"/>
  <c r="AA1227" i="2" s="1"/>
  <c r="Z1185" i="2"/>
  <c r="AA1185" i="2" s="1"/>
  <c r="AA1184" i="2" s="1"/>
  <c r="R1181" i="2"/>
  <c r="S1181" i="2" s="1"/>
  <c r="W1154" i="2"/>
  <c r="V204" i="2" s="1"/>
  <c r="W204" i="2" s="1"/>
  <c r="Z1252" i="2"/>
  <c r="AA1252" i="2" s="1"/>
  <c r="V1218" i="2"/>
  <c r="W1218" i="2" s="1"/>
  <c r="Z1244" i="2"/>
  <c r="AA1244" i="2" s="1"/>
  <c r="W1222" i="2"/>
  <c r="Z1251" i="2"/>
  <c r="AA1251" i="2" s="1"/>
  <c r="V1269" i="2"/>
  <c r="W1269" i="2" s="1"/>
  <c r="Q1274" i="2"/>
  <c r="P430" i="2" s="1"/>
  <c r="Q430" i="2" s="1"/>
  <c r="Z1302" i="2"/>
  <c r="AA1302" i="2" s="1"/>
  <c r="J1279" i="2"/>
  <c r="U1279" i="2"/>
  <c r="Z1339" i="2"/>
  <c r="AA1339" i="2" s="1"/>
  <c r="Y1427" i="2"/>
  <c r="X1460" i="2"/>
  <c r="Y1460" i="2" s="1"/>
  <c r="Y1459" i="2" s="1"/>
  <c r="X711" i="2" s="1"/>
  <c r="Y711" i="2" s="1"/>
  <c r="X865" i="2" l="1"/>
  <c r="Y865" i="2" s="1"/>
  <c r="O561" i="2"/>
  <c r="AA644" i="2"/>
  <c r="M680" i="2"/>
  <c r="V1357" i="2"/>
  <c r="W1357" i="2" s="1"/>
  <c r="O680" i="2"/>
  <c r="O466" i="2"/>
  <c r="Y624" i="2"/>
  <c r="X1243" i="2"/>
  <c r="Y1243" i="2" s="1"/>
  <c r="J881" i="2"/>
  <c r="Z1216" i="2"/>
  <c r="AA1216" i="2" s="1"/>
  <c r="V1227" i="2"/>
  <c r="W1227" i="2" s="1"/>
  <c r="V1217" i="2"/>
  <c r="W1217" i="2" s="1"/>
  <c r="Y680" i="2"/>
  <c r="Y592" i="2"/>
  <c r="X1338" i="2"/>
  <c r="Y1338" i="2" s="1"/>
  <c r="Z1250" i="2"/>
  <c r="AA1250" i="2" s="1"/>
  <c r="Y944" i="2"/>
  <c r="X109" i="2" s="1"/>
  <c r="Y109" i="2" s="1"/>
  <c r="Y553" i="2"/>
  <c r="O553" i="2"/>
  <c r="O644" i="2"/>
  <c r="S529" i="2"/>
  <c r="V1309" i="2"/>
  <c r="W1309" i="2" s="1"/>
  <c r="O699" i="2"/>
  <c r="Y470" i="2"/>
  <c r="Y658" i="2"/>
  <c r="Y633" i="2"/>
  <c r="Z1356" i="2"/>
  <c r="AA1356" i="2" s="1"/>
  <c r="I525" i="2"/>
  <c r="Q348" i="2"/>
  <c r="V1332" i="2"/>
  <c r="W1332" i="2" s="1"/>
  <c r="Z1331" i="2"/>
  <c r="AA1331" i="2" s="1"/>
  <c r="Y501" i="2"/>
  <c r="Z1308" i="2"/>
  <c r="AA1308" i="2" s="1"/>
  <c r="Z1415" i="2"/>
  <c r="AA1415" i="2" s="1"/>
  <c r="Z1226" i="2"/>
  <c r="AA1226" i="2" s="1"/>
  <c r="AA1225" i="2" s="1"/>
  <c r="AA521" i="2"/>
  <c r="I658" i="2"/>
  <c r="I541" i="2"/>
  <c r="I133" i="1" s="1"/>
  <c r="I596" i="2"/>
  <c r="I670" i="2"/>
  <c r="I1122" i="2"/>
  <c r="H198" i="2" s="1"/>
  <c r="I198" i="2" s="1"/>
  <c r="I521" i="2"/>
  <c r="I662" i="2"/>
  <c r="S680" i="2"/>
  <c r="Y541" i="2"/>
  <c r="O541" i="2"/>
  <c r="Y666" i="2"/>
  <c r="X709" i="2" s="1"/>
  <c r="Y709" i="2" s="1"/>
  <c r="Y707" i="2" s="1"/>
  <c r="AA600" i="2"/>
  <c r="H1242" i="2"/>
  <c r="I1242" i="2" s="1"/>
  <c r="S658" i="2"/>
  <c r="I938" i="2"/>
  <c r="H107" i="2" s="1"/>
  <c r="I107" i="2" s="1"/>
  <c r="AA470" i="2"/>
  <c r="M592" i="2"/>
  <c r="Q117" i="2"/>
  <c r="O429" i="2"/>
  <c r="I482" i="2"/>
  <c r="Q1087" i="2"/>
  <c r="O675" i="2"/>
  <c r="Y429" i="2"/>
  <c r="N1431" i="2"/>
  <c r="O1431" i="2" s="1"/>
  <c r="W935" i="2"/>
  <c r="V106" i="2" s="1"/>
  <c r="W106" i="2" s="1"/>
  <c r="Y497" i="2"/>
  <c r="M541" i="2"/>
  <c r="AA690" i="2"/>
  <c r="I1117" i="2"/>
  <c r="H197" i="2" s="1"/>
  <c r="I197" i="2" s="1"/>
  <c r="Y1117" i="2"/>
  <c r="X197" i="2" s="1"/>
  <c r="Y197" i="2" s="1"/>
  <c r="H1337" i="2"/>
  <c r="I1337" i="2" s="1"/>
  <c r="P1356" i="2"/>
  <c r="Q1356" i="2" s="1"/>
  <c r="S624" i="2"/>
  <c r="AA944" i="2"/>
  <c r="Z109" i="2" s="1"/>
  <c r="AA109" i="2" s="1"/>
  <c r="O608" i="2"/>
  <c r="I703" i="2"/>
  <c r="K974" i="2"/>
  <c r="AA565" i="2"/>
  <c r="AA493" i="2"/>
  <c r="L49" i="2"/>
  <c r="M49" i="2" s="1"/>
  <c r="I425" i="2"/>
  <c r="M357" i="2"/>
  <c r="O1087" i="2"/>
  <c r="N325" i="2" s="1"/>
  <c r="O325" i="2" s="1"/>
  <c r="J979" i="2"/>
  <c r="H864" i="2"/>
  <c r="I864" i="2" s="1"/>
  <c r="AA421" i="2"/>
  <c r="M629" i="2"/>
  <c r="K979" i="2"/>
  <c r="W971" i="2"/>
  <c r="V948" i="2" s="1"/>
  <c r="W948" i="2" s="1"/>
  <c r="O596" i="2"/>
  <c r="M75" i="2"/>
  <c r="M561" i="2"/>
  <c r="K18" i="1"/>
  <c r="N928" i="2"/>
  <c r="O928" i="2" s="1"/>
  <c r="O925" i="2" s="1"/>
  <c r="N104" i="2" s="1"/>
  <c r="O104" i="2" s="1"/>
  <c r="V1116" i="2"/>
  <c r="W1116" i="2" s="1"/>
  <c r="W1111" i="2" s="1"/>
  <c r="V1301" i="2" s="1"/>
  <c r="W1301" i="2" s="1"/>
  <c r="V766" i="2"/>
  <c r="W766" i="2" s="1"/>
  <c r="W763" i="2" s="1"/>
  <c r="I584" i="2"/>
  <c r="J974" i="2"/>
  <c r="I588" i="2"/>
  <c r="I145" i="1" s="1"/>
  <c r="Y493" i="2"/>
  <c r="I99" i="1"/>
  <c r="M1087" i="2"/>
  <c r="I94" i="1"/>
  <c r="M497" i="2"/>
  <c r="M690" i="2"/>
  <c r="M348" i="2"/>
  <c r="I42" i="1"/>
  <c r="M565" i="2"/>
  <c r="M134" i="2"/>
  <c r="K19" i="1"/>
  <c r="S649" i="2"/>
  <c r="I947" i="2"/>
  <c r="H110" i="2" s="1"/>
  <c r="I110" i="2" s="1"/>
  <c r="M509" i="2"/>
  <c r="M421" i="2"/>
  <c r="AA1087" i="2"/>
  <c r="AA425" i="2"/>
  <c r="Y111" i="2"/>
  <c r="I45" i="1"/>
  <c r="AA459" i="2"/>
  <c r="Y529" i="2"/>
  <c r="I104" i="1"/>
  <c r="AA637" i="2"/>
  <c r="M513" i="2"/>
  <c r="AA429" i="2"/>
  <c r="AA572" i="2"/>
  <c r="I109" i="1"/>
  <c r="AA549" i="2"/>
  <c r="M616" i="2"/>
  <c r="O976" i="2"/>
  <c r="N949" i="2" s="1"/>
  <c r="O949" i="2" s="1"/>
  <c r="Y612" i="2"/>
  <c r="M40" i="2"/>
  <c r="M545" i="2"/>
  <c r="Q142" i="2"/>
  <c r="L82" i="2"/>
  <c r="M82" i="2" s="1"/>
  <c r="L1305" i="2"/>
  <c r="M1305" i="2" s="1"/>
  <c r="L442" i="2"/>
  <c r="M442" i="2" s="1"/>
  <c r="L316" i="2"/>
  <c r="M316" i="2" s="1"/>
  <c r="L221" i="2"/>
  <c r="M221" i="2" s="1"/>
  <c r="M220" i="2" s="1"/>
  <c r="L241" i="2"/>
  <c r="M241" i="2" s="1"/>
  <c r="M240" i="2" s="1"/>
  <c r="L255" i="2"/>
  <c r="M255" i="2" s="1"/>
  <c r="L1173" i="2"/>
  <c r="M1173" i="2" s="1"/>
  <c r="L51" i="2"/>
  <c r="M51" i="2" s="1"/>
  <c r="L1318" i="2"/>
  <c r="M1318" i="2" s="1"/>
  <c r="L1180" i="2"/>
  <c r="M1180" i="2" s="1"/>
  <c r="L873" i="2"/>
  <c r="M873" i="2" s="1"/>
  <c r="L61" i="2"/>
  <c r="M61" i="2" s="1"/>
  <c r="L159" i="2"/>
  <c r="M159" i="2" s="1"/>
  <c r="L1235" i="2"/>
  <c r="M1235" i="2" s="1"/>
  <c r="L210" i="2"/>
  <c r="M210" i="2" s="1"/>
  <c r="L1378" i="2"/>
  <c r="M1378" i="2" s="1"/>
  <c r="M666" i="2"/>
  <c r="L709" i="2" s="1"/>
  <c r="M709" i="2" s="1"/>
  <c r="M699" i="2"/>
  <c r="M121" i="2"/>
  <c r="M470" i="2"/>
  <c r="L864" i="2"/>
  <c r="M864" i="2" s="1"/>
  <c r="L1337" i="2"/>
  <c r="M1337" i="2" s="1"/>
  <c r="L1242" i="2"/>
  <c r="M1242" i="2" s="1"/>
  <c r="L1390" i="2"/>
  <c r="M1390" i="2" s="1"/>
  <c r="AA121" i="2"/>
  <c r="Q976" i="2"/>
  <c r="P949" i="2" s="1"/>
  <c r="Q949" i="2" s="1"/>
  <c r="S699" i="2"/>
  <c r="L60" i="2"/>
  <c r="M60" i="2" s="1"/>
  <c r="L50" i="2"/>
  <c r="M50" i="2" s="1"/>
  <c r="L872" i="2"/>
  <c r="M872" i="2" s="1"/>
  <c r="L1234" i="2"/>
  <c r="M1234" i="2" s="1"/>
  <c r="L1172" i="2"/>
  <c r="M1172" i="2" s="1"/>
  <c r="L1377" i="2"/>
  <c r="M1377" i="2" s="1"/>
  <c r="L158" i="2"/>
  <c r="M158" i="2" s="1"/>
  <c r="L1317" i="2"/>
  <c r="M1317" i="2" s="1"/>
  <c r="L1179" i="2"/>
  <c r="M1179" i="2" s="1"/>
  <c r="L254" i="2"/>
  <c r="M254" i="2" s="1"/>
  <c r="L209" i="2"/>
  <c r="M209" i="2" s="1"/>
  <c r="L1268" i="2"/>
  <c r="M1268" i="2" s="1"/>
  <c r="L128" i="2"/>
  <c r="M128" i="2" s="1"/>
  <c r="L1309" i="2"/>
  <c r="M1309" i="2" s="1"/>
  <c r="L1357" i="2"/>
  <c r="M1357" i="2" s="1"/>
  <c r="L1251" i="2"/>
  <c r="M1251" i="2" s="1"/>
  <c r="L1416" i="2"/>
  <c r="M1416" i="2" s="1"/>
  <c r="L1332" i="2"/>
  <c r="M1332" i="2" s="1"/>
  <c r="L1227" i="2"/>
  <c r="M1227" i="2" s="1"/>
  <c r="L1217" i="2"/>
  <c r="M1217" i="2" s="1"/>
  <c r="Y695" i="2"/>
  <c r="Y576" i="2"/>
  <c r="L251" i="2"/>
  <c r="M251" i="2" s="1"/>
  <c r="L1380" i="2"/>
  <c r="M1380" i="2" s="1"/>
  <c r="L278" i="2"/>
  <c r="M278" i="2" s="1"/>
  <c r="L291" i="2"/>
  <c r="M291" i="2" s="1"/>
  <c r="L1320" i="2"/>
  <c r="M1320" i="2" s="1"/>
  <c r="L228" i="2"/>
  <c r="M228" i="2" s="1"/>
  <c r="L190" i="2"/>
  <c r="M190" i="2" s="1"/>
  <c r="L81" i="2"/>
  <c r="M81" i="2" s="1"/>
  <c r="M78" i="2" s="1"/>
  <c r="L1304" i="2"/>
  <c r="M1304" i="2" s="1"/>
  <c r="L441" i="2"/>
  <c r="M441" i="2" s="1"/>
  <c r="M525" i="2"/>
  <c r="S1403" i="2"/>
  <c r="R1398" i="2" s="1"/>
  <c r="S1398" i="2" s="1"/>
  <c r="S1397" i="2" s="1"/>
  <c r="R1376" i="2" s="1"/>
  <c r="S1376" i="2" s="1"/>
  <c r="V1390" i="2"/>
  <c r="W1390" i="2" s="1"/>
  <c r="S111" i="2"/>
  <c r="AA1427" i="2"/>
  <c r="M637" i="2"/>
  <c r="M142" i="2"/>
  <c r="L657" i="2"/>
  <c r="M657" i="2" s="1"/>
  <c r="M653" i="2" s="1"/>
  <c r="L1412" i="2"/>
  <c r="M1412" i="2" s="1"/>
  <c r="M493" i="2"/>
  <c r="V864" i="2"/>
  <c r="W864" i="2" s="1"/>
  <c r="Y425" i="2"/>
  <c r="L1250" i="2"/>
  <c r="M1250" i="2" s="1"/>
  <c r="L1308" i="2"/>
  <c r="M1308" i="2" s="1"/>
  <c r="M1307" i="2" s="1"/>
  <c r="L1267" i="2"/>
  <c r="M1267" i="2" s="1"/>
  <c r="L1415" i="2"/>
  <c r="M1415" i="2" s="1"/>
  <c r="L1216" i="2"/>
  <c r="M1216" i="2" s="1"/>
  <c r="L1226" i="2"/>
  <c r="M1226" i="2" s="1"/>
  <c r="L1356" i="2"/>
  <c r="M1356" i="2" s="1"/>
  <c r="M1355" i="2" s="1"/>
  <c r="L445" i="2" s="1"/>
  <c r="M445" i="2" s="1"/>
  <c r="L1331" i="2"/>
  <c r="M1331" i="2" s="1"/>
  <c r="M429" i="2"/>
  <c r="M117" i="2"/>
  <c r="M475" i="2"/>
  <c r="M425" i="2"/>
  <c r="V1337" i="2"/>
  <c r="W1337" i="2" s="1"/>
  <c r="Y533" i="2"/>
  <c r="Y561" i="2"/>
  <c r="S703" i="2"/>
  <c r="M489" i="2"/>
  <c r="M553" i="2"/>
  <c r="L1370" i="2"/>
  <c r="M1370" i="2" s="1"/>
  <c r="L1301" i="2"/>
  <c r="M1301" i="2" s="1"/>
  <c r="L195" i="2"/>
  <c r="M195" i="2" s="1"/>
  <c r="M194" i="2" s="1"/>
  <c r="L412" i="2" s="1"/>
  <c r="M412" i="2" s="1"/>
  <c r="I117" i="2"/>
  <c r="I41" i="1" s="1"/>
  <c r="Y549" i="2"/>
  <c r="M584" i="2"/>
  <c r="L865" i="2"/>
  <c r="M865" i="2" s="1"/>
  <c r="L1243" i="2"/>
  <c r="M1243" i="2" s="1"/>
  <c r="L1338" i="2"/>
  <c r="M1338" i="2" s="1"/>
  <c r="L1391" i="2"/>
  <c r="M1391" i="2" s="1"/>
  <c r="M658" i="2"/>
  <c r="L171" i="2"/>
  <c r="M171" i="2" s="1"/>
  <c r="M170" i="2" s="1"/>
  <c r="L281" i="2"/>
  <c r="M281" i="2" s="1"/>
  <c r="M280" i="2" s="1"/>
  <c r="L1316" i="2" s="1"/>
  <c r="M1316" i="2" s="1"/>
  <c r="L262" i="2"/>
  <c r="M262" i="2" s="1"/>
  <c r="M261" i="2" s="1"/>
  <c r="L325" i="2"/>
  <c r="M325" i="2" s="1"/>
  <c r="L177" i="2"/>
  <c r="M177" i="2" s="1"/>
  <c r="M176" i="2" s="1"/>
  <c r="L294" i="2"/>
  <c r="M294" i="2" s="1"/>
  <c r="L395" i="2"/>
  <c r="M395" i="2" s="1"/>
  <c r="O1167" i="2"/>
  <c r="M501" i="2"/>
  <c r="Y1464" i="2"/>
  <c r="X712" i="2" s="1"/>
  <c r="Y712" i="2" s="1"/>
  <c r="K30" i="2"/>
  <c r="M557" i="2"/>
  <c r="M111" i="2"/>
  <c r="M612" i="2"/>
  <c r="M600" i="2"/>
  <c r="L250" i="2"/>
  <c r="M250" i="2" s="1"/>
  <c r="L227" i="2"/>
  <c r="M227" i="2" s="1"/>
  <c r="L277" i="2"/>
  <c r="M277" i="2" s="1"/>
  <c r="L290" i="2"/>
  <c r="M290" i="2" s="1"/>
  <c r="L1319" i="2"/>
  <c r="M1319" i="2" s="1"/>
  <c r="L189" i="2"/>
  <c r="M189" i="2" s="1"/>
  <c r="L1379" i="2"/>
  <c r="M1379" i="2" s="1"/>
  <c r="I429" i="2"/>
  <c r="I110" i="1" s="1"/>
  <c r="Y675" i="2"/>
  <c r="M707" i="2"/>
  <c r="M947" i="2"/>
  <c r="L110" i="2" s="1"/>
  <c r="M110" i="2" s="1"/>
  <c r="M101" i="2" s="1"/>
  <c r="M1091" i="2"/>
  <c r="M353" i="2"/>
  <c r="M505" i="2"/>
  <c r="M608" i="2"/>
  <c r="Y117" i="2"/>
  <c r="P1250" i="2"/>
  <c r="Q1250" i="2" s="1"/>
  <c r="Y572" i="2"/>
  <c r="I517" i="2"/>
  <c r="K1052" i="2"/>
  <c r="I537" i="2"/>
  <c r="I132" i="1" s="1"/>
  <c r="Y685" i="2"/>
  <c r="P1226" i="2"/>
  <c r="Q1226" i="2" s="1"/>
  <c r="I17" i="1"/>
  <c r="P49" i="2"/>
  <c r="Q49" i="2" s="1"/>
  <c r="P59" i="2"/>
  <c r="Q59" i="2" s="1"/>
  <c r="O1122" i="2"/>
  <c r="N198" i="2" s="1"/>
  <c r="O198" i="2" s="1"/>
  <c r="O971" i="2"/>
  <c r="N948" i="2" s="1"/>
  <c r="O948" i="2" s="1"/>
  <c r="S690" i="2"/>
  <c r="I680" i="2"/>
  <c r="P1331" i="2"/>
  <c r="Q1331" i="2" s="1"/>
  <c r="P1308" i="2"/>
  <c r="Q1308" i="2" s="1"/>
  <c r="Y580" i="2"/>
  <c r="P1267" i="2"/>
  <c r="Q1267" i="2" s="1"/>
  <c r="S675" i="2"/>
  <c r="I497" i="2"/>
  <c r="Y938" i="2"/>
  <c r="X107" i="2" s="1"/>
  <c r="Y107" i="2" s="1"/>
  <c r="N1120" i="2"/>
  <c r="O1120" i="2" s="1"/>
  <c r="Y629" i="2"/>
  <c r="Y565" i="2"/>
  <c r="Y690" i="2"/>
  <c r="S695" i="2"/>
  <c r="S1422" i="2"/>
  <c r="R1411" i="2" s="1"/>
  <c r="S1411" i="2" s="1"/>
  <c r="P1216" i="2"/>
  <c r="Q1216" i="2" s="1"/>
  <c r="AA935" i="2"/>
  <c r="Z106" i="2" s="1"/>
  <c r="AA106" i="2" s="1"/>
  <c r="Y421" i="2"/>
  <c r="AA1403" i="2"/>
  <c r="Z1398" i="2" s="1"/>
  <c r="AA1398" i="2" s="1"/>
  <c r="I620" i="2"/>
  <c r="W111" i="2"/>
  <c r="I935" i="2"/>
  <c r="H106" i="2" s="1"/>
  <c r="I106" i="2" s="1"/>
  <c r="N1119" i="2"/>
  <c r="O1119" i="2" s="1"/>
  <c r="Q1122" i="2"/>
  <c r="P198" i="2" s="1"/>
  <c r="Q198" i="2" s="1"/>
  <c r="I1167" i="2"/>
  <c r="O695" i="2"/>
  <c r="AA1266" i="2"/>
  <c r="Z408" i="2" s="1"/>
  <c r="AA408" i="2" s="1"/>
  <c r="W944" i="2"/>
  <c r="V109" i="2" s="1"/>
  <c r="W109" i="2" s="1"/>
  <c r="I128" i="1"/>
  <c r="I149" i="1"/>
  <c r="I141" i="1"/>
  <c r="I152" i="1"/>
  <c r="I139" i="1"/>
  <c r="I146" i="1"/>
  <c r="I164" i="1"/>
  <c r="J1052" i="2"/>
  <c r="I126" i="1"/>
  <c r="I157" i="1"/>
  <c r="I131" i="1"/>
  <c r="I170" i="1"/>
  <c r="I119" i="1"/>
  <c r="AA40" i="2"/>
  <c r="I163" i="1"/>
  <c r="I44" i="1"/>
  <c r="I123" i="1"/>
  <c r="I120" i="1"/>
  <c r="I160" i="1"/>
  <c r="V59" i="2"/>
  <c r="W59" i="2" s="1"/>
  <c r="V49" i="2"/>
  <c r="W49" i="2" s="1"/>
  <c r="I116" i="1"/>
  <c r="I1397" i="2"/>
  <c r="H1376" i="2" s="1"/>
  <c r="I1376" i="2" s="1"/>
  <c r="S938" i="2"/>
  <c r="R107" i="2" s="1"/>
  <c r="S107" i="2" s="1"/>
  <c r="I125" i="1"/>
  <c r="I30" i="1"/>
  <c r="H49" i="2"/>
  <c r="I49" i="2" s="1"/>
  <c r="H59" i="2"/>
  <c r="I59" i="2" s="1"/>
  <c r="I135" i="1"/>
  <c r="I171" i="1"/>
  <c r="I142" i="1"/>
  <c r="I134" i="1"/>
  <c r="I944" i="2"/>
  <c r="H109" i="2" s="1"/>
  <c r="I109" i="2" s="1"/>
  <c r="I117" i="1"/>
  <c r="L39" i="1"/>
  <c r="M39" i="1" s="1"/>
  <c r="N39" i="1" s="1"/>
  <c r="K39" i="1"/>
  <c r="I129" i="1"/>
  <c r="I130" i="1"/>
  <c r="H1243" i="2"/>
  <c r="I1243" i="2" s="1"/>
  <c r="I1241" i="2" s="1"/>
  <c r="H320" i="2" s="1"/>
  <c r="I320" i="2" s="1"/>
  <c r="I176" i="1"/>
  <c r="I175" i="1" s="1"/>
  <c r="I115" i="1"/>
  <c r="H1338" i="2"/>
  <c r="I1338" i="2" s="1"/>
  <c r="I121" i="1"/>
  <c r="H713" i="2"/>
  <c r="I713" i="2" s="1"/>
  <c r="I47" i="1"/>
  <c r="I143" i="1"/>
  <c r="H1391" i="2"/>
  <c r="I1391" i="2" s="1"/>
  <c r="I1389" i="2" s="1"/>
  <c r="H1375" i="2" s="1"/>
  <c r="I1375" i="2" s="1"/>
  <c r="W1087" i="2"/>
  <c r="I124" i="1"/>
  <c r="I46" i="1"/>
  <c r="I137" i="1"/>
  <c r="I148" i="1"/>
  <c r="I155" i="1"/>
  <c r="I98" i="1"/>
  <c r="I38" i="1"/>
  <c r="I118" i="1"/>
  <c r="L18" i="1"/>
  <c r="M18" i="1" s="1"/>
  <c r="N18" i="1" s="1"/>
  <c r="I173" i="1"/>
  <c r="I147" i="1"/>
  <c r="I158" i="1"/>
  <c r="I138" i="1"/>
  <c r="I144" i="1"/>
  <c r="H709" i="2"/>
  <c r="I709" i="2" s="1"/>
  <c r="I84" i="1"/>
  <c r="I167" i="1"/>
  <c r="I172" i="1"/>
  <c r="I136" i="1"/>
  <c r="I151" i="1"/>
  <c r="I169" i="1"/>
  <c r="I95" i="1"/>
  <c r="I23" i="1"/>
  <c r="I150" i="1"/>
  <c r="I33" i="1"/>
  <c r="L19" i="1"/>
  <c r="M19" i="1" s="1"/>
  <c r="N19" i="1" s="1"/>
  <c r="V1180" i="2"/>
  <c r="W1180" i="2" s="1"/>
  <c r="V51" i="2"/>
  <c r="W51" i="2" s="1"/>
  <c r="V61" i="2"/>
  <c r="W61" i="2" s="1"/>
  <c r="V255" i="2"/>
  <c r="W255" i="2" s="1"/>
  <c r="V210" i="2"/>
  <c r="W210" i="2" s="1"/>
  <c r="V159" i="2"/>
  <c r="W159" i="2" s="1"/>
  <c r="V1235" i="2"/>
  <c r="W1235" i="2" s="1"/>
  <c r="V873" i="2"/>
  <c r="W873" i="2" s="1"/>
  <c r="V1378" i="2"/>
  <c r="W1378" i="2" s="1"/>
  <c r="V1173" i="2"/>
  <c r="W1173" i="2" s="1"/>
  <c r="V1318" i="2"/>
  <c r="W1318" i="2" s="1"/>
  <c r="AA947" i="2"/>
  <c r="Z110" i="2" s="1"/>
  <c r="AA110" i="2" s="1"/>
  <c r="O1117" i="2"/>
  <c r="N197" i="2" s="1"/>
  <c r="O197" i="2" s="1"/>
  <c r="S935" i="2"/>
  <c r="R106" i="2" s="1"/>
  <c r="S106" i="2" s="1"/>
  <c r="H1412" i="2"/>
  <c r="I1412" i="2" s="1"/>
  <c r="H657" i="2"/>
  <c r="I657" i="2" s="1"/>
  <c r="I653" i="2" s="1"/>
  <c r="H294" i="2"/>
  <c r="I294" i="2" s="1"/>
  <c r="H395" i="2"/>
  <c r="I395" i="2" s="1"/>
  <c r="V1416" i="2"/>
  <c r="W1416" i="2" s="1"/>
  <c r="V128" i="2"/>
  <c r="W128" i="2" s="1"/>
  <c r="W1464" i="2"/>
  <c r="V712" i="2" s="1"/>
  <c r="W712" i="2" s="1"/>
  <c r="W707" i="2" s="1"/>
  <c r="Z268" i="2"/>
  <c r="AA268" i="2" s="1"/>
  <c r="AA267" i="2" s="1"/>
  <c r="Z183" i="2"/>
  <c r="AA183" i="2" s="1"/>
  <c r="AA182" i="2" s="1"/>
  <c r="T1432" i="2"/>
  <c r="T1425" i="2"/>
  <c r="U1425" i="2" s="1"/>
  <c r="V1319" i="2"/>
  <c r="W1319" i="2" s="1"/>
  <c r="V290" i="2"/>
  <c r="W290" i="2" s="1"/>
  <c r="V277" i="2"/>
  <c r="W277" i="2" s="1"/>
  <c r="V227" i="2"/>
  <c r="W227" i="2" s="1"/>
  <c r="V250" i="2"/>
  <c r="W250" i="2" s="1"/>
  <c r="V189" i="2"/>
  <c r="W189" i="2" s="1"/>
  <c r="W1091" i="2"/>
  <c r="V183" i="2" s="1"/>
  <c r="W183" i="2" s="1"/>
  <c r="W182" i="2" s="1"/>
  <c r="S1117" i="2"/>
  <c r="R197" i="2" s="1"/>
  <c r="S197" i="2" s="1"/>
  <c r="Z1416" i="2"/>
  <c r="AA1416" i="2" s="1"/>
  <c r="Z128" i="2"/>
  <c r="AA128" i="2" s="1"/>
  <c r="N1425" i="2"/>
  <c r="O1425" i="2" s="1"/>
  <c r="O1422" i="2" s="1"/>
  <c r="N1411" i="2" s="1"/>
  <c r="O1411" i="2" s="1"/>
  <c r="N1432" i="2"/>
  <c r="O1432" i="2" s="1"/>
  <c r="O1427" i="2" s="1"/>
  <c r="N1412" i="2" s="1"/>
  <c r="O1412" i="2" s="1"/>
  <c r="N1173" i="2"/>
  <c r="O1173" i="2" s="1"/>
  <c r="N873" i="2"/>
  <c r="O873" i="2" s="1"/>
  <c r="N1180" i="2"/>
  <c r="O1180" i="2" s="1"/>
  <c r="N61" i="2"/>
  <c r="O61" i="2" s="1"/>
  <c r="N1235" i="2"/>
  <c r="O1235" i="2" s="1"/>
  <c r="N1378" i="2"/>
  <c r="O1378" i="2" s="1"/>
  <c r="N1318" i="2"/>
  <c r="O1318" i="2" s="1"/>
  <c r="N159" i="2"/>
  <c r="O159" i="2" s="1"/>
  <c r="N51" i="2"/>
  <c r="O51" i="2" s="1"/>
  <c r="N210" i="2"/>
  <c r="O210" i="2" s="1"/>
  <c r="N255" i="2"/>
  <c r="O255" i="2" s="1"/>
  <c r="H81" i="2"/>
  <c r="I81" i="2" s="1"/>
  <c r="H1304" i="2"/>
  <c r="I1304" i="2" s="1"/>
  <c r="H441" i="2"/>
  <c r="I441" i="2" s="1"/>
  <c r="P221" i="2"/>
  <c r="Q221" i="2" s="1"/>
  <c r="Q220" i="2" s="1"/>
  <c r="P316" i="2"/>
  <c r="Q316" i="2" s="1"/>
  <c r="P241" i="2"/>
  <c r="Q241" i="2" s="1"/>
  <c r="Q240" i="2" s="1"/>
  <c r="R316" i="2"/>
  <c r="S316" i="2" s="1"/>
  <c r="R241" i="2"/>
  <c r="S241" i="2" s="1"/>
  <c r="S240" i="2" s="1"/>
  <c r="R221" i="2"/>
  <c r="S221" i="2" s="1"/>
  <c r="S220" i="2" s="1"/>
  <c r="Z1370" i="2"/>
  <c r="AA1370" i="2" s="1"/>
  <c r="Z1301" i="2"/>
  <c r="AA1301" i="2" s="1"/>
  <c r="Z195" i="2"/>
  <c r="AA195" i="2" s="1"/>
  <c r="AA194" i="2" s="1"/>
  <c r="Z412" i="2" s="1"/>
  <c r="AA412" i="2" s="1"/>
  <c r="R1377" i="2"/>
  <c r="S1377" i="2" s="1"/>
  <c r="R1317" i="2"/>
  <c r="S1317" i="2" s="1"/>
  <c r="R1172" i="2"/>
  <c r="S1172" i="2" s="1"/>
  <c r="R872" i="2"/>
  <c r="S872" i="2" s="1"/>
  <c r="R60" i="2"/>
  <c r="S60" i="2" s="1"/>
  <c r="R1179" i="2"/>
  <c r="S1179" i="2" s="1"/>
  <c r="R1234" i="2"/>
  <c r="S1234" i="2" s="1"/>
  <c r="R158" i="2"/>
  <c r="S158" i="2" s="1"/>
  <c r="R209" i="2"/>
  <c r="S209" i="2" s="1"/>
  <c r="R254" i="2"/>
  <c r="S254" i="2" s="1"/>
  <c r="R50" i="2"/>
  <c r="S50" i="2" s="1"/>
  <c r="R183" i="2"/>
  <c r="S183" i="2" s="1"/>
  <c r="S182" i="2" s="1"/>
  <c r="R268" i="2"/>
  <c r="S268" i="2" s="1"/>
  <c r="S267" i="2" s="1"/>
  <c r="H325" i="2"/>
  <c r="I325" i="2" s="1"/>
  <c r="H177" i="2"/>
  <c r="I177" i="2" s="1"/>
  <c r="I176" i="2" s="1"/>
  <c r="X1301" i="2"/>
  <c r="Y1301" i="2" s="1"/>
  <c r="X1370" i="2"/>
  <c r="Y1370" i="2" s="1"/>
  <c r="X195" i="2"/>
  <c r="Y195" i="2" s="1"/>
  <c r="Y194" i="2" s="1"/>
  <c r="X412" i="2" s="1"/>
  <c r="Y412" i="2" s="1"/>
  <c r="X221" i="2"/>
  <c r="Y221" i="2" s="1"/>
  <c r="Y220" i="2" s="1"/>
  <c r="X241" i="2"/>
  <c r="Y241" i="2" s="1"/>
  <c r="Y240" i="2" s="1"/>
  <c r="X316" i="2"/>
  <c r="Y316" i="2" s="1"/>
  <c r="Z1172" i="2"/>
  <c r="AA1172" i="2" s="1"/>
  <c r="Z60" i="2"/>
  <c r="AA60" i="2" s="1"/>
  <c r="Z1179" i="2"/>
  <c r="AA1179" i="2" s="1"/>
  <c r="Z872" i="2"/>
  <c r="AA872" i="2" s="1"/>
  <c r="Z1234" i="2"/>
  <c r="AA1234" i="2" s="1"/>
  <c r="Z1377" i="2"/>
  <c r="AA1377" i="2" s="1"/>
  <c r="Z1317" i="2"/>
  <c r="AA1317" i="2" s="1"/>
  <c r="Z158" i="2"/>
  <c r="AA158" i="2" s="1"/>
  <c r="Z50" i="2"/>
  <c r="AA50" i="2" s="1"/>
  <c r="Z209" i="2"/>
  <c r="AA209" i="2" s="1"/>
  <c r="Z254" i="2"/>
  <c r="AA254" i="2" s="1"/>
  <c r="Y947" i="2"/>
  <c r="X110" i="2" s="1"/>
  <c r="Y110" i="2" s="1"/>
  <c r="U1119" i="2"/>
  <c r="K1119" i="2" s="1"/>
  <c r="J1119" i="2"/>
  <c r="Z294" i="2"/>
  <c r="AA294" i="2" s="1"/>
  <c r="Z395" i="2"/>
  <c r="AA395" i="2" s="1"/>
  <c r="R1243" i="2"/>
  <c r="S1243" i="2" s="1"/>
  <c r="S1241" i="2" s="1"/>
  <c r="R320" i="2" s="1"/>
  <c r="S320" i="2" s="1"/>
  <c r="R1338" i="2"/>
  <c r="S1338" i="2" s="1"/>
  <c r="R865" i="2"/>
  <c r="S865" i="2" s="1"/>
  <c r="R1391" i="2"/>
  <c r="S1391" i="2" s="1"/>
  <c r="S1389" i="2" s="1"/>
  <c r="R1375" i="2" s="1"/>
  <c r="S1375" i="2" s="1"/>
  <c r="K804" i="2"/>
  <c r="K803" i="2" s="1"/>
  <c r="U803" i="2"/>
  <c r="N1415" i="2"/>
  <c r="O1415" i="2" s="1"/>
  <c r="N1226" i="2"/>
  <c r="O1226" i="2" s="1"/>
  <c r="N1216" i="2"/>
  <c r="O1216" i="2" s="1"/>
  <c r="N1250" i="2"/>
  <c r="O1250" i="2" s="1"/>
  <c r="N1331" i="2"/>
  <c r="O1331" i="2" s="1"/>
  <c r="N1267" i="2"/>
  <c r="O1267" i="2" s="1"/>
  <c r="N1356" i="2"/>
  <c r="O1356" i="2" s="1"/>
  <c r="N1308" i="2"/>
  <c r="O1308" i="2" s="1"/>
  <c r="Z1337" i="2"/>
  <c r="AA1337" i="2" s="1"/>
  <c r="Z1242" i="2"/>
  <c r="AA1242" i="2" s="1"/>
  <c r="Z864" i="2"/>
  <c r="AA864" i="2" s="1"/>
  <c r="Z1390" i="2"/>
  <c r="AA1390" i="2" s="1"/>
  <c r="N1377" i="2"/>
  <c r="O1377" i="2" s="1"/>
  <c r="N1172" i="2"/>
  <c r="O1172" i="2" s="1"/>
  <c r="N1179" i="2"/>
  <c r="O1179" i="2" s="1"/>
  <c r="N50" i="2"/>
  <c r="O50" i="2" s="1"/>
  <c r="N1234" i="2"/>
  <c r="O1234" i="2" s="1"/>
  <c r="N1317" i="2"/>
  <c r="O1317" i="2" s="1"/>
  <c r="N158" i="2"/>
  <c r="O158" i="2" s="1"/>
  <c r="N60" i="2"/>
  <c r="O60" i="2" s="1"/>
  <c r="N254" i="2"/>
  <c r="O254" i="2" s="1"/>
  <c r="N209" i="2"/>
  <c r="O209" i="2" s="1"/>
  <c r="N872" i="2"/>
  <c r="O872" i="2" s="1"/>
  <c r="AA1397" i="2"/>
  <c r="Z1376" i="2" s="1"/>
  <c r="AA1376" i="2" s="1"/>
  <c r="R1379" i="2"/>
  <c r="S1379" i="2" s="1"/>
  <c r="R1319" i="2"/>
  <c r="S1319" i="2" s="1"/>
  <c r="R277" i="2"/>
  <c r="S277" i="2" s="1"/>
  <c r="R189" i="2"/>
  <c r="S189" i="2" s="1"/>
  <c r="R250" i="2"/>
  <c r="S250" i="2" s="1"/>
  <c r="R227" i="2"/>
  <c r="S227" i="2" s="1"/>
  <c r="R290" i="2"/>
  <c r="S290" i="2" s="1"/>
  <c r="I1061" i="2"/>
  <c r="N262" i="2"/>
  <c r="O262" i="2" s="1"/>
  <c r="O261" i="2" s="1"/>
  <c r="N281" i="2"/>
  <c r="O281" i="2" s="1"/>
  <c r="O280" i="2" s="1"/>
  <c r="N1316" i="2" s="1"/>
  <c r="O1316" i="2" s="1"/>
  <c r="N171" i="2"/>
  <c r="O171" i="2" s="1"/>
  <c r="O170" i="2" s="1"/>
  <c r="S947" i="2"/>
  <c r="R110" i="2" s="1"/>
  <c r="S110" i="2" s="1"/>
  <c r="Z1305" i="2"/>
  <c r="AA1305" i="2" s="1"/>
  <c r="Z442" i="2"/>
  <c r="AA442" i="2" s="1"/>
  <c r="Z82" i="2"/>
  <c r="AA82" i="2" s="1"/>
  <c r="P1172" i="2"/>
  <c r="Q1172" i="2" s="1"/>
  <c r="P872" i="2"/>
  <c r="Q872" i="2" s="1"/>
  <c r="P60" i="2"/>
  <c r="Q60" i="2" s="1"/>
  <c r="P1317" i="2"/>
  <c r="Q1317" i="2" s="1"/>
  <c r="P1377" i="2"/>
  <c r="Q1377" i="2" s="1"/>
  <c r="P1234" i="2"/>
  <c r="Q1234" i="2" s="1"/>
  <c r="P1179" i="2"/>
  <c r="Q1179" i="2" s="1"/>
  <c r="P209" i="2"/>
  <c r="Q209" i="2" s="1"/>
  <c r="P50" i="2"/>
  <c r="Q50" i="2" s="1"/>
  <c r="P254" i="2"/>
  <c r="Q254" i="2" s="1"/>
  <c r="P158" i="2"/>
  <c r="Q158" i="2" s="1"/>
  <c r="V395" i="2"/>
  <c r="W395" i="2" s="1"/>
  <c r="V294" i="2"/>
  <c r="W294" i="2" s="1"/>
  <c r="K1444" i="2"/>
  <c r="K1443" i="2" s="1"/>
  <c r="U1443" i="2"/>
  <c r="P1370" i="2"/>
  <c r="Q1370" i="2" s="1"/>
  <c r="P1301" i="2"/>
  <c r="Q1301" i="2" s="1"/>
  <c r="P195" i="2"/>
  <c r="Q195" i="2" s="1"/>
  <c r="AA1215" i="2"/>
  <c r="Z310" i="2" s="1"/>
  <c r="AA310" i="2" s="1"/>
  <c r="U822" i="2"/>
  <c r="K822" i="2" s="1"/>
  <c r="J822" i="2"/>
  <c r="K995" i="2"/>
  <c r="K994" i="2" s="1"/>
  <c r="U994" i="2"/>
  <c r="U1101" i="2"/>
  <c r="K1101" i="2" s="1"/>
  <c r="J1101" i="2"/>
  <c r="U1036" i="2"/>
  <c r="J1036" i="2"/>
  <c r="K735" i="2"/>
  <c r="K734" i="2" s="1"/>
  <c r="U734" i="2"/>
  <c r="J973" i="2"/>
  <c r="U973" i="2"/>
  <c r="K973" i="2" s="1"/>
  <c r="K1198" i="2"/>
  <c r="K1197" i="2" s="1"/>
  <c r="U1197" i="2"/>
  <c r="T300" i="2" s="1"/>
  <c r="J927" i="2"/>
  <c r="U927" i="2"/>
  <c r="K927" i="2" s="1"/>
  <c r="X49" i="2"/>
  <c r="Y49" i="2" s="1"/>
  <c r="X59" i="2"/>
  <c r="Y59" i="2" s="1"/>
  <c r="U1112" i="2"/>
  <c r="J1112" i="2"/>
  <c r="X1320" i="2"/>
  <c r="Y1320" i="2" s="1"/>
  <c r="X1380" i="2"/>
  <c r="Y1380" i="2" s="1"/>
  <c r="X228" i="2"/>
  <c r="Y228" i="2" s="1"/>
  <c r="X251" i="2"/>
  <c r="Y251" i="2" s="1"/>
  <c r="X278" i="2"/>
  <c r="Y278" i="2" s="1"/>
  <c r="X190" i="2"/>
  <c r="Y190" i="2" s="1"/>
  <c r="X291" i="2"/>
  <c r="Y291" i="2" s="1"/>
  <c r="P865" i="2"/>
  <c r="Q865" i="2" s="1"/>
  <c r="P1391" i="2"/>
  <c r="Q1391" i="2" s="1"/>
  <c r="P1338" i="2"/>
  <c r="Q1338" i="2" s="1"/>
  <c r="Q1336" i="2" s="1"/>
  <c r="P1315" i="2" s="1"/>
  <c r="Q1315" i="2" s="1"/>
  <c r="P1243" i="2"/>
  <c r="Q1243" i="2" s="1"/>
  <c r="Q1241" i="2" s="1"/>
  <c r="P320" i="2" s="1"/>
  <c r="Q320" i="2" s="1"/>
  <c r="N821" i="2"/>
  <c r="O821" i="2" s="1"/>
  <c r="O818" i="2" s="1"/>
  <c r="N817" i="2"/>
  <c r="O817" i="2" s="1"/>
  <c r="O814" i="2" s="1"/>
  <c r="X350" i="2"/>
  <c r="Y350" i="2" s="1"/>
  <c r="Y348" i="2" s="1"/>
  <c r="X143" i="2"/>
  <c r="Y143" i="2" s="1"/>
  <c r="Y142" i="2" s="1"/>
  <c r="X371" i="2"/>
  <c r="Y371" i="2" s="1"/>
  <c r="Y370" i="2" s="1"/>
  <c r="X147" i="2"/>
  <c r="Y147" i="2" s="1"/>
  <c r="Y146" i="2" s="1"/>
  <c r="X355" i="2"/>
  <c r="Y355" i="2" s="1"/>
  <c r="Y353" i="2" s="1"/>
  <c r="X723" i="2"/>
  <c r="Y723" i="2" s="1"/>
  <c r="Y722" i="2" s="1"/>
  <c r="X41" i="2" s="1"/>
  <c r="Y41" i="2" s="1"/>
  <c r="Y40" i="2" s="1"/>
  <c r="X411" i="2"/>
  <c r="Y411" i="2" s="1"/>
  <c r="X359" i="2"/>
  <c r="Y359" i="2" s="1"/>
  <c r="Y357" i="2" s="1"/>
  <c r="X139" i="2"/>
  <c r="Y139" i="2" s="1"/>
  <c r="Y138" i="2" s="1"/>
  <c r="X122" i="2"/>
  <c r="Y122" i="2" s="1"/>
  <c r="Y121" i="2" s="1"/>
  <c r="X135" i="2"/>
  <c r="Y135" i="2" s="1"/>
  <c r="Y134" i="2" s="1"/>
  <c r="R177" i="2"/>
  <c r="S177" i="2" s="1"/>
  <c r="S176" i="2" s="1"/>
  <c r="R325" i="2"/>
  <c r="S325" i="2" s="1"/>
  <c r="K881" i="2"/>
  <c r="K1428" i="2"/>
  <c r="Z1379" i="2"/>
  <c r="AA1379" i="2" s="1"/>
  <c r="Z1319" i="2"/>
  <c r="AA1319" i="2" s="1"/>
  <c r="Z189" i="2"/>
  <c r="AA189" i="2" s="1"/>
  <c r="Z277" i="2"/>
  <c r="AA277" i="2" s="1"/>
  <c r="Z250" i="2"/>
  <c r="AA250" i="2" s="1"/>
  <c r="Z227" i="2"/>
  <c r="AA227" i="2" s="1"/>
  <c r="Z290" i="2"/>
  <c r="AA290" i="2" s="1"/>
  <c r="V1380" i="2"/>
  <c r="W1380" i="2" s="1"/>
  <c r="V1320" i="2"/>
  <c r="W1320" i="2" s="1"/>
  <c r="V251" i="2"/>
  <c r="W251" i="2" s="1"/>
  <c r="V228" i="2"/>
  <c r="W228" i="2" s="1"/>
  <c r="V291" i="2"/>
  <c r="W291" i="2" s="1"/>
  <c r="V190" i="2"/>
  <c r="W190" i="2" s="1"/>
  <c r="V278" i="2"/>
  <c r="W278" i="2" s="1"/>
  <c r="I863" i="2"/>
  <c r="H154" i="2" s="1"/>
  <c r="I154" i="2" s="1"/>
  <c r="W1403" i="2"/>
  <c r="V1398" i="2" s="1"/>
  <c r="W1398" i="2" s="1"/>
  <c r="W1397" i="2" s="1"/>
  <c r="V1376" i="2" s="1"/>
  <c r="W1376" i="2" s="1"/>
  <c r="R1275" i="2"/>
  <c r="S1275" i="2" s="1"/>
  <c r="S1274" i="2" s="1"/>
  <c r="R430" i="2" s="1"/>
  <c r="S430" i="2" s="1"/>
  <c r="S429" i="2" s="1"/>
  <c r="R456" i="2"/>
  <c r="S456" i="2" s="1"/>
  <c r="X177" i="2"/>
  <c r="Y177" i="2" s="1"/>
  <c r="Y176" i="2" s="1"/>
  <c r="X325" i="2"/>
  <c r="Y325" i="2" s="1"/>
  <c r="Z1243" i="2"/>
  <c r="AA1243" i="2" s="1"/>
  <c r="Z1338" i="2"/>
  <c r="AA1338" i="2" s="1"/>
  <c r="Z1391" i="2"/>
  <c r="AA1391" i="2" s="1"/>
  <c r="Z865" i="2"/>
  <c r="AA865" i="2" s="1"/>
  <c r="K829" i="2"/>
  <c r="K828" i="2" s="1"/>
  <c r="U828" i="2"/>
  <c r="J1096" i="2"/>
  <c r="U1096" i="2"/>
  <c r="J882" i="2"/>
  <c r="U882" i="2"/>
  <c r="K882" i="2" s="1"/>
  <c r="U978" i="2"/>
  <c r="K978" i="2" s="1"/>
  <c r="J978" i="2"/>
  <c r="U933" i="2"/>
  <c r="K933" i="2" s="1"/>
  <c r="J933" i="2"/>
  <c r="T815" i="2"/>
  <c r="T819" i="2"/>
  <c r="T1120" i="2"/>
  <c r="T1125" i="2"/>
  <c r="U1431" i="2"/>
  <c r="K1431" i="2" s="1"/>
  <c r="J1431" i="2"/>
  <c r="S944" i="2"/>
  <c r="R109" i="2" s="1"/>
  <c r="S109" i="2" s="1"/>
  <c r="K1020" i="2"/>
  <c r="K1019" i="2" s="1"/>
  <c r="U1019" i="2"/>
  <c r="K1279" i="2"/>
  <c r="K1278" i="2" s="1"/>
  <c r="U1278" i="2"/>
  <c r="Z171" i="2"/>
  <c r="AA171" i="2" s="1"/>
  <c r="AA170" i="2" s="1"/>
  <c r="Z281" i="2"/>
  <c r="AA281" i="2" s="1"/>
  <c r="AA280" i="2" s="1"/>
  <c r="Z1316" i="2" s="1"/>
  <c r="AA1316" i="2" s="1"/>
  <c r="Z262" i="2"/>
  <c r="AA262" i="2" s="1"/>
  <c r="AA261" i="2" s="1"/>
  <c r="X1379" i="2"/>
  <c r="Y1379" i="2" s="1"/>
  <c r="X1319" i="2"/>
  <c r="Y1319" i="2" s="1"/>
  <c r="X250" i="2"/>
  <c r="Y250" i="2" s="1"/>
  <c r="X189" i="2"/>
  <c r="Y189" i="2" s="1"/>
  <c r="X290" i="2"/>
  <c r="Y290" i="2" s="1"/>
  <c r="X227" i="2"/>
  <c r="Y227" i="2" s="1"/>
  <c r="X277" i="2"/>
  <c r="Y277" i="2" s="1"/>
  <c r="Q40" i="2"/>
  <c r="N1319" i="2"/>
  <c r="O1319" i="2" s="1"/>
  <c r="N1379" i="2"/>
  <c r="O1379" i="2" s="1"/>
  <c r="N250" i="2"/>
  <c r="O250" i="2" s="1"/>
  <c r="N189" i="2"/>
  <c r="O189" i="2" s="1"/>
  <c r="N227" i="2"/>
  <c r="O227" i="2" s="1"/>
  <c r="N290" i="2"/>
  <c r="O290" i="2" s="1"/>
  <c r="N277" i="2"/>
  <c r="O277" i="2" s="1"/>
  <c r="Z1318" i="2"/>
  <c r="AA1318" i="2" s="1"/>
  <c r="Z51" i="2"/>
  <c r="AA51" i="2" s="1"/>
  <c r="Z1378" i="2"/>
  <c r="AA1378" i="2" s="1"/>
  <c r="Z1173" i="2"/>
  <c r="AA1173" i="2" s="1"/>
  <c r="Z1235" i="2"/>
  <c r="AA1235" i="2" s="1"/>
  <c r="Z1180" i="2"/>
  <c r="AA1180" i="2" s="1"/>
  <c r="Z873" i="2"/>
  <c r="AA873" i="2" s="1"/>
  <c r="Z159" i="2"/>
  <c r="AA159" i="2" s="1"/>
  <c r="Z210" i="2"/>
  <c r="AA210" i="2" s="1"/>
  <c r="Z61" i="2"/>
  <c r="AA61" i="2" s="1"/>
  <c r="Z255" i="2"/>
  <c r="AA255" i="2" s="1"/>
  <c r="H1356" i="2"/>
  <c r="I1356" i="2" s="1"/>
  <c r="H1267" i="2"/>
  <c r="I1267" i="2" s="1"/>
  <c r="H1216" i="2"/>
  <c r="I1216" i="2" s="1"/>
  <c r="H1331" i="2"/>
  <c r="I1331" i="2" s="1"/>
  <c r="H1250" i="2"/>
  <c r="I1250" i="2" s="1"/>
  <c r="H1308" i="2"/>
  <c r="I1308" i="2" s="1"/>
  <c r="H1415" i="2"/>
  <c r="I1415" i="2" s="1"/>
  <c r="H1226" i="2"/>
  <c r="I1226" i="2" s="1"/>
  <c r="R1251" i="2"/>
  <c r="S1251" i="2" s="1"/>
  <c r="R1332" i="2"/>
  <c r="S1332" i="2" s="1"/>
  <c r="R1217" i="2"/>
  <c r="S1217" i="2" s="1"/>
  <c r="R1357" i="2"/>
  <c r="S1357" i="2" s="1"/>
  <c r="R1309" i="2"/>
  <c r="S1309" i="2" s="1"/>
  <c r="R1416" i="2"/>
  <c r="S1416" i="2" s="1"/>
  <c r="R1268" i="2"/>
  <c r="S1268" i="2" s="1"/>
  <c r="R1227" i="2"/>
  <c r="S1227" i="2" s="1"/>
  <c r="R128" i="2"/>
  <c r="S128" i="2" s="1"/>
  <c r="X82" i="2"/>
  <c r="Y82" i="2" s="1"/>
  <c r="X1305" i="2"/>
  <c r="Y1305" i="2" s="1"/>
  <c r="X442" i="2"/>
  <c r="Y442" i="2" s="1"/>
  <c r="Y1403" i="2"/>
  <c r="X1398" i="2" s="1"/>
  <c r="Y1398" i="2" s="1"/>
  <c r="Y1397" i="2" s="1"/>
  <c r="X1376" i="2" s="1"/>
  <c r="Y1376" i="2" s="1"/>
  <c r="H342" i="2"/>
  <c r="I342" i="2" s="1"/>
  <c r="H347" i="2"/>
  <c r="I347" i="2" s="1"/>
  <c r="H305" i="2"/>
  <c r="I305" i="2" s="1"/>
  <c r="R1370" i="2"/>
  <c r="S1370" i="2" s="1"/>
  <c r="R1301" i="2"/>
  <c r="S1301" i="2" s="1"/>
  <c r="R195" i="2"/>
  <c r="S195" i="2" s="1"/>
  <c r="X1308" i="2"/>
  <c r="Y1308" i="2" s="1"/>
  <c r="X1331" i="2"/>
  <c r="Y1331" i="2" s="1"/>
  <c r="X1415" i="2"/>
  <c r="Y1415" i="2" s="1"/>
  <c r="X1226" i="2"/>
  <c r="Y1226" i="2" s="1"/>
  <c r="X1356" i="2"/>
  <c r="Y1356" i="2" s="1"/>
  <c r="X1250" i="2"/>
  <c r="Y1250" i="2" s="1"/>
  <c r="X1267" i="2"/>
  <c r="Y1267" i="2" s="1"/>
  <c r="X1216" i="2"/>
  <c r="Y1216" i="2" s="1"/>
  <c r="H221" i="2"/>
  <c r="I221" i="2" s="1"/>
  <c r="I220" i="2" s="1"/>
  <c r="H316" i="2"/>
  <c r="I316" i="2" s="1"/>
  <c r="H241" i="2"/>
  <c r="I241" i="2" s="1"/>
  <c r="I240" i="2" s="1"/>
  <c r="H82" i="2"/>
  <c r="I82" i="2" s="1"/>
  <c r="H1305" i="2"/>
  <c r="I1305" i="2" s="1"/>
  <c r="H442" i="2"/>
  <c r="I442" i="2" s="1"/>
  <c r="H1317" i="2"/>
  <c r="I1317" i="2" s="1"/>
  <c r="H1179" i="2"/>
  <c r="I1179" i="2" s="1"/>
  <c r="H60" i="2"/>
  <c r="I60" i="2" s="1"/>
  <c r="H1172" i="2"/>
  <c r="I1172" i="2" s="1"/>
  <c r="H1377" i="2"/>
  <c r="I1377" i="2" s="1"/>
  <c r="H1234" i="2"/>
  <c r="I1234" i="2" s="1"/>
  <c r="H209" i="2"/>
  <c r="I209" i="2" s="1"/>
  <c r="H872" i="2"/>
  <c r="I872" i="2" s="1"/>
  <c r="H50" i="2"/>
  <c r="I50" i="2" s="1"/>
  <c r="H254" i="2"/>
  <c r="I254" i="2" s="1"/>
  <c r="H158" i="2"/>
  <c r="I158" i="2" s="1"/>
  <c r="V316" i="2"/>
  <c r="W316" i="2" s="1"/>
  <c r="V241" i="2"/>
  <c r="W241" i="2" s="1"/>
  <c r="W240" i="2" s="1"/>
  <c r="V221" i="2"/>
  <c r="W221" i="2" s="1"/>
  <c r="W220" i="2" s="1"/>
  <c r="R82" i="2"/>
  <c r="S82" i="2" s="1"/>
  <c r="R1305" i="2"/>
  <c r="S1305" i="2" s="1"/>
  <c r="R442" i="2"/>
  <c r="S442" i="2" s="1"/>
  <c r="N316" i="2"/>
  <c r="O316" i="2" s="1"/>
  <c r="N241" i="2"/>
  <c r="O241" i="2" s="1"/>
  <c r="O240" i="2" s="1"/>
  <c r="N221" i="2"/>
  <c r="O221" i="2" s="1"/>
  <c r="O220" i="2" s="1"/>
  <c r="P1304" i="2"/>
  <c r="Q1304" i="2" s="1"/>
  <c r="P441" i="2"/>
  <c r="Q441" i="2" s="1"/>
  <c r="P81" i="2"/>
  <c r="Q81" i="2" s="1"/>
  <c r="J1039" i="2"/>
  <c r="U1039" i="2"/>
  <c r="K1039" i="2" s="1"/>
  <c r="T1223" i="2"/>
  <c r="T1051" i="2"/>
  <c r="U887" i="2"/>
  <c r="K887" i="2" s="1"/>
  <c r="J887" i="2"/>
  <c r="U977" i="2"/>
  <c r="J977" i="2"/>
  <c r="I1464" i="2"/>
  <c r="H712" i="2" s="1"/>
  <c r="I712" i="2" s="1"/>
  <c r="K884" i="2"/>
  <c r="K1345" i="2"/>
  <c r="K1344" i="2" s="1"/>
  <c r="U1344" i="2"/>
  <c r="X347" i="2"/>
  <c r="Y347" i="2" s="1"/>
  <c r="X305" i="2"/>
  <c r="Y305" i="2" s="1"/>
  <c r="X342" i="2"/>
  <c r="Y342" i="2" s="1"/>
  <c r="X395" i="2"/>
  <c r="Y395" i="2" s="1"/>
  <c r="X294" i="2"/>
  <c r="Y294" i="2" s="1"/>
  <c r="U844" i="2"/>
  <c r="J844" i="2"/>
  <c r="U1424" i="2"/>
  <c r="K1424" i="2" s="1"/>
  <c r="J1424" i="2"/>
  <c r="P171" i="2"/>
  <c r="Q171" i="2" s="1"/>
  <c r="Q170" i="2" s="1"/>
  <c r="P262" i="2"/>
  <c r="Q262" i="2" s="1"/>
  <c r="Q261" i="2" s="1"/>
  <c r="P281" i="2"/>
  <c r="Q281" i="2" s="1"/>
  <c r="Q280" i="2" s="1"/>
  <c r="P1316" i="2" s="1"/>
  <c r="Q1316" i="2" s="1"/>
  <c r="U820" i="2"/>
  <c r="K820" i="2" s="1"/>
  <c r="J820" i="2"/>
  <c r="R1412" i="2"/>
  <c r="S1412" i="2" s="1"/>
  <c r="R657" i="2"/>
  <c r="S657" i="2" s="1"/>
  <c r="S653" i="2" s="1"/>
  <c r="R1356" i="2"/>
  <c r="S1356" i="2" s="1"/>
  <c r="S1355" i="2" s="1"/>
  <c r="R445" i="2" s="1"/>
  <c r="S445" i="2" s="1"/>
  <c r="R1267" i="2"/>
  <c r="S1267" i="2" s="1"/>
  <c r="R1226" i="2"/>
  <c r="S1226" i="2" s="1"/>
  <c r="R1216" i="2"/>
  <c r="S1216" i="2" s="1"/>
  <c r="R1308" i="2"/>
  <c r="S1308" i="2" s="1"/>
  <c r="R1415" i="2"/>
  <c r="S1415" i="2" s="1"/>
  <c r="R1250" i="2"/>
  <c r="S1250" i="2" s="1"/>
  <c r="S1249" i="2" s="1"/>
  <c r="R1331" i="2"/>
  <c r="S1331" i="2" s="1"/>
  <c r="H183" i="2"/>
  <c r="I183" i="2" s="1"/>
  <c r="I182" i="2" s="1"/>
  <c r="H268" i="2"/>
  <c r="I268" i="2" s="1"/>
  <c r="I267" i="2" s="1"/>
  <c r="X1318" i="2"/>
  <c r="Y1318" i="2" s="1"/>
  <c r="X873" i="2"/>
  <c r="Y873" i="2" s="1"/>
  <c r="X51" i="2"/>
  <c r="Y51" i="2" s="1"/>
  <c r="X1235" i="2"/>
  <c r="Y1235" i="2" s="1"/>
  <c r="X61" i="2"/>
  <c r="Y61" i="2" s="1"/>
  <c r="X1378" i="2"/>
  <c r="Y1378" i="2" s="1"/>
  <c r="X1180" i="2"/>
  <c r="Y1180" i="2" s="1"/>
  <c r="X1173" i="2"/>
  <c r="Y1173" i="2" s="1"/>
  <c r="X210" i="2"/>
  <c r="Y210" i="2" s="1"/>
  <c r="X255" i="2"/>
  <c r="Y255" i="2" s="1"/>
  <c r="X159" i="2"/>
  <c r="Y159" i="2" s="1"/>
  <c r="AA1464" i="2"/>
  <c r="Z712" i="2" s="1"/>
  <c r="AA712" i="2" s="1"/>
  <c r="P1319" i="2"/>
  <c r="Q1319" i="2" s="1"/>
  <c r="P1379" i="2"/>
  <c r="Q1379" i="2" s="1"/>
  <c r="P277" i="2"/>
  <c r="Q277" i="2" s="1"/>
  <c r="P250" i="2"/>
  <c r="Q250" i="2" s="1"/>
  <c r="P227" i="2"/>
  <c r="Q227" i="2" s="1"/>
  <c r="P189" i="2"/>
  <c r="Q189" i="2" s="1"/>
  <c r="P290" i="2"/>
  <c r="Q290" i="2" s="1"/>
  <c r="Z177" i="2"/>
  <c r="AA177" i="2" s="1"/>
  <c r="AA176" i="2" s="1"/>
  <c r="Z325" i="2"/>
  <c r="AA325" i="2" s="1"/>
  <c r="P1380" i="2"/>
  <c r="Q1380" i="2" s="1"/>
  <c r="P1320" i="2"/>
  <c r="Q1320" i="2" s="1"/>
  <c r="P190" i="2"/>
  <c r="Q190" i="2" s="1"/>
  <c r="P228" i="2"/>
  <c r="Q228" i="2" s="1"/>
  <c r="P251" i="2"/>
  <c r="Q251" i="2" s="1"/>
  <c r="P278" i="2"/>
  <c r="Q278" i="2" s="1"/>
  <c r="P291" i="2"/>
  <c r="Q291" i="2" s="1"/>
  <c r="P1305" i="2"/>
  <c r="Q1305" i="2" s="1"/>
  <c r="P82" i="2"/>
  <c r="Q82" i="2" s="1"/>
  <c r="P442" i="2"/>
  <c r="Q442" i="2" s="1"/>
  <c r="H1379" i="2"/>
  <c r="I1379" i="2" s="1"/>
  <c r="H1319" i="2"/>
  <c r="I1319" i="2" s="1"/>
  <c r="H227" i="2"/>
  <c r="I227" i="2" s="1"/>
  <c r="H277" i="2"/>
  <c r="I277" i="2" s="1"/>
  <c r="H250" i="2"/>
  <c r="I250" i="2" s="1"/>
  <c r="H189" i="2"/>
  <c r="I189" i="2" s="1"/>
  <c r="H290" i="2"/>
  <c r="I290" i="2" s="1"/>
  <c r="H1180" i="2"/>
  <c r="I1180" i="2" s="1"/>
  <c r="H1173" i="2"/>
  <c r="I1173" i="2" s="1"/>
  <c r="H61" i="2"/>
  <c r="I61" i="2" s="1"/>
  <c r="H1235" i="2"/>
  <c r="I1235" i="2" s="1"/>
  <c r="H1378" i="2"/>
  <c r="I1378" i="2" s="1"/>
  <c r="H1318" i="2"/>
  <c r="I1318" i="2" s="1"/>
  <c r="H873" i="2"/>
  <c r="I873" i="2" s="1"/>
  <c r="H159" i="2"/>
  <c r="I159" i="2" s="1"/>
  <c r="H210" i="2"/>
  <c r="I210" i="2" s="1"/>
  <c r="H255" i="2"/>
  <c r="I255" i="2" s="1"/>
  <c r="H51" i="2"/>
  <c r="I51" i="2" s="1"/>
  <c r="X1304" i="2"/>
  <c r="Y1304" i="2" s="1"/>
  <c r="X81" i="2"/>
  <c r="Y81" i="2" s="1"/>
  <c r="X441" i="2"/>
  <c r="Y441" i="2" s="1"/>
  <c r="Q1389" i="2"/>
  <c r="P1375" i="2" s="1"/>
  <c r="Q1375" i="2" s="1"/>
  <c r="AA117" i="2"/>
  <c r="W947" i="2"/>
  <c r="V110" i="2" s="1"/>
  <c r="W110" i="2" s="1"/>
  <c r="W101" i="2" s="1"/>
  <c r="O1397" i="2"/>
  <c r="N1376" i="2" s="1"/>
  <c r="O1376" i="2" s="1"/>
  <c r="J1034" i="2"/>
  <c r="U1034" i="2"/>
  <c r="K1034" i="2" s="1"/>
  <c r="K1155" i="2"/>
  <c r="S1459" i="2"/>
  <c r="R711" i="2" s="1"/>
  <c r="S711" i="2" s="1"/>
  <c r="S707" i="2" s="1"/>
  <c r="U959" i="2"/>
  <c r="J959" i="2"/>
  <c r="J1158" i="2"/>
  <c r="U1158" i="2"/>
  <c r="K1158" i="2" s="1"/>
  <c r="T926" i="2"/>
  <c r="T932" i="2"/>
  <c r="U972" i="2"/>
  <c r="J972" i="2"/>
  <c r="S1122" i="2"/>
  <c r="R198" i="2" s="1"/>
  <c r="S198" i="2" s="1"/>
  <c r="I644" i="2"/>
  <c r="K1066" i="2"/>
  <c r="K1065" i="2" s="1"/>
  <c r="U1065" i="2"/>
  <c r="R1235" i="2"/>
  <c r="S1235" i="2" s="1"/>
  <c r="R873" i="2"/>
  <c r="S873" i="2" s="1"/>
  <c r="R51" i="2"/>
  <c r="S51" i="2" s="1"/>
  <c r="R1378" i="2"/>
  <c r="S1378" i="2" s="1"/>
  <c r="R1318" i="2"/>
  <c r="S1318" i="2" s="1"/>
  <c r="R1180" i="2"/>
  <c r="S1180" i="2" s="1"/>
  <c r="R1173" i="2"/>
  <c r="S1173" i="2" s="1"/>
  <c r="R255" i="2"/>
  <c r="S255" i="2" s="1"/>
  <c r="R61" i="2"/>
  <c r="S61" i="2" s="1"/>
  <c r="R210" i="2"/>
  <c r="S210" i="2" s="1"/>
  <c r="R159" i="2"/>
  <c r="S159" i="2" s="1"/>
  <c r="Q947" i="2"/>
  <c r="P110" i="2" s="1"/>
  <c r="Q110" i="2" s="1"/>
  <c r="H1301" i="2"/>
  <c r="I1301" i="2" s="1"/>
  <c r="H1370" i="2"/>
  <c r="I1370" i="2" s="1"/>
  <c r="H195" i="2"/>
  <c r="I195" i="2" s="1"/>
  <c r="I194" i="2" s="1"/>
  <c r="K1049" i="2"/>
  <c r="P177" i="2"/>
  <c r="Q177" i="2" s="1"/>
  <c r="Q176" i="2" s="1"/>
  <c r="P325" i="2"/>
  <c r="Q325" i="2" s="1"/>
  <c r="W1061" i="2"/>
  <c r="N413" i="2"/>
  <c r="O413" i="2" s="1"/>
  <c r="N402" i="2"/>
  <c r="O402" i="2" s="1"/>
  <c r="O400" i="2" s="1"/>
  <c r="N113" i="2"/>
  <c r="O113" i="2" s="1"/>
  <c r="N397" i="2"/>
  <c r="O397" i="2" s="1"/>
  <c r="P395" i="2"/>
  <c r="Q395" i="2" s="1"/>
  <c r="P294" i="2"/>
  <c r="Q294" i="2" s="1"/>
  <c r="H1320" i="2"/>
  <c r="I1320" i="2" s="1"/>
  <c r="H1380" i="2"/>
  <c r="I1380" i="2" s="1"/>
  <c r="H291" i="2"/>
  <c r="I291" i="2" s="1"/>
  <c r="H228" i="2"/>
  <c r="I228" i="2" s="1"/>
  <c r="H190" i="2"/>
  <c r="I190" i="2" s="1"/>
  <c r="H278" i="2"/>
  <c r="I278" i="2" s="1"/>
  <c r="H251" i="2"/>
  <c r="I251" i="2" s="1"/>
  <c r="P946" i="2"/>
  <c r="Q946" i="2" s="1"/>
  <c r="Q944" i="2" s="1"/>
  <c r="P109" i="2" s="1"/>
  <c r="Q109" i="2" s="1"/>
  <c r="P701" i="2"/>
  <c r="Q701" i="2" s="1"/>
  <c r="Q699" i="2" s="1"/>
  <c r="P705" i="2"/>
  <c r="Q705" i="2" s="1"/>
  <c r="Q703" i="2" s="1"/>
  <c r="P668" i="2"/>
  <c r="Q668" i="2" s="1"/>
  <c r="Q666" i="2" s="1"/>
  <c r="P709" i="2" s="1"/>
  <c r="Q709" i="2" s="1"/>
  <c r="P660" i="2"/>
  <c r="Q660" i="2" s="1"/>
  <c r="Q658" i="2" s="1"/>
  <c r="P645" i="2"/>
  <c r="Q645" i="2" s="1"/>
  <c r="Q644" i="2" s="1"/>
  <c r="P634" i="2"/>
  <c r="Q634" i="2" s="1"/>
  <c r="Q633" i="2" s="1"/>
  <c r="P511" i="2"/>
  <c r="Q511" i="2" s="1"/>
  <c r="Q509" i="2" s="1"/>
  <c r="P515" i="2"/>
  <c r="Q515" i="2" s="1"/>
  <c r="Q513" i="2" s="1"/>
  <c r="P1465" i="2"/>
  <c r="Q1465" i="2" s="1"/>
  <c r="Q1464" i="2" s="1"/>
  <c r="P712" i="2" s="1"/>
  <c r="Q712" i="2" s="1"/>
  <c r="P1460" i="2"/>
  <c r="Q1460" i="2" s="1"/>
  <c r="Q1459" i="2" s="1"/>
  <c r="P711" i="2" s="1"/>
  <c r="Q711" i="2" s="1"/>
  <c r="P650" i="2"/>
  <c r="Q650" i="2" s="1"/>
  <c r="Q649" i="2" s="1"/>
  <c r="P614" i="2"/>
  <c r="Q614" i="2" s="1"/>
  <c r="Q612" i="2" s="1"/>
  <c r="P594" i="2"/>
  <c r="Q594" i="2" s="1"/>
  <c r="Q592" i="2" s="1"/>
  <c r="P590" i="2"/>
  <c r="Q590" i="2" s="1"/>
  <c r="Q588" i="2" s="1"/>
  <c r="P472" i="2"/>
  <c r="Q472" i="2" s="1"/>
  <c r="Q470" i="2" s="1"/>
  <c r="P598" i="2"/>
  <c r="Q598" i="2" s="1"/>
  <c r="Q596" i="2" s="1"/>
  <c r="P531" i="2"/>
  <c r="Q531" i="2" s="1"/>
  <c r="Q529" i="2" s="1"/>
  <c r="P937" i="2"/>
  <c r="Q937" i="2" s="1"/>
  <c r="Q935" i="2" s="1"/>
  <c r="P106" i="2" s="1"/>
  <c r="Q106" i="2" s="1"/>
  <c r="P697" i="2"/>
  <c r="Q697" i="2" s="1"/>
  <c r="Q695" i="2" s="1"/>
  <c r="P686" i="2"/>
  <c r="Q686" i="2" s="1"/>
  <c r="Q685" i="2" s="1"/>
  <c r="P676" i="2"/>
  <c r="Q676" i="2" s="1"/>
  <c r="Q675" i="2" s="1"/>
  <c r="P431" i="2"/>
  <c r="Q431" i="2" s="1"/>
  <c r="P574" i="2"/>
  <c r="Q574" i="2" s="1"/>
  <c r="Q572" i="2" s="1"/>
  <c r="P499" i="2"/>
  <c r="Q499" i="2" s="1"/>
  <c r="Q497" i="2" s="1"/>
  <c r="P602" i="2"/>
  <c r="Q602" i="2" s="1"/>
  <c r="Q600" i="2" s="1"/>
  <c r="P940" i="2"/>
  <c r="Q940" i="2" s="1"/>
  <c r="Q938" i="2" s="1"/>
  <c r="P107" i="2" s="1"/>
  <c r="Q107" i="2" s="1"/>
  <c r="P681" i="2"/>
  <c r="Q681" i="2" s="1"/>
  <c r="Q680" i="2" s="1"/>
  <c r="P586" i="2"/>
  <c r="Q586" i="2" s="1"/>
  <c r="Q584" i="2" s="1"/>
  <c r="P539" i="2"/>
  <c r="Q539" i="2" s="1"/>
  <c r="Q537" i="2" s="1"/>
  <c r="P483" i="2"/>
  <c r="Q483" i="2" s="1"/>
  <c r="Q482" i="2" s="1"/>
  <c r="P559" i="2"/>
  <c r="Q559" i="2" s="1"/>
  <c r="Q557" i="2" s="1"/>
  <c r="P610" i="2"/>
  <c r="Q610" i="2" s="1"/>
  <c r="Q608" i="2" s="1"/>
  <c r="P664" i="2"/>
  <c r="Q664" i="2" s="1"/>
  <c r="Q662" i="2" s="1"/>
  <c r="P639" i="2"/>
  <c r="Q639" i="2" s="1"/>
  <c r="Q637" i="2" s="1"/>
  <c r="P672" i="2"/>
  <c r="Q672" i="2" s="1"/>
  <c r="Q670" i="2" s="1"/>
  <c r="P713" i="2" s="1"/>
  <c r="Q713" i="2" s="1"/>
  <c r="P1409" i="2"/>
  <c r="Q1409" i="2" s="1"/>
  <c r="P625" i="2"/>
  <c r="Q625" i="2" s="1"/>
  <c r="Q624" i="2" s="1"/>
  <c r="P691" i="2"/>
  <c r="Q691" i="2" s="1"/>
  <c r="Q690" i="2" s="1"/>
  <c r="P654" i="2"/>
  <c r="Q654" i="2" s="1"/>
  <c r="P606" i="2"/>
  <c r="Q606" i="2" s="1"/>
  <c r="Q604" i="2" s="1"/>
  <c r="P622" i="2"/>
  <c r="Q622" i="2" s="1"/>
  <c r="Q620" i="2" s="1"/>
  <c r="P543" i="2"/>
  <c r="Q543" i="2" s="1"/>
  <c r="Q541" i="2" s="1"/>
  <c r="P468" i="2"/>
  <c r="Q468" i="2" s="1"/>
  <c r="Q466" i="2" s="1"/>
  <c r="P503" i="2"/>
  <c r="Q503" i="2" s="1"/>
  <c r="Q501" i="2" s="1"/>
  <c r="P551" i="2"/>
  <c r="Q551" i="2" s="1"/>
  <c r="Q549" i="2" s="1"/>
  <c r="P519" i="2"/>
  <c r="Q519" i="2" s="1"/>
  <c r="Q517" i="2" s="1"/>
  <c r="P555" i="2"/>
  <c r="Q555" i="2" s="1"/>
  <c r="Q553" i="2" s="1"/>
  <c r="P527" i="2"/>
  <c r="Q527" i="2" s="1"/>
  <c r="Q525" i="2" s="1"/>
  <c r="P563" i="2"/>
  <c r="Q563" i="2" s="1"/>
  <c r="Q561" i="2" s="1"/>
  <c r="P422" i="2"/>
  <c r="Q422" i="2" s="1"/>
  <c r="Q421" i="2" s="1"/>
  <c r="P103" i="2"/>
  <c r="Q103" i="2" s="1"/>
  <c r="P547" i="2"/>
  <c r="Q547" i="2" s="1"/>
  <c r="Q545" i="2" s="1"/>
  <c r="P523" i="2"/>
  <c r="Q523" i="2" s="1"/>
  <c r="Q521" i="2" s="1"/>
  <c r="P495" i="2"/>
  <c r="Q495" i="2" s="1"/>
  <c r="Q493" i="2" s="1"/>
  <c r="P426" i="2"/>
  <c r="Q426" i="2" s="1"/>
  <c r="Q425" i="2" s="1"/>
  <c r="P491" i="2"/>
  <c r="Q491" i="2" s="1"/>
  <c r="Q489" i="2" s="1"/>
  <c r="P461" i="2"/>
  <c r="Q461" i="2" s="1"/>
  <c r="Q459" i="2" s="1"/>
  <c r="P630" i="2"/>
  <c r="Q630" i="2" s="1"/>
  <c r="Q629" i="2" s="1"/>
  <c r="P507" i="2"/>
  <c r="Q507" i="2" s="1"/>
  <c r="Q505" i="2" s="1"/>
  <c r="P714" i="2"/>
  <c r="Q714" i="2" s="1"/>
  <c r="P578" i="2"/>
  <c r="Q578" i="2" s="1"/>
  <c r="Q576" i="2" s="1"/>
  <c r="P582" i="2"/>
  <c r="Q582" i="2" s="1"/>
  <c r="Q580" i="2" s="1"/>
  <c r="P567" i="2"/>
  <c r="Q567" i="2" s="1"/>
  <c r="Q565" i="2" s="1"/>
  <c r="P535" i="2"/>
  <c r="Q535" i="2" s="1"/>
  <c r="Q533" i="2" s="1"/>
  <c r="P618" i="2"/>
  <c r="Q618" i="2" s="1"/>
  <c r="Q616" i="2" s="1"/>
  <c r="P476" i="2"/>
  <c r="Q476" i="2" s="1"/>
  <c r="Q475" i="2" s="1"/>
  <c r="X1242" i="2"/>
  <c r="Y1242" i="2" s="1"/>
  <c r="Y1241" i="2" s="1"/>
  <c r="X320" i="2" s="1"/>
  <c r="Y320" i="2" s="1"/>
  <c r="X864" i="2"/>
  <c r="Y864" i="2" s="1"/>
  <c r="Y863" i="2" s="1"/>
  <c r="X154" i="2" s="1"/>
  <c r="Y154" i="2" s="1"/>
  <c r="X1337" i="2"/>
  <c r="Y1337" i="2" s="1"/>
  <c r="Y1336" i="2" s="1"/>
  <c r="X1315" i="2" s="1"/>
  <c r="Y1315" i="2" s="1"/>
  <c r="X1390" i="2"/>
  <c r="Y1390" i="2" s="1"/>
  <c r="Y1389" i="2" s="1"/>
  <c r="X1375" i="2" s="1"/>
  <c r="Y1375" i="2" s="1"/>
  <c r="X1383" i="2"/>
  <c r="Y1383" i="2" s="1"/>
  <c r="X1323" i="2"/>
  <c r="Y1323" i="2" s="1"/>
  <c r="Z316" i="2"/>
  <c r="AA316" i="2" s="1"/>
  <c r="Z221" i="2"/>
  <c r="AA221" i="2" s="1"/>
  <c r="AA220" i="2" s="1"/>
  <c r="Z241" i="2"/>
  <c r="AA241" i="2" s="1"/>
  <c r="AA240" i="2" s="1"/>
  <c r="V1305" i="2"/>
  <c r="W1305" i="2" s="1"/>
  <c r="V442" i="2"/>
  <c r="W442" i="2" s="1"/>
  <c r="V82" i="2"/>
  <c r="W82" i="2" s="1"/>
  <c r="AA1414" i="2"/>
  <c r="Z1408" i="2" s="1"/>
  <c r="AA1408" i="2" s="1"/>
  <c r="K1256" i="2"/>
  <c r="K1255" i="2" s="1"/>
  <c r="U1255" i="2"/>
  <c r="T377" i="2" s="1"/>
  <c r="P347" i="2"/>
  <c r="Q347" i="2" s="1"/>
  <c r="P342" i="2"/>
  <c r="Q342" i="2" s="1"/>
  <c r="P305" i="2"/>
  <c r="Q305" i="2" s="1"/>
  <c r="P1180" i="2"/>
  <c r="Q1180" i="2" s="1"/>
  <c r="P1173" i="2"/>
  <c r="Q1173" i="2" s="1"/>
  <c r="P873" i="2"/>
  <c r="Q873" i="2" s="1"/>
  <c r="P1235" i="2"/>
  <c r="Q1235" i="2" s="1"/>
  <c r="P51" i="2"/>
  <c r="Q51" i="2" s="1"/>
  <c r="P1318" i="2"/>
  <c r="Q1318" i="2" s="1"/>
  <c r="P61" i="2"/>
  <c r="Q61" i="2" s="1"/>
  <c r="P1378" i="2"/>
  <c r="Q1378" i="2" s="1"/>
  <c r="P210" i="2"/>
  <c r="Q210" i="2" s="1"/>
  <c r="P159" i="2"/>
  <c r="Q159" i="2" s="1"/>
  <c r="P255" i="2"/>
  <c r="Q255" i="2" s="1"/>
  <c r="X1377" i="2"/>
  <c r="Y1377" i="2" s="1"/>
  <c r="X872" i="2"/>
  <c r="Y872" i="2" s="1"/>
  <c r="X1317" i="2"/>
  <c r="Y1317" i="2" s="1"/>
  <c r="X1234" i="2"/>
  <c r="Y1234" i="2" s="1"/>
  <c r="Y1233" i="2" s="1"/>
  <c r="X1179" i="2"/>
  <c r="Y1179" i="2" s="1"/>
  <c r="Y1178" i="2" s="1"/>
  <c r="X234" i="2" s="1"/>
  <c r="Y234" i="2" s="1"/>
  <c r="X1172" i="2"/>
  <c r="Y1172" i="2" s="1"/>
  <c r="Y1171" i="2" s="1"/>
  <c r="X233" i="2" s="1"/>
  <c r="Y233" i="2" s="1"/>
  <c r="X209" i="2"/>
  <c r="Y209" i="2" s="1"/>
  <c r="X50" i="2"/>
  <c r="Y50" i="2" s="1"/>
  <c r="X60" i="2"/>
  <c r="Y60" i="2" s="1"/>
  <c r="X254" i="2"/>
  <c r="Y254" i="2" s="1"/>
  <c r="Y253" i="2" s="1"/>
  <c r="X158" i="2"/>
  <c r="Y158" i="2" s="1"/>
  <c r="H1416" i="2"/>
  <c r="I1416" i="2" s="1"/>
  <c r="H1309" i="2"/>
  <c r="I1309" i="2" s="1"/>
  <c r="H1357" i="2"/>
  <c r="I1357" i="2" s="1"/>
  <c r="H1227" i="2"/>
  <c r="I1227" i="2" s="1"/>
  <c r="H1217" i="2"/>
  <c r="I1217" i="2" s="1"/>
  <c r="H1251" i="2"/>
  <c r="I1251" i="2" s="1"/>
  <c r="H1332" i="2"/>
  <c r="I1332" i="2" s="1"/>
  <c r="H1268" i="2"/>
  <c r="I1268" i="2" s="1"/>
  <c r="H128" i="2"/>
  <c r="I128" i="2" s="1"/>
  <c r="K889" i="2"/>
  <c r="K888" i="2" s="1"/>
  <c r="U888" i="2"/>
  <c r="V81" i="2"/>
  <c r="W81" i="2" s="1"/>
  <c r="V1304" i="2"/>
  <c r="W1304" i="2" s="1"/>
  <c r="V441" i="2"/>
  <c r="W441" i="2" s="1"/>
  <c r="V657" i="2"/>
  <c r="W657" i="2" s="1"/>
  <c r="W653" i="2" s="1"/>
  <c r="V1412" i="2"/>
  <c r="W1412" i="2" s="1"/>
  <c r="K764" i="2"/>
  <c r="N1217" i="2"/>
  <c r="O1217" i="2" s="1"/>
  <c r="N1416" i="2"/>
  <c r="O1416" i="2" s="1"/>
  <c r="N1309" i="2"/>
  <c r="O1309" i="2" s="1"/>
  <c r="N1251" i="2"/>
  <c r="O1251" i="2" s="1"/>
  <c r="N1332" i="2"/>
  <c r="O1332" i="2" s="1"/>
  <c r="N1357" i="2"/>
  <c r="O1357" i="2" s="1"/>
  <c r="N1268" i="2"/>
  <c r="O1268" i="2" s="1"/>
  <c r="N1227" i="2"/>
  <c r="O1227" i="2" s="1"/>
  <c r="N128" i="2"/>
  <c r="O128" i="2" s="1"/>
  <c r="K917" i="2"/>
  <c r="K916" i="2" s="1"/>
  <c r="U916" i="2"/>
  <c r="R441" i="2"/>
  <c r="S441" i="2" s="1"/>
  <c r="R1304" i="2"/>
  <c r="S1304" i="2" s="1"/>
  <c r="R81" i="2"/>
  <c r="S81" i="2" s="1"/>
  <c r="J1050" i="2"/>
  <c r="U1050" i="2"/>
  <c r="K1050" i="2" s="1"/>
  <c r="J771" i="2"/>
  <c r="U771" i="2"/>
  <c r="K771" i="2" s="1"/>
  <c r="U1153" i="2"/>
  <c r="K1153" i="2" s="1"/>
  <c r="J1153" i="2"/>
  <c r="J1115" i="2"/>
  <c r="U1115" i="2"/>
  <c r="K1115" i="2" s="1"/>
  <c r="S1336" i="2"/>
  <c r="R1315" i="2" s="1"/>
  <c r="S1315" i="2" s="1"/>
  <c r="N1390" i="2"/>
  <c r="O1390" i="2" s="1"/>
  <c r="N1242" i="2"/>
  <c r="O1242" i="2" s="1"/>
  <c r="N864" i="2"/>
  <c r="O864" i="2" s="1"/>
  <c r="N1337" i="2"/>
  <c r="O1337" i="2" s="1"/>
  <c r="K1075" i="2"/>
  <c r="K1074" i="2" s="1"/>
  <c r="U1074" i="2"/>
  <c r="R342" i="2"/>
  <c r="S342" i="2" s="1"/>
  <c r="R347" i="2"/>
  <c r="S347" i="2" s="1"/>
  <c r="R305" i="2"/>
  <c r="S305" i="2" s="1"/>
  <c r="K726" i="2"/>
  <c r="K725" i="2" s="1"/>
  <c r="U725" i="2"/>
  <c r="K1033" i="2"/>
  <c r="U1032" i="2"/>
  <c r="T118" i="2" s="1"/>
  <c r="U1097" i="2"/>
  <c r="K1097" i="2" s="1"/>
  <c r="J1097" i="2"/>
  <c r="V1338" i="2"/>
  <c r="W1338" i="2" s="1"/>
  <c r="W1336" i="2" s="1"/>
  <c r="V1315" i="2" s="1"/>
  <c r="W1315" i="2" s="1"/>
  <c r="V1243" i="2"/>
  <c r="W1243" i="2" s="1"/>
  <c r="W1241" i="2" s="1"/>
  <c r="V320" i="2" s="1"/>
  <c r="W320" i="2" s="1"/>
  <c r="V1391" i="2"/>
  <c r="W1391" i="2" s="1"/>
  <c r="V865" i="2"/>
  <c r="W865" i="2" s="1"/>
  <c r="W863" i="2" s="1"/>
  <c r="V154" i="2" s="1"/>
  <c r="W154" i="2" s="1"/>
  <c r="P657" i="2"/>
  <c r="Q657" i="2" s="1"/>
  <c r="P1412" i="2"/>
  <c r="Q1412" i="2" s="1"/>
  <c r="Q429" i="2"/>
  <c r="Z657" i="2"/>
  <c r="AA657" i="2" s="1"/>
  <c r="AA653" i="2" s="1"/>
  <c r="Z1412" i="2"/>
  <c r="AA1412" i="2" s="1"/>
  <c r="X657" i="2"/>
  <c r="Y657" i="2" s="1"/>
  <c r="Y653" i="2" s="1"/>
  <c r="X1412" i="2"/>
  <c r="Y1412" i="2" s="1"/>
  <c r="N1301" i="2"/>
  <c r="O1301" i="2" s="1"/>
  <c r="N1370" i="2"/>
  <c r="O1370" i="2" s="1"/>
  <c r="N195" i="2"/>
  <c r="O195" i="2" s="1"/>
  <c r="R1320" i="2"/>
  <c r="S1320" i="2" s="1"/>
  <c r="R1380" i="2"/>
  <c r="S1380" i="2" s="1"/>
  <c r="R190" i="2"/>
  <c r="S190" i="2" s="1"/>
  <c r="R228" i="2"/>
  <c r="S228" i="2" s="1"/>
  <c r="R291" i="2"/>
  <c r="S291" i="2" s="1"/>
  <c r="R278" i="2"/>
  <c r="S278" i="2" s="1"/>
  <c r="R251" i="2"/>
  <c r="S251" i="2" s="1"/>
  <c r="N1333" i="2"/>
  <c r="O1333" i="2" s="1"/>
  <c r="N1244" i="2"/>
  <c r="O1244" i="2" s="1"/>
  <c r="N1339" i="2"/>
  <c r="O1339" i="2" s="1"/>
  <c r="N1218" i="2"/>
  <c r="O1218" i="2" s="1"/>
  <c r="N1417" i="2"/>
  <c r="O1417" i="2" s="1"/>
  <c r="N1358" i="2"/>
  <c r="O1358" i="2" s="1"/>
  <c r="N1310" i="2"/>
  <c r="O1310" i="2" s="1"/>
  <c r="N866" i="2"/>
  <c r="O866" i="2" s="1"/>
  <c r="N1392" i="2"/>
  <c r="O1392" i="2" s="1"/>
  <c r="N1228" i="2"/>
  <c r="O1228" i="2" s="1"/>
  <c r="N1252" i="2"/>
  <c r="O1252" i="2" s="1"/>
  <c r="N1269" i="2"/>
  <c r="O1269" i="2" s="1"/>
  <c r="P268" i="2"/>
  <c r="Q268" i="2" s="1"/>
  <c r="Q267" i="2" s="1"/>
  <c r="P183" i="2"/>
  <c r="Q183" i="2" s="1"/>
  <c r="Q182" i="2" s="1"/>
  <c r="AA1307" i="2"/>
  <c r="V305" i="2"/>
  <c r="W305" i="2" s="1"/>
  <c r="V347" i="2"/>
  <c r="W347" i="2" s="1"/>
  <c r="V342" i="2"/>
  <c r="W342" i="2" s="1"/>
  <c r="K1189" i="2"/>
  <c r="K1188" i="2" s="1"/>
  <c r="U1188" i="2"/>
  <c r="T299" i="2" s="1"/>
  <c r="X1416" i="2"/>
  <c r="Y1416" i="2" s="1"/>
  <c r="X1357" i="2"/>
  <c r="Y1357" i="2" s="1"/>
  <c r="X1309" i="2"/>
  <c r="Y1309" i="2" s="1"/>
  <c r="X1227" i="2"/>
  <c r="Y1227" i="2" s="1"/>
  <c r="X1251" i="2"/>
  <c r="Y1251" i="2" s="1"/>
  <c r="X1332" i="2"/>
  <c r="Y1332" i="2" s="1"/>
  <c r="X1268" i="2"/>
  <c r="Y1268" i="2" s="1"/>
  <c r="X1217" i="2"/>
  <c r="Y1217" i="2" s="1"/>
  <c r="X128" i="2"/>
  <c r="Y128" i="2" s="1"/>
  <c r="Z1380" i="2"/>
  <c r="AA1380" i="2" s="1"/>
  <c r="Z1320" i="2"/>
  <c r="AA1320" i="2" s="1"/>
  <c r="Z190" i="2"/>
  <c r="AA190" i="2" s="1"/>
  <c r="Z291" i="2"/>
  <c r="AA291" i="2" s="1"/>
  <c r="Z278" i="2"/>
  <c r="AA278" i="2" s="1"/>
  <c r="Z251" i="2"/>
  <c r="AA251" i="2" s="1"/>
  <c r="Z228" i="2"/>
  <c r="AA228" i="2" s="1"/>
  <c r="O1464" i="2"/>
  <c r="N712" i="2" s="1"/>
  <c r="O712" i="2" s="1"/>
  <c r="O707" i="2" s="1"/>
  <c r="AA1249" i="2"/>
  <c r="N183" i="2"/>
  <c r="O183" i="2" s="1"/>
  <c r="O182" i="2" s="1"/>
  <c r="N268" i="2"/>
  <c r="O268" i="2" s="1"/>
  <c r="O267" i="2" s="1"/>
  <c r="AA938" i="2"/>
  <c r="Z107" i="2" s="1"/>
  <c r="AA107" i="2" s="1"/>
  <c r="V1234" i="2"/>
  <c r="W1234" i="2" s="1"/>
  <c r="V1179" i="2"/>
  <c r="W1179" i="2" s="1"/>
  <c r="V872" i="2"/>
  <c r="W872" i="2" s="1"/>
  <c r="V50" i="2"/>
  <c r="W50" i="2" s="1"/>
  <c r="V1377" i="2"/>
  <c r="W1377" i="2" s="1"/>
  <c r="V1317" i="2"/>
  <c r="W1317" i="2" s="1"/>
  <c r="V1172" i="2"/>
  <c r="W1172" i="2" s="1"/>
  <c r="V60" i="2"/>
  <c r="W60" i="2" s="1"/>
  <c r="W58" i="2" s="1"/>
  <c r="V209" i="2"/>
  <c r="W209" i="2" s="1"/>
  <c r="W208" i="2" s="1"/>
  <c r="V158" i="2"/>
  <c r="W158" i="2" s="1"/>
  <c r="W157" i="2" s="1"/>
  <c r="V254" i="2"/>
  <c r="W254" i="2" s="1"/>
  <c r="AA1355" i="2"/>
  <c r="Z445" i="2" s="1"/>
  <c r="AA445" i="2" s="1"/>
  <c r="N1380" i="2"/>
  <c r="O1380" i="2" s="1"/>
  <c r="N1320" i="2"/>
  <c r="O1320" i="2" s="1"/>
  <c r="N278" i="2"/>
  <c r="O278" i="2" s="1"/>
  <c r="N251" i="2"/>
  <c r="O251" i="2" s="1"/>
  <c r="N228" i="2"/>
  <c r="O228" i="2" s="1"/>
  <c r="N291" i="2"/>
  <c r="O291" i="2" s="1"/>
  <c r="N190" i="2"/>
  <c r="O190" i="2" s="1"/>
  <c r="K744" i="2"/>
  <c r="K743" i="2" s="1"/>
  <c r="U743" i="2"/>
  <c r="W1117" i="2"/>
  <c r="V197" i="2" s="1"/>
  <c r="W197" i="2" s="1"/>
  <c r="K1099" i="2"/>
  <c r="U765" i="2"/>
  <c r="K765" i="2" s="1"/>
  <c r="J765" i="2"/>
  <c r="I629" i="2"/>
  <c r="U1118" i="2"/>
  <c r="J1118" i="2"/>
  <c r="S863" i="2"/>
  <c r="R154" i="2" s="1"/>
  <c r="S154" i="2" s="1"/>
  <c r="J768" i="2"/>
  <c r="U768" i="2"/>
  <c r="T1152" i="2"/>
  <c r="T1157" i="2"/>
  <c r="V1267" i="2"/>
  <c r="W1267" i="2" s="1"/>
  <c r="W1266" i="2" s="1"/>
  <c r="V408" i="2" s="1"/>
  <c r="W408" i="2" s="1"/>
  <c r="V1250" i="2"/>
  <c r="W1250" i="2" s="1"/>
  <c r="W1249" i="2" s="1"/>
  <c r="V1415" i="2"/>
  <c r="W1415" i="2" s="1"/>
  <c r="V1331" i="2"/>
  <c r="W1331" i="2" s="1"/>
  <c r="W1330" i="2" s="1"/>
  <c r="V1216" i="2"/>
  <c r="W1216" i="2" s="1"/>
  <c r="W1215" i="2" s="1"/>
  <c r="V310" i="2" s="1"/>
  <c r="W310" i="2" s="1"/>
  <c r="V1356" i="2"/>
  <c r="W1356" i="2" s="1"/>
  <c r="W1355" i="2" s="1"/>
  <c r="V445" i="2" s="1"/>
  <c r="W445" i="2" s="1"/>
  <c r="V1308" i="2"/>
  <c r="W1308" i="2" s="1"/>
  <c r="W1307" i="2" s="1"/>
  <c r="V1226" i="2"/>
  <c r="W1226" i="2" s="1"/>
  <c r="V325" i="2"/>
  <c r="W325" i="2" s="1"/>
  <c r="V177" i="2"/>
  <c r="W177" i="2" s="1"/>
  <c r="W176" i="2" s="1"/>
  <c r="R171" i="2"/>
  <c r="S171" i="2" s="1"/>
  <c r="S170" i="2" s="1"/>
  <c r="R281" i="2"/>
  <c r="S281" i="2" s="1"/>
  <c r="S280" i="2" s="1"/>
  <c r="R1316" i="2" s="1"/>
  <c r="S1316" i="2" s="1"/>
  <c r="R262" i="2"/>
  <c r="S262" i="2" s="1"/>
  <c r="S261" i="2" s="1"/>
  <c r="K908" i="2"/>
  <c r="K907" i="2" s="1"/>
  <c r="U907" i="2"/>
  <c r="X268" i="2"/>
  <c r="Y268" i="2" s="1"/>
  <c r="Y267" i="2" s="1"/>
  <c r="X183" i="2"/>
  <c r="Y183" i="2" s="1"/>
  <c r="Y182" i="2" s="1"/>
  <c r="X262" i="2"/>
  <c r="Y262" i="2" s="1"/>
  <c r="Y261" i="2" s="1"/>
  <c r="X171" i="2"/>
  <c r="Y171" i="2" s="1"/>
  <c r="Y170" i="2" s="1"/>
  <c r="X281" i="2"/>
  <c r="Y281" i="2" s="1"/>
  <c r="Y280" i="2" s="1"/>
  <c r="X1316" i="2" s="1"/>
  <c r="Y1316" i="2" s="1"/>
  <c r="Z342" i="2"/>
  <c r="AA342" i="2" s="1"/>
  <c r="Z305" i="2"/>
  <c r="AA305" i="2" s="1"/>
  <c r="Z347" i="2"/>
  <c r="AA347" i="2" s="1"/>
  <c r="P1416" i="2"/>
  <c r="Q1416" i="2" s="1"/>
  <c r="Q1414" i="2" s="1"/>
  <c r="P1408" i="2" s="1"/>
  <c r="Q1408" i="2" s="1"/>
  <c r="P1217" i="2"/>
  <c r="Q1217" i="2" s="1"/>
  <c r="Q1215" i="2" s="1"/>
  <c r="P310" i="2" s="1"/>
  <c r="Q310" i="2" s="1"/>
  <c r="P1357" i="2"/>
  <c r="Q1357" i="2" s="1"/>
  <c r="Q1355" i="2" s="1"/>
  <c r="P445" i="2" s="1"/>
  <c r="Q445" i="2" s="1"/>
  <c r="P1309" i="2"/>
  <c r="Q1309" i="2" s="1"/>
  <c r="Q1307" i="2" s="1"/>
  <c r="P1227" i="2"/>
  <c r="Q1227" i="2" s="1"/>
  <c r="P1268" i="2"/>
  <c r="Q1268" i="2" s="1"/>
  <c r="Q1266" i="2" s="1"/>
  <c r="P408" i="2" s="1"/>
  <c r="Q408" i="2" s="1"/>
  <c r="P1251" i="2"/>
  <c r="Q1251" i="2" s="1"/>
  <c r="Q1249" i="2" s="1"/>
  <c r="P1332" i="2"/>
  <c r="Q1332" i="2" s="1"/>
  <c r="Q1330" i="2" s="1"/>
  <c r="P128" i="2"/>
  <c r="Q128" i="2" s="1"/>
  <c r="Q863" i="2"/>
  <c r="P154" i="2" s="1"/>
  <c r="Q154" i="2" s="1"/>
  <c r="K787" i="2"/>
  <c r="K786" i="2" s="1"/>
  <c r="U786" i="2"/>
  <c r="AA1459" i="2"/>
  <c r="Z711" i="2" s="1"/>
  <c r="AA711" i="2" s="1"/>
  <c r="AA707" i="2" s="1"/>
  <c r="N1393" i="2"/>
  <c r="O1393" i="2" s="1"/>
  <c r="N1371" i="2"/>
  <c r="O1371" i="2" s="1"/>
  <c r="N1365" i="2"/>
  <c r="O1365" i="2" s="1"/>
  <c r="N942" i="2"/>
  <c r="O942" i="2" s="1"/>
  <c r="O941" i="2" s="1"/>
  <c r="N108" i="2" s="1"/>
  <c r="O108" i="2" s="1"/>
  <c r="N945" i="2"/>
  <c r="O945" i="2" s="1"/>
  <c r="O944" i="2" s="1"/>
  <c r="N109" i="2" s="1"/>
  <c r="O109" i="2" s="1"/>
  <c r="N1340" i="2"/>
  <c r="O1340" i="2" s="1"/>
  <c r="N1270" i="2"/>
  <c r="O1270" i="2" s="1"/>
  <c r="N1229" i="2"/>
  <c r="O1229" i="2" s="1"/>
  <c r="N759" i="2"/>
  <c r="O759" i="2" s="1"/>
  <c r="O758" i="2" s="1"/>
  <c r="N867" i="2"/>
  <c r="O867" i="2" s="1"/>
  <c r="N80" i="2"/>
  <c r="O80" i="2" s="1"/>
  <c r="N88" i="2"/>
  <c r="O88" i="2" s="1"/>
  <c r="O87" i="2" s="1"/>
  <c r="N1211" i="2"/>
  <c r="O1211" i="2" s="1"/>
  <c r="O1210" i="2" s="1"/>
  <c r="N446" i="2"/>
  <c r="O446" i="2" s="1"/>
  <c r="N42" i="2"/>
  <c r="O42" i="2" s="1"/>
  <c r="O40" i="2" s="1"/>
  <c r="N1321" i="2"/>
  <c r="O1321" i="2" s="1"/>
  <c r="N936" i="2"/>
  <c r="O936" i="2" s="1"/>
  <c r="O935" i="2" s="1"/>
  <c r="N106" i="2" s="1"/>
  <c r="O106" i="2" s="1"/>
  <c r="N939" i="2"/>
  <c r="O939" i="2" s="1"/>
  <c r="O938" i="2" s="1"/>
  <c r="N107" i="2" s="1"/>
  <c r="O107" i="2" s="1"/>
  <c r="N720" i="2"/>
  <c r="O720" i="2" s="1"/>
  <c r="O719" i="2" s="1"/>
  <c r="N1418" i="2"/>
  <c r="O1418" i="2" s="1"/>
  <c r="N1381" i="2"/>
  <c r="O1381" i="2" s="1"/>
  <c r="N1302" i="2"/>
  <c r="O1302" i="2" s="1"/>
  <c r="N1245" i="2"/>
  <c r="O1245" i="2" s="1"/>
  <c r="N1185" i="2"/>
  <c r="O1185" i="2" s="1"/>
  <c r="O1184" i="2" s="1"/>
  <c r="N372" i="2"/>
  <c r="O372" i="2" s="1"/>
  <c r="O370" i="2" s="1"/>
  <c r="N327" i="2"/>
  <c r="O327" i="2" s="1"/>
  <c r="N90" i="2"/>
  <c r="O90" i="2" s="1"/>
  <c r="N191" i="2"/>
  <c r="O191" i="2" s="1"/>
  <c r="N148" i="2"/>
  <c r="O148" i="2" s="1"/>
  <c r="O146" i="2" s="1"/>
  <c r="N414" i="2"/>
  <c r="O414" i="2" s="1"/>
  <c r="N349" i="2"/>
  <c r="O349" i="2" s="1"/>
  <c r="O348" i="2" s="1"/>
  <c r="N229" i="2"/>
  <c r="O229" i="2" s="1"/>
  <c r="N144" i="2"/>
  <c r="O144" i="2" s="1"/>
  <c r="O142" i="2" s="1"/>
  <c r="N120" i="2"/>
  <c r="O120" i="2" s="1"/>
  <c r="O117" i="2" s="1"/>
  <c r="N345" i="2"/>
  <c r="O345" i="2" s="1"/>
  <c r="N340" i="2"/>
  <c r="O340" i="2" s="1"/>
  <c r="N360" i="2"/>
  <c r="O360" i="2" s="1"/>
  <c r="O357" i="2" s="1"/>
  <c r="N332" i="2"/>
  <c r="O332" i="2" s="1"/>
  <c r="N296" i="2"/>
  <c r="O296" i="2" s="1"/>
  <c r="N123" i="2"/>
  <c r="O123" i="2" s="1"/>
  <c r="O121" i="2" s="1"/>
  <c r="N438" i="2"/>
  <c r="O438" i="2" s="1"/>
  <c r="N383" i="2"/>
  <c r="O383" i="2" s="1"/>
  <c r="N364" i="2"/>
  <c r="O364" i="2" s="1"/>
  <c r="N378" i="2"/>
  <c r="O378" i="2" s="1"/>
  <c r="O376" i="2" s="1"/>
  <c r="N312" i="2"/>
  <c r="O312" i="2" s="1"/>
  <c r="N392" i="2"/>
  <c r="O392" i="2" s="1"/>
  <c r="N130" i="2"/>
  <c r="O130" i="2" s="1"/>
  <c r="N86" i="2"/>
  <c r="O86" i="2" s="1"/>
  <c r="N276" i="2"/>
  <c r="O276" i="2" s="1"/>
  <c r="N336" i="2"/>
  <c r="O336" i="2" s="1"/>
  <c r="N249" i="2"/>
  <c r="O249" i="2" s="1"/>
  <c r="N356" i="2"/>
  <c r="O356" i="2" s="1"/>
  <c r="O353" i="2" s="1"/>
  <c r="N303" i="2"/>
  <c r="O303" i="2" s="1"/>
  <c r="N200" i="2"/>
  <c r="O200" i="2" s="1"/>
  <c r="N155" i="2"/>
  <c r="O155" i="2" s="1"/>
  <c r="N77" i="2"/>
  <c r="O77" i="2" s="1"/>
  <c r="O75" i="2" s="1"/>
  <c r="N114" i="2"/>
  <c r="O114" i="2" s="1"/>
  <c r="N454" i="2"/>
  <c r="O454" i="2" s="1"/>
  <c r="N205" i="2"/>
  <c r="O205" i="2" s="1"/>
  <c r="N196" i="2"/>
  <c r="O196" i="2" s="1"/>
  <c r="N289" i="2"/>
  <c r="O289" i="2" s="1"/>
  <c r="N136" i="2"/>
  <c r="O136" i="2" s="1"/>
  <c r="O134" i="2" s="1"/>
  <c r="N140" i="2"/>
  <c r="O140" i="2" s="1"/>
  <c r="O138" i="2" s="1"/>
  <c r="N151" i="2"/>
  <c r="O151" i="2" s="1"/>
  <c r="N318" i="2"/>
  <c r="O318" i="2" s="1"/>
  <c r="N97" i="2"/>
  <c r="O97" i="2" s="1"/>
  <c r="AA1330" i="2"/>
  <c r="Z1304" i="2"/>
  <c r="AA1304" i="2" s="1"/>
  <c r="Z81" i="2"/>
  <c r="AA81" i="2" s="1"/>
  <c r="Z441" i="2"/>
  <c r="AA441" i="2" s="1"/>
  <c r="N1338" i="2"/>
  <c r="O1338" i="2" s="1"/>
  <c r="N1243" i="2"/>
  <c r="O1243" i="2" s="1"/>
  <c r="N865" i="2"/>
  <c r="O865" i="2" s="1"/>
  <c r="N1391" i="2"/>
  <c r="O1391" i="2" s="1"/>
  <c r="J1102" i="2"/>
  <c r="U1102" i="2"/>
  <c r="K1102" i="2" s="1"/>
  <c r="J1127" i="2"/>
  <c r="U1127" i="2"/>
  <c r="K1127" i="2" s="1"/>
  <c r="K930" i="2"/>
  <c r="U816" i="2"/>
  <c r="K816" i="2" s="1"/>
  <c r="J816" i="2"/>
  <c r="U1124" i="2"/>
  <c r="K1124" i="2" s="1"/>
  <c r="J1124" i="2"/>
  <c r="U1123" i="2"/>
  <c r="J1123" i="2"/>
  <c r="T1423" i="2"/>
  <c r="T1429" i="2"/>
  <c r="K1288" i="2"/>
  <c r="K1287" i="2" s="1"/>
  <c r="U1287" i="2"/>
  <c r="T1276" i="2" s="1"/>
  <c r="Y935" i="2"/>
  <c r="X106" i="2" s="1"/>
  <c r="Y106" i="2" s="1"/>
  <c r="Y101" i="2" s="1"/>
  <c r="U1011" i="2"/>
  <c r="J1011" i="2"/>
  <c r="R49" i="2"/>
  <c r="S49" i="2" s="1"/>
  <c r="R59" i="2"/>
  <c r="S59" i="2" s="1"/>
  <c r="R395" i="2"/>
  <c r="S395" i="2" s="1"/>
  <c r="R294" i="2"/>
  <c r="S294" i="2" s="1"/>
  <c r="K774" i="2"/>
  <c r="K773" i="2" s="1"/>
  <c r="U773" i="2"/>
  <c r="O208" i="2" l="1"/>
  <c r="M1178" i="2"/>
  <c r="L234" i="2" s="1"/>
  <c r="M234" i="2" s="1"/>
  <c r="V268" i="2"/>
  <c r="W268" i="2" s="1"/>
  <c r="W267" i="2" s="1"/>
  <c r="M157" i="2"/>
  <c r="W1225" i="2"/>
  <c r="M1330" i="2"/>
  <c r="O947" i="2"/>
  <c r="N110" i="2" s="1"/>
  <c r="O110" i="2" s="1"/>
  <c r="I101" i="2"/>
  <c r="I1336" i="2"/>
  <c r="H1315" i="2" s="1"/>
  <c r="I1315" i="2" s="1"/>
  <c r="K1032" i="2"/>
  <c r="J1425" i="2"/>
  <c r="S1266" i="2"/>
  <c r="R408" i="2" s="1"/>
  <c r="S408" i="2" s="1"/>
  <c r="M1225" i="2"/>
  <c r="M48" i="2"/>
  <c r="M1215" i="2"/>
  <c r="L310" i="2" s="1"/>
  <c r="M310" i="2" s="1"/>
  <c r="M1266" i="2"/>
  <c r="L408" i="2" s="1"/>
  <c r="M408" i="2" s="1"/>
  <c r="M208" i="2"/>
  <c r="AA101" i="2"/>
  <c r="N177" i="2"/>
  <c r="O177" i="2" s="1"/>
  <c r="O176" i="2" s="1"/>
  <c r="V195" i="2"/>
  <c r="W195" i="2" s="1"/>
  <c r="Y208" i="2"/>
  <c r="V1370" i="2"/>
  <c r="W1370" i="2" s="1"/>
  <c r="S1215" i="2"/>
  <c r="R310" i="2" s="1"/>
  <c r="S310" i="2" s="1"/>
  <c r="M1171" i="2"/>
  <c r="L233" i="2" s="1"/>
  <c r="M233" i="2" s="1"/>
  <c r="M1249" i="2"/>
  <c r="Y157" i="2"/>
  <c r="I127" i="1"/>
  <c r="M253" i="2"/>
  <c r="O157" i="2"/>
  <c r="I168" i="1"/>
  <c r="L20" i="1"/>
  <c r="M20" i="1" s="1"/>
  <c r="N20" i="1" s="1"/>
  <c r="N17" i="1" s="1"/>
  <c r="S101" i="2"/>
  <c r="S78" i="2"/>
  <c r="I707" i="2"/>
  <c r="I174" i="1" s="1"/>
  <c r="W1171" i="2"/>
  <c r="V233" i="2" s="1"/>
  <c r="W233" i="2" s="1"/>
  <c r="Y78" i="2"/>
  <c r="K1425" i="2"/>
  <c r="I153" i="1"/>
  <c r="Q1225" i="2"/>
  <c r="P382" i="2" s="1"/>
  <c r="Q382" i="2" s="1"/>
  <c r="M1414" i="2"/>
  <c r="L1408" i="2" s="1"/>
  <c r="M1408" i="2" s="1"/>
  <c r="M1407" i="2" s="1"/>
  <c r="L570" i="2" s="1"/>
  <c r="M570" i="2" s="1"/>
  <c r="M569" i="2" s="1"/>
  <c r="M1233" i="2"/>
  <c r="W48" i="2"/>
  <c r="I122" i="1"/>
  <c r="M871" i="2"/>
  <c r="L855" i="2" s="1"/>
  <c r="M855" i="2" s="1"/>
  <c r="M854" i="2" s="1"/>
  <c r="L95" i="2" s="1"/>
  <c r="M95" i="2" s="1"/>
  <c r="L338" i="2"/>
  <c r="M338" i="2" s="1"/>
  <c r="L334" i="2"/>
  <c r="M334" i="2" s="1"/>
  <c r="M58" i="2"/>
  <c r="W1178" i="2"/>
  <c r="V234" i="2" s="1"/>
  <c r="W234" i="2" s="1"/>
  <c r="W1389" i="2"/>
  <c r="V1375" i="2" s="1"/>
  <c r="W1375" i="2" s="1"/>
  <c r="L1363" i="2"/>
  <c r="M1363" i="2" s="1"/>
  <c r="L436" i="2"/>
  <c r="M436" i="2" s="1"/>
  <c r="M1389" i="2"/>
  <c r="L1375" i="2" s="1"/>
  <c r="M1375" i="2" s="1"/>
  <c r="Q194" i="2"/>
  <c r="P412" i="2" s="1"/>
  <c r="Q412" i="2" s="1"/>
  <c r="O253" i="2"/>
  <c r="L1367" i="2"/>
  <c r="M1367" i="2" s="1"/>
  <c r="L440" i="2"/>
  <c r="M440" i="2" s="1"/>
  <c r="M1241" i="2"/>
  <c r="L320" i="2" s="1"/>
  <c r="M320" i="2" s="1"/>
  <c r="L268" i="2"/>
  <c r="M268" i="2" s="1"/>
  <c r="M267" i="2" s="1"/>
  <c r="L183" i="2"/>
  <c r="M183" i="2" s="1"/>
  <c r="M182" i="2" s="1"/>
  <c r="M1336" i="2"/>
  <c r="L1315" i="2" s="1"/>
  <c r="M1315" i="2" s="1"/>
  <c r="L315" i="2"/>
  <c r="M315" i="2" s="1"/>
  <c r="L382" i="2"/>
  <c r="M382" i="2" s="1"/>
  <c r="L324" i="2"/>
  <c r="M324" i="2" s="1"/>
  <c r="M863" i="2"/>
  <c r="L154" i="2" s="1"/>
  <c r="M154" i="2" s="1"/>
  <c r="M232" i="2"/>
  <c r="Y232" i="2"/>
  <c r="O1233" i="2"/>
  <c r="L326" i="2"/>
  <c r="M326" i="2" s="1"/>
  <c r="L317" i="2"/>
  <c r="M317" i="2" s="1"/>
  <c r="O1178" i="2"/>
  <c r="N234" i="2" s="1"/>
  <c r="O234" i="2" s="1"/>
  <c r="Y871" i="2"/>
  <c r="X855" i="2" s="1"/>
  <c r="Y855" i="2" s="1"/>
  <c r="Y854" i="2" s="1"/>
  <c r="X95" i="2" s="1"/>
  <c r="Y95" i="2" s="1"/>
  <c r="W1414" i="2"/>
  <c r="V1408" i="2" s="1"/>
  <c r="W1408" i="2" s="1"/>
  <c r="W1407" i="2" s="1"/>
  <c r="V570" i="2" s="1"/>
  <c r="W570" i="2" s="1"/>
  <c r="W569" i="2" s="1"/>
  <c r="W1233" i="2"/>
  <c r="V317" i="2" s="1"/>
  <c r="W317" i="2" s="1"/>
  <c r="W78" i="2"/>
  <c r="S1307" i="2"/>
  <c r="S1225" i="2"/>
  <c r="R315" i="2" s="1"/>
  <c r="S315" i="2" s="1"/>
  <c r="O1171" i="2"/>
  <c r="N233" i="2" s="1"/>
  <c r="O233" i="2" s="1"/>
  <c r="Q1407" i="2"/>
  <c r="P570" i="2" s="1"/>
  <c r="Q570" i="2" s="1"/>
  <c r="Q569" i="2" s="1"/>
  <c r="Q707" i="2"/>
  <c r="S58" i="2"/>
  <c r="O871" i="2"/>
  <c r="N855" i="2" s="1"/>
  <c r="O855" i="2" s="1"/>
  <c r="O854" i="2" s="1"/>
  <c r="N95" i="2" s="1"/>
  <c r="O95" i="2" s="1"/>
  <c r="W871" i="2"/>
  <c r="V855" i="2" s="1"/>
  <c r="W855" i="2" s="1"/>
  <c r="W854" i="2" s="1"/>
  <c r="V95" i="2" s="1"/>
  <c r="W95" i="2" s="1"/>
  <c r="S48" i="2"/>
  <c r="S1414" i="2"/>
  <c r="R1408" i="2" s="1"/>
  <c r="S1408" i="2" s="1"/>
  <c r="S1407" i="2" s="1"/>
  <c r="R570" i="2" s="1"/>
  <c r="S570" i="2" s="1"/>
  <c r="S569" i="2" s="1"/>
  <c r="AA78" i="2"/>
  <c r="W253" i="2"/>
  <c r="I159" i="1"/>
  <c r="I75" i="1"/>
  <c r="I55" i="1"/>
  <c r="S1330" i="2"/>
  <c r="R440" i="2" s="1"/>
  <c r="S440" i="2" s="1"/>
  <c r="I162" i="1"/>
  <c r="I37" i="1"/>
  <c r="I78" i="2"/>
  <c r="N657" i="2"/>
  <c r="O657" i="2" s="1"/>
  <c r="O653" i="2" s="1"/>
  <c r="H412" i="2"/>
  <c r="I412" i="2" s="1"/>
  <c r="I63" i="1"/>
  <c r="I166" i="1"/>
  <c r="I165" i="1"/>
  <c r="I156" i="1"/>
  <c r="O101" i="2"/>
  <c r="J1432" i="2"/>
  <c r="U1432" i="2"/>
  <c r="K1432" i="2" s="1"/>
  <c r="U883" i="2"/>
  <c r="K883" i="2"/>
  <c r="P334" i="2"/>
  <c r="Q334" i="2" s="1"/>
  <c r="P338" i="2"/>
  <c r="Q338" i="2" s="1"/>
  <c r="P1363" i="2"/>
  <c r="Q1363" i="2" s="1"/>
  <c r="P436" i="2"/>
  <c r="Q436" i="2" s="1"/>
  <c r="N305" i="2"/>
  <c r="O305" i="2" s="1"/>
  <c r="N347" i="2"/>
  <c r="O347" i="2" s="1"/>
  <c r="N342" i="2"/>
  <c r="O342" i="2" s="1"/>
  <c r="O1336" i="2"/>
  <c r="N1315" i="2" s="1"/>
  <c r="O1315" i="2" s="1"/>
  <c r="R338" i="2"/>
  <c r="S338" i="2" s="1"/>
  <c r="R334" i="2"/>
  <c r="S334" i="2" s="1"/>
  <c r="T1383" i="2"/>
  <c r="T1323" i="2"/>
  <c r="I253" i="2"/>
  <c r="I1178" i="2"/>
  <c r="H234" i="2" s="1"/>
  <c r="I234" i="2" s="1"/>
  <c r="Y1215" i="2"/>
  <c r="X310" i="2" s="1"/>
  <c r="Y310" i="2" s="1"/>
  <c r="I1355" i="2"/>
  <c r="H445" i="2" s="1"/>
  <c r="I445" i="2" s="1"/>
  <c r="T402" i="2"/>
  <c r="T113" i="2"/>
  <c r="T413" i="2"/>
  <c r="T397" i="2"/>
  <c r="U815" i="2"/>
  <c r="J815" i="2"/>
  <c r="U1095" i="2"/>
  <c r="K1096" i="2"/>
  <c r="K1095" i="2" s="1"/>
  <c r="U880" i="2"/>
  <c r="O1330" i="2"/>
  <c r="S157" i="2"/>
  <c r="K1011" i="2"/>
  <c r="K1010" i="2" s="1"/>
  <c r="U1010" i="2"/>
  <c r="K1123" i="2"/>
  <c r="P1367" i="2"/>
  <c r="Q1367" i="2" s="1"/>
  <c r="P440" i="2"/>
  <c r="Q440" i="2" s="1"/>
  <c r="T1175" i="2"/>
  <c r="T875" i="2"/>
  <c r="T1324" i="2"/>
  <c r="T857" i="2"/>
  <c r="T1384" i="2"/>
  <c r="T1237" i="2"/>
  <c r="T1182" i="2"/>
  <c r="T53" i="2"/>
  <c r="T63" i="2"/>
  <c r="T212" i="2"/>
  <c r="T161" i="2"/>
  <c r="T257" i="2"/>
  <c r="T236" i="2"/>
  <c r="V324" i="2"/>
  <c r="W324" i="2" s="1"/>
  <c r="V315" i="2"/>
  <c r="W315" i="2" s="1"/>
  <c r="V382" i="2"/>
  <c r="W382" i="2" s="1"/>
  <c r="U1157" i="2"/>
  <c r="J1157" i="2"/>
  <c r="K1118" i="2"/>
  <c r="V326" i="2"/>
  <c r="W326" i="2" s="1"/>
  <c r="T1270" i="2"/>
  <c r="T942" i="2"/>
  <c r="T1340" i="2"/>
  <c r="T1321" i="2"/>
  <c r="T123" i="2"/>
  <c r="T1371" i="2"/>
  <c r="T1211" i="2"/>
  <c r="T144" i="2"/>
  <c r="T759" i="2"/>
  <c r="T1245" i="2"/>
  <c r="T936" i="2"/>
  <c r="T867" i="2"/>
  <c r="T1381" i="2"/>
  <c r="T1365" i="2"/>
  <c r="T945" i="2"/>
  <c r="T97" i="2"/>
  <c r="T1418" i="2"/>
  <c r="T1229" i="2"/>
  <c r="T1302" i="2"/>
  <c r="T939" i="2"/>
  <c r="T720" i="2"/>
  <c r="T1393" i="2"/>
  <c r="T1185" i="2"/>
  <c r="T356" i="2"/>
  <c r="T383" i="2"/>
  <c r="T332" i="2"/>
  <c r="T289" i="2"/>
  <c r="T336" i="2"/>
  <c r="T120" i="2"/>
  <c r="T42" i="2"/>
  <c r="T88" i="2"/>
  <c r="T200" i="2"/>
  <c r="T86" i="2"/>
  <c r="T130" i="2"/>
  <c r="T90" i="2"/>
  <c r="T438" i="2"/>
  <c r="T340" i="2"/>
  <c r="T276" i="2"/>
  <c r="T205" i="2"/>
  <c r="T155" i="2"/>
  <c r="T414" i="2"/>
  <c r="T349" i="2"/>
  <c r="T327" i="2"/>
  <c r="T140" i="2"/>
  <c r="T446" i="2"/>
  <c r="T249" i="2"/>
  <c r="T136" i="2"/>
  <c r="T80" i="2"/>
  <c r="T77" i="2"/>
  <c r="T312" i="2"/>
  <c r="T454" i="2"/>
  <c r="T318" i="2"/>
  <c r="T364" i="2"/>
  <c r="T345" i="2"/>
  <c r="T378" i="2"/>
  <c r="T151" i="2"/>
  <c r="T114" i="2"/>
  <c r="T191" i="2"/>
  <c r="T296" i="2"/>
  <c r="T360" i="2"/>
  <c r="T148" i="2"/>
  <c r="T372" i="2"/>
  <c r="T392" i="2"/>
  <c r="T229" i="2"/>
  <c r="T303" i="2"/>
  <c r="T196" i="2"/>
  <c r="O863" i="2"/>
  <c r="N154" i="2" s="1"/>
  <c r="O154" i="2" s="1"/>
  <c r="Q101" i="2"/>
  <c r="O111" i="2"/>
  <c r="K844" i="2"/>
  <c r="K843" i="2" s="1"/>
  <c r="U843" i="2"/>
  <c r="J1051" i="2"/>
  <c r="U1051" i="2"/>
  <c r="K1051" i="2" s="1"/>
  <c r="Q78" i="2"/>
  <c r="I48" i="2"/>
  <c r="Y1266" i="2"/>
  <c r="X408" i="2" s="1"/>
  <c r="Y408" i="2" s="1"/>
  <c r="I1225" i="2"/>
  <c r="K880" i="2"/>
  <c r="U1035" i="2"/>
  <c r="T119" i="2" s="1"/>
  <c r="K1036" i="2"/>
  <c r="K1035" i="2" s="1"/>
  <c r="N326" i="2"/>
  <c r="O326" i="2" s="1"/>
  <c r="N317" i="2"/>
  <c r="O317" i="2" s="1"/>
  <c r="O1249" i="2"/>
  <c r="AA1233" i="2"/>
  <c r="S1233" i="2"/>
  <c r="U1276" i="2"/>
  <c r="K1276" i="2" s="1"/>
  <c r="J1276" i="2"/>
  <c r="Z1367" i="2"/>
  <c r="AA1367" i="2" s="1"/>
  <c r="Z440" i="2"/>
  <c r="AA440" i="2" s="1"/>
  <c r="T687" i="2"/>
  <c r="T621" i="2"/>
  <c r="T506" i="2"/>
  <c r="T542" i="2"/>
  <c r="T546" i="2"/>
  <c r="T432" i="2"/>
  <c r="T550" i="2"/>
  <c r="T605" i="2"/>
  <c r="T682" i="2"/>
  <c r="T484" i="2"/>
  <c r="T597" i="2"/>
  <c r="T562" i="2"/>
  <c r="T581" i="2"/>
  <c r="T1410" i="2"/>
  <c r="T626" i="2"/>
  <c r="T613" i="2"/>
  <c r="T593" i="2"/>
  <c r="T589" i="2"/>
  <c r="T471" i="2"/>
  <c r="T530" i="2"/>
  <c r="T477" i="2"/>
  <c r="T692" i="2"/>
  <c r="T617" i="2"/>
  <c r="T655" i="2"/>
  <c r="T490" i="2"/>
  <c r="T534" i="2"/>
  <c r="T696" i="2"/>
  <c r="T646" i="2"/>
  <c r="T635" i="2"/>
  <c r="T573" i="2"/>
  <c r="T498" i="2"/>
  <c r="T671" i="2"/>
  <c r="T1466" i="2"/>
  <c r="T1461" i="2"/>
  <c r="T659" i="2"/>
  <c r="T708" i="2"/>
  <c r="T609" i="2"/>
  <c r="T638" i="2"/>
  <c r="T510" i="2"/>
  <c r="T663" i="2"/>
  <c r="T502" i="2"/>
  <c r="T102" i="2"/>
  <c r="T704" i="2"/>
  <c r="T631" i="2"/>
  <c r="T677" i="2"/>
  <c r="T585" i="2"/>
  <c r="T514" i="2"/>
  <c r="T518" i="2"/>
  <c r="T558" i="2"/>
  <c r="T700" i="2"/>
  <c r="T651" i="2"/>
  <c r="T554" i="2"/>
  <c r="T522" i="2"/>
  <c r="T601" i="2"/>
  <c r="T526" i="2"/>
  <c r="T494" i="2"/>
  <c r="T460" i="2"/>
  <c r="T423" i="2"/>
  <c r="T538" i="2"/>
  <c r="T577" i="2"/>
  <c r="T566" i="2"/>
  <c r="T667" i="2"/>
  <c r="T467" i="2"/>
  <c r="T427" i="2"/>
  <c r="V436" i="2"/>
  <c r="W436" i="2" s="1"/>
  <c r="V1363" i="2"/>
  <c r="W1363" i="2" s="1"/>
  <c r="U1152" i="2"/>
  <c r="J1152" i="2"/>
  <c r="Z334" i="2"/>
  <c r="AA334" i="2" s="1"/>
  <c r="Z338" i="2"/>
  <c r="AA338" i="2" s="1"/>
  <c r="U299" i="2"/>
  <c r="J299" i="2"/>
  <c r="O1241" i="2"/>
  <c r="N320" i="2" s="1"/>
  <c r="O320" i="2" s="1"/>
  <c r="T1460" i="2"/>
  <c r="T691" i="2"/>
  <c r="T660" i="2"/>
  <c r="T697" i="2"/>
  <c r="T614" i="2"/>
  <c r="T495" i="2"/>
  <c r="T426" i="2"/>
  <c r="T499" i="2"/>
  <c r="T937" i="2"/>
  <c r="T668" i="2"/>
  <c r="T686" i="2"/>
  <c r="T664" i="2"/>
  <c r="T625" i="2"/>
  <c r="T650" i="2"/>
  <c r="T472" i="2"/>
  <c r="T676" i="2"/>
  <c r="T515" i="2"/>
  <c r="T681" i="2"/>
  <c r="T634" i="2"/>
  <c r="T574" i="2"/>
  <c r="T582" i="2"/>
  <c r="T639" i="2"/>
  <c r="T654" i="2"/>
  <c r="T523" i="2"/>
  <c r="T590" i="2"/>
  <c r="T559" i="2"/>
  <c r="T563" i="2"/>
  <c r="T476" i="2"/>
  <c r="T567" i="2"/>
  <c r="T543" i="2"/>
  <c r="T1409" i="2"/>
  <c r="T940" i="2"/>
  <c r="T705" i="2"/>
  <c r="T622" i="2"/>
  <c r="T645" i="2"/>
  <c r="T594" i="2"/>
  <c r="T578" i="2"/>
  <c r="T586" i="2"/>
  <c r="T1465" i="2"/>
  <c r="T672" i="2"/>
  <c r="T618" i="2"/>
  <c r="T535" i="2"/>
  <c r="T503" i="2"/>
  <c r="T547" i="2"/>
  <c r="T103" i="2"/>
  <c r="T422" i="2"/>
  <c r="T531" i="2"/>
  <c r="T539" i="2"/>
  <c r="T507" i="2"/>
  <c r="T511" i="2"/>
  <c r="T431" i="2"/>
  <c r="T610" i="2"/>
  <c r="T491" i="2"/>
  <c r="T946" i="2"/>
  <c r="T630" i="2"/>
  <c r="T555" i="2"/>
  <c r="T468" i="2"/>
  <c r="T598" i="2"/>
  <c r="T551" i="2"/>
  <c r="T714" i="2"/>
  <c r="T602" i="2"/>
  <c r="T519" i="2"/>
  <c r="T606" i="2"/>
  <c r="T483" i="2"/>
  <c r="T701" i="2"/>
  <c r="T527" i="2"/>
  <c r="T461" i="2"/>
  <c r="X317" i="2"/>
  <c r="Y317" i="2" s="1"/>
  <c r="X326" i="2"/>
  <c r="Y326" i="2" s="1"/>
  <c r="K1048" i="2"/>
  <c r="K959" i="2"/>
  <c r="K958" i="2" s="1"/>
  <c r="U958" i="2"/>
  <c r="R1363" i="2"/>
  <c r="S1363" i="2" s="1"/>
  <c r="R436" i="2"/>
  <c r="S436" i="2" s="1"/>
  <c r="T1243" i="2"/>
  <c r="T865" i="2"/>
  <c r="T1338" i="2"/>
  <c r="T1391" i="2"/>
  <c r="U1223" i="2"/>
  <c r="J1223" i="2"/>
  <c r="I871" i="2"/>
  <c r="H855" i="2" s="1"/>
  <c r="I855" i="2" s="1"/>
  <c r="I854" i="2" s="1"/>
  <c r="H95" i="2" s="1"/>
  <c r="I95" i="2" s="1"/>
  <c r="Y1249" i="2"/>
  <c r="I1414" i="2"/>
  <c r="H1408" i="2" s="1"/>
  <c r="I1408" i="2" s="1"/>
  <c r="I1407" i="2" s="1"/>
  <c r="H570" i="2" s="1"/>
  <c r="I570" i="2" s="1"/>
  <c r="I569" i="2" s="1"/>
  <c r="T817" i="2"/>
  <c r="T821" i="2"/>
  <c r="J300" i="2"/>
  <c r="U300" i="2"/>
  <c r="K300" i="2" s="1"/>
  <c r="Q157" i="2"/>
  <c r="Q58" i="2"/>
  <c r="AA1389" i="2"/>
  <c r="Z1375" i="2" s="1"/>
  <c r="AA1375" i="2" s="1"/>
  <c r="O1215" i="2"/>
  <c r="N310" i="2" s="1"/>
  <c r="O310" i="2" s="1"/>
  <c r="T79" i="2"/>
  <c r="T76" i="2"/>
  <c r="Z382" i="2"/>
  <c r="AA382" i="2" s="1"/>
  <c r="Z315" i="2"/>
  <c r="AA315" i="2" s="1"/>
  <c r="Z324" i="2"/>
  <c r="AA324" i="2" s="1"/>
  <c r="AA871" i="2"/>
  <c r="Z855" i="2" s="1"/>
  <c r="AA855" i="2" s="1"/>
  <c r="AA854" i="2" s="1"/>
  <c r="Z95" i="2" s="1"/>
  <c r="AA95" i="2" s="1"/>
  <c r="S1178" i="2"/>
  <c r="R234" i="2" s="1"/>
  <c r="S234" i="2" s="1"/>
  <c r="O1389" i="2"/>
  <c r="N1375" i="2" s="1"/>
  <c r="O1375" i="2" s="1"/>
  <c r="U1048" i="2"/>
  <c r="I208" i="2"/>
  <c r="Y1355" i="2"/>
  <c r="X445" i="2" s="1"/>
  <c r="Y445" i="2" s="1"/>
  <c r="S194" i="2"/>
  <c r="R412" i="2" s="1"/>
  <c r="S412" i="2" s="1"/>
  <c r="I1307" i="2"/>
  <c r="N1304" i="2"/>
  <c r="O1304" i="2" s="1"/>
  <c r="N441" i="2"/>
  <c r="O441" i="2" s="1"/>
  <c r="N81" i="2"/>
  <c r="O81" i="2" s="1"/>
  <c r="K1112" i="2"/>
  <c r="Q253" i="2"/>
  <c r="Q871" i="2"/>
  <c r="P855" i="2" s="1"/>
  <c r="Q855" i="2" s="1"/>
  <c r="Q854" i="2" s="1"/>
  <c r="P95" i="2" s="1"/>
  <c r="Q95" i="2" s="1"/>
  <c r="AA863" i="2"/>
  <c r="Z154" i="2" s="1"/>
  <c r="AA154" i="2" s="1"/>
  <c r="O1225" i="2"/>
  <c r="AA253" i="2"/>
  <c r="AA1178" i="2"/>
  <c r="Z234" i="2" s="1"/>
  <c r="AA234" i="2" s="1"/>
  <c r="N59" i="2"/>
  <c r="O59" i="2" s="1"/>
  <c r="O58" i="2" s="1"/>
  <c r="N49" i="2"/>
  <c r="O49" i="2" s="1"/>
  <c r="O48" i="2" s="1"/>
  <c r="T1116" i="2"/>
  <c r="T766" i="2"/>
  <c r="T772" i="2"/>
  <c r="V281" i="2"/>
  <c r="W281" i="2" s="1"/>
  <c r="W280" i="2" s="1"/>
  <c r="V1316" i="2" s="1"/>
  <c r="W1316" i="2" s="1"/>
  <c r="V262" i="2"/>
  <c r="W262" i="2" s="1"/>
  <c r="W261" i="2" s="1"/>
  <c r="V171" i="2"/>
  <c r="W171" i="2" s="1"/>
  <c r="W170" i="2" s="1"/>
  <c r="K972" i="2"/>
  <c r="I1233" i="2"/>
  <c r="Y1225" i="2"/>
  <c r="I1249" i="2"/>
  <c r="N1305" i="2"/>
  <c r="O1305" i="2" s="1"/>
  <c r="N82" i="2"/>
  <c r="O82" i="2" s="1"/>
  <c r="N442" i="2"/>
  <c r="O442" i="2" s="1"/>
  <c r="T975" i="2"/>
  <c r="T1121" i="2"/>
  <c r="T1126" i="2"/>
  <c r="T980" i="2"/>
  <c r="Q48" i="2"/>
  <c r="Q1171" i="2"/>
  <c r="P233" i="2" s="1"/>
  <c r="Q233" i="2" s="1"/>
  <c r="AA1241" i="2"/>
  <c r="Z320" i="2" s="1"/>
  <c r="AA320" i="2" s="1"/>
  <c r="O1414" i="2"/>
  <c r="N1408" i="2" s="1"/>
  <c r="O1408" i="2" s="1"/>
  <c r="O1407" i="2" s="1"/>
  <c r="N570" i="2" s="1"/>
  <c r="O570" i="2" s="1"/>
  <c r="O569" i="2" s="1"/>
  <c r="AA208" i="2"/>
  <c r="AA58" i="2"/>
  <c r="S871" i="2"/>
  <c r="R855" i="2" s="1"/>
  <c r="S855" i="2" s="1"/>
  <c r="S854" i="2" s="1"/>
  <c r="R95" i="2" s="1"/>
  <c r="S95" i="2" s="1"/>
  <c r="U1429" i="2"/>
  <c r="J1429" i="2"/>
  <c r="U1423" i="2"/>
  <c r="J1423" i="2"/>
  <c r="N395" i="2"/>
  <c r="O395" i="2" s="1"/>
  <c r="N294" i="2"/>
  <c r="O294" i="2" s="1"/>
  <c r="V440" i="2"/>
  <c r="W440" i="2" s="1"/>
  <c r="V1367" i="2"/>
  <c r="W1367" i="2" s="1"/>
  <c r="K768" i="2"/>
  <c r="T723" i="2"/>
  <c r="T135" i="2"/>
  <c r="T411" i="2"/>
  <c r="T139" i="2"/>
  <c r="T359" i="2"/>
  <c r="T143" i="2"/>
  <c r="T147" i="2"/>
  <c r="T122" i="2"/>
  <c r="T355" i="2"/>
  <c r="T371" i="2"/>
  <c r="T350" i="2"/>
  <c r="O194" i="2"/>
  <c r="N412" i="2" s="1"/>
  <c r="O412" i="2" s="1"/>
  <c r="U377" i="2"/>
  <c r="J377" i="2"/>
  <c r="Q653" i="2"/>
  <c r="U932" i="2"/>
  <c r="J932" i="2"/>
  <c r="W194" i="2"/>
  <c r="V412" i="2" s="1"/>
  <c r="W412" i="2" s="1"/>
  <c r="Y1414" i="2"/>
  <c r="X1408" i="2" s="1"/>
  <c r="Y1408" i="2" s="1"/>
  <c r="Y1407" i="2" s="1"/>
  <c r="X570" i="2" s="1"/>
  <c r="Y570" i="2" s="1"/>
  <c r="Y569" i="2" s="1"/>
  <c r="I1330" i="2"/>
  <c r="U1125" i="2"/>
  <c r="K1125" i="2" s="1"/>
  <c r="J1125" i="2"/>
  <c r="Y58" i="2"/>
  <c r="T1426" i="2"/>
  <c r="T1433" i="2"/>
  <c r="Q208" i="2"/>
  <c r="AA1336" i="2"/>
  <c r="Z1315" i="2" s="1"/>
  <c r="AA1315" i="2" s="1"/>
  <c r="O1307" i="2"/>
  <c r="AA48" i="2"/>
  <c r="AA1171" i="2"/>
  <c r="Z233" i="2" s="1"/>
  <c r="AA233" i="2" s="1"/>
  <c r="S1171" i="2"/>
  <c r="R233" i="2" s="1"/>
  <c r="S233" i="2" s="1"/>
  <c r="U1098" i="2"/>
  <c r="T1063" i="2"/>
  <c r="T1405" i="2"/>
  <c r="T1169" i="2"/>
  <c r="T1089" i="2"/>
  <c r="T1400" i="2"/>
  <c r="T1093" i="2"/>
  <c r="T264" i="2"/>
  <c r="T173" i="2"/>
  <c r="T179" i="2"/>
  <c r="T223" i="2"/>
  <c r="T185" i="2"/>
  <c r="T243" i="2"/>
  <c r="T283" i="2"/>
  <c r="T270" i="2"/>
  <c r="T1392" i="2"/>
  <c r="T1358" i="2"/>
  <c r="T1310" i="2"/>
  <c r="T1228" i="2"/>
  <c r="T1252" i="2"/>
  <c r="T1333" i="2"/>
  <c r="T1244" i="2"/>
  <c r="T1339" i="2"/>
  <c r="T1269" i="2"/>
  <c r="T1417" i="2"/>
  <c r="T1218" i="2"/>
  <c r="T866" i="2"/>
  <c r="T1168" i="2"/>
  <c r="T1404" i="2"/>
  <c r="T1399" i="2"/>
  <c r="T1088" i="2"/>
  <c r="T1062" i="2"/>
  <c r="T1092" i="2"/>
  <c r="T263" i="2"/>
  <c r="T242" i="2"/>
  <c r="T184" i="2"/>
  <c r="T172" i="2"/>
  <c r="T222" i="2"/>
  <c r="T178" i="2"/>
  <c r="T282" i="2"/>
  <c r="T269" i="2"/>
  <c r="J926" i="2"/>
  <c r="U926" i="2"/>
  <c r="K977" i="2"/>
  <c r="I1171" i="2"/>
  <c r="H233" i="2" s="1"/>
  <c r="I233" i="2" s="1"/>
  <c r="Y1330" i="2"/>
  <c r="I1215" i="2"/>
  <c r="H310" i="2" s="1"/>
  <c r="I310" i="2" s="1"/>
  <c r="T1275" i="2"/>
  <c r="T456" i="2"/>
  <c r="U1120" i="2"/>
  <c r="K1120" i="2" s="1"/>
  <c r="J1120" i="2"/>
  <c r="Y48" i="2"/>
  <c r="T52" i="2"/>
  <c r="T1181" i="2"/>
  <c r="T1174" i="2"/>
  <c r="T856" i="2"/>
  <c r="T874" i="2"/>
  <c r="T1236" i="2"/>
  <c r="T247" i="2"/>
  <c r="T235" i="2"/>
  <c r="T62" i="2"/>
  <c r="T385" i="2"/>
  <c r="T362" i="2"/>
  <c r="T287" i="2"/>
  <c r="T160" i="2"/>
  <c r="T43" i="2"/>
  <c r="T211" i="2"/>
  <c r="T256" i="2"/>
  <c r="T274" i="2"/>
  <c r="Q1178" i="2"/>
  <c r="P234" i="2" s="1"/>
  <c r="Q234" i="2" s="1"/>
  <c r="O1355" i="2"/>
  <c r="N445" i="2" s="1"/>
  <c r="O445" i="2" s="1"/>
  <c r="AA157" i="2"/>
  <c r="S253" i="2"/>
  <c r="V338" i="2"/>
  <c r="W338" i="2" s="1"/>
  <c r="V334" i="2"/>
  <c r="W334" i="2" s="1"/>
  <c r="K1098" i="2"/>
  <c r="Z1363" i="2"/>
  <c r="AA1363" i="2" s="1"/>
  <c r="Z436" i="2"/>
  <c r="AA436" i="2" s="1"/>
  <c r="J118" i="2"/>
  <c r="U118" i="2"/>
  <c r="AA1407" i="2"/>
  <c r="Z570" i="2" s="1"/>
  <c r="AA570" i="2" s="1"/>
  <c r="AA569" i="2" s="1"/>
  <c r="I157" i="2"/>
  <c r="I58" i="2"/>
  <c r="Y1307" i="2"/>
  <c r="I1266" i="2"/>
  <c r="H408" i="2" s="1"/>
  <c r="I408" i="2" s="1"/>
  <c r="J819" i="2"/>
  <c r="U819" i="2"/>
  <c r="Q1233" i="2"/>
  <c r="H171" i="2"/>
  <c r="I171" i="2" s="1"/>
  <c r="I170" i="2" s="1"/>
  <c r="H281" i="2"/>
  <c r="I281" i="2" s="1"/>
  <c r="I280" i="2" s="1"/>
  <c r="H262" i="2"/>
  <c r="I262" i="2" s="1"/>
  <c r="I261" i="2" s="1"/>
  <c r="O1266" i="2"/>
  <c r="N408" i="2" s="1"/>
  <c r="O408" i="2" s="1"/>
  <c r="S208" i="2"/>
  <c r="D10" i="4" l="1"/>
  <c r="F10" i="4" s="1"/>
  <c r="W232" i="2"/>
  <c r="S232" i="2"/>
  <c r="P315" i="2"/>
  <c r="Q315" i="2" s="1"/>
  <c r="P324" i="2"/>
  <c r="Q324" i="2" s="1"/>
  <c r="AA232" i="2"/>
  <c r="R324" i="2"/>
  <c r="S324" i="2" s="1"/>
  <c r="K20" i="1"/>
  <c r="K17" i="1" s="1"/>
  <c r="R382" i="2"/>
  <c r="S382" i="2" s="1"/>
  <c r="O232" i="2"/>
  <c r="I154" i="1"/>
  <c r="I61" i="1"/>
  <c r="I31" i="1"/>
  <c r="I52" i="1"/>
  <c r="I140" i="1"/>
  <c r="R1367" i="2"/>
  <c r="S1367" i="2" s="1"/>
  <c r="I25" i="1"/>
  <c r="I54" i="1"/>
  <c r="I64" i="1"/>
  <c r="I69" i="1"/>
  <c r="I74" i="1"/>
  <c r="O78" i="2"/>
  <c r="I80" i="1"/>
  <c r="I24" i="1"/>
  <c r="I57" i="1"/>
  <c r="H1316" i="2"/>
  <c r="I1316" i="2" s="1"/>
  <c r="I73" i="1"/>
  <c r="I66" i="1"/>
  <c r="I161" i="1"/>
  <c r="I232" i="2"/>
  <c r="U1182" i="2"/>
  <c r="K1182" i="2" s="1"/>
  <c r="J1182" i="2"/>
  <c r="T1242" i="2"/>
  <c r="T1390" i="2"/>
  <c r="T864" i="2"/>
  <c r="T1337" i="2"/>
  <c r="U413" i="2"/>
  <c r="K413" i="2" s="1"/>
  <c r="J413" i="2"/>
  <c r="U1218" i="2"/>
  <c r="K1218" i="2" s="1"/>
  <c r="J1218" i="2"/>
  <c r="U147" i="2"/>
  <c r="J147" i="2"/>
  <c r="K1423" i="2"/>
  <c r="H326" i="2"/>
  <c r="I326" i="2" s="1"/>
  <c r="H317" i="2"/>
  <c r="I317" i="2" s="1"/>
  <c r="U1391" i="2"/>
  <c r="K1391" i="2" s="1"/>
  <c r="J1391" i="2"/>
  <c r="U472" i="2"/>
  <c r="K472" i="2" s="1"/>
  <c r="J472" i="2"/>
  <c r="U613" i="2"/>
  <c r="J613" i="2"/>
  <c r="H315" i="2"/>
  <c r="I315" i="2" s="1"/>
  <c r="H382" i="2"/>
  <c r="I382" i="2" s="1"/>
  <c r="H324" i="2"/>
  <c r="I324" i="2" s="1"/>
  <c r="U160" i="2"/>
  <c r="K160" i="2" s="1"/>
  <c r="J160" i="2"/>
  <c r="U874" i="2"/>
  <c r="K874" i="2" s="1"/>
  <c r="J874" i="2"/>
  <c r="U282" i="2"/>
  <c r="K282" i="2" s="1"/>
  <c r="J282" i="2"/>
  <c r="U1062" i="2"/>
  <c r="J1062" i="2"/>
  <c r="U1417" i="2"/>
  <c r="K1417" i="2" s="1"/>
  <c r="J1417" i="2"/>
  <c r="U1358" i="2"/>
  <c r="K1358" i="2" s="1"/>
  <c r="J1358" i="2"/>
  <c r="J179" i="2"/>
  <c r="U179" i="2"/>
  <c r="K179" i="2" s="1"/>
  <c r="U1063" i="2"/>
  <c r="K1063" i="2" s="1"/>
  <c r="J1063" i="2"/>
  <c r="H1367" i="2"/>
  <c r="I1367" i="2" s="1"/>
  <c r="H440" i="2"/>
  <c r="I440" i="2" s="1"/>
  <c r="U143" i="2"/>
  <c r="J143" i="2"/>
  <c r="U817" i="2"/>
  <c r="K817" i="2" s="1"/>
  <c r="J817" i="2"/>
  <c r="J1338" i="2"/>
  <c r="U1338" i="2"/>
  <c r="K1338" i="2" s="1"/>
  <c r="J519" i="2"/>
  <c r="U519" i="2"/>
  <c r="K519" i="2" s="1"/>
  <c r="U946" i="2"/>
  <c r="K946" i="2" s="1"/>
  <c r="J946" i="2"/>
  <c r="J422" i="2"/>
  <c r="U422" i="2"/>
  <c r="U586" i="2"/>
  <c r="K586" i="2" s="1"/>
  <c r="J586" i="2"/>
  <c r="U543" i="2"/>
  <c r="K543" i="2" s="1"/>
  <c r="J543" i="2"/>
  <c r="J639" i="2"/>
  <c r="U639" i="2"/>
  <c r="K639" i="2" s="1"/>
  <c r="J650" i="2"/>
  <c r="U650" i="2"/>
  <c r="U495" i="2"/>
  <c r="K495" i="2" s="1"/>
  <c r="J495" i="2"/>
  <c r="U298" i="2"/>
  <c r="K299" i="2"/>
  <c r="K298" i="2" s="1"/>
  <c r="U467" i="2"/>
  <c r="J467" i="2"/>
  <c r="U526" i="2"/>
  <c r="J526" i="2"/>
  <c r="U514" i="2"/>
  <c r="J514" i="2"/>
  <c r="U510" i="2"/>
  <c r="J510" i="2"/>
  <c r="J498" i="2"/>
  <c r="U498" i="2"/>
  <c r="U617" i="2"/>
  <c r="J617" i="2"/>
  <c r="U626" i="2"/>
  <c r="K626" i="2" s="1"/>
  <c r="J626" i="2"/>
  <c r="U550" i="2"/>
  <c r="J550" i="2"/>
  <c r="J392" i="2"/>
  <c r="U392" i="2"/>
  <c r="K392" i="2" s="1"/>
  <c r="U378" i="2"/>
  <c r="K378" i="2" s="1"/>
  <c r="J378" i="2"/>
  <c r="U136" i="2"/>
  <c r="K136" i="2" s="1"/>
  <c r="J136" i="2"/>
  <c r="J205" i="2"/>
  <c r="U205" i="2"/>
  <c r="K205" i="2" s="1"/>
  <c r="U88" i="2"/>
  <c r="J88" i="2"/>
  <c r="U1185" i="2"/>
  <c r="J1185" i="2"/>
  <c r="U945" i="2"/>
  <c r="J945" i="2"/>
  <c r="J1211" i="2"/>
  <c r="U1211" i="2"/>
  <c r="U1237" i="2"/>
  <c r="K1237" i="2" s="1"/>
  <c r="J1237" i="2"/>
  <c r="U113" i="2"/>
  <c r="K113" i="2" s="1"/>
  <c r="J113" i="2"/>
  <c r="J223" i="2"/>
  <c r="U223" i="2"/>
  <c r="K223" i="2" s="1"/>
  <c r="U630" i="2"/>
  <c r="J630" i="2"/>
  <c r="U426" i="2"/>
  <c r="J426" i="2"/>
  <c r="U655" i="2"/>
  <c r="K655" i="2" s="1"/>
  <c r="J655" i="2"/>
  <c r="U200" i="2"/>
  <c r="J200" i="2"/>
  <c r="J856" i="2"/>
  <c r="U856" i="2"/>
  <c r="K856" i="2" s="1"/>
  <c r="U178" i="2"/>
  <c r="K178" i="2" s="1"/>
  <c r="J178" i="2"/>
  <c r="U1088" i="2"/>
  <c r="J1088" i="2"/>
  <c r="J1269" i="2"/>
  <c r="U1269" i="2"/>
  <c r="K1269" i="2" s="1"/>
  <c r="J1392" i="2"/>
  <c r="U1392" i="2"/>
  <c r="K1392" i="2" s="1"/>
  <c r="J173" i="2"/>
  <c r="U173" i="2"/>
  <c r="K173" i="2" s="1"/>
  <c r="U359" i="2"/>
  <c r="J359" i="2"/>
  <c r="K1429" i="2"/>
  <c r="Q232" i="2"/>
  <c r="H1363" i="2"/>
  <c r="I1363" i="2" s="1"/>
  <c r="H436" i="2"/>
  <c r="I436" i="2" s="1"/>
  <c r="J865" i="2"/>
  <c r="U865" i="2"/>
  <c r="K865" i="2" s="1"/>
  <c r="J602" i="2"/>
  <c r="U602" i="2"/>
  <c r="K602" i="2" s="1"/>
  <c r="J491" i="2"/>
  <c r="U491" i="2"/>
  <c r="K491" i="2" s="1"/>
  <c r="U103" i="2"/>
  <c r="K103" i="2" s="1"/>
  <c r="J103" i="2"/>
  <c r="U578" i="2"/>
  <c r="K578" i="2" s="1"/>
  <c r="J578" i="2"/>
  <c r="U567" i="2"/>
  <c r="K567" i="2" s="1"/>
  <c r="J567" i="2"/>
  <c r="U582" i="2"/>
  <c r="K582" i="2" s="1"/>
  <c r="J582" i="2"/>
  <c r="U625" i="2"/>
  <c r="J625" i="2"/>
  <c r="J614" i="2"/>
  <c r="U614" i="2"/>
  <c r="K614" i="2" s="1"/>
  <c r="J667" i="2"/>
  <c r="U667" i="2"/>
  <c r="J601" i="2"/>
  <c r="U601" i="2"/>
  <c r="J585" i="2"/>
  <c r="U585" i="2"/>
  <c r="U638" i="2"/>
  <c r="J638" i="2"/>
  <c r="U573" i="2"/>
  <c r="J573" i="2"/>
  <c r="J692" i="2"/>
  <c r="U692" i="2"/>
  <c r="K692" i="2" s="1"/>
  <c r="U1410" i="2"/>
  <c r="K1410" i="2" s="1"/>
  <c r="J1410" i="2"/>
  <c r="U432" i="2"/>
  <c r="K432" i="2" s="1"/>
  <c r="J432" i="2"/>
  <c r="U372" i="2"/>
  <c r="K372" i="2" s="1"/>
  <c r="J372" i="2"/>
  <c r="J345" i="2"/>
  <c r="U345" i="2"/>
  <c r="U249" i="2"/>
  <c r="K249" i="2" s="1"/>
  <c r="J249" i="2"/>
  <c r="U276" i="2"/>
  <c r="K276" i="2" s="1"/>
  <c r="J276" i="2"/>
  <c r="J42" i="2"/>
  <c r="U42" i="2"/>
  <c r="K42" i="2" s="1"/>
  <c r="U1393" i="2"/>
  <c r="K1393" i="2" s="1"/>
  <c r="J1393" i="2"/>
  <c r="U1365" i="2"/>
  <c r="K1365" i="2" s="1"/>
  <c r="J1365" i="2"/>
  <c r="U1371" i="2"/>
  <c r="K1371" i="2" s="1"/>
  <c r="J1371" i="2"/>
  <c r="J236" i="2"/>
  <c r="U236" i="2"/>
  <c r="K236" i="2" s="1"/>
  <c r="J1384" i="2"/>
  <c r="U1384" i="2"/>
  <c r="K1384" i="2" s="1"/>
  <c r="U402" i="2"/>
  <c r="K402" i="2" s="1"/>
  <c r="J402" i="2"/>
  <c r="U1323" i="2"/>
  <c r="K1323" i="2" s="1"/>
  <c r="J1323" i="2"/>
  <c r="U43" i="2"/>
  <c r="K43" i="2" s="1"/>
  <c r="J43" i="2"/>
  <c r="U1310" i="2"/>
  <c r="K1310" i="2" s="1"/>
  <c r="J1310" i="2"/>
  <c r="U606" i="2"/>
  <c r="K606" i="2" s="1"/>
  <c r="J606" i="2"/>
  <c r="U427" i="2"/>
  <c r="K427" i="2" s="1"/>
  <c r="J427" i="2"/>
  <c r="J671" i="2"/>
  <c r="U671" i="2"/>
  <c r="N338" i="2"/>
  <c r="O338" i="2" s="1"/>
  <c r="N334" i="2"/>
  <c r="O334" i="2" s="1"/>
  <c r="J356" i="2"/>
  <c r="U356" i="2"/>
  <c r="K356" i="2" s="1"/>
  <c r="X1363" i="2"/>
  <c r="Y1363" i="2" s="1"/>
  <c r="X436" i="2"/>
  <c r="Y436" i="2" s="1"/>
  <c r="U287" i="2"/>
  <c r="J287" i="2"/>
  <c r="U1174" i="2"/>
  <c r="K1174" i="2" s="1"/>
  <c r="J1174" i="2"/>
  <c r="J1399" i="2"/>
  <c r="U1399" i="2"/>
  <c r="K1399" i="2" s="1"/>
  <c r="U1339" i="2"/>
  <c r="K1339" i="2" s="1"/>
  <c r="J1339" i="2"/>
  <c r="U264" i="2"/>
  <c r="K264" i="2" s="1"/>
  <c r="J264" i="2"/>
  <c r="T1380" i="2"/>
  <c r="T1320" i="2"/>
  <c r="T291" i="2"/>
  <c r="T278" i="2"/>
  <c r="T228" i="2"/>
  <c r="T190" i="2"/>
  <c r="T251" i="2"/>
  <c r="U1433" i="2"/>
  <c r="K1433" i="2" s="1"/>
  <c r="J1433" i="2"/>
  <c r="K932" i="2"/>
  <c r="J139" i="2"/>
  <c r="U139" i="2"/>
  <c r="J1243" i="2"/>
  <c r="U1243" i="2"/>
  <c r="K1243" i="2" s="1"/>
  <c r="U714" i="2"/>
  <c r="K714" i="2" s="1"/>
  <c r="J714" i="2"/>
  <c r="U610" i="2"/>
  <c r="K610" i="2" s="1"/>
  <c r="J610" i="2"/>
  <c r="J547" i="2"/>
  <c r="U547" i="2"/>
  <c r="K547" i="2" s="1"/>
  <c r="J594" i="2"/>
  <c r="U594" i="2"/>
  <c r="K594" i="2" s="1"/>
  <c r="U476" i="2"/>
  <c r="J476" i="2"/>
  <c r="U574" i="2"/>
  <c r="K574" i="2" s="1"/>
  <c r="J574" i="2"/>
  <c r="U664" i="2"/>
  <c r="K664" i="2" s="1"/>
  <c r="J664" i="2"/>
  <c r="U697" i="2"/>
  <c r="K697" i="2" s="1"/>
  <c r="J697" i="2"/>
  <c r="J566" i="2"/>
  <c r="U566" i="2"/>
  <c r="U522" i="2"/>
  <c r="J522" i="2"/>
  <c r="J677" i="2"/>
  <c r="U677" i="2"/>
  <c r="K677" i="2" s="1"/>
  <c r="U609" i="2"/>
  <c r="J609" i="2"/>
  <c r="J635" i="2"/>
  <c r="U635" i="2"/>
  <c r="K635" i="2" s="1"/>
  <c r="J477" i="2"/>
  <c r="U477" i="2"/>
  <c r="K477" i="2" s="1"/>
  <c r="J581" i="2"/>
  <c r="U581" i="2"/>
  <c r="U546" i="2"/>
  <c r="J546" i="2"/>
  <c r="J148" i="2"/>
  <c r="U148" i="2"/>
  <c r="K148" i="2" s="1"/>
  <c r="J364" i="2"/>
  <c r="U364" i="2"/>
  <c r="K364" i="2" s="1"/>
  <c r="U446" i="2"/>
  <c r="K446" i="2" s="1"/>
  <c r="J446" i="2"/>
  <c r="U340" i="2"/>
  <c r="J340" i="2"/>
  <c r="J120" i="2"/>
  <c r="U120" i="2"/>
  <c r="K120" i="2" s="1"/>
  <c r="U720" i="2"/>
  <c r="J720" i="2"/>
  <c r="U1381" i="2"/>
  <c r="K1381" i="2" s="1"/>
  <c r="J1381" i="2"/>
  <c r="U123" i="2"/>
  <c r="K123" i="2" s="1"/>
  <c r="J123" i="2"/>
  <c r="U257" i="2"/>
  <c r="K257" i="2" s="1"/>
  <c r="J257" i="2"/>
  <c r="J857" i="2"/>
  <c r="U857" i="2"/>
  <c r="K857" i="2" s="1"/>
  <c r="T396" i="2"/>
  <c r="T407" i="2"/>
  <c r="T112" i="2"/>
  <c r="T401" i="2"/>
  <c r="U1383" i="2"/>
  <c r="K1383" i="2" s="1"/>
  <c r="J1383" i="2"/>
  <c r="U1092" i="2"/>
  <c r="J1092" i="2"/>
  <c r="J821" i="2"/>
  <c r="U821" i="2"/>
  <c r="K821" i="2" s="1"/>
  <c r="U654" i="2"/>
  <c r="J654" i="2"/>
  <c r="J605" i="2"/>
  <c r="U605" i="2"/>
  <c r="U155" i="2"/>
  <c r="K155" i="2" s="1"/>
  <c r="J155" i="2"/>
  <c r="P317" i="2"/>
  <c r="Q317" i="2" s="1"/>
  <c r="P326" i="2"/>
  <c r="Q326" i="2" s="1"/>
  <c r="U362" i="2"/>
  <c r="J362" i="2"/>
  <c r="U222" i="2"/>
  <c r="K222" i="2" s="1"/>
  <c r="J222" i="2"/>
  <c r="K819" i="2"/>
  <c r="U385" i="2"/>
  <c r="K385" i="2" s="1"/>
  <c r="J385" i="2"/>
  <c r="U1181" i="2"/>
  <c r="K1181" i="2" s="1"/>
  <c r="J1181" i="2"/>
  <c r="J456" i="2"/>
  <c r="U456" i="2"/>
  <c r="K456" i="2" s="1"/>
  <c r="U172" i="2"/>
  <c r="K172" i="2" s="1"/>
  <c r="J172" i="2"/>
  <c r="U1404" i="2"/>
  <c r="J1404" i="2"/>
  <c r="U1244" i="2"/>
  <c r="K1244" i="2" s="1"/>
  <c r="J1244" i="2"/>
  <c r="U270" i="2"/>
  <c r="K270" i="2" s="1"/>
  <c r="J270" i="2"/>
  <c r="U1093" i="2"/>
  <c r="K1093" i="2" s="1"/>
  <c r="J1093" i="2"/>
  <c r="J1426" i="2"/>
  <c r="U1426" i="2"/>
  <c r="K1426" i="2" s="1"/>
  <c r="J350" i="2"/>
  <c r="U350" i="2"/>
  <c r="K350" i="2" s="1"/>
  <c r="J411" i="2"/>
  <c r="U411" i="2"/>
  <c r="K411" i="2" s="1"/>
  <c r="U980" i="2"/>
  <c r="J980" i="2"/>
  <c r="H334" i="2"/>
  <c r="I334" i="2" s="1"/>
  <c r="H338" i="2"/>
  <c r="I338" i="2" s="1"/>
  <c r="J76" i="2"/>
  <c r="U76" i="2"/>
  <c r="X338" i="2"/>
  <c r="Y338" i="2" s="1"/>
  <c r="X334" i="2"/>
  <c r="Y334" i="2" s="1"/>
  <c r="U461" i="2"/>
  <c r="K461" i="2" s="1"/>
  <c r="J461" i="2"/>
  <c r="J551" i="2"/>
  <c r="U551" i="2"/>
  <c r="K551" i="2" s="1"/>
  <c r="J431" i="2"/>
  <c r="U431" i="2"/>
  <c r="K431" i="2" s="1"/>
  <c r="U503" i="2"/>
  <c r="K503" i="2" s="1"/>
  <c r="J503" i="2"/>
  <c r="U645" i="2"/>
  <c r="J645" i="2"/>
  <c r="U563" i="2"/>
  <c r="K563" i="2" s="1"/>
  <c r="J563" i="2"/>
  <c r="U634" i="2"/>
  <c r="J634" i="2"/>
  <c r="J686" i="2"/>
  <c r="U686" i="2"/>
  <c r="J660" i="2"/>
  <c r="U660" i="2"/>
  <c r="K660" i="2" s="1"/>
  <c r="J577" i="2"/>
  <c r="U577" i="2"/>
  <c r="U554" i="2"/>
  <c r="J554" i="2"/>
  <c r="J631" i="2"/>
  <c r="U631" i="2"/>
  <c r="K631" i="2" s="1"/>
  <c r="U708" i="2"/>
  <c r="J708" i="2"/>
  <c r="U646" i="2"/>
  <c r="K646" i="2" s="1"/>
  <c r="J646" i="2"/>
  <c r="J530" i="2"/>
  <c r="U530" i="2"/>
  <c r="J562" i="2"/>
  <c r="U562" i="2"/>
  <c r="U542" i="2"/>
  <c r="J542" i="2"/>
  <c r="U360" i="2"/>
  <c r="K360" i="2" s="1"/>
  <c r="J360" i="2"/>
  <c r="U318" i="2"/>
  <c r="K318" i="2" s="1"/>
  <c r="J318" i="2"/>
  <c r="U140" i="2"/>
  <c r="K140" i="2" s="1"/>
  <c r="J140" i="2"/>
  <c r="U438" i="2"/>
  <c r="K438" i="2" s="1"/>
  <c r="J438" i="2"/>
  <c r="U336" i="2"/>
  <c r="J336" i="2"/>
  <c r="U939" i="2"/>
  <c r="J939" i="2"/>
  <c r="J867" i="2"/>
  <c r="U867" i="2"/>
  <c r="K867" i="2" s="1"/>
  <c r="U1321" i="2"/>
  <c r="K1321" i="2" s="1"/>
  <c r="J1321" i="2"/>
  <c r="U161" i="2"/>
  <c r="K161" i="2" s="1"/>
  <c r="J161" i="2"/>
  <c r="J1324" i="2"/>
  <c r="U1324" i="2"/>
  <c r="K1324" i="2" s="1"/>
  <c r="T1319" i="2"/>
  <c r="T1379" i="2"/>
  <c r="T250" i="2"/>
  <c r="T290" i="2"/>
  <c r="T189" i="2"/>
  <c r="T227" i="2"/>
  <c r="T277" i="2"/>
  <c r="U531" i="2"/>
  <c r="K531" i="2" s="1"/>
  <c r="J531" i="2"/>
  <c r="U494" i="2"/>
  <c r="J494" i="2"/>
  <c r="U151" i="2"/>
  <c r="J151" i="2"/>
  <c r="U144" i="2"/>
  <c r="K144" i="2" s="1"/>
  <c r="J144" i="2"/>
  <c r="J1275" i="2"/>
  <c r="U1275" i="2"/>
  <c r="U1333" i="2"/>
  <c r="K1333" i="2" s="1"/>
  <c r="J1333" i="2"/>
  <c r="J135" i="2"/>
  <c r="U135" i="2"/>
  <c r="U1126" i="2"/>
  <c r="K1126" i="2" s="1"/>
  <c r="K1122" i="2" s="1"/>
  <c r="J1126" i="2"/>
  <c r="J772" i="2"/>
  <c r="U772" i="2"/>
  <c r="U79" i="2"/>
  <c r="J79" i="2"/>
  <c r="U527" i="2"/>
  <c r="K527" i="2" s="1"/>
  <c r="J527" i="2"/>
  <c r="U598" i="2"/>
  <c r="K598" i="2" s="1"/>
  <c r="J598" i="2"/>
  <c r="U511" i="2"/>
  <c r="K511" i="2" s="1"/>
  <c r="J511" i="2"/>
  <c r="U535" i="2"/>
  <c r="K535" i="2" s="1"/>
  <c r="J535" i="2"/>
  <c r="J622" i="2"/>
  <c r="U622" i="2"/>
  <c r="K622" i="2" s="1"/>
  <c r="U559" i="2"/>
  <c r="K559" i="2" s="1"/>
  <c r="J559" i="2"/>
  <c r="U681" i="2"/>
  <c r="J681" i="2"/>
  <c r="U668" i="2"/>
  <c r="K668" i="2" s="1"/>
  <c r="J668" i="2"/>
  <c r="U691" i="2"/>
  <c r="J691" i="2"/>
  <c r="K1152" i="2"/>
  <c r="K1151" i="2" s="1"/>
  <c r="U1151" i="2"/>
  <c r="T203" i="2" s="1"/>
  <c r="J538" i="2"/>
  <c r="U538" i="2"/>
  <c r="U651" i="2"/>
  <c r="K651" i="2" s="1"/>
  <c r="J651" i="2"/>
  <c r="U704" i="2"/>
  <c r="J704" i="2"/>
  <c r="J659" i="2"/>
  <c r="U659" i="2"/>
  <c r="J696" i="2"/>
  <c r="U696" i="2"/>
  <c r="U471" i="2"/>
  <c r="J471" i="2"/>
  <c r="U597" i="2"/>
  <c r="J597" i="2"/>
  <c r="J506" i="2"/>
  <c r="U506" i="2"/>
  <c r="U119" i="2"/>
  <c r="K119" i="2" s="1"/>
  <c r="J119" i="2"/>
  <c r="J296" i="2"/>
  <c r="U296" i="2"/>
  <c r="K296" i="2" s="1"/>
  <c r="J454" i="2"/>
  <c r="U454" i="2"/>
  <c r="K454" i="2" s="1"/>
  <c r="J327" i="2"/>
  <c r="U327" i="2"/>
  <c r="K327" i="2" s="1"/>
  <c r="J90" i="2"/>
  <c r="U90" i="2"/>
  <c r="U289" i="2"/>
  <c r="K289" i="2" s="1"/>
  <c r="J289" i="2"/>
  <c r="U1302" i="2"/>
  <c r="K1302" i="2" s="1"/>
  <c r="J1302" i="2"/>
  <c r="U936" i="2"/>
  <c r="J936" i="2"/>
  <c r="U1340" i="2"/>
  <c r="K1340" i="2" s="1"/>
  <c r="J1340" i="2"/>
  <c r="K1157" i="2"/>
  <c r="K1154" i="2" s="1"/>
  <c r="U1154" i="2"/>
  <c r="T204" i="2" s="1"/>
  <c r="J212" i="2"/>
  <c r="U212" i="2"/>
  <c r="K212" i="2" s="1"/>
  <c r="U875" i="2"/>
  <c r="K875" i="2" s="1"/>
  <c r="J875" i="2"/>
  <c r="U1236" i="2"/>
  <c r="K1236" i="2" s="1"/>
  <c r="J1236" i="2"/>
  <c r="X1367" i="2"/>
  <c r="Y1367" i="2" s="1"/>
  <c r="X440" i="2"/>
  <c r="Y440" i="2" s="1"/>
  <c r="J1405" i="2"/>
  <c r="U1405" i="2"/>
  <c r="K1405" i="2" s="1"/>
  <c r="N1363" i="2"/>
  <c r="O1363" i="2" s="1"/>
  <c r="N436" i="2"/>
  <c r="O436" i="2" s="1"/>
  <c r="T1309" i="2"/>
  <c r="T1416" i="2"/>
  <c r="T1227" i="2"/>
  <c r="T1357" i="2"/>
  <c r="T1332" i="2"/>
  <c r="T1268" i="2"/>
  <c r="T1217" i="2"/>
  <c r="T1251" i="2"/>
  <c r="T128" i="2"/>
  <c r="J1465" i="2"/>
  <c r="U1465" i="2"/>
  <c r="U663" i="2"/>
  <c r="J663" i="2"/>
  <c r="J229" i="2"/>
  <c r="U229" i="2"/>
  <c r="K229" i="2" s="1"/>
  <c r="U97" i="2"/>
  <c r="K97" i="2" s="1"/>
  <c r="J97" i="2"/>
  <c r="U62" i="2"/>
  <c r="K62" i="2" s="1"/>
  <c r="J62" i="2"/>
  <c r="U184" i="2"/>
  <c r="K184" i="2" s="1"/>
  <c r="J184" i="2"/>
  <c r="J283" i="2"/>
  <c r="U283" i="2"/>
  <c r="K283" i="2" s="1"/>
  <c r="J1400" i="2"/>
  <c r="U1400" i="2"/>
  <c r="K1400" i="2" s="1"/>
  <c r="U371" i="2"/>
  <c r="J371" i="2"/>
  <c r="J256" i="2"/>
  <c r="U256" i="2"/>
  <c r="K256" i="2" s="1"/>
  <c r="U235" i="2"/>
  <c r="K235" i="2" s="1"/>
  <c r="J235" i="2"/>
  <c r="K926" i="2"/>
  <c r="J242" i="2"/>
  <c r="U242" i="2"/>
  <c r="K242" i="2" s="1"/>
  <c r="U1252" i="2"/>
  <c r="K1252" i="2" s="1"/>
  <c r="J1252" i="2"/>
  <c r="U243" i="2"/>
  <c r="K243" i="2" s="1"/>
  <c r="J243" i="2"/>
  <c r="J1089" i="2"/>
  <c r="U1089" i="2"/>
  <c r="K1089" i="2" s="1"/>
  <c r="U355" i="2"/>
  <c r="J355" i="2"/>
  <c r="U723" i="2"/>
  <c r="J723" i="2"/>
  <c r="U1121" i="2"/>
  <c r="K1121" i="2" s="1"/>
  <c r="K1117" i="2" s="1"/>
  <c r="J1121" i="2"/>
  <c r="U766" i="2"/>
  <c r="J766" i="2"/>
  <c r="N324" i="2"/>
  <c r="O324" i="2" s="1"/>
  <c r="N315" i="2"/>
  <c r="O315" i="2" s="1"/>
  <c r="N382" i="2"/>
  <c r="O382" i="2" s="1"/>
  <c r="U701" i="2"/>
  <c r="K701" i="2" s="1"/>
  <c r="J701" i="2"/>
  <c r="J468" i="2"/>
  <c r="U468" i="2"/>
  <c r="K468" i="2" s="1"/>
  <c r="U507" i="2"/>
  <c r="K507" i="2" s="1"/>
  <c r="J507" i="2"/>
  <c r="J618" i="2"/>
  <c r="U618" i="2"/>
  <c r="K618" i="2" s="1"/>
  <c r="J705" i="2"/>
  <c r="U705" i="2"/>
  <c r="K705" i="2" s="1"/>
  <c r="U590" i="2"/>
  <c r="K590" i="2" s="1"/>
  <c r="J590" i="2"/>
  <c r="J515" i="2"/>
  <c r="U515" i="2"/>
  <c r="K515" i="2" s="1"/>
  <c r="U937" i="2"/>
  <c r="K937" i="2" s="1"/>
  <c r="J937" i="2"/>
  <c r="U1460" i="2"/>
  <c r="J1460" i="2"/>
  <c r="U423" i="2"/>
  <c r="K423" i="2" s="1"/>
  <c r="J423" i="2"/>
  <c r="U700" i="2"/>
  <c r="J700" i="2"/>
  <c r="U102" i="2"/>
  <c r="J102" i="2"/>
  <c r="U1461" i="2"/>
  <c r="K1461" i="2" s="1"/>
  <c r="J1461" i="2"/>
  <c r="J534" i="2"/>
  <c r="U534" i="2"/>
  <c r="U589" i="2"/>
  <c r="J589" i="2"/>
  <c r="U484" i="2"/>
  <c r="K484" i="2" s="1"/>
  <c r="J484" i="2"/>
  <c r="U621" i="2"/>
  <c r="J621" i="2"/>
  <c r="R317" i="2"/>
  <c r="S317" i="2" s="1"/>
  <c r="R326" i="2"/>
  <c r="S326" i="2" s="1"/>
  <c r="U196" i="2"/>
  <c r="K196" i="2" s="1"/>
  <c r="J196" i="2"/>
  <c r="U191" i="2"/>
  <c r="K191" i="2" s="1"/>
  <c r="J191" i="2"/>
  <c r="U312" i="2"/>
  <c r="K312" i="2" s="1"/>
  <c r="J312" i="2"/>
  <c r="U349" i="2"/>
  <c r="J349" i="2"/>
  <c r="U130" i="2"/>
  <c r="K130" i="2" s="1"/>
  <c r="J130" i="2"/>
  <c r="U332" i="2"/>
  <c r="J332" i="2"/>
  <c r="U1229" i="2"/>
  <c r="K1229" i="2" s="1"/>
  <c r="J1229" i="2"/>
  <c r="J1245" i="2"/>
  <c r="U1245" i="2"/>
  <c r="K1245" i="2" s="1"/>
  <c r="J942" i="2"/>
  <c r="U942" i="2"/>
  <c r="J63" i="2"/>
  <c r="U63" i="2"/>
  <c r="K63" i="2" s="1"/>
  <c r="J1175" i="2"/>
  <c r="U1175" i="2"/>
  <c r="K1175" i="2" s="1"/>
  <c r="N1367" i="2"/>
  <c r="O1367" i="2" s="1"/>
  <c r="N440" i="2"/>
  <c r="O440" i="2" s="1"/>
  <c r="K815" i="2"/>
  <c r="K814" i="2" s="1"/>
  <c r="U814" i="2"/>
  <c r="J269" i="2"/>
  <c r="U269" i="2"/>
  <c r="K269" i="2" s="1"/>
  <c r="J1409" i="2"/>
  <c r="U1409" i="2"/>
  <c r="K1409" i="2" s="1"/>
  <c r="U518" i="2"/>
  <c r="J518" i="2"/>
  <c r="U80" i="2"/>
  <c r="K80" i="2" s="1"/>
  <c r="J80" i="2"/>
  <c r="K118" i="2"/>
  <c r="U274" i="2"/>
  <c r="J274" i="2"/>
  <c r="J52" i="2"/>
  <c r="U52" i="2"/>
  <c r="K52" i="2" s="1"/>
  <c r="U1168" i="2"/>
  <c r="J1168" i="2"/>
  <c r="J211" i="2"/>
  <c r="U211" i="2"/>
  <c r="K211" i="2" s="1"/>
  <c r="U247" i="2"/>
  <c r="J247" i="2"/>
  <c r="U263" i="2"/>
  <c r="K263" i="2" s="1"/>
  <c r="J263" i="2"/>
  <c r="U866" i="2"/>
  <c r="K866" i="2" s="1"/>
  <c r="J866" i="2"/>
  <c r="J1228" i="2"/>
  <c r="U1228" i="2"/>
  <c r="K1228" i="2" s="1"/>
  <c r="J185" i="2"/>
  <c r="U185" i="2"/>
  <c r="K185" i="2" s="1"/>
  <c r="J1169" i="2"/>
  <c r="U1169" i="2"/>
  <c r="K1169" i="2" s="1"/>
  <c r="K377" i="2"/>
  <c r="K376" i="2" s="1"/>
  <c r="U376" i="2"/>
  <c r="U122" i="2"/>
  <c r="J122" i="2"/>
  <c r="J975" i="2"/>
  <c r="U975" i="2"/>
  <c r="X382" i="2"/>
  <c r="Y382" i="2" s="1"/>
  <c r="X315" i="2"/>
  <c r="Y315" i="2" s="1"/>
  <c r="X324" i="2"/>
  <c r="Y324" i="2" s="1"/>
  <c r="U1116" i="2"/>
  <c r="J1116" i="2"/>
  <c r="K1223" i="2"/>
  <c r="K1222" i="2" s="1"/>
  <c r="U1222" i="2"/>
  <c r="T928" i="2"/>
  <c r="T934" i="2"/>
  <c r="J483" i="2"/>
  <c r="U483" i="2"/>
  <c r="J555" i="2"/>
  <c r="U555" i="2"/>
  <c r="K555" i="2" s="1"/>
  <c r="U539" i="2"/>
  <c r="K539" i="2" s="1"/>
  <c r="J539" i="2"/>
  <c r="U672" i="2"/>
  <c r="K672" i="2" s="1"/>
  <c r="J672" i="2"/>
  <c r="U940" i="2"/>
  <c r="K940" i="2" s="1"/>
  <c r="J940" i="2"/>
  <c r="J523" i="2"/>
  <c r="U523" i="2"/>
  <c r="K523" i="2" s="1"/>
  <c r="U676" i="2"/>
  <c r="J676" i="2"/>
  <c r="U499" i="2"/>
  <c r="K499" i="2" s="1"/>
  <c r="J499" i="2"/>
  <c r="J460" i="2"/>
  <c r="U460" i="2"/>
  <c r="U558" i="2"/>
  <c r="J558" i="2"/>
  <c r="J502" i="2"/>
  <c r="U502" i="2"/>
  <c r="U1466" i="2"/>
  <c r="K1466" i="2" s="1"/>
  <c r="J1466" i="2"/>
  <c r="U490" i="2"/>
  <c r="J490" i="2"/>
  <c r="U593" i="2"/>
  <c r="J593" i="2"/>
  <c r="U682" i="2"/>
  <c r="K682" i="2" s="1"/>
  <c r="J682" i="2"/>
  <c r="U687" i="2"/>
  <c r="K687" i="2" s="1"/>
  <c r="J687" i="2"/>
  <c r="Z317" i="2"/>
  <c r="AA317" i="2" s="1"/>
  <c r="Z326" i="2"/>
  <c r="AA326" i="2" s="1"/>
  <c r="U303" i="2"/>
  <c r="J303" i="2"/>
  <c r="J114" i="2"/>
  <c r="U114" i="2"/>
  <c r="K114" i="2" s="1"/>
  <c r="J77" i="2"/>
  <c r="U77" i="2"/>
  <c r="K77" i="2" s="1"/>
  <c r="U414" i="2"/>
  <c r="K414" i="2" s="1"/>
  <c r="J414" i="2"/>
  <c r="J86" i="2"/>
  <c r="U86" i="2"/>
  <c r="K86" i="2" s="1"/>
  <c r="U383" i="2"/>
  <c r="K383" i="2" s="1"/>
  <c r="J383" i="2"/>
  <c r="U1418" i="2"/>
  <c r="K1418" i="2" s="1"/>
  <c r="J1418" i="2"/>
  <c r="U759" i="2"/>
  <c r="J759" i="2"/>
  <c r="U1270" i="2"/>
  <c r="K1270" i="2" s="1"/>
  <c r="J1270" i="2"/>
  <c r="U53" i="2"/>
  <c r="K53" i="2" s="1"/>
  <c r="J53" i="2"/>
  <c r="J397" i="2"/>
  <c r="U397" i="2"/>
  <c r="K397" i="2" s="1"/>
  <c r="E10" i="4" l="1"/>
  <c r="G10" i="4" s="1"/>
  <c r="I22" i="1"/>
  <c r="K117" i="2"/>
  <c r="U117" i="2"/>
  <c r="I79" i="1"/>
  <c r="K99" i="1"/>
  <c r="L99" i="1"/>
  <c r="M99" i="1" s="1"/>
  <c r="N99" i="1" s="1"/>
  <c r="K84" i="1"/>
  <c r="L84" i="1"/>
  <c r="M84" i="1" s="1"/>
  <c r="N84" i="1" s="1"/>
  <c r="I53" i="1"/>
  <c r="U818" i="2"/>
  <c r="T1305" i="2" s="1"/>
  <c r="I62" i="1"/>
  <c r="K1427" i="2"/>
  <c r="K247" i="2"/>
  <c r="K274" i="2"/>
  <c r="K621" i="2"/>
  <c r="K620" i="2" s="1"/>
  <c r="U620" i="2"/>
  <c r="K1460" i="2"/>
  <c r="K1459" i="2" s="1"/>
  <c r="U1459" i="2"/>
  <c r="T711" i="2" s="1"/>
  <c r="U1217" i="2"/>
  <c r="K1217" i="2" s="1"/>
  <c r="J1217" i="2"/>
  <c r="U935" i="2"/>
  <c r="T106" i="2" s="1"/>
  <c r="K936" i="2"/>
  <c r="K935" i="2" s="1"/>
  <c r="K1275" i="2"/>
  <c r="K1274" i="2" s="1"/>
  <c r="U1274" i="2"/>
  <c r="T430" i="2" s="1"/>
  <c r="J250" i="2"/>
  <c r="U250" i="2"/>
  <c r="K250" i="2" s="1"/>
  <c r="K542" i="2"/>
  <c r="K541" i="2" s="1"/>
  <c r="U541" i="2"/>
  <c r="K708" i="2"/>
  <c r="K645" i="2"/>
  <c r="K644" i="2" s="1"/>
  <c r="U644" i="2"/>
  <c r="U396" i="2"/>
  <c r="K396" i="2" s="1"/>
  <c r="J396" i="2"/>
  <c r="K581" i="2"/>
  <c r="K580" i="2" s="1"/>
  <c r="U580" i="2"/>
  <c r="U291" i="2"/>
  <c r="K291" i="2" s="1"/>
  <c r="J291" i="2"/>
  <c r="K467" i="2"/>
  <c r="K466" i="2" s="1"/>
  <c r="U466" i="2"/>
  <c r="U758" i="2"/>
  <c r="K759" i="2"/>
  <c r="K758" i="2" s="1"/>
  <c r="U592" i="2"/>
  <c r="K593" i="2"/>
  <c r="K592" i="2" s="1"/>
  <c r="K558" i="2"/>
  <c r="K557" i="2" s="1"/>
  <c r="U557" i="2"/>
  <c r="U1268" i="2"/>
  <c r="K1268" i="2" s="1"/>
  <c r="J1268" i="2"/>
  <c r="U1379" i="2"/>
  <c r="K1379" i="2" s="1"/>
  <c r="J1379" i="2"/>
  <c r="K562" i="2"/>
  <c r="K561" i="2" s="1"/>
  <c r="U561" i="2"/>
  <c r="K686" i="2"/>
  <c r="K685" i="2" s="1"/>
  <c r="U685" i="2"/>
  <c r="K980" i="2"/>
  <c r="K976" i="2" s="1"/>
  <c r="U976" i="2"/>
  <c r="T949" i="2" s="1"/>
  <c r="K818" i="2"/>
  <c r="J1320" i="2"/>
  <c r="U1320" i="2"/>
  <c r="K1320" i="2" s="1"/>
  <c r="K638" i="2"/>
  <c r="K637" i="2" s="1"/>
  <c r="U637" i="2"/>
  <c r="K200" i="2"/>
  <c r="U1422" i="2"/>
  <c r="T1411" i="2" s="1"/>
  <c r="U1337" i="2"/>
  <c r="J1337" i="2"/>
  <c r="K303" i="2"/>
  <c r="K460" i="2"/>
  <c r="K459" i="2" s="1"/>
  <c r="U459" i="2"/>
  <c r="K483" i="2"/>
  <c r="K482" i="2" s="1"/>
  <c r="U482" i="2"/>
  <c r="K1116" i="2"/>
  <c r="K1111" i="2" s="1"/>
  <c r="U1111" i="2"/>
  <c r="K122" i="2"/>
  <c r="K121" i="2" s="1"/>
  <c r="U121" i="2"/>
  <c r="K332" i="2"/>
  <c r="K102" i="2"/>
  <c r="J1332" i="2"/>
  <c r="U1332" i="2"/>
  <c r="K1332" i="2" s="1"/>
  <c r="K597" i="2"/>
  <c r="K596" i="2" s="1"/>
  <c r="U596" i="2"/>
  <c r="K704" i="2"/>
  <c r="K703" i="2" s="1"/>
  <c r="U703" i="2"/>
  <c r="U690" i="2"/>
  <c r="K691" i="2"/>
  <c r="K690" i="2" s="1"/>
  <c r="U1319" i="2"/>
  <c r="K1319" i="2" s="1"/>
  <c r="J1319" i="2"/>
  <c r="K1092" i="2"/>
  <c r="K1091" i="2" s="1"/>
  <c r="U1091" i="2"/>
  <c r="J1380" i="2"/>
  <c r="U1380" i="2"/>
  <c r="K1380" i="2" s="1"/>
  <c r="U1122" i="2"/>
  <c r="T198" i="2" s="1"/>
  <c r="K585" i="2"/>
  <c r="K584" i="2" s="1"/>
  <c r="U584" i="2"/>
  <c r="K359" i="2"/>
  <c r="K357" i="2" s="1"/>
  <c r="U357" i="2"/>
  <c r="K945" i="2"/>
  <c r="K944" i="2" s="1"/>
  <c r="U944" i="2"/>
  <c r="T109" i="2" s="1"/>
  <c r="K550" i="2"/>
  <c r="K549" i="2" s="1"/>
  <c r="U549" i="2"/>
  <c r="K510" i="2"/>
  <c r="K509" i="2" s="1"/>
  <c r="U509" i="2"/>
  <c r="K613" i="2"/>
  <c r="K612" i="2" s="1"/>
  <c r="U612" i="2"/>
  <c r="K1422" i="2"/>
  <c r="U864" i="2"/>
  <c r="J864" i="2"/>
  <c r="K490" i="2"/>
  <c r="K489" i="2" s="1"/>
  <c r="U489" i="2"/>
  <c r="T81" i="2"/>
  <c r="T1304" i="2"/>
  <c r="T441" i="2"/>
  <c r="K942" i="2"/>
  <c r="K941" i="2" s="1"/>
  <c r="U941" i="2"/>
  <c r="T108" i="2" s="1"/>
  <c r="K723" i="2"/>
  <c r="K722" i="2" s="1"/>
  <c r="U722" i="2"/>
  <c r="T41" i="2" s="1"/>
  <c r="K663" i="2"/>
  <c r="K662" i="2" s="1"/>
  <c r="U662" i="2"/>
  <c r="U1357" i="2"/>
  <c r="K1357" i="2" s="1"/>
  <c r="J1357" i="2"/>
  <c r="U204" i="2"/>
  <c r="K204" i="2" s="1"/>
  <c r="J204" i="2"/>
  <c r="K530" i="2"/>
  <c r="K529" i="2" s="1"/>
  <c r="U529" i="2"/>
  <c r="U75" i="2"/>
  <c r="K76" i="2"/>
  <c r="K75" i="2" s="1"/>
  <c r="K605" i="2"/>
  <c r="K604" i="2" s="1"/>
  <c r="U604" i="2"/>
  <c r="K720" i="2"/>
  <c r="K719" i="2" s="1"/>
  <c r="U719" i="2"/>
  <c r="K522" i="2"/>
  <c r="K521" i="2" s="1"/>
  <c r="U521" i="2"/>
  <c r="K625" i="2"/>
  <c r="K624" i="2" s="1"/>
  <c r="U624" i="2"/>
  <c r="K1088" i="2"/>
  <c r="K1087" i="2" s="1"/>
  <c r="U1087" i="2"/>
  <c r="K143" i="2"/>
  <c r="K142" i="2" s="1"/>
  <c r="U142" i="2"/>
  <c r="J1390" i="2"/>
  <c r="U1390" i="2"/>
  <c r="U934" i="2"/>
  <c r="J934" i="2"/>
  <c r="K1168" i="2"/>
  <c r="K1167" i="2" s="1"/>
  <c r="U1167" i="2"/>
  <c r="K589" i="2"/>
  <c r="K588" i="2" s="1"/>
  <c r="U588" i="2"/>
  <c r="K700" i="2"/>
  <c r="K699" i="2" s="1"/>
  <c r="U699" i="2"/>
  <c r="K1465" i="2"/>
  <c r="K1464" i="2" s="1"/>
  <c r="U1464" i="2"/>
  <c r="T712" i="2" s="1"/>
  <c r="U1227" i="2"/>
  <c r="K1227" i="2" s="1"/>
  <c r="J1227" i="2"/>
  <c r="K471" i="2"/>
  <c r="K470" i="2" s="1"/>
  <c r="U470" i="2"/>
  <c r="K79" i="2"/>
  <c r="K135" i="2"/>
  <c r="K134" i="2" s="1"/>
  <c r="U134" i="2"/>
  <c r="J277" i="2"/>
  <c r="U277" i="2"/>
  <c r="K277" i="2" s="1"/>
  <c r="U938" i="2"/>
  <c r="T107" i="2" s="1"/>
  <c r="K939" i="2"/>
  <c r="K938" i="2" s="1"/>
  <c r="K554" i="2"/>
  <c r="K553" i="2" s="1"/>
  <c r="U553" i="2"/>
  <c r="K634" i="2"/>
  <c r="K633" i="2" s="1"/>
  <c r="U633" i="2"/>
  <c r="K566" i="2"/>
  <c r="K565" i="2" s="1"/>
  <c r="U565" i="2"/>
  <c r="U251" i="2"/>
  <c r="K251" i="2" s="1"/>
  <c r="J251" i="2"/>
  <c r="U670" i="2"/>
  <c r="T713" i="2" s="1"/>
  <c r="K671" i="2"/>
  <c r="K670" i="2" s="1"/>
  <c r="K345" i="2"/>
  <c r="K601" i="2"/>
  <c r="K600" i="2" s="1"/>
  <c r="U600" i="2"/>
  <c r="K1185" i="2"/>
  <c r="K1184" i="2" s="1"/>
  <c r="U1184" i="2"/>
  <c r="K514" i="2"/>
  <c r="K513" i="2" s="1"/>
  <c r="U513" i="2"/>
  <c r="K147" i="2"/>
  <c r="K146" i="2" s="1"/>
  <c r="U146" i="2"/>
  <c r="U1242" i="2"/>
  <c r="J1242" i="2"/>
  <c r="J928" i="2"/>
  <c r="U928" i="2"/>
  <c r="K534" i="2"/>
  <c r="K533" i="2" s="1"/>
  <c r="U533" i="2"/>
  <c r="K766" i="2"/>
  <c r="K763" i="2" s="1"/>
  <c r="U763" i="2"/>
  <c r="K355" i="2"/>
  <c r="K353" i="2" s="1"/>
  <c r="U353" i="2"/>
  <c r="K371" i="2"/>
  <c r="K370" i="2" s="1"/>
  <c r="U370" i="2"/>
  <c r="U1416" i="2"/>
  <c r="K1416" i="2" s="1"/>
  <c r="J1416" i="2"/>
  <c r="K90" i="2"/>
  <c r="K696" i="2"/>
  <c r="K695" i="2" s="1"/>
  <c r="U695" i="2"/>
  <c r="K538" i="2"/>
  <c r="K537" i="2" s="1"/>
  <c r="U537" i="2"/>
  <c r="K151" i="2"/>
  <c r="J227" i="2"/>
  <c r="U227" i="2"/>
  <c r="K577" i="2"/>
  <c r="K576" i="2" s="1"/>
  <c r="U576" i="2"/>
  <c r="K362" i="2"/>
  <c r="U401" i="2"/>
  <c r="J401" i="2"/>
  <c r="K476" i="2"/>
  <c r="K475" i="2" s="1"/>
  <c r="U475" i="2"/>
  <c r="U190" i="2"/>
  <c r="K190" i="2" s="1"/>
  <c r="J190" i="2"/>
  <c r="K287" i="2"/>
  <c r="K426" i="2"/>
  <c r="K425" i="2" s="1"/>
  <c r="U425" i="2"/>
  <c r="K650" i="2"/>
  <c r="K649" i="2" s="1"/>
  <c r="U649" i="2"/>
  <c r="K422" i="2"/>
  <c r="K421" i="2" s="1"/>
  <c r="U421" i="2"/>
  <c r="K502" i="2"/>
  <c r="K501" i="2" s="1"/>
  <c r="U501" i="2"/>
  <c r="T1267" i="2"/>
  <c r="T1216" i="2"/>
  <c r="T1415" i="2"/>
  <c r="T1356" i="2"/>
  <c r="T1226" i="2"/>
  <c r="T1308" i="2"/>
  <c r="T1250" i="2"/>
  <c r="T1331" i="2"/>
  <c r="K975" i="2"/>
  <c r="K971" i="2" s="1"/>
  <c r="U971" i="2"/>
  <c r="T948" i="2" s="1"/>
  <c r="K518" i="2"/>
  <c r="K517" i="2" s="1"/>
  <c r="U517" i="2"/>
  <c r="U348" i="2"/>
  <c r="K349" i="2"/>
  <c r="K348" i="2" s="1"/>
  <c r="U128" i="2"/>
  <c r="J128" i="2"/>
  <c r="J1309" i="2"/>
  <c r="U1309" i="2"/>
  <c r="K1309" i="2" s="1"/>
  <c r="K681" i="2"/>
  <c r="K680" i="2" s="1"/>
  <c r="U680" i="2"/>
  <c r="K772" i="2"/>
  <c r="K767" i="2" s="1"/>
  <c r="U767" i="2"/>
  <c r="U189" i="2"/>
  <c r="J189" i="2"/>
  <c r="K336" i="2"/>
  <c r="K654" i="2"/>
  <c r="J112" i="2"/>
  <c r="U112" i="2"/>
  <c r="K139" i="2"/>
  <c r="K138" i="2" s="1"/>
  <c r="U138" i="2"/>
  <c r="U228" i="2"/>
  <c r="K228" i="2" s="1"/>
  <c r="J228" i="2"/>
  <c r="K667" i="2"/>
  <c r="K666" i="2" s="1"/>
  <c r="U666" i="2"/>
  <c r="T709" i="2" s="1"/>
  <c r="K88" i="2"/>
  <c r="K87" i="2" s="1"/>
  <c r="U87" i="2"/>
  <c r="K617" i="2"/>
  <c r="K616" i="2" s="1"/>
  <c r="U616" i="2"/>
  <c r="K526" i="2"/>
  <c r="K525" i="2" s="1"/>
  <c r="U525" i="2"/>
  <c r="U675" i="2"/>
  <c r="K676" i="2"/>
  <c r="K675" i="2" s="1"/>
  <c r="J1251" i="2"/>
  <c r="U1251" i="2"/>
  <c r="K1251" i="2" s="1"/>
  <c r="K506" i="2"/>
  <c r="K505" i="2" s="1"/>
  <c r="U505" i="2"/>
  <c r="K659" i="2"/>
  <c r="K658" i="2" s="1"/>
  <c r="U658" i="2"/>
  <c r="J203" i="2"/>
  <c r="U203" i="2"/>
  <c r="K494" i="2"/>
  <c r="K493" i="2" s="1"/>
  <c r="U493" i="2"/>
  <c r="J290" i="2"/>
  <c r="U290" i="2"/>
  <c r="K290" i="2" s="1"/>
  <c r="K1404" i="2"/>
  <c r="K1403" i="2" s="1"/>
  <c r="U1403" i="2"/>
  <c r="T1398" i="2" s="1"/>
  <c r="U407" i="2"/>
  <c r="J407" i="2"/>
  <c r="K340" i="2"/>
  <c r="K546" i="2"/>
  <c r="K545" i="2" s="1"/>
  <c r="U545" i="2"/>
  <c r="K609" i="2"/>
  <c r="K608" i="2" s="1"/>
  <c r="U608" i="2"/>
  <c r="U278" i="2"/>
  <c r="K278" i="2" s="1"/>
  <c r="J278" i="2"/>
  <c r="U1117" i="2"/>
  <c r="T197" i="2" s="1"/>
  <c r="K573" i="2"/>
  <c r="K572" i="2" s="1"/>
  <c r="U572" i="2"/>
  <c r="U1427" i="2"/>
  <c r="K630" i="2"/>
  <c r="K629" i="2" s="1"/>
  <c r="U629" i="2"/>
  <c r="K1211" i="2"/>
  <c r="K1210" i="2" s="1"/>
  <c r="U1210" i="2"/>
  <c r="K498" i="2"/>
  <c r="K497" i="2" s="1"/>
  <c r="U497" i="2"/>
  <c r="K1062" i="2"/>
  <c r="K1061" i="2" s="1"/>
  <c r="U1061" i="2"/>
  <c r="T442" i="2" l="1"/>
  <c r="U442" i="2" s="1"/>
  <c r="K442" i="2" s="1"/>
  <c r="T82" i="2"/>
  <c r="K41" i="1"/>
  <c r="K98" i="1"/>
  <c r="L98" i="1"/>
  <c r="M98" i="1" s="1"/>
  <c r="N98" i="1" s="1"/>
  <c r="K168" i="1"/>
  <c r="L168" i="1"/>
  <c r="M168" i="1" s="1"/>
  <c r="N168" i="1" s="1"/>
  <c r="K44" i="1"/>
  <c r="L44" i="1"/>
  <c r="M44" i="1" s="1"/>
  <c r="N44" i="1" s="1"/>
  <c r="K120" i="1"/>
  <c r="L120" i="1"/>
  <c r="M120" i="1" s="1"/>
  <c r="N120" i="1" s="1"/>
  <c r="K147" i="1"/>
  <c r="L147" i="1"/>
  <c r="M147" i="1" s="1"/>
  <c r="N147" i="1" s="1"/>
  <c r="K115" i="1"/>
  <c r="L115" i="1"/>
  <c r="M115" i="1" s="1"/>
  <c r="N115" i="1" s="1"/>
  <c r="K138" i="1"/>
  <c r="L138" i="1"/>
  <c r="M138" i="1" s="1"/>
  <c r="N138" i="1" s="1"/>
  <c r="K133" i="1"/>
  <c r="L133" i="1"/>
  <c r="M133" i="1" s="1"/>
  <c r="N133" i="1" s="1"/>
  <c r="K153" i="1"/>
  <c r="L153" i="1"/>
  <c r="M153" i="1" s="1"/>
  <c r="N153" i="1" s="1"/>
  <c r="K130" i="1"/>
  <c r="L130" i="1"/>
  <c r="M130" i="1" s="1"/>
  <c r="N130" i="1" s="1"/>
  <c r="K145" i="1"/>
  <c r="L145" i="1"/>
  <c r="M145" i="1" s="1"/>
  <c r="N145" i="1" s="1"/>
  <c r="K124" i="1"/>
  <c r="L124" i="1"/>
  <c r="M124" i="1" s="1"/>
  <c r="N124" i="1" s="1"/>
  <c r="K132" i="1"/>
  <c r="L132" i="1"/>
  <c r="M132" i="1" s="1"/>
  <c r="N132" i="1" s="1"/>
  <c r="K47" i="1"/>
  <c r="L47" i="1"/>
  <c r="M47" i="1" s="1"/>
  <c r="N47" i="1" s="1"/>
  <c r="K128" i="1"/>
  <c r="L128" i="1"/>
  <c r="M128" i="1" s="1"/>
  <c r="N128" i="1" s="1"/>
  <c r="K151" i="1"/>
  <c r="L151" i="1"/>
  <c r="M151" i="1" s="1"/>
  <c r="N151" i="1" s="1"/>
  <c r="K156" i="1"/>
  <c r="L156" i="1"/>
  <c r="M156" i="1" s="1"/>
  <c r="N156" i="1" s="1"/>
  <c r="K141" i="1"/>
  <c r="L141" i="1"/>
  <c r="M141" i="1" s="1"/>
  <c r="N141" i="1" s="1"/>
  <c r="K45" i="1"/>
  <c r="L45" i="1"/>
  <c r="M45" i="1" s="1"/>
  <c r="N45" i="1" s="1"/>
  <c r="K139" i="1"/>
  <c r="L139" i="1"/>
  <c r="M139" i="1" s="1"/>
  <c r="N139" i="1" s="1"/>
  <c r="K143" i="1"/>
  <c r="L143" i="1"/>
  <c r="M143" i="1" s="1"/>
  <c r="N143" i="1" s="1"/>
  <c r="K176" i="1"/>
  <c r="K175" i="1" s="1"/>
  <c r="L176" i="1"/>
  <c r="M176" i="1" s="1"/>
  <c r="N176" i="1" s="1"/>
  <c r="N175" i="1" s="1"/>
  <c r="D30" i="4" s="1"/>
  <c r="K164" i="1"/>
  <c r="L164" i="1"/>
  <c r="M164" i="1" s="1"/>
  <c r="N164" i="1" s="1"/>
  <c r="K125" i="1"/>
  <c r="L125" i="1"/>
  <c r="M125" i="1" s="1"/>
  <c r="N125" i="1" s="1"/>
  <c r="K158" i="1"/>
  <c r="L158" i="1"/>
  <c r="M158" i="1" s="1"/>
  <c r="N158" i="1" s="1"/>
  <c r="K144" i="1"/>
  <c r="L144" i="1"/>
  <c r="M144" i="1" s="1"/>
  <c r="N144" i="1" s="1"/>
  <c r="K171" i="1"/>
  <c r="L171" i="1"/>
  <c r="M171" i="1" s="1"/>
  <c r="N171" i="1" s="1"/>
  <c r="K167" i="1"/>
  <c r="L167" i="1"/>
  <c r="M167" i="1" s="1"/>
  <c r="N167" i="1" s="1"/>
  <c r="K129" i="1"/>
  <c r="L129" i="1"/>
  <c r="M129" i="1" s="1"/>
  <c r="N129" i="1" s="1"/>
  <c r="K157" i="1"/>
  <c r="L157" i="1"/>
  <c r="M157" i="1" s="1"/>
  <c r="N157" i="1" s="1"/>
  <c r="K155" i="1"/>
  <c r="L155" i="1"/>
  <c r="M155" i="1" s="1"/>
  <c r="N155" i="1" s="1"/>
  <c r="K126" i="1"/>
  <c r="L126" i="1"/>
  <c r="M126" i="1" s="1"/>
  <c r="N126" i="1" s="1"/>
  <c r="K94" i="1"/>
  <c r="L94" i="1"/>
  <c r="M94" i="1" s="1"/>
  <c r="N94" i="1" s="1"/>
  <c r="K149" i="1"/>
  <c r="L149" i="1"/>
  <c r="M149" i="1" s="1"/>
  <c r="N149" i="1" s="1"/>
  <c r="K135" i="1"/>
  <c r="L135" i="1"/>
  <c r="M135" i="1" s="1"/>
  <c r="N135" i="1" s="1"/>
  <c r="I68" i="1"/>
  <c r="K172" i="1"/>
  <c r="L172" i="1"/>
  <c r="M172" i="1" s="1"/>
  <c r="N172" i="1" s="1"/>
  <c r="K95" i="1"/>
  <c r="L95" i="1"/>
  <c r="M95" i="1" s="1"/>
  <c r="N95" i="1" s="1"/>
  <c r="K131" i="1"/>
  <c r="L131" i="1"/>
  <c r="M131" i="1" s="1"/>
  <c r="N131" i="1" s="1"/>
  <c r="K108" i="1"/>
  <c r="L108" i="1"/>
  <c r="M108" i="1" s="1"/>
  <c r="N108" i="1" s="1"/>
  <c r="K136" i="1"/>
  <c r="L136" i="1"/>
  <c r="M136" i="1" s="1"/>
  <c r="N136" i="1" s="1"/>
  <c r="K30" i="1"/>
  <c r="L30" i="1"/>
  <c r="M30" i="1" s="1"/>
  <c r="N30" i="1" s="1"/>
  <c r="K42" i="1"/>
  <c r="L42" i="1"/>
  <c r="M42" i="1" s="1"/>
  <c r="N42" i="1" s="1"/>
  <c r="K137" i="1"/>
  <c r="L137" i="1"/>
  <c r="M137" i="1" s="1"/>
  <c r="N137" i="1" s="1"/>
  <c r="I78" i="1"/>
  <c r="K96" i="1"/>
  <c r="L96" i="1"/>
  <c r="M96" i="1" s="1"/>
  <c r="N96" i="1" s="1"/>
  <c r="K118" i="1"/>
  <c r="L118" i="1"/>
  <c r="M118" i="1" s="1"/>
  <c r="N118" i="1" s="1"/>
  <c r="K152" i="1"/>
  <c r="L152" i="1"/>
  <c r="M152" i="1" s="1"/>
  <c r="N152" i="1" s="1"/>
  <c r="K122" i="1"/>
  <c r="L122" i="1"/>
  <c r="M122" i="1" s="1"/>
  <c r="N122" i="1" s="1"/>
  <c r="K148" i="1"/>
  <c r="L148" i="1"/>
  <c r="M148" i="1" s="1"/>
  <c r="N148" i="1" s="1"/>
  <c r="K46" i="1"/>
  <c r="L46" i="1"/>
  <c r="M46" i="1" s="1"/>
  <c r="N46" i="1" s="1"/>
  <c r="K170" i="1"/>
  <c r="L170" i="1"/>
  <c r="M170" i="1" s="1"/>
  <c r="N170" i="1" s="1"/>
  <c r="K146" i="1"/>
  <c r="L146" i="1"/>
  <c r="M146" i="1" s="1"/>
  <c r="N146" i="1" s="1"/>
  <c r="K166" i="1"/>
  <c r="L166" i="1"/>
  <c r="M166" i="1" s="1"/>
  <c r="N166" i="1" s="1"/>
  <c r="K163" i="1"/>
  <c r="L163" i="1"/>
  <c r="M163" i="1" s="1"/>
  <c r="N163" i="1" s="1"/>
  <c r="K117" i="1"/>
  <c r="L117" i="1"/>
  <c r="M117" i="1" s="1"/>
  <c r="N117" i="1" s="1"/>
  <c r="K121" i="1"/>
  <c r="L121" i="1"/>
  <c r="M121" i="1" s="1"/>
  <c r="N121" i="1" s="1"/>
  <c r="K150" i="1"/>
  <c r="L150" i="1"/>
  <c r="M150" i="1" s="1"/>
  <c r="N150" i="1" s="1"/>
  <c r="K33" i="1"/>
  <c r="L33" i="1"/>
  <c r="M33" i="1" s="1"/>
  <c r="N33" i="1" s="1"/>
  <c r="K127" i="1"/>
  <c r="L127" i="1"/>
  <c r="M127" i="1" s="1"/>
  <c r="N127" i="1" s="1"/>
  <c r="K123" i="1"/>
  <c r="L123" i="1"/>
  <c r="M123" i="1" s="1"/>
  <c r="N123" i="1" s="1"/>
  <c r="K160" i="1"/>
  <c r="L160" i="1"/>
  <c r="M160" i="1" s="1"/>
  <c r="N160" i="1" s="1"/>
  <c r="K142" i="1"/>
  <c r="L142" i="1"/>
  <c r="M142" i="1" s="1"/>
  <c r="N142" i="1" s="1"/>
  <c r="K159" i="1"/>
  <c r="L159" i="1"/>
  <c r="M159" i="1" s="1"/>
  <c r="N159" i="1" s="1"/>
  <c r="K134" i="1"/>
  <c r="L134" i="1"/>
  <c r="M134" i="1" s="1"/>
  <c r="N134" i="1" s="1"/>
  <c r="K165" i="1"/>
  <c r="L165" i="1"/>
  <c r="M165" i="1" s="1"/>
  <c r="N165" i="1" s="1"/>
  <c r="K109" i="1"/>
  <c r="L109" i="1"/>
  <c r="M109" i="1" s="1"/>
  <c r="N109" i="1" s="1"/>
  <c r="K173" i="1"/>
  <c r="L173" i="1"/>
  <c r="M173" i="1" s="1"/>
  <c r="N173" i="1" s="1"/>
  <c r="K119" i="1"/>
  <c r="L119" i="1"/>
  <c r="M119" i="1" s="1"/>
  <c r="N119" i="1" s="1"/>
  <c r="K169" i="1"/>
  <c r="L169" i="1"/>
  <c r="M169" i="1" s="1"/>
  <c r="N169" i="1" s="1"/>
  <c r="K116" i="1"/>
  <c r="L116" i="1"/>
  <c r="M116" i="1" s="1"/>
  <c r="N116" i="1" s="1"/>
  <c r="J441" i="2"/>
  <c r="U441" i="2"/>
  <c r="K441" i="2" s="1"/>
  <c r="K407" i="2"/>
  <c r="U1398" i="2"/>
  <c r="J1398" i="2"/>
  <c r="K227" i="2"/>
  <c r="T1377" i="2"/>
  <c r="T1179" i="2"/>
  <c r="T1172" i="2"/>
  <c r="T60" i="2"/>
  <c r="T872" i="2"/>
  <c r="T50" i="2"/>
  <c r="T1234" i="2"/>
  <c r="T1317" i="2"/>
  <c r="T209" i="2"/>
  <c r="T158" i="2"/>
  <c r="T254" i="2"/>
  <c r="T395" i="2"/>
  <c r="T294" i="2"/>
  <c r="K1337" i="2"/>
  <c r="K1336" i="2" s="1"/>
  <c r="U1336" i="2"/>
  <c r="T1315" i="2" s="1"/>
  <c r="T281" i="2"/>
  <c r="T171" i="2"/>
  <c r="T262" i="2"/>
  <c r="T657" i="2"/>
  <c r="T1412" i="2"/>
  <c r="U1415" i="2"/>
  <c r="J1415" i="2"/>
  <c r="U107" i="2"/>
  <c r="K107" i="2" s="1"/>
  <c r="J107" i="2"/>
  <c r="J1411" i="2"/>
  <c r="U1411" i="2"/>
  <c r="K1411" i="2" s="1"/>
  <c r="T59" i="2"/>
  <c r="T49" i="2"/>
  <c r="U1308" i="2"/>
  <c r="J1308" i="2"/>
  <c r="J709" i="2"/>
  <c r="U709" i="2"/>
  <c r="U1304" i="2"/>
  <c r="K1304" i="2" s="1"/>
  <c r="J1304" i="2"/>
  <c r="T1301" i="2"/>
  <c r="T1370" i="2"/>
  <c r="T195" i="2"/>
  <c r="U1356" i="2"/>
  <c r="J1356" i="2"/>
  <c r="U81" i="2"/>
  <c r="J81" i="2"/>
  <c r="J948" i="2"/>
  <c r="U948" i="2"/>
  <c r="U1216" i="2"/>
  <c r="J1216" i="2"/>
  <c r="T241" i="2"/>
  <c r="T316" i="2"/>
  <c r="T221" i="2"/>
  <c r="K1390" i="2"/>
  <c r="K1389" i="2" s="1"/>
  <c r="U1389" i="2"/>
  <c r="T1375" i="2" s="1"/>
  <c r="U41" i="2"/>
  <c r="J41" i="2"/>
  <c r="U198" i="2"/>
  <c r="K198" i="2" s="1"/>
  <c r="J198" i="2"/>
  <c r="J949" i="2"/>
  <c r="U949" i="2"/>
  <c r="K949" i="2" s="1"/>
  <c r="U106" i="2"/>
  <c r="K106" i="2" s="1"/>
  <c r="J106" i="2"/>
  <c r="J1226" i="2"/>
  <c r="U1226" i="2"/>
  <c r="J1267" i="2"/>
  <c r="U1267" i="2"/>
  <c r="K1242" i="2"/>
  <c r="K1241" i="2" s="1"/>
  <c r="U1241" i="2"/>
  <c r="T320" i="2" s="1"/>
  <c r="K203" i="2"/>
  <c r="T325" i="2"/>
  <c r="T177" i="2"/>
  <c r="U430" i="2"/>
  <c r="J430" i="2"/>
  <c r="K401" i="2"/>
  <c r="K400" i="2" s="1"/>
  <c r="U400" i="2"/>
  <c r="U1331" i="2"/>
  <c r="J1331" i="2"/>
  <c r="K928" i="2"/>
  <c r="K925" i="2" s="1"/>
  <c r="U925" i="2"/>
  <c r="T104" i="2" s="1"/>
  <c r="U712" i="2"/>
  <c r="K712" i="2" s="1"/>
  <c r="J712" i="2"/>
  <c r="U108" i="2"/>
  <c r="K108" i="2" s="1"/>
  <c r="J108" i="2"/>
  <c r="K864" i="2"/>
  <c r="K863" i="2" s="1"/>
  <c r="U863" i="2"/>
  <c r="T154" i="2" s="1"/>
  <c r="U109" i="2"/>
  <c r="K109" i="2" s="1"/>
  <c r="J109" i="2"/>
  <c r="J713" i="2"/>
  <c r="U713" i="2"/>
  <c r="K713" i="2" s="1"/>
  <c r="J197" i="2"/>
  <c r="U197" i="2"/>
  <c r="K197" i="2" s="1"/>
  <c r="K189" i="2"/>
  <c r="K128" i="2"/>
  <c r="T342" i="2"/>
  <c r="T347" i="2"/>
  <c r="T305" i="2"/>
  <c r="K112" i="2"/>
  <c r="K111" i="2" s="1"/>
  <c r="U111" i="2"/>
  <c r="T1235" i="2"/>
  <c r="T1180" i="2"/>
  <c r="T1318" i="2"/>
  <c r="T1173" i="2"/>
  <c r="T873" i="2"/>
  <c r="T1378" i="2"/>
  <c r="T51" i="2"/>
  <c r="T255" i="2"/>
  <c r="T61" i="2"/>
  <c r="T159" i="2"/>
  <c r="T210" i="2"/>
  <c r="U1250" i="2"/>
  <c r="J1250" i="2"/>
  <c r="K934" i="2"/>
  <c r="K929" i="2" s="1"/>
  <c r="U929" i="2"/>
  <c r="T105" i="2" s="1"/>
  <c r="T183" i="2"/>
  <c r="T268" i="2"/>
  <c r="U82" i="2"/>
  <c r="K82" i="2" s="1"/>
  <c r="J82" i="2"/>
  <c r="J711" i="2"/>
  <c r="U711" i="2"/>
  <c r="K711" i="2" s="1"/>
  <c r="U1305" i="2"/>
  <c r="K1305" i="2" s="1"/>
  <c r="J1305" i="2"/>
  <c r="J442" i="2" l="1"/>
  <c r="L41" i="1"/>
  <c r="M41" i="1" s="1"/>
  <c r="N41" i="1" s="1"/>
  <c r="F30" i="4"/>
  <c r="E30" i="4"/>
  <c r="N154" i="1"/>
  <c r="K154" i="1"/>
  <c r="K104" i="1"/>
  <c r="L104" i="1"/>
  <c r="M104" i="1" s="1"/>
  <c r="N104" i="1" s="1"/>
  <c r="K38" i="1"/>
  <c r="L38" i="1"/>
  <c r="M38" i="1" s="1"/>
  <c r="N38" i="1" s="1"/>
  <c r="U49" i="2"/>
  <c r="J49" i="2"/>
  <c r="U872" i="2"/>
  <c r="J872" i="2"/>
  <c r="K1398" i="2"/>
  <c r="K1397" i="2" s="1"/>
  <c r="U1397" i="2"/>
  <c r="T1376" i="2" s="1"/>
  <c r="U873" i="2"/>
  <c r="K873" i="2" s="1"/>
  <c r="J873" i="2"/>
  <c r="J305" i="2"/>
  <c r="U305" i="2"/>
  <c r="K1226" i="2"/>
  <c r="K1225" i="2" s="1"/>
  <c r="U1225" i="2"/>
  <c r="J221" i="2"/>
  <c r="U221" i="2"/>
  <c r="J59" i="2"/>
  <c r="U59" i="2"/>
  <c r="U1412" i="2"/>
  <c r="K1412" i="2" s="1"/>
  <c r="J1412" i="2"/>
  <c r="J395" i="2"/>
  <c r="U395" i="2"/>
  <c r="K395" i="2" s="1"/>
  <c r="U60" i="2"/>
  <c r="K60" i="2" s="1"/>
  <c r="J60" i="2"/>
  <c r="U316" i="2"/>
  <c r="K316" i="2" s="1"/>
  <c r="J316" i="2"/>
  <c r="J294" i="2"/>
  <c r="U294" i="2"/>
  <c r="J210" i="2"/>
  <c r="U210" i="2"/>
  <c r="K210" i="2" s="1"/>
  <c r="J241" i="2"/>
  <c r="U241" i="2"/>
  <c r="K81" i="2"/>
  <c r="K78" i="2" s="1"/>
  <c r="U78" i="2"/>
  <c r="K709" i="2"/>
  <c r="K707" i="2" s="1"/>
  <c r="U707" i="2"/>
  <c r="U262" i="2"/>
  <c r="J262" i="2"/>
  <c r="U158" i="2"/>
  <c r="J158" i="2"/>
  <c r="U1179" i="2"/>
  <c r="J1179" i="2"/>
  <c r="J325" i="2"/>
  <c r="U325" i="2"/>
  <c r="K325" i="2" s="1"/>
  <c r="U657" i="2"/>
  <c r="J657" i="2"/>
  <c r="U342" i="2"/>
  <c r="J342" i="2"/>
  <c r="U105" i="2"/>
  <c r="K105" i="2" s="1"/>
  <c r="J105" i="2"/>
  <c r="U159" i="2"/>
  <c r="K159" i="2" s="1"/>
  <c r="J159" i="2"/>
  <c r="U1180" i="2"/>
  <c r="K1180" i="2" s="1"/>
  <c r="J1180" i="2"/>
  <c r="J171" i="2"/>
  <c r="U171" i="2"/>
  <c r="J209" i="2"/>
  <c r="U209" i="2"/>
  <c r="U1377" i="2"/>
  <c r="K1377" i="2" s="1"/>
  <c r="J1377" i="2"/>
  <c r="J347" i="2"/>
  <c r="U347" i="2"/>
  <c r="J254" i="2"/>
  <c r="U254" i="2"/>
  <c r="U1235" i="2"/>
  <c r="K1235" i="2" s="1"/>
  <c r="J1235" i="2"/>
  <c r="U104" i="2"/>
  <c r="J104" i="2"/>
  <c r="U320" i="2"/>
  <c r="K320" i="2" s="1"/>
  <c r="J320" i="2"/>
  <c r="K1356" i="2"/>
  <c r="K1355" i="2" s="1"/>
  <c r="U1355" i="2"/>
  <c r="T445" i="2" s="1"/>
  <c r="J281" i="2"/>
  <c r="U281" i="2"/>
  <c r="U1317" i="2"/>
  <c r="K1317" i="2" s="1"/>
  <c r="J1317" i="2"/>
  <c r="U1301" i="2"/>
  <c r="J1301" i="2"/>
  <c r="J1173" i="2"/>
  <c r="U1173" i="2"/>
  <c r="K1173" i="2" s="1"/>
  <c r="K1331" i="2"/>
  <c r="K1330" i="2" s="1"/>
  <c r="U1330" i="2"/>
  <c r="J183" i="2"/>
  <c r="U183" i="2"/>
  <c r="J61" i="2"/>
  <c r="U61" i="2"/>
  <c r="K61" i="2" s="1"/>
  <c r="J154" i="2"/>
  <c r="U154" i="2"/>
  <c r="U255" i="2"/>
  <c r="K255" i="2" s="1"/>
  <c r="J255" i="2"/>
  <c r="U429" i="2"/>
  <c r="K430" i="2"/>
  <c r="K429" i="2" s="1"/>
  <c r="K41" i="2"/>
  <c r="K40" i="2" s="1"/>
  <c r="U40" i="2"/>
  <c r="U1215" i="2"/>
  <c r="T310" i="2" s="1"/>
  <c r="K1216" i="2"/>
  <c r="K1215" i="2" s="1"/>
  <c r="J195" i="2"/>
  <c r="U195" i="2"/>
  <c r="U1307" i="2"/>
  <c r="K1308" i="2"/>
  <c r="K1307" i="2" s="1"/>
  <c r="U1315" i="2"/>
  <c r="J1315" i="2"/>
  <c r="U1234" i="2"/>
  <c r="J1234" i="2"/>
  <c r="J1378" i="2"/>
  <c r="U1378" i="2"/>
  <c r="K1378" i="2" s="1"/>
  <c r="U268" i="2"/>
  <c r="J268" i="2"/>
  <c r="K1250" i="2"/>
  <c r="K1249" i="2" s="1"/>
  <c r="U1249" i="2"/>
  <c r="U1172" i="2"/>
  <c r="J1172" i="2"/>
  <c r="J1318" i="2"/>
  <c r="U1318" i="2"/>
  <c r="K1318" i="2" s="1"/>
  <c r="U51" i="2"/>
  <c r="K51" i="2" s="1"/>
  <c r="J51" i="2"/>
  <c r="J177" i="2"/>
  <c r="U177" i="2"/>
  <c r="U1266" i="2"/>
  <c r="T408" i="2" s="1"/>
  <c r="K1267" i="2"/>
  <c r="K1266" i="2" s="1"/>
  <c r="U1375" i="2"/>
  <c r="J1375" i="2"/>
  <c r="K948" i="2"/>
  <c r="K947" i="2" s="1"/>
  <c r="U947" i="2"/>
  <c r="T110" i="2" s="1"/>
  <c r="U1370" i="2"/>
  <c r="J1370" i="2"/>
  <c r="K1415" i="2"/>
  <c r="K1414" i="2" s="1"/>
  <c r="U1414" i="2"/>
  <c r="T1408" i="2" s="1"/>
  <c r="J50" i="2"/>
  <c r="U50" i="2"/>
  <c r="K50" i="2" s="1"/>
  <c r="G30" i="4" l="1"/>
  <c r="K31" i="1"/>
  <c r="L31" i="1"/>
  <c r="M31" i="1" s="1"/>
  <c r="N31" i="1" s="1"/>
  <c r="K23" i="1"/>
  <c r="L23" i="1"/>
  <c r="M23" i="1" s="1"/>
  <c r="N23" i="1" s="1"/>
  <c r="K174" i="1"/>
  <c r="L174" i="1"/>
  <c r="M174" i="1" s="1"/>
  <c r="N174" i="1" s="1"/>
  <c r="K110" i="1"/>
  <c r="L110" i="1"/>
  <c r="M110" i="1" s="1"/>
  <c r="N110" i="1" s="1"/>
  <c r="U310" i="2"/>
  <c r="J310" i="2"/>
  <c r="K171" i="2"/>
  <c r="K170" i="2" s="1"/>
  <c r="U170" i="2"/>
  <c r="K177" i="2"/>
  <c r="K176" i="2" s="1"/>
  <c r="U176" i="2"/>
  <c r="K347" i="2"/>
  <c r="U1376" i="2"/>
  <c r="K1376" i="2" s="1"/>
  <c r="J1376" i="2"/>
  <c r="K1172" i="2"/>
  <c r="K1171" i="2" s="1"/>
  <c r="U1171" i="2"/>
  <c r="T233" i="2" s="1"/>
  <c r="T338" i="2"/>
  <c r="T334" i="2"/>
  <c r="K1179" i="2"/>
  <c r="K1178" i="2" s="1"/>
  <c r="U1178" i="2"/>
  <c r="T234" i="2" s="1"/>
  <c r="K1370" i="2"/>
  <c r="K1315" i="2"/>
  <c r="K1301" i="2"/>
  <c r="K241" i="2"/>
  <c r="K240" i="2" s="1"/>
  <c r="U240" i="2"/>
  <c r="K158" i="2"/>
  <c r="K157" i="2" s="1"/>
  <c r="U157" i="2"/>
  <c r="K268" i="2"/>
  <c r="K267" i="2" s="1"/>
  <c r="U267" i="2"/>
  <c r="T1363" i="2"/>
  <c r="T436" i="2"/>
  <c r="K104" i="2"/>
  <c r="T315" i="2"/>
  <c r="T382" i="2"/>
  <c r="T324" i="2"/>
  <c r="K59" i="2"/>
  <c r="K58" i="2" s="1"/>
  <c r="U58" i="2"/>
  <c r="K221" i="2"/>
  <c r="K220" i="2" s="1"/>
  <c r="U220" i="2"/>
  <c r="K342" i="2"/>
  <c r="K195" i="2"/>
  <c r="K194" i="2" s="1"/>
  <c r="U194" i="2"/>
  <c r="T412" i="2" s="1"/>
  <c r="T1367" i="2"/>
  <c r="T440" i="2"/>
  <c r="K281" i="2"/>
  <c r="K280" i="2" s="1"/>
  <c r="U280" i="2"/>
  <c r="T1316" i="2" s="1"/>
  <c r="K657" i="2"/>
  <c r="K653" i="2" s="1"/>
  <c r="U653" i="2"/>
  <c r="K262" i="2"/>
  <c r="K261" i="2" s="1"/>
  <c r="U261" i="2"/>
  <c r="K872" i="2"/>
  <c r="K871" i="2" s="1"/>
  <c r="U871" i="2"/>
  <c r="T855" i="2" s="1"/>
  <c r="J408" i="2"/>
  <c r="U408" i="2"/>
  <c r="K1234" i="2"/>
  <c r="K1233" i="2" s="1"/>
  <c r="U1233" i="2"/>
  <c r="U110" i="2"/>
  <c r="K110" i="2" s="1"/>
  <c r="J110" i="2"/>
  <c r="K183" i="2"/>
  <c r="K182" i="2" s="1"/>
  <c r="U182" i="2"/>
  <c r="K1375" i="2"/>
  <c r="K209" i="2"/>
  <c r="K208" i="2" s="1"/>
  <c r="U208" i="2"/>
  <c r="K294" i="2"/>
  <c r="K305" i="2"/>
  <c r="U1408" i="2"/>
  <c r="J1408" i="2"/>
  <c r="K154" i="2"/>
  <c r="J445" i="2"/>
  <c r="U445" i="2"/>
  <c r="K254" i="2"/>
  <c r="K253" i="2" s="1"/>
  <c r="U253" i="2"/>
  <c r="K49" i="2"/>
  <c r="K48" i="2" s="1"/>
  <c r="U48" i="2"/>
  <c r="K162" i="1" l="1"/>
  <c r="K161" i="1" s="1"/>
  <c r="L162" i="1"/>
  <c r="K52" i="1"/>
  <c r="L52" i="1"/>
  <c r="M52" i="1" s="1"/>
  <c r="N52" i="1" s="1"/>
  <c r="K55" i="1"/>
  <c r="L55" i="1"/>
  <c r="M55" i="1" s="1"/>
  <c r="N55" i="1" s="1"/>
  <c r="K63" i="1"/>
  <c r="L63" i="1"/>
  <c r="M63" i="1" s="1"/>
  <c r="N63" i="1" s="1"/>
  <c r="K25" i="1"/>
  <c r="L25" i="1"/>
  <c r="M25" i="1" s="1"/>
  <c r="N25" i="1" s="1"/>
  <c r="K74" i="1"/>
  <c r="L74" i="1"/>
  <c r="M74" i="1" s="1"/>
  <c r="N74" i="1" s="1"/>
  <c r="K79" i="1"/>
  <c r="L79" i="1"/>
  <c r="M79" i="1" s="1"/>
  <c r="N79" i="1" s="1"/>
  <c r="K75" i="1"/>
  <c r="L75" i="1"/>
  <c r="M75" i="1" s="1"/>
  <c r="N75" i="1" s="1"/>
  <c r="K24" i="1"/>
  <c r="L24" i="1"/>
  <c r="M24" i="1" s="1"/>
  <c r="N24" i="1" s="1"/>
  <c r="K73" i="1"/>
  <c r="L73" i="1"/>
  <c r="M73" i="1" s="1"/>
  <c r="N73" i="1" s="1"/>
  <c r="K61" i="1"/>
  <c r="L61" i="1"/>
  <c r="M61" i="1" s="1"/>
  <c r="N61" i="1" s="1"/>
  <c r="U1367" i="2"/>
  <c r="K1367" i="2" s="1"/>
  <c r="J1367" i="2"/>
  <c r="U1363" i="2"/>
  <c r="K1363" i="2" s="1"/>
  <c r="J1363" i="2"/>
  <c r="U334" i="2"/>
  <c r="J334" i="2"/>
  <c r="J234" i="2"/>
  <c r="U234" i="2"/>
  <c r="K234" i="2" s="1"/>
  <c r="K445" i="2"/>
  <c r="T326" i="2"/>
  <c r="T317" i="2"/>
  <c r="U324" i="2"/>
  <c r="J324" i="2"/>
  <c r="U338" i="2"/>
  <c r="J338" i="2"/>
  <c r="U233" i="2"/>
  <c r="J233" i="2"/>
  <c r="U315" i="2"/>
  <c r="J315" i="2"/>
  <c r="U436" i="2"/>
  <c r="K436" i="2" s="1"/>
  <c r="J436" i="2"/>
  <c r="U412" i="2"/>
  <c r="K412" i="2" s="1"/>
  <c r="J412" i="2"/>
  <c r="J382" i="2"/>
  <c r="U382" i="2"/>
  <c r="K408" i="2"/>
  <c r="J1316" i="2"/>
  <c r="U1316" i="2"/>
  <c r="U1407" i="2"/>
  <c r="T570" i="2" s="1"/>
  <c r="K1408" i="2"/>
  <c r="K1407" i="2" s="1"/>
  <c r="U101" i="2"/>
  <c r="J855" i="2"/>
  <c r="U855" i="2"/>
  <c r="U440" i="2"/>
  <c r="K440" i="2" s="1"/>
  <c r="J440" i="2"/>
  <c r="K101" i="2"/>
  <c r="K310" i="2"/>
  <c r="M162" i="1" l="1"/>
  <c r="N162" i="1" s="1"/>
  <c r="N22" i="1"/>
  <c r="K22" i="1"/>
  <c r="K57" i="1"/>
  <c r="L57" i="1"/>
  <c r="M57" i="1" s="1"/>
  <c r="N57" i="1" s="1"/>
  <c r="K69" i="1"/>
  <c r="L69" i="1"/>
  <c r="M69" i="1" s="1"/>
  <c r="N69" i="1" s="1"/>
  <c r="K66" i="1"/>
  <c r="L66" i="1"/>
  <c r="M66" i="1" s="1"/>
  <c r="N66" i="1" s="1"/>
  <c r="K80" i="1"/>
  <c r="L80" i="1"/>
  <c r="M80" i="1" s="1"/>
  <c r="N80" i="1" s="1"/>
  <c r="K37" i="1"/>
  <c r="L37" i="1"/>
  <c r="M37" i="1" s="1"/>
  <c r="N37" i="1" s="1"/>
  <c r="K54" i="1"/>
  <c r="L54" i="1"/>
  <c r="M54" i="1" s="1"/>
  <c r="N54" i="1" s="1"/>
  <c r="K53" i="1"/>
  <c r="L53" i="1"/>
  <c r="M53" i="1" s="1"/>
  <c r="N53" i="1" s="1"/>
  <c r="K64" i="1"/>
  <c r="L64" i="1"/>
  <c r="M64" i="1" s="1"/>
  <c r="N64" i="1" s="1"/>
  <c r="K62" i="1"/>
  <c r="L62" i="1"/>
  <c r="M62" i="1" s="1"/>
  <c r="N62" i="1" s="1"/>
  <c r="U326" i="2"/>
  <c r="K326" i="2" s="1"/>
  <c r="J326" i="2"/>
  <c r="K334" i="2"/>
  <c r="J317" i="2"/>
  <c r="U317" i="2"/>
  <c r="K317" i="2" s="1"/>
  <c r="K1316" i="2"/>
  <c r="J570" i="2"/>
  <c r="U570" i="2"/>
  <c r="K233" i="2"/>
  <c r="K232" i="2" s="1"/>
  <c r="U232" i="2"/>
  <c r="K338" i="2"/>
  <c r="K382" i="2"/>
  <c r="K855" i="2"/>
  <c r="K854" i="2" s="1"/>
  <c r="U854" i="2"/>
  <c r="T95" i="2" s="1"/>
  <c r="K315" i="2"/>
  <c r="K324" i="2"/>
  <c r="D12" i="4" l="1"/>
  <c r="F12" i="4" s="1"/>
  <c r="N161" i="1"/>
  <c r="U95" i="2"/>
  <c r="J95" i="2"/>
  <c r="K570" i="2"/>
  <c r="K569" i="2" s="1"/>
  <c r="U569" i="2"/>
  <c r="E12" i="4" l="1"/>
  <c r="G12" i="4"/>
  <c r="K78" i="1"/>
  <c r="L78" i="1"/>
  <c r="M78" i="1" s="1"/>
  <c r="N78" i="1" s="1"/>
  <c r="K68" i="1"/>
  <c r="L68" i="1"/>
  <c r="M68" i="1" s="1"/>
  <c r="N68" i="1" s="1"/>
  <c r="K140" i="1"/>
  <c r="L140" i="1"/>
  <c r="M140" i="1" s="1"/>
  <c r="N140" i="1" s="1"/>
  <c r="K95" i="2"/>
  <c r="F26" i="4" l="1"/>
  <c r="E26" i="4"/>
  <c r="G26" i="4"/>
  <c r="L439" i="2"/>
  <c r="M439" i="2" s="1"/>
  <c r="L1366" i="2"/>
  <c r="M1366" i="2" s="1"/>
  <c r="L410" i="2"/>
  <c r="M410" i="2" s="1"/>
  <c r="L391" i="2"/>
  <c r="M391" i="2" s="1"/>
  <c r="M390" i="2" s="1"/>
  <c r="L96" i="2"/>
  <c r="M96" i="2" s="1"/>
  <c r="L85" i="2"/>
  <c r="M85" i="2" s="1"/>
  <c r="M83" i="2" s="1"/>
  <c r="Z439" i="2"/>
  <c r="AA439" i="2" s="1"/>
  <c r="Z410" i="2"/>
  <c r="AA410" i="2" s="1"/>
  <c r="Z1366" i="2"/>
  <c r="AA1366" i="2" s="1"/>
  <c r="Z96" i="2"/>
  <c r="AA96" i="2" s="1"/>
  <c r="P391" i="2"/>
  <c r="Q391" i="2" s="1"/>
  <c r="Q390" i="2" s="1"/>
  <c r="P439" i="2"/>
  <c r="Q439" i="2" s="1"/>
  <c r="P96" i="2"/>
  <c r="Q96" i="2"/>
  <c r="P410" i="2"/>
  <c r="Q410" i="2"/>
  <c r="P1366" i="2"/>
  <c r="Q1366" i="2" s="1"/>
  <c r="V439" i="2"/>
  <c r="W439" i="2" s="1"/>
  <c r="V410" i="2"/>
  <c r="W410" i="2" s="1"/>
  <c r="V96" i="2"/>
  <c r="W96" i="2" s="1"/>
  <c r="V1366" i="2"/>
  <c r="W1366" i="2" s="1"/>
  <c r="X439" i="2"/>
  <c r="Y439" i="2" s="1"/>
  <c r="X96" i="2"/>
  <c r="Y96" i="2" s="1"/>
  <c r="X410" i="2"/>
  <c r="Y410" i="2" s="1"/>
  <c r="X1366" i="2"/>
  <c r="Y1366" i="2" s="1"/>
  <c r="R391" i="2"/>
  <c r="S391" i="2" s="1"/>
  <c r="S390" i="2" s="1"/>
  <c r="R1366" i="2"/>
  <c r="S1366" i="2" s="1"/>
  <c r="R96" i="2"/>
  <c r="R410" i="2"/>
  <c r="S410" i="2" s="1"/>
  <c r="R439" i="2"/>
  <c r="S439" i="2" s="1"/>
  <c r="H410" i="2"/>
  <c r="I410" i="2" s="1"/>
  <c r="H96" i="2"/>
  <c r="I96" i="2" s="1"/>
  <c r="H1366" i="2"/>
  <c r="I1366" i="2" s="1"/>
  <c r="H439" i="2"/>
  <c r="I439" i="2" s="1"/>
  <c r="V363" i="2"/>
  <c r="W363" i="2"/>
  <c r="W361" i="2" s="1"/>
  <c r="P91" i="2"/>
  <c r="Q91" i="2" s="1"/>
  <c r="Q89" i="2" s="1"/>
  <c r="Z91" i="2"/>
  <c r="AA91" i="2"/>
  <c r="AA89" i="2" s="1"/>
  <c r="Z85" i="2"/>
  <c r="AA85" i="2" s="1"/>
  <c r="AA83" i="2" s="1"/>
  <c r="Z453" i="2"/>
  <c r="AA453" i="2"/>
  <c r="AA452" i="2" s="1"/>
  <c r="Z363" i="2"/>
  <c r="AA363" i="2" s="1"/>
  <c r="AA361" i="2" s="1"/>
  <c r="P453" i="2"/>
  <c r="Q453" i="2" s="1"/>
  <c r="Q452" i="2" s="1"/>
  <c r="V85" i="2"/>
  <c r="W85" i="2" s="1"/>
  <c r="W83" i="2" s="1"/>
  <c r="R201" i="2"/>
  <c r="S201" i="2" s="1"/>
  <c r="S199" i="2" s="1"/>
  <c r="Z391" i="2"/>
  <c r="AA391" i="2" s="1"/>
  <c r="AA390" i="2" s="1"/>
  <c r="R363" i="2"/>
  <c r="S363" i="2" s="1"/>
  <c r="S361" i="2" s="1"/>
  <c r="R91" i="2"/>
  <c r="S91" i="2" s="1"/>
  <c r="S89" i="2" s="1"/>
  <c r="V91" i="2"/>
  <c r="W91" i="2"/>
  <c r="W89" i="2" s="1"/>
  <c r="V201" i="2"/>
  <c r="W201" i="2" s="1"/>
  <c r="W199" i="2" s="1"/>
  <c r="V391" i="2"/>
  <c r="W391" i="2" s="1"/>
  <c r="W390" i="2" s="1"/>
  <c r="Z201" i="2"/>
  <c r="AA201" i="2" s="1"/>
  <c r="AA199" i="2" s="1"/>
  <c r="P85" i="2"/>
  <c r="Q85" i="2" s="1"/>
  <c r="Q83" i="2" s="1"/>
  <c r="X391" i="2"/>
  <c r="Y391" i="2" s="1"/>
  <c r="Y390" i="2" s="1"/>
  <c r="R85" i="2"/>
  <c r="S85" i="2" s="1"/>
  <c r="S83" i="2" s="1"/>
  <c r="V453" i="2"/>
  <c r="W453" i="2" s="1"/>
  <c r="W452" i="2" s="1"/>
  <c r="P363" i="2"/>
  <c r="Q363" i="2"/>
  <c r="Q361" i="2" s="1"/>
  <c r="N1366" i="2"/>
  <c r="O1366" i="2" s="1"/>
  <c r="N439" i="2"/>
  <c r="O439" i="2" s="1"/>
  <c r="N410" i="2"/>
  <c r="O410" i="2" s="1"/>
  <c r="N96" i="2"/>
  <c r="O96" i="2" s="1"/>
  <c r="P201" i="2"/>
  <c r="Q201" i="2" s="1"/>
  <c r="Q199" i="2" s="1"/>
  <c r="H91" i="2"/>
  <c r="I91" i="2"/>
  <c r="I89" i="2" s="1"/>
  <c r="L206" i="2"/>
  <c r="M206" i="2" s="1"/>
  <c r="M202" i="2" s="1"/>
  <c r="H453" i="2"/>
  <c r="I453" i="2" s="1"/>
  <c r="I452" i="2" s="1"/>
  <c r="X363" i="2"/>
  <c r="Y363" i="2" s="1"/>
  <c r="Y361" i="2" s="1"/>
  <c r="V206" i="2"/>
  <c r="W206" i="2"/>
  <c r="W202" i="2" s="1"/>
  <c r="X91" i="2"/>
  <c r="Y91" i="2" s="1"/>
  <c r="Y89" i="2" s="1"/>
  <c r="X206" i="2"/>
  <c r="Y206" i="2" s="1"/>
  <c r="Y202" i="2" s="1"/>
  <c r="R206" i="2"/>
  <c r="S206" i="2"/>
  <c r="S202" i="2" s="1"/>
  <c r="X453" i="2"/>
  <c r="Y453" i="2"/>
  <c r="Y452" i="2" s="1"/>
  <c r="L201" i="2"/>
  <c r="M201" i="2" s="1"/>
  <c r="M199" i="2" s="1"/>
  <c r="L91" i="2"/>
  <c r="M91" i="2" s="1"/>
  <c r="M89" i="2" s="1"/>
  <c r="L346" i="2"/>
  <c r="M346" i="2" s="1"/>
  <c r="M344" i="2" s="1"/>
  <c r="Z206" i="2"/>
  <c r="AA206" i="2"/>
  <c r="AA202" i="2" s="1"/>
  <c r="L341" i="2"/>
  <c r="M341" i="2" s="1"/>
  <c r="M339" i="2" s="1"/>
  <c r="L453" i="2"/>
  <c r="M453" i="2" s="1"/>
  <c r="M452" i="2" s="1"/>
  <c r="X85" i="2"/>
  <c r="Y85" i="2" s="1"/>
  <c r="Y83" i="2" s="1"/>
  <c r="L304" i="2"/>
  <c r="M304" i="2" s="1"/>
  <c r="M302" i="2" s="1"/>
  <c r="P206" i="2"/>
  <c r="Q206" i="2" s="1"/>
  <c r="Q202" i="2" s="1"/>
  <c r="X201" i="2"/>
  <c r="Y201" i="2" s="1"/>
  <c r="Y199" i="2" s="1"/>
  <c r="L363" i="2"/>
  <c r="M363" i="2"/>
  <c r="M361" i="2" s="1"/>
  <c r="L129" i="2"/>
  <c r="M129" i="2" s="1"/>
  <c r="M127" i="2" s="1"/>
  <c r="X129" i="2"/>
  <c r="Y129" i="2" s="1"/>
  <c r="Y127" i="2" s="1"/>
  <c r="V288" i="2"/>
  <c r="W288" i="2" s="1"/>
  <c r="W286" i="2" s="1"/>
  <c r="X288" i="2"/>
  <c r="Y288" i="2"/>
  <c r="Y286" i="2" s="1"/>
  <c r="P192" i="2"/>
  <c r="Q192" i="2" s="1"/>
  <c r="Q188" i="2" s="1"/>
  <c r="N275" i="2"/>
  <c r="O275" i="2" s="1"/>
  <c r="O273" i="2" s="1"/>
  <c r="V346" i="2"/>
  <c r="W346" i="2" s="1"/>
  <c r="W344" i="2" s="1"/>
  <c r="R346" i="2"/>
  <c r="S346" i="2"/>
  <c r="S344" i="2" s="1"/>
  <c r="X248" i="2"/>
  <c r="Y248" i="2" s="1"/>
  <c r="Y246" i="2" s="1"/>
  <c r="R447" i="2"/>
  <c r="S447" i="2" s="1"/>
  <c r="S444" i="2" s="1"/>
  <c r="V230" i="2"/>
  <c r="W230" i="2" s="1"/>
  <c r="W226" i="2" s="1"/>
  <c r="P248" i="2"/>
  <c r="Q248" i="2"/>
  <c r="Q246" i="2" s="1"/>
  <c r="P288" i="2"/>
  <c r="Q288" i="2" s="1"/>
  <c r="Q286" i="2" s="1"/>
  <c r="S1382" i="2"/>
  <c r="S1374" i="2" s="1"/>
  <c r="R1364" i="2" s="1"/>
  <c r="S1364" i="2" s="1"/>
  <c r="R1382" i="2"/>
  <c r="H206" i="2"/>
  <c r="I206" i="2" s="1"/>
  <c r="I202" i="2" s="1"/>
  <c r="P311" i="2"/>
  <c r="Q311" i="2" s="1"/>
  <c r="Q309" i="2" s="1"/>
  <c r="R341" i="2"/>
  <c r="S341" i="2" s="1"/>
  <c r="S339" i="2" s="1"/>
  <c r="L192" i="2"/>
  <c r="M192" i="2" s="1"/>
  <c r="M188" i="2" s="1"/>
  <c r="V295" i="2"/>
  <c r="W295" i="2" s="1"/>
  <c r="W293" i="2" s="1"/>
  <c r="X295" i="2"/>
  <c r="Y295" i="2" s="1"/>
  <c r="Y293" i="2" s="1"/>
  <c r="H1382" i="2"/>
  <c r="I1382" i="2" s="1"/>
  <c r="I1374" i="2" s="1"/>
  <c r="H1364" i="2" s="1"/>
  <c r="I1364" i="2" s="1"/>
  <c r="Z341" i="2"/>
  <c r="AA341" i="2" s="1"/>
  <c r="AA339" i="2" s="1"/>
  <c r="L275" i="2"/>
  <c r="M275" i="2" s="1"/>
  <c r="M273" i="2" s="1"/>
  <c r="L230" i="2"/>
  <c r="M230" i="2" s="1"/>
  <c r="M226" i="2" s="1"/>
  <c r="L152" i="2"/>
  <c r="M152" i="2" s="1"/>
  <c r="M150" i="2" s="1"/>
  <c r="L1372" i="2"/>
  <c r="M1372" i="2" s="1"/>
  <c r="M1369" i="2" s="1"/>
  <c r="L1362" i="2" s="1"/>
  <c r="M1362" i="2" s="1"/>
  <c r="Z248" i="2"/>
  <c r="AA248" i="2" s="1"/>
  <c r="AA246" i="2" s="1"/>
  <c r="Z288" i="2"/>
  <c r="AA288" i="2" s="1"/>
  <c r="AA286" i="2" s="1"/>
  <c r="X1382" i="2"/>
  <c r="Y1382" i="2" s="1"/>
  <c r="Y1374" i="2" s="1"/>
  <c r="X1364" i="2" s="1"/>
  <c r="Y1364" i="2" s="1"/>
  <c r="R304" i="2"/>
  <c r="S304" i="2"/>
  <c r="S302" i="2" s="1"/>
  <c r="P346" i="2"/>
  <c r="Q346" i="2" s="1"/>
  <c r="Q344" i="2" s="1"/>
  <c r="R311" i="2"/>
  <c r="S311" i="2" s="1"/>
  <c r="S309" i="2" s="1"/>
  <c r="P447" i="2"/>
  <c r="Q447" i="2" s="1"/>
  <c r="Q444" i="2" s="1"/>
  <c r="L311" i="2"/>
  <c r="M311" i="2" s="1"/>
  <c r="M309" i="2" s="1"/>
  <c r="V275" i="2"/>
  <c r="W275" i="2" s="1"/>
  <c r="W273" i="2" s="1"/>
  <c r="N206" i="2"/>
  <c r="O206" i="2" s="1"/>
  <c r="O202" i="2" s="1"/>
  <c r="R248" i="2"/>
  <c r="S248" i="2" s="1"/>
  <c r="S246" i="2" s="1"/>
  <c r="P1382" i="2"/>
  <c r="Q1382" i="2" s="1"/>
  <c r="Q1374" i="2" s="1"/>
  <c r="P1364" i="2" s="1"/>
  <c r="Q1364" i="2" s="1"/>
  <c r="N248" i="2"/>
  <c r="O248" i="2" s="1"/>
  <c r="O246" i="2" s="1"/>
  <c r="R1322" i="2"/>
  <c r="S1322" i="2" s="1"/>
  <c r="S1314" i="2" s="1"/>
  <c r="R437" i="2" s="1"/>
  <c r="S437" i="2" s="1"/>
  <c r="P304" i="2"/>
  <c r="Q304" i="2" s="1"/>
  <c r="Q302" i="2" s="1"/>
  <c r="R129" i="2"/>
  <c r="S129" i="2" s="1"/>
  <c r="S127" i="2" s="1"/>
  <c r="Z311" i="2"/>
  <c r="AA311" i="2" s="1"/>
  <c r="AA309" i="2" s="1"/>
  <c r="N201" i="2"/>
  <c r="O201" i="2" s="1"/>
  <c r="O199" i="2" s="1"/>
  <c r="R295" i="2"/>
  <c r="S295" i="2" s="1"/>
  <c r="S293" i="2" s="1"/>
  <c r="Z129" i="2"/>
  <c r="AA129" i="2"/>
  <c r="AA127" i="2" s="1"/>
  <c r="V248" i="2"/>
  <c r="W248" i="2"/>
  <c r="W246" i="2" s="1"/>
  <c r="N363" i="2"/>
  <c r="O363" i="2" s="1"/>
  <c r="O361" i="2" s="1"/>
  <c r="P1322" i="2"/>
  <c r="Q1322" i="2" s="1"/>
  <c r="Q1314" i="2" s="1"/>
  <c r="P437" i="2" s="1"/>
  <c r="Q437" i="2" s="1"/>
  <c r="R288" i="2"/>
  <c r="S288" i="2" s="1"/>
  <c r="S286" i="2" s="1"/>
  <c r="Z275" i="2"/>
  <c r="AA275" i="2" s="1"/>
  <c r="AA273" i="2" s="1"/>
  <c r="N85" i="2"/>
  <c r="O85" i="2" s="1"/>
  <c r="O83" i="2" s="1"/>
  <c r="X304" i="2"/>
  <c r="Y304" i="2" s="1"/>
  <c r="Y302" i="2" s="1"/>
  <c r="P129" i="2"/>
  <c r="Q129" i="2"/>
  <c r="Q127" i="2" s="1"/>
  <c r="P295" i="2"/>
  <c r="Q295" i="2" s="1"/>
  <c r="Q293" i="2" s="1"/>
  <c r="V341" i="2"/>
  <c r="W341" i="2" s="1"/>
  <c r="W339" i="2" s="1"/>
  <c r="L248" i="2"/>
  <c r="M248" i="2"/>
  <c r="M246" i="2" s="1"/>
  <c r="N288" i="2"/>
  <c r="O288" i="2" s="1"/>
  <c r="O286" i="2" s="1"/>
  <c r="R275" i="2"/>
  <c r="S275" i="2" s="1"/>
  <c r="S273" i="2" s="1"/>
  <c r="N391" i="2"/>
  <c r="O391" i="2"/>
  <c r="O390" i="2" s="1"/>
  <c r="X192" i="2"/>
  <c r="Y192" i="2" s="1"/>
  <c r="Y188" i="2" s="1"/>
  <c r="Z304" i="2"/>
  <c r="AA304" i="2" s="1"/>
  <c r="AA302" i="2" s="1"/>
  <c r="X230" i="2"/>
  <c r="Y230" i="2" s="1"/>
  <c r="Y226" i="2" s="1"/>
  <c r="Z295" i="2"/>
  <c r="AA295" i="2" s="1"/>
  <c r="AA293" i="2" s="1"/>
  <c r="P341" i="2"/>
  <c r="Q341" i="2" s="1"/>
  <c r="Q339" i="2" s="1"/>
  <c r="L295" i="2"/>
  <c r="M295" i="2" s="1"/>
  <c r="M293" i="2" s="1"/>
  <c r="H346" i="2"/>
  <c r="I346" i="2" s="1"/>
  <c r="I344" i="2" s="1"/>
  <c r="N453" i="2"/>
  <c r="O453" i="2"/>
  <c r="O452" i="2" s="1"/>
  <c r="R192" i="2"/>
  <c r="S192" i="2" s="1"/>
  <c r="S188" i="2" s="1"/>
  <c r="N129" i="2"/>
  <c r="O129" i="2" s="1"/>
  <c r="O127" i="2" s="1"/>
  <c r="V129" i="2"/>
  <c r="W129" i="2"/>
  <c r="W127" i="2" s="1"/>
  <c r="V304" i="2"/>
  <c r="W304" i="2" s="1"/>
  <c r="W302" i="2" s="1"/>
  <c r="R453" i="2"/>
  <c r="S453" i="2" s="1"/>
  <c r="S452" i="2" s="1"/>
  <c r="L288" i="2"/>
  <c r="M288" i="2" s="1"/>
  <c r="M286" i="2" s="1"/>
  <c r="X346" i="2"/>
  <c r="Y346" i="2" s="1"/>
  <c r="Y344" i="2" s="1"/>
  <c r="N230" i="2"/>
  <c r="O230" i="2" s="1"/>
  <c r="O226" i="2" s="1"/>
  <c r="X341" i="2"/>
  <c r="Y341" i="2" s="1"/>
  <c r="Y339" i="2" s="1"/>
  <c r="X275" i="2"/>
  <c r="Y275" i="2" s="1"/>
  <c r="Y273" i="2" s="1"/>
  <c r="L447" i="2"/>
  <c r="M447" i="2"/>
  <c r="M444" i="2" s="1"/>
  <c r="N91" i="2"/>
  <c r="O91" i="2" s="1"/>
  <c r="O89" i="2" s="1"/>
  <c r="V192" i="2"/>
  <c r="W192" i="2" s="1"/>
  <c r="W188" i="2" s="1"/>
  <c r="P275" i="2"/>
  <c r="Q275" i="2"/>
  <c r="Q273" i="2"/>
  <c r="P230" i="2"/>
  <c r="Q230" i="2" s="1"/>
  <c r="Q226" i="2" s="1"/>
  <c r="R230" i="2"/>
  <c r="S230" i="2"/>
  <c r="S226" i="2" s="1"/>
  <c r="Z230" i="2"/>
  <c r="AA230" i="2" s="1"/>
  <c r="AA226" i="2" s="1"/>
  <c r="Z447" i="2"/>
  <c r="AA447" i="2" s="1"/>
  <c r="AA444" i="2" s="1"/>
  <c r="V447" i="2"/>
  <c r="W447" i="2"/>
  <c r="W444" i="2" s="1"/>
  <c r="Z346" i="2"/>
  <c r="AA346" i="2" s="1"/>
  <c r="AA344" i="2" s="1"/>
  <c r="V311" i="2"/>
  <c r="W311" i="2" s="1"/>
  <c r="W309" i="2" s="1"/>
  <c r="H341" i="2"/>
  <c r="I341" i="2" s="1"/>
  <c r="I339" i="2" s="1"/>
  <c r="H363" i="2"/>
  <c r="I363" i="2" s="1"/>
  <c r="I361" i="2" s="1"/>
  <c r="Z192" i="2"/>
  <c r="AA192" i="2" s="1"/>
  <c r="AA188" i="2" s="1"/>
  <c r="N192" i="2"/>
  <c r="O192" i="2" s="1"/>
  <c r="O188" i="2" s="1"/>
  <c r="X1322" i="2"/>
  <c r="Y1322" i="2" s="1"/>
  <c r="Y1314" i="2" s="1"/>
  <c r="X437" i="2" s="1"/>
  <c r="Y437" i="2" s="1"/>
  <c r="V1382" i="2"/>
  <c r="W1382" i="2" s="1"/>
  <c r="W1374" i="2" s="1"/>
  <c r="V1364" i="2" s="1"/>
  <c r="W1364" i="2" s="1"/>
  <c r="L333" i="2"/>
  <c r="M333" i="2" s="1"/>
  <c r="M331" i="2" s="1"/>
  <c r="P384" i="2"/>
  <c r="Q384" i="2" s="1"/>
  <c r="Q381" i="2" s="1"/>
  <c r="P337" i="2"/>
  <c r="Q337" i="2" s="1"/>
  <c r="Q335" i="2" s="1"/>
  <c r="H230" i="2"/>
  <c r="I230" i="2" s="1"/>
  <c r="I226" i="2" s="1"/>
  <c r="P1303" i="2"/>
  <c r="Q1303" i="2" s="1"/>
  <c r="Q1300" i="2" s="1"/>
  <c r="P435" i="2" s="1"/>
  <c r="Q435" i="2" s="1"/>
  <c r="V152" i="2"/>
  <c r="W152" i="2" s="1"/>
  <c r="W150" i="2" s="1"/>
  <c r="V409" i="2" s="1"/>
  <c r="W409" i="2" s="1"/>
  <c r="W406" i="2" s="1"/>
  <c r="Z337" i="2"/>
  <c r="AA337" i="2" s="1"/>
  <c r="AA335" i="2" s="1"/>
  <c r="Z333" i="2"/>
  <c r="AA333" i="2" s="1"/>
  <c r="AA331" i="2" s="1"/>
  <c r="L437" i="2"/>
  <c r="M437" i="2" s="1"/>
  <c r="L1322" i="2"/>
  <c r="M1322" i="2" s="1"/>
  <c r="M1314" i="2" s="1"/>
  <c r="Z1303" i="2"/>
  <c r="AA1303" i="2"/>
  <c r="AA1300" i="2" s="1"/>
  <c r="Z435" i="2" s="1"/>
  <c r="AA435" i="2" s="1"/>
  <c r="X447" i="2"/>
  <c r="Y447" i="2" s="1"/>
  <c r="Y444" i="2" s="1"/>
  <c r="P152" i="2"/>
  <c r="Q152" i="2"/>
  <c r="Q150" i="2" s="1"/>
  <c r="P93" i="2" s="1"/>
  <c r="Q93" i="2" s="1"/>
  <c r="X152" i="2"/>
  <c r="Y152" i="2" s="1"/>
  <c r="Y150" i="2" s="1"/>
  <c r="H192" i="2"/>
  <c r="I192" i="2" s="1"/>
  <c r="I188" i="2" s="1"/>
  <c r="R337" i="2"/>
  <c r="S337" i="2" s="1"/>
  <c r="S335" i="2" s="1"/>
  <c r="N1382" i="2"/>
  <c r="O1382" i="2" s="1"/>
  <c r="O1374" i="2" s="1"/>
  <c r="N1364" i="2" s="1"/>
  <c r="O1364" i="2" s="1"/>
  <c r="V384" i="2"/>
  <c r="W384" i="2" s="1"/>
  <c r="W381" i="2" s="1"/>
  <c r="N304" i="2"/>
  <c r="O304" i="2" s="1"/>
  <c r="O302" i="2" s="1"/>
  <c r="N311" i="2"/>
  <c r="O311" i="2"/>
  <c r="O309" i="2" s="1"/>
  <c r="X311" i="2"/>
  <c r="Y311" i="2" s="1"/>
  <c r="Y309" i="2" s="1"/>
  <c r="L328" i="2"/>
  <c r="M328" i="2" s="1"/>
  <c r="M323" i="2" s="1"/>
  <c r="L1303" i="2"/>
  <c r="M1303" i="2" s="1"/>
  <c r="M1300" i="2" s="1"/>
  <c r="L435" i="2" s="1"/>
  <c r="M435" i="2" s="1"/>
  <c r="V1303" i="2"/>
  <c r="W1303" i="2" s="1"/>
  <c r="W1300" i="2" s="1"/>
  <c r="V435" i="2" s="1"/>
  <c r="W435" i="2" s="1"/>
  <c r="V1372" i="2"/>
  <c r="W1372" i="2" s="1"/>
  <c r="W1369" i="2" s="1"/>
  <c r="V1362" i="2" s="1"/>
  <c r="W1362" i="2" s="1"/>
  <c r="N346" i="2"/>
  <c r="O346" i="2" s="1"/>
  <c r="O344" i="2" s="1"/>
  <c r="V319" i="2"/>
  <c r="W319" i="2" s="1"/>
  <c r="W314" i="2" s="1"/>
  <c r="R1372" i="2"/>
  <c r="S1372" i="2" s="1"/>
  <c r="S1369" i="2" s="1"/>
  <c r="R1362" i="2" s="1"/>
  <c r="S1362" i="2" s="1"/>
  <c r="Z384" i="2"/>
  <c r="AA384" i="2"/>
  <c r="AA381" i="2" s="1"/>
  <c r="O1322" i="2"/>
  <c r="O1314" i="2" s="1"/>
  <c r="N437" i="2" s="1"/>
  <c r="O437" i="2" s="1"/>
  <c r="N1322" i="2"/>
  <c r="P1362" i="2"/>
  <c r="Q1362" i="2" s="1"/>
  <c r="P1372" i="2"/>
  <c r="Q1372" i="2" s="1"/>
  <c r="Q1369" i="2" s="1"/>
  <c r="L337" i="2"/>
  <c r="M337" i="2" s="1"/>
  <c r="M335" i="2" s="1"/>
  <c r="L1382" i="2"/>
  <c r="M1382" i="2" s="1"/>
  <c r="M1374" i="2" s="1"/>
  <c r="L1364" i="2" s="1"/>
  <c r="M1364" i="2" s="1"/>
  <c r="L384" i="2"/>
  <c r="M384" i="2" s="1"/>
  <c r="M381" i="2" s="1"/>
  <c r="H311" i="2"/>
  <c r="I311" i="2"/>
  <c r="I309" i="2" s="1"/>
  <c r="V328" i="2"/>
  <c r="W328" i="2"/>
  <c r="W323" i="2" s="1"/>
  <c r="AA1322" i="2"/>
  <c r="AA1314" i="2" s="1"/>
  <c r="Z437" i="2" s="1"/>
  <c r="AA437" i="2" s="1"/>
  <c r="Z1322" i="2"/>
  <c r="R152" i="2"/>
  <c r="S152" i="2" s="1"/>
  <c r="S150" i="2" s="1"/>
  <c r="N447" i="2"/>
  <c r="O447" i="2" s="1"/>
  <c r="O444" i="2" s="1"/>
  <c r="R333" i="2"/>
  <c r="S333" i="2" s="1"/>
  <c r="S331" i="2" s="1"/>
  <c r="Z1382" i="2"/>
  <c r="AA1382" i="2" s="1"/>
  <c r="AA1374" i="2" s="1"/>
  <c r="Z1364" i="2" s="1"/>
  <c r="AA1364" i="2" s="1"/>
  <c r="L156" i="2"/>
  <c r="M156" i="2" s="1"/>
  <c r="M153" i="2" s="1"/>
  <c r="L94" i="2" s="1"/>
  <c r="M94" i="2" s="1"/>
  <c r="L319" i="2"/>
  <c r="M319" i="2" s="1"/>
  <c r="M314" i="2" s="1"/>
  <c r="W1322" i="2"/>
  <c r="W1314" i="2" s="1"/>
  <c r="V437" i="2" s="1"/>
  <c r="W437" i="2" s="1"/>
  <c r="V1322" i="2"/>
  <c r="V333" i="2"/>
  <c r="W333" i="2" s="1"/>
  <c r="W331" i="2" s="1"/>
  <c r="P333" i="2"/>
  <c r="Q333" i="2" s="1"/>
  <c r="Q331" i="2" s="1"/>
  <c r="N152" i="2"/>
  <c r="O152" i="2" s="1"/>
  <c r="O150" i="2" s="1"/>
  <c r="R1303" i="2"/>
  <c r="S1303" i="2" s="1"/>
  <c r="S1300" i="2" s="1"/>
  <c r="R435" i="2" s="1"/>
  <c r="S435" i="2" s="1"/>
  <c r="Z152" i="2"/>
  <c r="AA152" i="2" s="1"/>
  <c r="AA150" i="2" s="1"/>
  <c r="N295" i="2"/>
  <c r="O295" i="2" s="1"/>
  <c r="O293" i="2" s="1"/>
  <c r="N341" i="2"/>
  <c r="O341" i="2"/>
  <c r="O339" i="2" s="1"/>
  <c r="V156" i="2"/>
  <c r="W156" i="2" s="1"/>
  <c r="W153" i="2" s="1"/>
  <c r="V94" i="2" s="1"/>
  <c r="W94" i="2" s="1"/>
  <c r="V337" i="2"/>
  <c r="W337" i="2" s="1"/>
  <c r="W335" i="2" s="1"/>
  <c r="AA1372" i="2"/>
  <c r="AA1369" i="2" s="1"/>
  <c r="Z1362" i="2" s="1"/>
  <c r="AA1362" i="2" s="1"/>
  <c r="AA1361" i="2" s="1"/>
  <c r="Z450" i="2" s="1"/>
  <c r="AA450" i="2" s="1"/>
  <c r="AA449" i="2" s="1"/>
  <c r="Z1372" i="2"/>
  <c r="H447" i="2"/>
  <c r="I447" i="2" s="1"/>
  <c r="I444" i="2" s="1"/>
  <c r="N319" i="2"/>
  <c r="O319" i="2" s="1"/>
  <c r="O314" i="2" s="1"/>
  <c r="Z319" i="2"/>
  <c r="AA319" i="2"/>
  <c r="AA314" i="2" s="1"/>
  <c r="X384" i="2"/>
  <c r="Y384" i="2" s="1"/>
  <c r="Y381" i="2" s="1"/>
  <c r="H1322" i="2"/>
  <c r="I1322" i="2" s="1"/>
  <c r="I1314" i="2" s="1"/>
  <c r="H437" i="2" s="1"/>
  <c r="I437" i="2" s="1"/>
  <c r="X337" i="2"/>
  <c r="Y337" i="2" s="1"/>
  <c r="Y335" i="2" s="1"/>
  <c r="T439" i="2"/>
  <c r="U439" i="2" s="1"/>
  <c r="R319" i="2"/>
  <c r="S319" i="2" s="1"/>
  <c r="S314" i="2" s="1"/>
  <c r="T96" i="2"/>
  <c r="U96" i="2" s="1"/>
  <c r="X1303" i="2"/>
  <c r="Y1303" i="2"/>
  <c r="Y1300" i="2" s="1"/>
  <c r="X435" i="2" s="1"/>
  <c r="Y435" i="2" s="1"/>
  <c r="Y434" i="2" s="1"/>
  <c r="H319" i="2"/>
  <c r="I319" i="2" s="1"/>
  <c r="I314" i="2" s="1"/>
  <c r="I88" i="1" s="1"/>
  <c r="T1366" i="2"/>
  <c r="X319" i="2"/>
  <c r="Y319" i="2" s="1"/>
  <c r="Y314" i="2" s="1"/>
  <c r="R328" i="2"/>
  <c r="S328" i="2" s="1"/>
  <c r="S323" i="2" s="1"/>
  <c r="H337" i="2"/>
  <c r="I337" i="2" s="1"/>
  <c r="I335" i="2" s="1"/>
  <c r="H384" i="2"/>
  <c r="I384" i="2" s="1"/>
  <c r="I381" i="2" s="1"/>
  <c r="P328" i="2"/>
  <c r="Q328" i="2"/>
  <c r="Q323" i="2" s="1"/>
  <c r="N384" i="2"/>
  <c r="O384" i="2" s="1"/>
  <c r="O381" i="2" s="1"/>
  <c r="N1303" i="2"/>
  <c r="O1303" i="2" s="1"/>
  <c r="O1300" i="2" s="1"/>
  <c r="N435" i="2" s="1"/>
  <c r="O435" i="2" s="1"/>
  <c r="X328" i="2"/>
  <c r="Y328" i="2" s="1"/>
  <c r="Y323" i="2" s="1"/>
  <c r="J230" i="2"/>
  <c r="N333" i="2"/>
  <c r="O333" i="2" s="1"/>
  <c r="O331" i="2" s="1"/>
  <c r="N1362" i="2"/>
  <c r="O1362" i="2" s="1"/>
  <c r="N1372" i="2"/>
  <c r="O1372" i="2" s="1"/>
  <c r="O1369" i="2" s="1"/>
  <c r="T410" i="2"/>
  <c r="U410" i="2" s="1"/>
  <c r="X1372" i="2"/>
  <c r="Y1372" i="2" s="1"/>
  <c r="Y1369" i="2" s="1"/>
  <c r="X1362" i="2" s="1"/>
  <c r="Y1362" i="2" s="1"/>
  <c r="Y1361" i="2" s="1"/>
  <c r="X450" i="2" s="1"/>
  <c r="Y450" i="2" s="1"/>
  <c r="Y449" i="2" s="1"/>
  <c r="R156" i="2"/>
  <c r="S156" i="2" s="1"/>
  <c r="S153" i="2" s="1"/>
  <c r="R94" i="2" s="1"/>
  <c r="S94" i="2" s="1"/>
  <c r="R384" i="2"/>
  <c r="S384" i="2" s="1"/>
  <c r="S381" i="2" s="1"/>
  <c r="N328" i="2"/>
  <c r="O328" i="2" s="1"/>
  <c r="O323" i="2" s="1"/>
  <c r="H333" i="2"/>
  <c r="I333" i="2" s="1"/>
  <c r="I331" i="2" s="1"/>
  <c r="X156" i="2"/>
  <c r="Y156" i="2" s="1"/>
  <c r="Y153" i="2" s="1"/>
  <c r="X94" i="2" s="1"/>
  <c r="Y94" i="2" s="1"/>
  <c r="X333" i="2"/>
  <c r="Y333" i="2"/>
  <c r="Y331" i="2" s="1"/>
  <c r="N156" i="2"/>
  <c r="O156" i="2" s="1"/>
  <c r="O153" i="2" s="1"/>
  <c r="N94" i="2" s="1"/>
  <c r="O94" i="2" s="1"/>
  <c r="N337" i="2"/>
  <c r="O337" i="2" s="1"/>
  <c r="O335" i="2" s="1"/>
  <c r="J341" i="2"/>
  <c r="P156" i="2"/>
  <c r="Q156" i="2" s="1"/>
  <c r="Q153" i="2" s="1"/>
  <c r="P94" i="2" s="1"/>
  <c r="Q94" i="2" s="1"/>
  <c r="P319" i="2"/>
  <c r="Q319" i="2"/>
  <c r="Q314" i="2" s="1"/>
  <c r="Z156" i="2"/>
  <c r="AA156" i="2" s="1"/>
  <c r="AA153" i="2" s="1"/>
  <c r="Z94" i="2" s="1"/>
  <c r="AA94" i="2" s="1"/>
  <c r="Z328" i="2"/>
  <c r="AA328" i="2" s="1"/>
  <c r="AA323" i="2" s="1"/>
  <c r="H1372" i="2"/>
  <c r="I1372" i="2" s="1"/>
  <c r="I1369" i="2" s="1"/>
  <c r="H1362" i="2" s="1"/>
  <c r="I1362" i="2" s="1"/>
  <c r="H328" i="2"/>
  <c r="I328" i="2" s="1"/>
  <c r="I323" i="2" s="1"/>
  <c r="T91" i="2"/>
  <c r="J91" i="2" s="1"/>
  <c r="T363" i="2"/>
  <c r="J363" i="2" s="1"/>
  <c r="T192" i="2"/>
  <c r="T230" i="2"/>
  <c r="U230" i="2"/>
  <c r="U226" i="2" s="1"/>
  <c r="T206" i="2"/>
  <c r="T129" i="2"/>
  <c r="T453" i="2"/>
  <c r="U453" i="2" s="1"/>
  <c r="T295" i="2"/>
  <c r="U295" i="2"/>
  <c r="U293" i="2" s="1"/>
  <c r="T341" i="2"/>
  <c r="U341" i="2"/>
  <c r="U339" i="2" s="1"/>
  <c r="H129" i="2"/>
  <c r="I129" i="2" s="1"/>
  <c r="I127" i="2" s="1"/>
  <c r="T346" i="2"/>
  <c r="U346" i="2" s="1"/>
  <c r="U344" i="2" s="1"/>
  <c r="T311" i="2"/>
  <c r="T1382" i="2"/>
  <c r="U1382" i="2" s="1"/>
  <c r="T447" i="2"/>
  <c r="U447" i="2"/>
  <c r="H295" i="2"/>
  <c r="I295" i="2"/>
  <c r="I293" i="2" s="1"/>
  <c r="T384" i="2"/>
  <c r="T319" i="2"/>
  <c r="J319" i="2" s="1"/>
  <c r="H201" i="2"/>
  <c r="I201" i="2" s="1"/>
  <c r="I199" i="2" s="1"/>
  <c r="T333" i="2"/>
  <c r="T201" i="2"/>
  <c r="U201" i="2"/>
  <c r="U199" i="2" s="1"/>
  <c r="T337" i="2"/>
  <c r="T328" i="2"/>
  <c r="J328" i="2" s="1"/>
  <c r="T304" i="2"/>
  <c r="T1322" i="2"/>
  <c r="J1322" i="2" s="1"/>
  <c r="U1322" i="2"/>
  <c r="K1322" i="2" s="1"/>
  <c r="K1314" i="2" s="1"/>
  <c r="T248" i="2"/>
  <c r="J248" i="2" s="1"/>
  <c r="T288" i="2"/>
  <c r="U288" i="2" s="1"/>
  <c r="T275" i="2"/>
  <c r="H288" i="2"/>
  <c r="I288" i="2" s="1"/>
  <c r="I286" i="2" s="1"/>
  <c r="H304" i="2"/>
  <c r="I304" i="2" s="1"/>
  <c r="I302" i="2" s="1"/>
  <c r="T152" i="2"/>
  <c r="T1372" i="2"/>
  <c r="H248" i="2"/>
  <c r="I248" i="2" s="1"/>
  <c r="I246" i="2" s="1"/>
  <c r="H152" i="2"/>
  <c r="I152" i="2" s="1"/>
  <c r="I150" i="2" s="1"/>
  <c r="T1303" i="2"/>
  <c r="J1303" i="2" s="1"/>
  <c r="H275" i="2"/>
  <c r="I275" i="2" s="1"/>
  <c r="I273" i="2" s="1"/>
  <c r="H1303" i="2"/>
  <c r="I1303" i="2" s="1"/>
  <c r="I1300" i="2" s="1"/>
  <c r="H435" i="2" s="1"/>
  <c r="I435" i="2" s="1"/>
  <c r="T391" i="2"/>
  <c r="U391" i="2"/>
  <c r="U390" i="2" s="1"/>
  <c r="T156" i="2"/>
  <c r="T85" i="2"/>
  <c r="U85" i="2" s="1"/>
  <c r="H85" i="2"/>
  <c r="I85" i="2" s="1"/>
  <c r="I83" i="2" s="1"/>
  <c r="H156" i="2"/>
  <c r="I156" i="2"/>
  <c r="I153" i="2" s="1"/>
  <c r="H94" i="2" s="1"/>
  <c r="I94" i="2" s="1"/>
  <c r="H391" i="2"/>
  <c r="I391" i="2" s="1"/>
  <c r="I390" i="2" s="1"/>
  <c r="U1314" i="2" l="1"/>
  <c r="T437" i="2" s="1"/>
  <c r="J384" i="2"/>
  <c r="K410" i="2"/>
  <c r="J295" i="2"/>
  <c r="J1372" i="2"/>
  <c r="J304" i="2"/>
  <c r="J85" i="2"/>
  <c r="K447" i="2"/>
  <c r="K444" i="2" s="1"/>
  <c r="K112" i="1" s="1"/>
  <c r="Q1361" i="2"/>
  <c r="P450" i="2" s="1"/>
  <c r="Q450" i="2" s="1"/>
  <c r="Q449" i="2" s="1"/>
  <c r="J152" i="2"/>
  <c r="J447" i="2"/>
  <c r="J129" i="2"/>
  <c r="K439" i="2"/>
  <c r="J201" i="2"/>
  <c r="S434" i="2"/>
  <c r="K295" i="2"/>
  <c r="K293" i="2" s="1"/>
  <c r="K83" i="1" s="1"/>
  <c r="K82" i="1" s="1"/>
  <c r="J156" i="2"/>
  <c r="AA434" i="2"/>
  <c r="J311" i="2"/>
  <c r="J391" i="2"/>
  <c r="J275" i="2"/>
  <c r="J333" i="2"/>
  <c r="O434" i="2"/>
  <c r="W1361" i="2"/>
  <c r="V450" i="2" s="1"/>
  <c r="W450" i="2" s="1"/>
  <c r="W449" i="2" s="1"/>
  <c r="J346" i="2"/>
  <c r="J192" i="2"/>
  <c r="J439" i="2"/>
  <c r="I434" i="2"/>
  <c r="U248" i="2"/>
  <c r="U246" i="2" s="1"/>
  <c r="U319" i="2"/>
  <c r="K319" i="2" s="1"/>
  <c r="K314" i="2" s="1"/>
  <c r="K88" i="1" s="1"/>
  <c r="U363" i="2"/>
  <c r="U361" i="2" s="1"/>
  <c r="J288" i="2"/>
  <c r="I43" i="1"/>
  <c r="I40" i="1" s="1"/>
  <c r="J437" i="2"/>
  <c r="U437" i="2"/>
  <c r="K437" i="2" s="1"/>
  <c r="I51" i="1"/>
  <c r="I89" i="1"/>
  <c r="I32" i="1"/>
  <c r="U83" i="2"/>
  <c r="K85" i="2"/>
  <c r="K83" i="2" s="1"/>
  <c r="K32" i="1" s="1"/>
  <c r="I100" i="1"/>
  <c r="H409" i="2"/>
  <c r="I409" i="2" s="1"/>
  <c r="I406" i="2" s="1"/>
  <c r="H93" i="2"/>
  <c r="I93" i="2" s="1"/>
  <c r="I86" i="1"/>
  <c r="I111" i="1"/>
  <c r="I112" i="1"/>
  <c r="L112" i="1"/>
  <c r="M112" i="1" s="1"/>
  <c r="N112" i="1" s="1"/>
  <c r="I70" i="1"/>
  <c r="I67" i="1" s="1"/>
  <c r="I81" i="1"/>
  <c r="I77" i="1" s="1"/>
  <c r="U1374" i="2"/>
  <c r="T1364" i="2" s="1"/>
  <c r="K1382" i="2"/>
  <c r="K1374" i="2" s="1"/>
  <c r="I102" i="1"/>
  <c r="I76" i="1"/>
  <c r="I72" i="1" s="1"/>
  <c r="I71" i="1" s="1"/>
  <c r="U286" i="2"/>
  <c r="K288" i="2"/>
  <c r="K286" i="2" s="1"/>
  <c r="K81" i="1" s="1"/>
  <c r="K77" i="1" s="1"/>
  <c r="I59" i="1"/>
  <c r="U311" i="2"/>
  <c r="L88" i="1"/>
  <c r="M88" i="1" s="1"/>
  <c r="N88" i="1" s="1"/>
  <c r="Q434" i="2"/>
  <c r="I97" i="1"/>
  <c r="I92" i="1"/>
  <c r="U206" i="2"/>
  <c r="J206" i="2"/>
  <c r="K248" i="2"/>
  <c r="K246" i="2" s="1"/>
  <c r="K70" i="1" s="1"/>
  <c r="K67" i="1" s="1"/>
  <c r="U314" i="2"/>
  <c r="U192" i="2"/>
  <c r="U91" i="2"/>
  <c r="I91" i="1"/>
  <c r="W434" i="2"/>
  <c r="U337" i="2"/>
  <c r="J337" i="2"/>
  <c r="U452" i="2"/>
  <c r="K453" i="2"/>
  <c r="K452" i="2" s="1"/>
  <c r="K114" i="1" s="1"/>
  <c r="M434" i="2"/>
  <c r="V93" i="2"/>
  <c r="W93" i="2" s="1"/>
  <c r="W92" i="2" s="1"/>
  <c r="O1361" i="2"/>
  <c r="N450" i="2" s="1"/>
  <c r="O450" i="2" s="1"/>
  <c r="O449" i="2" s="1"/>
  <c r="U152" i="2"/>
  <c r="I56" i="1"/>
  <c r="I93" i="1"/>
  <c r="I114" i="1"/>
  <c r="I1361" i="2"/>
  <c r="H450" i="2" s="1"/>
  <c r="I450" i="2" s="1"/>
  <c r="I449" i="2" s="1"/>
  <c r="R409" i="2"/>
  <c r="S409" i="2" s="1"/>
  <c r="S406" i="2" s="1"/>
  <c r="R93" i="2"/>
  <c r="S93" i="2" s="1"/>
  <c r="S92" i="2" s="1"/>
  <c r="U156" i="2"/>
  <c r="K391" i="2"/>
  <c r="K390" i="2" s="1"/>
  <c r="K102" i="1" s="1"/>
  <c r="U1303" i="2"/>
  <c r="U304" i="2"/>
  <c r="U333" i="2"/>
  <c r="J1382" i="2"/>
  <c r="K346" i="2"/>
  <c r="K344" i="2" s="1"/>
  <c r="K93" i="1" s="1"/>
  <c r="K230" i="2"/>
  <c r="K226" i="2" s="1"/>
  <c r="K65" i="1" s="1"/>
  <c r="Z409" i="2"/>
  <c r="AA409" i="2" s="1"/>
  <c r="AA406" i="2" s="1"/>
  <c r="Z93" i="2"/>
  <c r="AA93" i="2" s="1"/>
  <c r="AA92" i="2" s="1"/>
  <c r="M1361" i="2"/>
  <c r="L450" i="2" s="1"/>
  <c r="M450" i="2" s="1"/>
  <c r="M449" i="2" s="1"/>
  <c r="S96" i="2"/>
  <c r="K96" i="2" s="1"/>
  <c r="J96" i="2"/>
  <c r="U1372" i="2"/>
  <c r="U275" i="2"/>
  <c r="U129" i="2"/>
  <c r="I87" i="1"/>
  <c r="X409" i="2"/>
  <c r="Y409" i="2" s="1"/>
  <c r="Y406" i="2" s="1"/>
  <c r="X93" i="2"/>
  <c r="Y93" i="2" s="1"/>
  <c r="Y92" i="2" s="1"/>
  <c r="L65" i="1"/>
  <c r="M65" i="1" s="1"/>
  <c r="N65" i="1" s="1"/>
  <c r="I65" i="1"/>
  <c r="U444" i="2"/>
  <c r="L409" i="2"/>
  <c r="M409" i="2" s="1"/>
  <c r="M406" i="2" s="1"/>
  <c r="L93" i="2"/>
  <c r="M93" i="2" s="1"/>
  <c r="M92" i="2" s="1"/>
  <c r="K201" i="2"/>
  <c r="K199" i="2" s="1"/>
  <c r="K59" i="1" s="1"/>
  <c r="I83" i="1"/>
  <c r="I82" i="1" s="1"/>
  <c r="K341" i="2"/>
  <c r="K339" i="2" s="1"/>
  <c r="K92" i="1" s="1"/>
  <c r="S1361" i="2"/>
  <c r="R450" i="2" s="1"/>
  <c r="S450" i="2" s="1"/>
  <c r="S449" i="2" s="1"/>
  <c r="I34" i="1"/>
  <c r="I60" i="1"/>
  <c r="I90" i="1"/>
  <c r="J1366" i="2"/>
  <c r="U1366" i="2"/>
  <c r="K1366" i="2" s="1"/>
  <c r="Q92" i="2"/>
  <c r="U328" i="2"/>
  <c r="J453" i="2"/>
  <c r="N93" i="2"/>
  <c r="O93" i="2" s="1"/>
  <c r="O92" i="2" s="1"/>
  <c r="N409" i="2"/>
  <c r="O409" i="2" s="1"/>
  <c r="O406" i="2" s="1"/>
  <c r="P409" i="2"/>
  <c r="Q409" i="2" s="1"/>
  <c r="Q406" i="2" s="1"/>
  <c r="U384" i="2"/>
  <c r="J410" i="2"/>
  <c r="K363" i="2"/>
  <c r="K361" i="2" s="1"/>
  <c r="K97" i="1" s="1"/>
  <c r="L83" i="1" l="1"/>
  <c r="M83" i="1" s="1"/>
  <c r="N83" i="1" s="1"/>
  <c r="N82" i="1" s="1"/>
  <c r="D22" i="4" s="1"/>
  <c r="L70" i="1"/>
  <c r="M70" i="1" s="1"/>
  <c r="N70" i="1" s="1"/>
  <c r="N67" i="1" s="1"/>
  <c r="I58" i="1"/>
  <c r="L32" i="1"/>
  <c r="M32" i="1" s="1"/>
  <c r="N32" i="1" s="1"/>
  <c r="I113" i="1"/>
  <c r="U202" i="2"/>
  <c r="K206" i="2"/>
  <c r="K202" i="2" s="1"/>
  <c r="L114" i="1"/>
  <c r="M114" i="1" s="1"/>
  <c r="N114" i="1" s="1"/>
  <c r="L92" i="1"/>
  <c r="M92" i="1" s="1"/>
  <c r="N92" i="1" s="1"/>
  <c r="I107" i="1"/>
  <c r="I106" i="1" s="1"/>
  <c r="U1369" i="2"/>
  <c r="T1362" i="2" s="1"/>
  <c r="K1372" i="2"/>
  <c r="K1369" i="2" s="1"/>
  <c r="K337" i="2"/>
  <c r="K335" i="2" s="1"/>
  <c r="U335" i="2"/>
  <c r="K384" i="2"/>
  <c r="K381" i="2" s="1"/>
  <c r="U381" i="2"/>
  <c r="I85" i="1"/>
  <c r="L59" i="1"/>
  <c r="M59" i="1" s="1"/>
  <c r="N59" i="1" s="1"/>
  <c r="L93" i="1"/>
  <c r="M93" i="1" s="1"/>
  <c r="N93" i="1" s="1"/>
  <c r="L102" i="1"/>
  <c r="M102" i="1" s="1"/>
  <c r="N102" i="1" s="1"/>
  <c r="L97" i="1"/>
  <c r="M97" i="1" s="1"/>
  <c r="N97" i="1" s="1"/>
  <c r="I92" i="2"/>
  <c r="J1364" i="2"/>
  <c r="U1364" i="2"/>
  <c r="K1364" i="2" s="1"/>
  <c r="K333" i="2"/>
  <c r="K331" i="2" s="1"/>
  <c r="U331" i="2"/>
  <c r="U127" i="2"/>
  <c r="K129" i="2"/>
  <c r="K127" i="2" s="1"/>
  <c r="U302" i="2"/>
  <c r="K304" i="2"/>
  <c r="K302" i="2" s="1"/>
  <c r="U89" i="2"/>
  <c r="K91" i="2"/>
  <c r="K89" i="2" s="1"/>
  <c r="L81" i="1"/>
  <c r="M81" i="1" s="1"/>
  <c r="N81" i="1" s="1"/>
  <c r="N77" i="1" s="1"/>
  <c r="K156" i="2"/>
  <c r="K153" i="2" s="1"/>
  <c r="U153" i="2"/>
  <c r="T94" i="2" s="1"/>
  <c r="I105" i="1"/>
  <c r="K328" i="2"/>
  <c r="K323" i="2" s="1"/>
  <c r="U323" i="2"/>
  <c r="E22" i="4"/>
  <c r="F22" i="4"/>
  <c r="U273" i="2"/>
  <c r="K275" i="2"/>
  <c r="K273" i="2" s="1"/>
  <c r="K1303" i="2"/>
  <c r="K1300" i="2" s="1"/>
  <c r="U1300" i="2"/>
  <c r="T435" i="2" s="1"/>
  <c r="K152" i="2"/>
  <c r="K150" i="2" s="1"/>
  <c r="K50" i="1" s="1"/>
  <c r="U150" i="2"/>
  <c r="K192" i="2"/>
  <c r="K188" i="2" s="1"/>
  <c r="U188" i="2"/>
  <c r="K311" i="2"/>
  <c r="K309" i="2" s="1"/>
  <c r="U309" i="2"/>
  <c r="J1362" i="2" l="1"/>
  <c r="U1362" i="2"/>
  <c r="K87" i="1"/>
  <c r="L87" i="1"/>
  <c r="M87" i="1" s="1"/>
  <c r="N87" i="1" s="1"/>
  <c r="K60" i="1"/>
  <c r="K58" i="1" s="1"/>
  <c r="L60" i="1"/>
  <c r="M60" i="1" s="1"/>
  <c r="N60" i="1" s="1"/>
  <c r="N58" i="1" s="1"/>
  <c r="K89" i="1"/>
  <c r="L89" i="1"/>
  <c r="M89" i="1" s="1"/>
  <c r="N89" i="1" s="1"/>
  <c r="K56" i="1"/>
  <c r="L56" i="1"/>
  <c r="M56" i="1" s="1"/>
  <c r="N56" i="1" s="1"/>
  <c r="K90" i="1"/>
  <c r="L90" i="1"/>
  <c r="M90" i="1" s="1"/>
  <c r="N90" i="1" s="1"/>
  <c r="K43" i="1"/>
  <c r="K40" i="1" s="1"/>
  <c r="L43" i="1"/>
  <c r="M43" i="1" s="1"/>
  <c r="N43" i="1" s="1"/>
  <c r="N40" i="1" s="1"/>
  <c r="D16" i="4" s="1"/>
  <c r="T409" i="2"/>
  <c r="T93" i="2"/>
  <c r="K100" i="1"/>
  <c r="L100" i="1"/>
  <c r="M100" i="1" s="1"/>
  <c r="N100" i="1" s="1"/>
  <c r="K86" i="1"/>
  <c r="L86" i="1"/>
  <c r="M86" i="1" s="1"/>
  <c r="N86" i="1" s="1"/>
  <c r="U94" i="2"/>
  <c r="K94" i="2" s="1"/>
  <c r="J94" i="2"/>
  <c r="G22" i="4"/>
  <c r="J435" i="2"/>
  <c r="U435" i="2"/>
  <c r="I50" i="1"/>
  <c r="I49" i="1" s="1"/>
  <c r="I48" i="1" s="1"/>
  <c r="L50" i="1"/>
  <c r="M50" i="1" s="1"/>
  <c r="N50" i="1" s="1"/>
  <c r="K91" i="1"/>
  <c r="L91" i="1"/>
  <c r="M91" i="1" s="1"/>
  <c r="N91" i="1" s="1"/>
  <c r="K76" i="1"/>
  <c r="K72" i="1" s="1"/>
  <c r="K71" i="1" s="1"/>
  <c r="L76" i="1"/>
  <c r="M76" i="1" s="1"/>
  <c r="N76" i="1" s="1"/>
  <c r="N72" i="1" s="1"/>
  <c r="N71" i="1" s="1"/>
  <c r="D20" i="4" s="1"/>
  <c r="K34" i="1"/>
  <c r="L34" i="1"/>
  <c r="M34" i="1" s="1"/>
  <c r="N34" i="1" s="1"/>
  <c r="I35" i="1"/>
  <c r="I29" i="1" s="1"/>
  <c r="K85" i="1" l="1"/>
  <c r="E20" i="4"/>
  <c r="F20" i="4"/>
  <c r="J93" i="2"/>
  <c r="U93" i="2"/>
  <c r="U409" i="2"/>
  <c r="J409" i="2"/>
  <c r="N85" i="1"/>
  <c r="D24" i="4" s="1"/>
  <c r="E16" i="4"/>
  <c r="F16" i="4"/>
  <c r="U434" i="2"/>
  <c r="K435" i="2"/>
  <c r="K434" i="2" s="1"/>
  <c r="K1362" i="2"/>
  <c r="K1361" i="2" s="1"/>
  <c r="U1361" i="2"/>
  <c r="T450" i="2" s="1"/>
  <c r="K51" i="1"/>
  <c r="K49" i="1" s="1"/>
  <c r="K48" i="1" s="1"/>
  <c r="L51" i="1"/>
  <c r="M51" i="1" s="1"/>
  <c r="N51" i="1" s="1"/>
  <c r="N49" i="1" s="1"/>
  <c r="N48" i="1" s="1"/>
  <c r="D18" i="4" l="1"/>
  <c r="F18" i="4" s="1"/>
  <c r="E18" i="4"/>
  <c r="U406" i="2"/>
  <c r="K409" i="2"/>
  <c r="K406" i="2" s="1"/>
  <c r="K93" i="2"/>
  <c r="K92" i="2" s="1"/>
  <c r="U92" i="2"/>
  <c r="G16" i="4"/>
  <c r="U450" i="2"/>
  <c r="J450" i="2"/>
  <c r="F24" i="4"/>
  <c r="E24" i="4"/>
  <c r="K111" i="1"/>
  <c r="L111" i="1"/>
  <c r="M111" i="1" s="1"/>
  <c r="N111" i="1" s="1"/>
  <c r="G20" i="4"/>
  <c r="G18" i="4" l="1"/>
  <c r="K35" i="1"/>
  <c r="K29" i="1" s="1"/>
  <c r="L35" i="1"/>
  <c r="M35" i="1" s="1"/>
  <c r="N35" i="1" s="1"/>
  <c r="N29" i="1" s="1"/>
  <c r="K105" i="1"/>
  <c r="L105" i="1"/>
  <c r="M105" i="1" s="1"/>
  <c r="N105" i="1" s="1"/>
  <c r="K450" i="2"/>
  <c r="K449" i="2" s="1"/>
  <c r="U449" i="2"/>
  <c r="G24" i="4"/>
  <c r="K113" i="1" l="1"/>
  <c r="K107" i="1" s="1"/>
  <c r="K106" i="1" s="1"/>
  <c r="L113" i="1"/>
  <c r="M113" i="1" s="1"/>
  <c r="N113" i="1" s="1"/>
  <c r="D14" i="4"/>
  <c r="N107" i="1" l="1"/>
  <c r="E14" i="4"/>
  <c r="F14" i="4"/>
  <c r="N106" i="1" l="1"/>
  <c r="G14" i="4"/>
  <c r="D28" i="4" l="1"/>
  <c r="O394" i="2"/>
  <c r="M394" i="2"/>
  <c r="W394" i="2"/>
  <c r="Y394" i="2"/>
  <c r="S394" i="2"/>
  <c r="AA394" i="2"/>
  <c r="Q394" i="2"/>
  <c r="U394" i="2"/>
  <c r="K394" i="2"/>
  <c r="K103" i="1"/>
  <c r="K101" i="1" s="1"/>
  <c r="J179" i="1" s="1"/>
  <c r="I394" i="2"/>
  <c r="L103" i="1"/>
  <c r="M103" i="1" s="1"/>
  <c r="N103" i="1" s="1"/>
  <c r="N101" i="1" l="1"/>
  <c r="F28" i="4"/>
  <c r="F32" i="4" s="1"/>
  <c r="E28" i="4"/>
  <c r="D10" i="1"/>
  <c r="I103" i="1"/>
  <c r="I101" i="1" s="1"/>
  <c r="H179" i="1" s="1"/>
  <c r="G28" i="4" l="1"/>
  <c r="G32" i="4" s="1"/>
  <c r="E32" i="4"/>
  <c r="E33" i="4" s="1"/>
  <c r="F33" i="4" s="1"/>
  <c r="N181" i="1"/>
  <c r="N179" i="1"/>
  <c r="H181" i="1"/>
  <c r="O42" i="1" l="1"/>
  <c r="O58" i="1"/>
  <c r="O74" i="1"/>
  <c r="O90" i="1"/>
  <c r="O122" i="1"/>
  <c r="O138" i="1"/>
  <c r="O154" i="1"/>
  <c r="O170" i="1"/>
  <c r="O53" i="1"/>
  <c r="O145" i="1"/>
  <c r="O51" i="1"/>
  <c r="O67" i="1"/>
  <c r="O83" i="1"/>
  <c r="O99" i="1"/>
  <c r="O115" i="1"/>
  <c r="O131" i="1"/>
  <c r="O147" i="1"/>
  <c r="O163" i="1"/>
  <c r="O85" i="1"/>
  <c r="O141" i="1"/>
  <c r="O36" i="1"/>
  <c r="O52" i="1"/>
  <c r="O68" i="1"/>
  <c r="O84" i="1"/>
  <c r="O100" i="1"/>
  <c r="O116" i="1"/>
  <c r="O132" i="1"/>
  <c r="O148" i="1"/>
  <c r="O164" i="1"/>
  <c r="O33" i="1"/>
  <c r="O77" i="1"/>
  <c r="O125" i="1"/>
  <c r="O165" i="1"/>
  <c r="O27" i="1"/>
  <c r="O20" i="1"/>
  <c r="O22" i="1"/>
  <c r="O54" i="1"/>
  <c r="O70" i="1"/>
  <c r="O102" i="1"/>
  <c r="O134" i="1"/>
  <c r="O166" i="1"/>
  <c r="O89" i="1"/>
  <c r="O31" i="1"/>
  <c r="O47" i="1"/>
  <c r="O79" i="1"/>
  <c r="O111" i="1"/>
  <c r="O143" i="1"/>
  <c r="O175" i="1"/>
  <c r="O129" i="1"/>
  <c r="O48" i="1"/>
  <c r="O80" i="1"/>
  <c r="O112" i="1"/>
  <c r="O144" i="1"/>
  <c r="O176" i="1"/>
  <c r="O117" i="1"/>
  <c r="O26" i="1"/>
  <c r="O25" i="1"/>
  <c r="O30" i="1"/>
  <c r="O46" i="1"/>
  <c r="O62" i="1"/>
  <c r="O78" i="1"/>
  <c r="O94" i="1"/>
  <c r="O110" i="1"/>
  <c r="O126" i="1"/>
  <c r="O142" i="1"/>
  <c r="O158" i="1"/>
  <c r="O174" i="1"/>
  <c r="O69" i="1"/>
  <c r="O109" i="1"/>
  <c r="O161" i="1"/>
  <c r="O39" i="1"/>
  <c r="O55" i="1"/>
  <c r="O71" i="1"/>
  <c r="O87" i="1"/>
  <c r="O119" i="1"/>
  <c r="O135" i="1"/>
  <c r="O151" i="1"/>
  <c r="O167" i="1"/>
  <c r="O49" i="1"/>
  <c r="O97" i="1"/>
  <c r="O153" i="1"/>
  <c r="O40" i="1"/>
  <c r="O56" i="1"/>
  <c r="O72" i="1"/>
  <c r="O88" i="1"/>
  <c r="O104" i="1"/>
  <c r="O120" i="1"/>
  <c r="O136" i="1"/>
  <c r="O152" i="1"/>
  <c r="O168" i="1"/>
  <c r="O41" i="1"/>
  <c r="O93" i="1"/>
  <c r="O137" i="1"/>
  <c r="O28" i="1"/>
  <c r="O19" i="1"/>
  <c r="O23" i="1"/>
  <c r="O38" i="1"/>
  <c r="O86" i="1"/>
  <c r="O118" i="1"/>
  <c r="O150" i="1"/>
  <c r="O45" i="1"/>
  <c r="O133" i="1"/>
  <c r="O63" i="1"/>
  <c r="O95" i="1"/>
  <c r="O127" i="1"/>
  <c r="O159" i="1"/>
  <c r="O73" i="1"/>
  <c r="O32" i="1"/>
  <c r="O64" i="1"/>
  <c r="O96" i="1"/>
  <c r="O128" i="1"/>
  <c r="O160" i="1"/>
  <c r="O65" i="1"/>
  <c r="O157" i="1"/>
  <c r="O17" i="1"/>
  <c r="O34" i="1"/>
  <c r="O50" i="1"/>
  <c r="O66" i="1"/>
  <c r="O82" i="1"/>
  <c r="O98" i="1"/>
  <c r="O114" i="1"/>
  <c r="O130" i="1"/>
  <c r="O146" i="1"/>
  <c r="O162" i="1"/>
  <c r="O37" i="1"/>
  <c r="O81" i="1"/>
  <c r="O121" i="1"/>
  <c r="O173" i="1"/>
  <c r="O43" i="1"/>
  <c r="O59" i="1"/>
  <c r="O75" i="1"/>
  <c r="O91" i="1"/>
  <c r="O123" i="1"/>
  <c r="O139" i="1"/>
  <c r="O155" i="1"/>
  <c r="O171" i="1"/>
  <c r="O61" i="1"/>
  <c r="O169" i="1"/>
  <c r="O44" i="1"/>
  <c r="O60" i="1"/>
  <c r="O76" i="1"/>
  <c r="O92" i="1"/>
  <c r="O108" i="1"/>
  <c r="O124" i="1"/>
  <c r="O140" i="1"/>
  <c r="O156" i="1"/>
  <c r="O172" i="1"/>
  <c r="O57" i="1"/>
  <c r="O149" i="1"/>
  <c r="O21" i="1"/>
  <c r="O18" i="1"/>
  <c r="O24" i="1"/>
  <c r="O105" i="1"/>
  <c r="O29" i="1"/>
  <c r="O35" i="1"/>
  <c r="O113" i="1"/>
  <c r="O107" i="1"/>
  <c r="O106" i="1"/>
  <c r="O103" i="1"/>
  <c r="O101" i="1"/>
  <c r="H180" i="1"/>
  <c r="D12" i="1" s="1"/>
  <c r="D13" i="4"/>
  <c r="D21" i="4"/>
  <c r="D29" i="4"/>
  <c r="D31" i="4"/>
  <c r="D17" i="4"/>
  <c r="D15" i="4"/>
  <c r="D11" i="4"/>
  <c r="D19" i="4"/>
  <c r="D27" i="4"/>
  <c r="D23" i="4"/>
  <c r="D25" i="4"/>
  <c r="D11" i="1"/>
  <c r="J181" i="1"/>
  <c r="J180" i="1" s="1"/>
  <c r="D13" i="1" s="1"/>
</calcChain>
</file>

<file path=xl/sharedStrings.xml><?xml version="1.0" encoding="utf-8"?>
<sst xmlns="http://schemas.openxmlformats.org/spreadsheetml/2006/main" count="13945" uniqueCount="1524">
  <si>
    <t>DADOS</t>
  </si>
  <si>
    <t>Titulo</t>
  </si>
  <si>
    <t>ORÇAMENTO</t>
  </si>
  <si>
    <t>Obra</t>
  </si>
  <si>
    <t>TRT CRICIUMA</t>
  </si>
  <si>
    <t>Cliente</t>
  </si>
  <si>
    <t>TRIBUNAL REGIONAL DO TRABALHO DE SC 12º REG</t>
  </si>
  <si>
    <t>Cidade</t>
  </si>
  <si>
    <t>CRICIUMA</t>
  </si>
  <si>
    <t>Endereço</t>
  </si>
  <si>
    <t>AVENIDA DR. GETÚLIO VARGAS, Nº 361, CENTRO, CRICIÚMA  SC</t>
  </si>
  <si>
    <t>Descrição</t>
  </si>
  <si>
    <t>UF</t>
  </si>
  <si>
    <t>SC</t>
  </si>
  <si>
    <t>TABELA DE COMPOSIÇÕES UTILIZADAS</t>
  </si>
  <si>
    <t>Código</t>
  </si>
  <si>
    <t>Referência</t>
  </si>
  <si>
    <t>Tipo</t>
  </si>
  <si>
    <t>Unid.</t>
  </si>
  <si>
    <t>Multiplicador</t>
  </si>
  <si>
    <t>Preço Material</t>
  </si>
  <si>
    <t>Preço Execução
(MAO + EQP + TRA + TER...)</t>
  </si>
  <si>
    <t>Preço Mão de obra</t>
  </si>
  <si>
    <t>Preço Equipamento</t>
  </si>
  <si>
    <t>Preço Transporte</t>
  </si>
  <si>
    <t>Preço Terceirizado</t>
  </si>
  <si>
    <t>Preço Comissionamento</t>
  </si>
  <si>
    <t>Preço Verba</t>
  </si>
  <si>
    <t>Outros preços</t>
  </si>
  <si>
    <t>Preço</t>
  </si>
  <si>
    <t>Ref.
Tabela</t>
  </si>
  <si>
    <t>Ref.
Código</t>
  </si>
  <si>
    <t>Justificativa</t>
  </si>
  <si>
    <t xml:space="preserve">Grupo de
Serviço </t>
  </si>
  <si>
    <t>Serviço</t>
  </si>
  <si>
    <t>Unitário</t>
  </si>
  <si>
    <t>Total</t>
  </si>
  <si>
    <t>93572</t>
  </si>
  <si>
    <t>SINAPI</t>
  </si>
  <si>
    <t/>
  </si>
  <si>
    <t>Original</t>
  </si>
  <si>
    <t>ENCARREGADO GERAL DE OBRAS COM ENCARGOS COMPLEMENTARES</t>
  </si>
  <si>
    <t>mês</t>
  </si>
  <si>
    <t>Livro SINAPI: Cálculos e Parâmetros</t>
  </si>
  <si>
    <t>43499</t>
  </si>
  <si>
    <t>INSUMO</t>
  </si>
  <si>
    <t>EPI - FAMILIA ENCARREGADO GERAL - MENSALISTA (ENCARGOS COMPLEMENTARES - COLETADO CAIXA)</t>
  </si>
  <si>
    <t>43475</t>
  </si>
  <si>
    <t>FERRAMENTAS - FAMILIA ENCARREGADO GERAL - MENSALISTA (ENCARGOS COMPLEMENTARES - COLETADO CAIXA)</t>
  </si>
  <si>
    <t>40864</t>
  </si>
  <si>
    <t>SEGURO - MENSALISTA (COLETADO CAIXA - ENCARGOS COMPLEMENTARES)</t>
  </si>
  <si>
    <t>40863</t>
  </si>
  <si>
    <t>EXAMES - MENSALISTA (COLETADO CAIXA - ENCARGOS COMPLEMENTARES)</t>
  </si>
  <si>
    <t>40862</t>
  </si>
  <si>
    <t>ALIMENTACAO - MENSALISTA (COLETADO CAIXA - ENCARGOS COMPLEMENTARES)</t>
  </si>
  <si>
    <t>40861</t>
  </si>
  <si>
    <t>TRANSPORTE - MENSALISTA (COLETADO CAIXA - ENCARGOS COMPLEMENTARES)</t>
  </si>
  <si>
    <t>40818</t>
  </si>
  <si>
    <t>ENCARREGADO GERAL DE OBRAS (MENSALISTA)</t>
  </si>
  <si>
    <t>101401</t>
  </si>
  <si>
    <t>ELETROTÉCNICO COM ENCARGOS COMPLEMENTARES</t>
  </si>
  <si>
    <t>43496</t>
  </si>
  <si>
    <t>EPI - FAMILIA ELETRICISTA - MENSALISTA (ENCARGOS COMPLEMENTARES - COLETADO CAIXA)</t>
  </si>
  <si>
    <t>43472</t>
  </si>
  <si>
    <t>FERRAMENTAS - FAMILIA ELETRICISTA - MENSALISTA (ENCARGOS COMPLEMENTARES - COLETADO CAIXA)</t>
  </si>
  <si>
    <t>40922</t>
  </si>
  <si>
    <t>ELETROTECNICO (MENSALISTA)</t>
  </si>
  <si>
    <t>100534</t>
  </si>
  <si>
    <t>TECNICO DE EDIFICACOES COM ENCARGOS COMPLEMENTARES</t>
  </si>
  <si>
    <t>43494</t>
  </si>
  <si>
    <t>EPI - FAMILIA ALMOXARIFE - MENSALISTA (ENCARGOS COMPLEMENTARES - COLETADO CAIXA)</t>
  </si>
  <si>
    <t>43470</t>
  </si>
  <si>
    <t>FERRAMENTAS - FAMILIA ALMOXARIFE - MENSALISTA (ENCARGOS COMPLEMENTARES - COLETADO CAIXA)</t>
  </si>
  <si>
    <t>40946</t>
  </si>
  <si>
    <t>TECNICO DE EDIFICACOES (MENSALISTA)</t>
  </si>
  <si>
    <t>0151</t>
  </si>
  <si>
    <t>PRÓPRIA</t>
  </si>
  <si>
    <t>EMISSÃO DE RRT PARA SERVIÇOS.</t>
  </si>
  <si>
    <t>un</t>
  </si>
  <si>
    <t>Geral</t>
  </si>
  <si>
    <t>0052</t>
  </si>
  <si>
    <t>103689</t>
  </si>
  <si>
    <t>FORNECIMENTO E INSTALAÇÃO DE PLACA DE OBRA COM CHAPA GALVANIZADA E ESTRUTURA DE MADEIRA. AF_03/2022_PS</t>
  </si>
  <si>
    <t>m²</t>
  </si>
  <si>
    <t>Sinalização Vertical Viária</t>
  </si>
  <si>
    <t>102234</t>
  </si>
  <si>
    <t>COMPOSICAO</t>
  </si>
  <si>
    <t>PINTURA IMUNIZANTE PARA MADEIRA, 2 DEMÃOS. AF_01/2021</t>
  </si>
  <si>
    <t>88316</t>
  </si>
  <si>
    <t>SERVENTE COM ENCARGOS COMPLEMENTARES</t>
  </si>
  <si>
    <t>h</t>
  </si>
  <si>
    <t>88262</t>
  </si>
  <si>
    <t>CARPINTEIRO DE FORMAS COM ENCARGOS COMPLEMENTARES</t>
  </si>
  <si>
    <t>5069</t>
  </si>
  <si>
    <t>PREGO DE ACO POLIDO COM CABECA 17 X 27 (2 1/2 X 11)</t>
  </si>
  <si>
    <t>kg</t>
  </si>
  <si>
    <t>5065</t>
  </si>
  <si>
    <t>PREGO DE ACO POLIDO COM CABECA 10 X 10 (7/8 X 17)</t>
  </si>
  <si>
    <t>4813</t>
  </si>
  <si>
    <t>PLACA DE OBRA (PARA CONSTRUCAO CIVIL) EM CHAPA GALVANIZADA *N. 22*, ADESIVADA, DE *2,4 X 1,2* M (SEM POSTES PARA FIXACAO)</t>
  </si>
  <si>
    <t>4509</t>
  </si>
  <si>
    <t>SARRAFO *2,5 X 10* CM EM PINUS, MISTA OU EQUIVALENTE DA REGIAO - BRUTA</t>
  </si>
  <si>
    <t>m</t>
  </si>
  <si>
    <t>98459</t>
  </si>
  <si>
    <t>TAPUME COM TELHA METÁLICA. AF_03/2024</t>
  </si>
  <si>
    <t>Instalações para Canteiros de Obras</t>
  </si>
  <si>
    <t>94974</t>
  </si>
  <si>
    <t>CONCRETO MAGRO PARA LASTRO, TRAÇO 1:4,5:4,5 (EM MASSA SECA DE CIMENTO/ AREIA MÉDIA/ BRITA 1) - PREPARO MANUAL. AF_05/2021</t>
  </si>
  <si>
    <t>m³</t>
  </si>
  <si>
    <t>91693</t>
  </si>
  <si>
    <t>SERRA CIRCULAR DE BANCADA COM MOTOR ELÉTRICO POTÊNCIA DE 5HP, COM COIFA PARA DISCO 10" - CHI DIURNO. AF_08/2015</t>
  </si>
  <si>
    <t>CHI</t>
  </si>
  <si>
    <t>91692</t>
  </si>
  <si>
    <t>SERRA CIRCULAR DE BANCADA COM MOTOR ELÉTRICO POTÊNCIA DE 5HP, COM COIFA PARA DISCO 10" - CHP DIURNO. AF_08/2015</t>
  </si>
  <si>
    <t>CHP</t>
  </si>
  <si>
    <t>88239</t>
  </si>
  <si>
    <t>AJUDANTE DE CARPINTEIRO COM ENCARGOS COMPLEMENTARES</t>
  </si>
  <si>
    <t>7243</t>
  </si>
  <si>
    <t>TELHA TRAPEZOIDAL EM ACO ZINCADO, SEM PINTURA, ALTURA DE APROXIMADAMENTE 40 MM, ESPESSURA DE 0,50 MM E LARGURA UTIL DE 980 MM</t>
  </si>
  <si>
    <t>6194</t>
  </si>
  <si>
    <t>TABUA *2,5 X 15 CM EM PINUS, MISTA OU EQUIVALENTE DA REGIAO - BRUTA</t>
  </si>
  <si>
    <t>5061</t>
  </si>
  <si>
    <t>PREGO DE ACO POLIDO COM CABECA 18 X 27 (2 1/2 X 10)</t>
  </si>
  <si>
    <t>4491</t>
  </si>
  <si>
    <t>PONTALETE *7,5 X 7,5* CM EM PINUS, MISTA OU EQUIVALENTE DA REGIAO - BRUTA</t>
  </si>
  <si>
    <t>99059</t>
  </si>
  <si>
    <t>LOCAÇÃO CONVENCIONAL DE OBRA, UTILIZANDO GABARITO DE TÁBUAS CORRIDAS PONTALETADAS A CADA 2,00M - 2 UTILIZAÇÕES. AF_03/2024</t>
  </si>
  <si>
    <t>Locação de Obras</t>
  </si>
  <si>
    <t>10567</t>
  </si>
  <si>
    <t>TABUA *2,5 X 23* CM EM PINUS, MISTA OU EQUIVALENTE DA REGIAO - BRUTA</t>
  </si>
  <si>
    <t>7356</t>
  </si>
  <si>
    <t>TINTA LATEX ACRILICA PREMIUM, COR BRANCO FOSCO</t>
  </si>
  <si>
    <t>l</t>
  </si>
  <si>
    <t>5068</t>
  </si>
  <si>
    <t>PREGO DE ACO POLIDO COM CABECA 17 X 21 (2 X 11)</t>
  </si>
  <si>
    <t>4433</t>
  </si>
  <si>
    <t>CAIBRO NAO APARELHADO *6 X 6* CM, EM MACARANDUBA/MASSARANDUBA, ANGELIM OU EQUIVALENTE DA REGIAO - BRUTA</t>
  </si>
  <si>
    <t>4417</t>
  </si>
  <si>
    <t>SARRAFO NAO APARELHADO *2,5 X 7* CM, EM MACARANDUBA/MASSARANDUBA, ANGELIM, PEROBA-ROSA OU EQUIVALENTE DA REGIAO - BRUTA</t>
  </si>
  <si>
    <t>0073</t>
  </si>
  <si>
    <t>COPIAS DE PROJETOS POR PLOTAGEM ELETRONICA</t>
  </si>
  <si>
    <t>0002</t>
  </si>
  <si>
    <t>COPIA DE PROJETOS PLOTTER A0 P&amp;B (REF. SBC 014025)</t>
  </si>
  <si>
    <t>0074</t>
  </si>
  <si>
    <t>PROJETO ""AS BUILT"" DE ARQUITETURA</t>
  </si>
  <si>
    <t>0003</t>
  </si>
  <si>
    <t>PROJETO ""AS BUILT"" DE ARQUITETURA (REF. SBC 004365)</t>
  </si>
  <si>
    <t>0072</t>
  </si>
  <si>
    <t>ALUGUEL MENSAL CONTAINER-ALMOXARIFADO-6,0x2,4m (REF. SBC 012058)</t>
  </si>
  <si>
    <t>0004</t>
  </si>
  <si>
    <t>ALUGUEL MENSAL CONTAINER ALMOXARIFADO 6,0x2,4m SEM SANITARIO (REF. SBC 010075)</t>
  </si>
  <si>
    <t>98529</t>
  </si>
  <si>
    <t>CORTE RASO E RECORTE DE ÁRVORE COM DIÂMETRO DE TRONCO MAIOR OU IGUAL A 0,20 M E MENOR QUE 0,40 M. AF_03/2024</t>
  </si>
  <si>
    <t>Supressão Vegetal</t>
  </si>
  <si>
    <t>88441</t>
  </si>
  <si>
    <t>JARDINEIRO COM ENCARGOS COMPLEMENTARES</t>
  </si>
  <si>
    <t>98527</t>
  </si>
  <si>
    <t>REMOÇÃO DE RAÍZES REMANESCENTES DE TRONCO DE ÁRVORE COM DIÂMETRO MAIOR OU IGUAL A 0,40 M E MENOR QUE 0,60 M. AF_03/2024</t>
  </si>
  <si>
    <t>5679</t>
  </si>
  <si>
    <t>RETROESCAVADEIRA SOBRE RODAS COM CARREGADEIRA, TRAÇÃO 4X4, POTÊNCIA LÍQ. 88 HP, CAÇAMBA CARREG. CAP. MÍN. 1 M3, CAÇAMBA RETRO CAP. 0,26 M3, PESO OPERACIONAL MÍN. 6.674 KG, PROFUNDIDADE ESCAVAÇÃO MÁX. 4,37 M - CHI DIURNO. AF_06/2014</t>
  </si>
  <si>
    <t>5678</t>
  </si>
  <si>
    <t>RETROESCAVADEIRA SOBRE RODAS COM CARREGADEIRA, TRAÇÃO 4X4, POTÊNCIA LÍQ. 88 HP, CAÇAMBA CARREG. CAP. MÍN. 1 M3, CAÇAMBA RETRO CAP. 0,26 M3, PESO OPERACIONAL MÍN. 6.674 KG, PROFUNDIDADE ESCAVAÇÃO MÁX. 4,37 M - CHP DIURNO. AF_06/2014</t>
  </si>
  <si>
    <t>0071</t>
  </si>
  <si>
    <t>DEMOLIÇÃO DE PISO DE CONCRETO ARMADO, DE FORMA MANUAL, SEM REAPROVEITAMENTO.</t>
  </si>
  <si>
    <t>0005</t>
  </si>
  <si>
    <t>FERRAMENTA - ESMERILHADEIRA ANGULAR 4.1/2"" BOSCH 850W 127V COM 3 DISCOS GWS850 (REF. SBC 070581)</t>
  </si>
  <si>
    <t>88309</t>
  </si>
  <si>
    <t>PEDREIRO COM ENCARGOS COMPLEMENTARES</t>
  </si>
  <si>
    <t>93358</t>
  </si>
  <si>
    <t>ESCAVAÇÃO MANUAL DE VALA. AF_09/2024</t>
  </si>
  <si>
    <t>Escavação de Valas</t>
  </si>
  <si>
    <t>97622</t>
  </si>
  <si>
    <t>DEMOLIÇÃO DE ALVENARIA DE BLOCO FURADO, DE FORMA MANUAL, SEM REAPROVEITAMENTO. AF_09/2023</t>
  </si>
  <si>
    <t>Demolições e Remoções</t>
  </si>
  <si>
    <t>0070</t>
  </si>
  <si>
    <t>RELOCAÇÃO DE LIXEIRA COM EXECUÇÃO DE NOVA BASE EM CONCRETO</t>
  </si>
  <si>
    <t>96523</t>
  </si>
  <si>
    <t>ESCAVAÇÃO MANUAL PARA BLOCO DE COROAMENTO OU SAPATA (INCLUINDO ESCAVAÇÃO PARA COLOCAÇÃO DE FÔRMAS). AF_01/2024</t>
  </si>
  <si>
    <t>96616</t>
  </si>
  <si>
    <t>LASTRO DE CONCRETO MAGRO, APLICADO EM BLOCOS DE COROAMENTO OU SAPATAS. AF_01/2024</t>
  </si>
  <si>
    <t>92415</t>
  </si>
  <si>
    <t>MONTAGEM E DESMONTAGEM DE FÔRMA DE PILARES RETANGULARES E ESTRUTURAS SIMILARES, PÉ-DIREITO SIMPLES, EM CHAPA DE MADEIRA COMPENSADA RESINADA, 2 UTILIZAÇÕES. AF_09/2020</t>
  </si>
  <si>
    <t>11977</t>
  </si>
  <si>
    <t>CHUMBADOR DE ACO ZINCADO, DIAMETRO 1/2", COMPRIMENTO 75 MM</t>
  </si>
  <si>
    <t>0076</t>
  </si>
  <si>
    <t>Elaboração e implementação do Plano de Gerenciamento de Resíduos Sólidos (PGRS)</t>
  </si>
  <si>
    <t>0006</t>
  </si>
  <si>
    <t>0077</t>
  </si>
  <si>
    <t>Desmontagem e descarte de equipamentos elétricos</t>
  </si>
  <si>
    <t>88247</t>
  </si>
  <si>
    <t>AUXILIAR DE ELETRICISTA COM ENCARGOS COMPLEMENTARES</t>
  </si>
  <si>
    <t>88264</t>
  </si>
  <si>
    <t>ELETRICISTA COM ENCARGOS COMPLEMENTARES</t>
  </si>
  <si>
    <t>93282</t>
  </si>
  <si>
    <t>GUINCHO ELÉTRICO DE COLUNA, CAPACIDADE 400 KG, COM MOTO FREIO, MOTOR TRIFÁSICO DE 1,25 CV - CHI DIURNO. AF_03/2016</t>
  </si>
  <si>
    <t>93281</t>
  </si>
  <si>
    <t>GUINCHO ELÉTRICO DE COLUNA, CAPACIDADE 400 KG, COM MOTO FREIO, MOTOR TRIFÁSICO DE 1,25 CV - CHP DIURNO. AF_03/2016</t>
  </si>
  <si>
    <t>97661</t>
  </si>
  <si>
    <t>REMOÇÃO DE CABOS ELÉTRICOS, COM SEÇÃO DE 10 MM², FORMA MANUAL, SEM REAPROVEITAMENTO. AF_09/2023</t>
  </si>
  <si>
    <t>104795</t>
  </si>
  <si>
    <t>REMOÇÃO DE CABOS ELÉTRICOS, COM SEÇÃO DE 25 MM², FORMA MANUAL, SEM REAPROVEITAMENTO. AF_09/2023</t>
  </si>
  <si>
    <t>106123</t>
  </si>
  <si>
    <t>REMOÇÃO DE ENTULHO CLASSE B (PLASTICO/ PAPEL/ METAL) ARMAZENADO INICIALMENTE EM BOMBONAS E ACONDICIONAMENTO FINAL EM ABRIGOS COBERTOS. EXCLUSO FRETE. AF_09/2025</t>
  </si>
  <si>
    <t>97665</t>
  </si>
  <si>
    <t>REMOÇÃO DE LUMINÁRIAS, DE FORMA MANUAL, SEM REAPROVEITAMENTO. AF_09/2023</t>
  </si>
  <si>
    <t>100947</t>
  </si>
  <si>
    <t>TRANSPORTE COM CAMINHÃO CARROCERIA 9T, EM VIA URBANA PAVIMENTADA, DMT ATÉ 30KM (UNIDADE: TXKM). AF_02/2026</t>
  </si>
  <si>
    <t>TXKm</t>
  </si>
  <si>
    <t>0078</t>
  </si>
  <si>
    <t>REMOÇÃO DE LIXEIRA METÁLICA, INCLUSIVE DESMONTE, DESCHUMBAMENTO, CARGA, TRANSPORTE INTERNO E EMPILHAMENTO DO MATERIAL PARA DESCARTE.</t>
  </si>
  <si>
    <t>88251</t>
  </si>
  <si>
    <t>AUXILIAR DE SERRALHEIRO COM ENCARGOS COMPLEMENTARES</t>
  </si>
  <si>
    <t>88315</t>
  </si>
  <si>
    <t>SERRALHEIRO COM ENCARGOS COMPLEMENTARES</t>
  </si>
  <si>
    <t>0079</t>
  </si>
  <si>
    <t>ALUGUEL DE CACAMBA 5m2 48 HORAS COM RETIRADA. (REF. SBC 210500)</t>
  </si>
  <si>
    <t>0007</t>
  </si>
  <si>
    <t>ALUGUEL DE CACAMBA 48 HORAS 5m3 (PRECO MEDIO). (REF. SBC 012334)</t>
  </si>
  <si>
    <t>0080</t>
  </si>
  <si>
    <t>LIMPEZA DE SUPERFÍCIE PISO,PAREDE E COBERTURA COM JATO DE ALTA PRESSÃO. AF_10/2025</t>
  </si>
  <si>
    <t>99834</t>
  </si>
  <si>
    <t>LAVADORA DE ALTA PRESSAO (LAVA-JATO) PARA AGUA FRIA, PRESSAO DE OPERACAO ENTRE 1400 E 1900 LIB/POL2, VAZAO MAXIMA ENTRE 400 E 700 L/H - CHI DIURNO. AF_05/2023</t>
  </si>
  <si>
    <t>99833</t>
  </si>
  <si>
    <t>LAVADORA DE ALTA PRESSAO (LAVA-JATO) PARA AGUA FRIA, PRESSAO DE OPERACAO ENTRE 1400 E 1900 LIB/POL2, VAZAO MAXIMA ENTRE 400 E 700 L/H - CHP DIURNO. AF_05/2023</t>
  </si>
  <si>
    <t>0081</t>
  </si>
  <si>
    <t>REMOÇÃO DE PINTURA EXISTENTE EM PAREDES E TETOS.</t>
  </si>
  <si>
    <t>88310</t>
  </si>
  <si>
    <t>PINTOR COM ENCARGOS COMPLEMENTARES</t>
  </si>
  <si>
    <t>12</t>
  </si>
  <si>
    <t>ESCOVA DE ACO, COM CABO, *4 X 15* FILEIRAS DE CERDAS</t>
  </si>
  <si>
    <t>38367</t>
  </si>
  <si>
    <t>ESPATULA EM ACO INOX COM CABO DE MADEIRA E LARGURA DE *8* CM</t>
  </si>
  <si>
    <t>3767</t>
  </si>
  <si>
    <t>LIXA EM FOLHA PARA PAREDE OU MADEIRA, NUMERO 120, COR VERMELHA</t>
  </si>
  <si>
    <t>0082</t>
  </si>
  <si>
    <t>CONTRAPISO LEVE EM ARGAMASSA DE CIMENTO, VERMICULA E AREIA.</t>
  </si>
  <si>
    <t>88830</t>
  </si>
  <si>
    <t>BETONEIRA CAPACIDADE NOMINAL DE 400 L, CAPACIDADE DE MISTURA 280 L, MOTOR ELÉTRICO TRIFÁSICO POTÊNCIA DE 2 CV, SEM CARREGADOR - CHP DIURNO. AF_05/2023</t>
  </si>
  <si>
    <t>370</t>
  </si>
  <si>
    <t>AREIA MEDIA - POSTO JAZIDA/FORNECEDOR (RETIRADO NA JAZIDA, SEM TRANSPORTE)</t>
  </si>
  <si>
    <t>1379</t>
  </si>
  <si>
    <t>CIMENTO PORTLAND COMPOSTO CP II-32</t>
  </si>
  <si>
    <t>0008</t>
  </si>
  <si>
    <t>VERMICULITA EXPANDIDA FINA</t>
  </si>
  <si>
    <t>L</t>
  </si>
  <si>
    <t>0083</t>
  </si>
  <si>
    <t>IMPERMEABILIZAÇÃO DE LAJE DE COBERTURA COM IMPERMEABILIZANTE LÍQUIDO DE ALTO DESEMPENHO NA COR CINZA, DUAS DEMÃOS.</t>
  </si>
  <si>
    <t>0009</t>
  </si>
  <si>
    <t>MEMBRANA LÍQUIDA NA COR CINZA - REFERÊNCIA ICOPER MULTIUSO</t>
  </si>
  <si>
    <t>Kg</t>
  </si>
  <si>
    <t>0084</t>
  </si>
  <si>
    <t>FUNDO SELADOR ACRÍLICO, APLICAÇÃO MANUAL, UMA DEMÃO.</t>
  </si>
  <si>
    <t>0010</t>
  </si>
  <si>
    <t>SELADOR ACRÍLICO COMO REFERÊNCIA SUVINIL/SHERWIN WILLIAMS.</t>
  </si>
  <si>
    <t>0085</t>
  </si>
  <si>
    <t>PINTURA LÁTEX ACRÍLICA PREMIUM NA COR PRATA, APLICAÇÃO MANUAL EM PAREDES, DUAS DEMÃOS.</t>
  </si>
  <si>
    <t>0011</t>
  </si>
  <si>
    <t>TINTA ACRÍLICA PREMIUM FOSCA NA COR PRATA.</t>
  </si>
  <si>
    <t>0086</t>
  </si>
  <si>
    <t>PINTURA LÁTEX ACRÍLICA PREMIUM NA COR BRANCA, APLICAÇÃO MANUAL EM PAREDES INTERNAS, DUAS DEMÃOS.</t>
  </si>
  <si>
    <t>0012</t>
  </si>
  <si>
    <t>TINTA ACRÍLICA PREMIUM FOSCA NA COR BRANCA</t>
  </si>
  <si>
    <t>Fundações Rasas (Blocos, Sapatas, Vigas Baldrame)</t>
  </si>
  <si>
    <t>Lastro</t>
  </si>
  <si>
    <t>94968</t>
  </si>
  <si>
    <t>CONCRETO MAGRO PARA LASTRO, TRAÇO 1:4,5:4,5 (EM MASSA SECA DE CIMENTO/ AREIA MÉDIA/ BRITA 1) - PREPARO MECÂNICO COM BETONEIRA 600 L. AF_05/2021</t>
  </si>
  <si>
    <t>96538</t>
  </si>
  <si>
    <t>FABRICAÇÃO, MONTAGEM E DESMONTAGEM DE FÔRMA PARA SAPATA, EM CHAPA DE MADEIRA COMPENSADA RESINADA, E=17 MM, 2 UTILIZAÇÕES. AF_01/2024</t>
  </si>
  <si>
    <t>40304</t>
  </si>
  <si>
    <t>PREGO DE ACO POLIDO COM CABECA DUPLA 17 X 27 (2 1/2 X 11)</t>
  </si>
  <si>
    <t>20247</t>
  </si>
  <si>
    <t>PREGO DE ACO POLIDO COM CABECA 15 X 15 (1 1/4 X 13)</t>
  </si>
  <si>
    <t>5074</t>
  </si>
  <si>
    <t>PREGO DE ACO POLIDO COM CABECA 15 X 18 (1 1/2 X 13)</t>
  </si>
  <si>
    <t>5073</t>
  </si>
  <si>
    <t>PREGO DE ACO POLIDO COM CABECA 17 X 24 (2 1/4 X 11)</t>
  </si>
  <si>
    <t>4517</t>
  </si>
  <si>
    <t>SARRAFO *2,5 X 7,5* CM EM PINUS, MISTA OU EQUIVALENTE DA REGIAO - BRUTA</t>
  </si>
  <si>
    <t>2692</t>
  </si>
  <si>
    <t>DESMOLDANTE PROTETOR PARA FORMAS DE MADEIRA, DE BASE OLEOSA EMULSIONADA EM AGUA</t>
  </si>
  <si>
    <t>1358</t>
  </si>
  <si>
    <t>CHAPA/PAINEL DE MADEIRA COMPENSADA RESINADA (MADEIRITE RESINADO ROSA) PARA FORMA DE CONCRETO, DE 2200 X 1100 MM, E = 17 MM</t>
  </si>
  <si>
    <t>104916</t>
  </si>
  <si>
    <t>ARMAÇÃO DE SAPATA ISOLADA, VIGA BALDRAME E SAPATA CORRIDA UTILIZANDO AÇO CA-60 DE 5 MM - MONTAGEM. AF_01/2024</t>
  </si>
  <si>
    <t>92800</t>
  </si>
  <si>
    <t>CORTE E DOBRA DE AÇO CA-60, DIÂMETRO DE 5,0 MM. AF_06/2022</t>
  </si>
  <si>
    <t>88245</t>
  </si>
  <si>
    <t>ARMADOR COM ENCARGOS COMPLEMENTARES</t>
  </si>
  <si>
    <t>88238</t>
  </si>
  <si>
    <t>AJUDANTE DE ARMADOR COM ENCARGOS COMPLEMENTARES</t>
  </si>
  <si>
    <t>43132</t>
  </si>
  <si>
    <t>ARAME RECOZIDO 16 BWG, D = 1,65 MM (0,016 KG/M) OU 18 BWG, D = 1,25 MM (0,01 KG/M)</t>
  </si>
  <si>
    <t>39017</t>
  </si>
  <si>
    <t>ESPACADOR / DISTANCIADOR CIRCULAR COM ENTRADA LATERAL, EM PLASTICO, PARA VERGALHAO *4,2 A 12,5* MM, COBRIMENTO 20 MM</t>
  </si>
  <si>
    <t>104918</t>
  </si>
  <si>
    <t>ARMAÇÃO DE SAPATA ISOLADA, VIGA BALDRAME E SAPATA CORRIDA UTILIZANDO AÇO CA-50 DE 8 MM - MONTAGEM. AF_01/2024</t>
  </si>
  <si>
    <t>92802</t>
  </si>
  <si>
    <t>CORTE E DOBRA DE AÇO CA-50, DIÂMETRO DE 8,0 MM. AF_06/2022</t>
  </si>
  <si>
    <t>104919</t>
  </si>
  <si>
    <t>ARMAÇÃO DE SAPATA ISOLADA, VIGA BALDRAME E SAPATA CORRIDA UTILIZANDO AÇO CA-50 DE 10 MM - MONTAGEM. AF_01/2024</t>
  </si>
  <si>
    <t>92803</t>
  </si>
  <si>
    <t>CORTE E DOBRA DE AÇO CA-50, DIÂMETRO DE 10,0 MM. AF_06/2022</t>
  </si>
  <si>
    <t>96558</t>
  </si>
  <si>
    <t>CONCRETAGEM DE SAPATA, FCK 30 MPA, COM USO DE BOMBA - LANÇAMENTO, ADENSAMENTO E ACABAMENTO. AF_01/2024</t>
  </si>
  <si>
    <t>90587</t>
  </si>
  <si>
    <t>VIBRADOR DE IMERSÃO, DIÂMETRO DE PONTEIRA 45MM, MOTOR ELÉTRICO TRIFÁSICO POTÊNCIA DE 2 CV - CHI DIURNO. AF_06/2015</t>
  </si>
  <si>
    <t>90586</t>
  </si>
  <si>
    <t>VIBRADOR DE IMERSÃO, DIÂMETRO DE PONTEIRA 45MM, MOTOR ELÉTRICO TRIFÁSICO POTÊNCIA DE 2 CV - CHP DIURNO. AF_06/2015</t>
  </si>
  <si>
    <t>1525</t>
  </si>
  <si>
    <t>CONCRETO USINADO BOMBEAVEL, CLASSE DE RESISTENCIA C30, BRITA 0 E 1, SLUMP = 100 +/- 20 MM, COM BOMBEAMENTO (DISPONIBILIZACAO DE BOMBA), SEM O LANCAMENTO (NBR 8953)</t>
  </si>
  <si>
    <t>93382</t>
  </si>
  <si>
    <t>REATERRO MANUAL DE VALAS, COM COMPACTADOR DE SOLOS DE PERCUSSÃO. AF_08/2023</t>
  </si>
  <si>
    <t>Aterro e Reaterro de Valas</t>
  </si>
  <si>
    <t>91533</t>
  </si>
  <si>
    <t>COMPACTADOR DE SOLOS DE PERCUSSÃO (SOQUETE) COM MOTOR A GASOLINA 4 TEMPOS, POTÊNCIA 4 CV - CHP DIURNO. AF_08/2015</t>
  </si>
  <si>
    <t>5903</t>
  </si>
  <si>
    <t>CAMINHÃO PIPA 10.000 L TRUCADO, PESO BRUTO TOTAL 23.000 KG, CARGA ÚTIL MÁXIMA 15.935 KG, DISTÂNCIA ENTRE EIXOS 4,8 M, POTÊNCIA 230 CV, INCLUSIVE TANQUE DE AÇO PARA TRANSPORTE DE ÁGUA - CHI DIURNO. AF_06/2014</t>
  </si>
  <si>
    <t>5901</t>
  </si>
  <si>
    <t>CAMINHÃO PIPA 10.000 L TRUCADO, PESO BRUTO TOTAL 23.000 KG, CARGA ÚTIL MÁXIMA 15.935 KG, DISTÂNCIA ENTRE EIXOS 4,8 M, POTÊNCIA 230 CV, INCLUSIVE TANQUE DE AÇO PARA TRANSPORTE DE ÁGUA - CHP DIURNO. AF_06/2014</t>
  </si>
  <si>
    <t>96526</t>
  </si>
  <si>
    <t>ESCAVAÇÃO MANUAL PARA VIGA BALDRAME OU SAPATA CORRIDA (SEM ESCAVAÇÃO PARA COLOCAÇÃO DE FÔRMAS). AF_01/2024</t>
  </si>
  <si>
    <t>96621</t>
  </si>
  <si>
    <t>LASTRO COM MATERIAL GRANULAR, APLICAÇÃO EM BLOCOS DE COROAMENTO, ESPESSURA DE *5 CM*. AF_01/2024</t>
  </si>
  <si>
    <t>91278</t>
  </si>
  <si>
    <t>PLACA VIBRATÓRIA REVERSÍVEL COM MOTOR 4 TEMPOS A GASOLINA, FORÇA CENTRÍFUGA DE 25 KN (2500 KGF), POTÊNCIA 5,5 CV - CHI DIURNO. AF_08/2015</t>
  </si>
  <si>
    <t>91277</t>
  </si>
  <si>
    <t>PLACA VIBRATÓRIA REVERSÍVEL COM MOTOR 4 TEMPOS A GASOLINA, FORÇA CENTRÍFUGA DE 25 KN (2500 KGF), POTÊNCIA 5,5 CV - CHP DIURNO. AF_08/2015</t>
  </si>
  <si>
    <t>4718</t>
  </si>
  <si>
    <t>PEDRA BRITADA N. 2 (19 A 38 MM) POSTO PEDREIRA/FORNECEDOR, SEM FRETE</t>
  </si>
  <si>
    <t>96542</t>
  </si>
  <si>
    <t>FABRICAÇÃO, MONTAGEM E DESMONTAGEM DE FÔRMA PARA VIGA BALDRAME, EM CHAPA DE MADEIRA COMPENSADA RESINADA, E=17 MM, 4 UTILIZAÇÕES. AF_01/2024</t>
  </si>
  <si>
    <t>104917</t>
  </si>
  <si>
    <t>ARMAÇÃO DE SAPATA ISOLADA, VIGA BALDRAME E SAPATA CORRIDA UTILIZANDO AÇO CA-50 DE 6,3 MM - MONTAGEM. AF_01/2024</t>
  </si>
  <si>
    <t>92801</t>
  </si>
  <si>
    <t>CORTE E DOBRA DE AÇO CA-50, DIÂMETRO DE 6,3 MM. AF_06/2022</t>
  </si>
  <si>
    <t>96557</t>
  </si>
  <si>
    <t>CONCRETAGEM DE BLOCO DE COROAMENTO OU VIGA BALDRAME, FCK 30 MPA, COM USO DE BOMBA - LANÇAMENTO, ADENSAMENTO E ACABAMENTO. AF_01/2024</t>
  </si>
  <si>
    <t>92482</t>
  </si>
  <si>
    <t>MONTAGEM E DESMONTAGEM DE FÔRMA DE LAJE MACIÇA, PÉ-DIREITO SIMPLES, EM MADEIRA SERRADA, 1 UTILIZAÇÃO. AF_09/2020</t>
  </si>
  <si>
    <t>Fôrmas para Estruturas de Concreto Armado</t>
  </si>
  <si>
    <t>92273</t>
  </si>
  <si>
    <t>FABRICAÇÃO DE ESCORAS DO TIPO PONTALETE, EM MADEIRA, PARA PÉ-DIREITO SIMPLES. AF_09/2020</t>
  </si>
  <si>
    <t>92271</t>
  </si>
  <si>
    <t>FABRICAÇÃO DE FÔRMA PARA LAJES, EM MADEIRA SERRADA, E=25 MM. AF_09/2020</t>
  </si>
  <si>
    <t>6193</t>
  </si>
  <si>
    <t>TABUA NAO APARELHADA *2,5 X 20* CM, EM MACARANDUBA/MASSARANDUBA, ANGELIM OU EQUIVALENTE DA REGIAO - BRUTA</t>
  </si>
  <si>
    <t>92769</t>
  </si>
  <si>
    <t>ARMAÇÃO DE LAJE DE ESTRUTURA CONVENCIONAL DE CONCRETO ARMADO UTILIZANDO AÇO CA-50 DE 6,3 MM - MONTAGEM. AF_06/2022</t>
  </si>
  <si>
    <t>Armação para Estruturas de Concreto Armado</t>
  </si>
  <si>
    <t>0087</t>
  </si>
  <si>
    <t>CONCRETAGEM DE VIGAS E LAJES, FCK=30 MPA, PARA LAJES MACIÇAS OU NERVURADAS COM USO DE BOMBA - LANÇAMENTO, ADENSAMENTO E ACABAMENTO. - (BASEADO CÓD. SINAPI 103675)</t>
  </si>
  <si>
    <t>92269</t>
  </si>
  <si>
    <t>FABRICAÇÃO DE FÔRMA PARA PILARES E ESTRUTURAS SIMILARES, EM MADEIRA SERRADA, E=25 MM. AF_09/2020</t>
  </si>
  <si>
    <t>6212</t>
  </si>
  <si>
    <t>TABUA *2,5 X 30 CM EM PINUS, MISTA OU EQUIVALENTE DA REGIAO - BRUTA</t>
  </si>
  <si>
    <t>92759</t>
  </si>
  <si>
    <t>ARMAÇÃO DE PILAR OU VIGA DE ESTRUTURA CONVENCIONAL DE CONCRETO ARMADO UTILIZANDO AÇO CA-60 DE 5,0 MM - MONTAGEM. AF_06/2022</t>
  </si>
  <si>
    <t>92762</t>
  </si>
  <si>
    <t>ARMAÇÃO DE PILAR OU VIGA DE ESTRUTURA CONVENCIONAL DE CONCRETO ARMADO UTILIZANDO AÇO CA-50 DE 10,0 MM - MONTAGEM. AF_06/2022</t>
  </si>
  <si>
    <t>0088</t>
  </si>
  <si>
    <t>CONCRETAGEM DE PILARES, FCK = 30 MPA, COM USO DE BALDES - LANÇAMENTO, ADENSAMENTO E ACABAMENTO (BASE SINAPI 103669).</t>
  </si>
  <si>
    <t>38409</t>
  </si>
  <si>
    <t>CONCRETO USINADO BOMBEAVEL, CLASSE DE RESISTENCIA C30, COM BRITA 0 E 1, SLUMP = 190 +/- 20 MM, EXCLUI SERVICO DE BOMBEAMENTO (NBR 8953)</t>
  </si>
  <si>
    <t>92768</t>
  </si>
  <si>
    <t>ARMAÇÃO DE LAJE DE ESTRUTURA CONVENCIONAL DE CONCRETO ARMADO UTILIZANDO AÇO CA-60 DE 5,0 MM - MONTAGEM. AF_06/2022</t>
  </si>
  <si>
    <t>0101</t>
  </si>
  <si>
    <t>CONCRETAGEM DE VIGAS E LAJES, FCK=30 MPA, PARA LAJES MACIÇAS OU NERVURADAS COM USO DE BOMBA - LANÇAMENTO, ADENSAMENTO E ACABAMENTO. - BASEADO CÓD. SINAPI 103675</t>
  </si>
  <si>
    <t>0089</t>
  </si>
  <si>
    <t>REGULARIZAÇÃO DE SUPERFÍCIE DE CONCRETO PARA IMPERMEABILIZAÇÃO.</t>
  </si>
  <si>
    <t>88629</t>
  </si>
  <si>
    <t>ARGAMASSA TRAÇO 1:3 (EM VOLUME DE CIMENTO E AREIA MÉDIA ÚMIDA), PREPARO MANUAL. AF_08/2019</t>
  </si>
  <si>
    <t>0013</t>
  </si>
  <si>
    <t>ADITIVO ADESIVO ACRÍLICO REFERÊNCIA BIANCO OU EQUIVALENTE</t>
  </si>
  <si>
    <t>98557</t>
  </si>
  <si>
    <t>IMPERMEABILIZAÇÃO DE SUPERFÍCIE COM EMULSÃO ASFÁLTICA, 2 DEMÃOS. AF_09/2023</t>
  </si>
  <si>
    <t>Impermeabilização, Proteção Mecânica e Tratamento de Junta</t>
  </si>
  <si>
    <t>88270</t>
  </si>
  <si>
    <t>IMPERMEABILIZADOR COM ENCARGOS COMPLEMENTARES</t>
  </si>
  <si>
    <t>88243</t>
  </si>
  <si>
    <t>AJUDANTE ESPECIALIZADO COM ENCARGOS COMPLEMENTARES</t>
  </si>
  <si>
    <t>626</t>
  </si>
  <si>
    <t>MANTA LIQUIDA DE BASE ASFALTICA MODIFICADA COM A ADICAO DE ELASTOMEROS DILUIDOS EM SOLVENTE ORGANICO, APLICACAO A FRIO (MEMBRANA DE EMULSAO ASFALTICA PARA IMPERMEABILIZACAO FLEXIVEL)</t>
  </si>
  <si>
    <t>103335</t>
  </si>
  <si>
    <t>ALVENARIA DE VEDAÇÃO DE BLOCOS CERÂMICOS FURADOS NA HORIZONTAL DE 14X9X19 CM (ESPESSURA 14 CM, BLOCO DEITADO) E ARGAMASSA DE ASSENTAMENTO COM PREPARO MANUAL. AF_12/2021</t>
  </si>
  <si>
    <t>Alvenaria de Vedação</t>
  </si>
  <si>
    <t>87369</t>
  </si>
  <si>
    <t>ARGAMASSA TRAÇO 1:2:8 (EM VOLUME DE CIMENTO, CAL E AREIA MÉDIA ÚMIDA) PARA EMBOÇO/MASSA ÚNICA/ASSENTAMENTO DE ALVENARIA DE VEDAÇÃO, PREPARO MANUAL. AF_08/2019</t>
  </si>
  <si>
    <t>37395</t>
  </si>
  <si>
    <t>PINO DE ACO COM FURO, HASTE = 27 MM (ACAO DIRETA)</t>
  </si>
  <si>
    <t>CENTO</t>
  </si>
  <si>
    <t>34547</t>
  </si>
  <si>
    <t>TELA DE ACO SOLDADA GALVANIZADA/ZINCADA PARA ALVENARIA, FIO D = *1,20 A 1,70* MM, MALHA 15 X 15 MM, (C X L) *50 X 12* CM</t>
  </si>
  <si>
    <t>7267</t>
  </si>
  <si>
    <t>BLOCO CERAMICO / TIJOLO VAZADO PARA ALVENARIA DE VEDACAO, 6 FUROS NA HORIZONTAL DE 9 X 14 X 19 CM (L X A X C)</t>
  </si>
  <si>
    <t>0090</t>
  </si>
  <si>
    <t>ENCUNHAMENTO DE ALVENARIA COM BLOCO CERÂMICO 9X14x19 cm.</t>
  </si>
  <si>
    <t>88626</t>
  </si>
  <si>
    <t>ARGAMASSA TRAÇO 1:0,5:4,5 (EM VOLUME DE CIMENTO, CAL E AREIA MÉDIA ÚMIDA), PREPARO MECÂNICO COM BETONEIRA 400 L. AF_08/2019</t>
  </si>
  <si>
    <t>105021</t>
  </si>
  <si>
    <t>VERGA PRÉ-MOLDADA COM ATÉ 1,5 M DE VÃO, ESPESSURA DE *15* CM. AF_03/2024</t>
  </si>
  <si>
    <t>Vergas, contravergas e fixação de alvenaria</t>
  </si>
  <si>
    <t>94964</t>
  </si>
  <si>
    <t>CONCRETO FCK = 20MPA, TRAÇO 1:2,7:3 (EM MASSA SECA DE CIMENTO/ AREIA MÉDIA/ BRITA 1) - PREPARO MECÂNICO COM BETONEIRA 400 L. AF_05/2021</t>
  </si>
  <si>
    <t>92270</t>
  </si>
  <si>
    <t>FABRICAÇÃO DE FÔRMA PARA VIGAS, COM MADEIRA SERRADA, E = 25 MM. AF_09/2020</t>
  </si>
  <si>
    <t>87294</t>
  </si>
  <si>
    <t>ARGAMASSA TRAÇO 1:2:9 (EM VOLUME DE CIMENTO, CAL E AREIA MÉDIA ÚMIDA) PARA EMBOÇO/MASSA ÚNICA/ASSENTAMENTO DE ALVENARIA DE VEDAÇÃO, PREPARO MECÂNICO COM BETONEIRA 600 L. AF_08/2019</t>
  </si>
  <si>
    <t>105029</t>
  </si>
  <si>
    <t>CONTRAVERGA MOLDADA IN LOCO EM CONCRETO, ESPESSURA DE *15* CM. AF_03/2024</t>
  </si>
  <si>
    <t>87905</t>
  </si>
  <si>
    <t>CHAPISCO APLICADO EM ALVENARIA (COM PRESENÇA DE VÃOS) E ESTRUTURAS DE CONCRETO DE FACHADA, COM COLHER DE PEDREIRO. ARGAMASSA TRAÇO 1:3 COM PREPARO EM BETONEIRA 400L. AF_10/2022</t>
  </si>
  <si>
    <t>Chapisco</t>
  </si>
  <si>
    <t>87313</t>
  </si>
  <si>
    <t>ARGAMASSA TRAÇO 1:3 (EM VOLUME DE CIMENTO E AREIA GROSSA ÚMIDA) PARA CHAPISCO CONVENCIONAL, PREPARO MECÂNICO COM BETONEIRA 400 L. AF_08/2019</t>
  </si>
  <si>
    <t>87879</t>
  </si>
  <si>
    <t>CHAPISCO APLICADO EM ALVENARIAS E ESTRUTURAS DE CONCRETO INTERNAS, COM COLHER DE PEDREIRO. ARGAMASSA TRAÇO 1:3 COM PREPARO EM BETONEIRA 400L. AF_10/2022</t>
  </si>
  <si>
    <t>87786</t>
  </si>
  <si>
    <t>EMBOÇO OU MASSA ÚNICA EM ARGAMASSA TRAÇO 1:2:8, PREPARO MANUAL, APLICADA MANUALMENTE EM PANOS DE FACHADA COM PRESENÇA DE VÃOS, ESPESSURA DE 45 MM. AF_08/2022</t>
  </si>
  <si>
    <t>Massa Única Externa</t>
  </si>
  <si>
    <t>37411</t>
  </si>
  <si>
    <t>TELA DE ACO SOLDADA GALVANIZADA/ZINCADA PARA ALVENARIA, FIO D = *1,24 MM, MALHA 25 X 25 MM</t>
  </si>
  <si>
    <t>87532</t>
  </si>
  <si>
    <t>EMBOÇO, EM ARGAMASSA TRAÇO 1:2:8, PREPARO MANUAL, APLICADO MANUALMENTE EM PAREDES INTERNAS DE AMBIENTES COM ÁREA ENTRE 5M² E 10M², E = 17,5MM, COM TALISCAS. AF_03/2024</t>
  </si>
  <si>
    <t>Massa Única Interna</t>
  </si>
  <si>
    <t>88496</t>
  </si>
  <si>
    <t>EMASSAMENTO COM MASSA LÁTEX, APLICAÇÃO EM TETO, DUAS DEMÃOS, LIXAMENTO MANUAL. AF_04/2023</t>
  </si>
  <si>
    <t>Pintura Interna</t>
  </si>
  <si>
    <t>43626</t>
  </si>
  <si>
    <t>MASSA CORRIDA PARA SUPERFICIES DE AMBIENTES INTERNOS</t>
  </si>
  <si>
    <t>0091</t>
  </si>
  <si>
    <t>0014</t>
  </si>
  <si>
    <t>0092</t>
  </si>
  <si>
    <t>0015</t>
  </si>
  <si>
    <t>0093</t>
  </si>
  <si>
    <t>EXECUÇÃO DE PASSEIO (CALÇADA) COM CONCRETO MOLDADO IN LOCO, USINADO, ACABAMENTO ESTAMPADO, ESPESSURA 6 CM, NÃO ARMADO - (BASEADA SINAPI 95002)</t>
  </si>
  <si>
    <t>34492</t>
  </si>
  <si>
    <t>CONCRETO USINADO BOMBEAVEL, CLASSE DE RESISTENCIA C20, COM BRITA 0 E 1, SLUMP = 100 +/- 20 MM, EXCLUI SERVICO DE BOMBEAMENTO (NBR 8953)</t>
  </si>
  <si>
    <t>43144</t>
  </si>
  <si>
    <t>DESMOLDANTE PARA CONCRETO ESTAMPADO</t>
  </si>
  <si>
    <t>43143</t>
  </si>
  <si>
    <t>SELANTE ACRILICO PARA TRATAMENTO / ACABAMENTO SUPERFICIAL DE CONCRETO ESTAMPADO, APARENTE, PEDRAS E OUTROS</t>
  </si>
  <si>
    <t>0094</t>
  </si>
  <si>
    <t>PINTURA DE PISO COM TINTA ACRÍLICA, APLICAÇÃO MANUAL, 2 DEMÃOS, INCLUSO FUNDO PREPARADOR.</t>
  </si>
  <si>
    <t>12815</t>
  </si>
  <si>
    <t>FITA CREPE ROLO DE *25* MM X 50 M</t>
  </si>
  <si>
    <t>6085</t>
  </si>
  <si>
    <t>SELADOR ACRILICO OPACO PREMIUM INTERIOR/EXTERIOR</t>
  </si>
  <si>
    <t>0016</t>
  </si>
  <si>
    <t>TINTA ACRÍLICA PARA PISO REFERÊNCIA SHERWIN WILLIAMS.</t>
  </si>
  <si>
    <t>0095</t>
  </si>
  <si>
    <t>PEDRA PORTUGUESA,EM DUAS CORES</t>
  </si>
  <si>
    <t>88260</t>
  </si>
  <si>
    <t>CALCETEIRO COM ENCARGOS COMPLEMENTARES</t>
  </si>
  <si>
    <t>4708</t>
  </si>
  <si>
    <t>PEDRA PORTUGUESA OU PETIT PAVE, BRANCA OU PRETA</t>
  </si>
  <si>
    <t>6076</t>
  </si>
  <si>
    <t>SAIBRO PARA ARGAMASSA (COLETADO NO COMERCIO)</t>
  </si>
  <si>
    <t>94990</t>
  </si>
  <si>
    <t>EXECUÇÃO DE PASSEIO (CALÇADA) OU PISO DE CONCRETO COM CONCRETO MOLDADO IN LOCO, FEITO EM OBRA, ACABAMENTO CONVENCIONAL, NÃO ARMADO. AF_08/2022</t>
  </si>
  <si>
    <t>Passeios de Concreto</t>
  </si>
  <si>
    <t>0096</t>
  </si>
  <si>
    <t>VENEZIANA DE VENTILAÇÃO FIXA - FORNECIMENTO E INSTALAÇÃO.</t>
  </si>
  <si>
    <t>0017</t>
  </si>
  <si>
    <t>0097</t>
  </si>
  <si>
    <t>PORTA DE FERRO VENEZIANA 2,10X0,80M - FORNECIMENTO E INSTALAÇÃO.</t>
  </si>
  <si>
    <t>11964</t>
  </si>
  <si>
    <t>PARAFUSO DE ACO ZINCADO, TIPO CHUMBADOR PARABOLT, DIAMETRO 3/8", COMPRIMENTO 75 MM</t>
  </si>
  <si>
    <t>0018</t>
  </si>
  <si>
    <t>PORTA DE FERRO VENEZIANA 2,10X0,80M</t>
  </si>
  <si>
    <t>0098</t>
  </si>
  <si>
    <t>TELA MOSQUITEIRA INOX MALHA 16 FIO 32 - FORNECIMENTO E INSTALAÇÃO.</t>
  </si>
  <si>
    <t>40547</t>
  </si>
  <si>
    <t>PARAFUSO ZINCADO, AUTO BROCANTE, FLANGEADO, 4,2 MM X 19 MM</t>
  </si>
  <si>
    <t>34360</t>
  </si>
  <si>
    <t>PERFIL DE ALUMINIO ANODIZADO</t>
  </si>
  <si>
    <t>0019</t>
  </si>
  <si>
    <t>TELA MOSQUITEIRA INOX MALHA 16 FIO 32.</t>
  </si>
  <si>
    <t>0099</t>
  </si>
  <si>
    <t>LIXEIRA METÁLICA RETANGULAR 1,50 × 0,60 × 0,80 m, COM BASES DE CONCRETO PARA FIXAÇÃO DA LIXEIRA. FORNECIMENTO E INSTALAÇÃO.</t>
  </si>
  <si>
    <t>94965</t>
  </si>
  <si>
    <t>CONCRETO FCK = 25MPA, TRAÇO 1:2,3:2,7 (EM MASSA SECA DE CIMENTO/ AREIA MÉDIA/ BRITA 1) - PREPARO MECÂNICO COM BETONEIRA 400 L. AF_05/2021</t>
  </si>
  <si>
    <t>4777</t>
  </si>
  <si>
    <t>CANTONEIRA ACO ABAS IGUAIS (QUALQUER BITOLA), ESPESSURA ENTRE 1/8" E 1/4"</t>
  </si>
  <si>
    <t>10997</t>
  </si>
  <si>
    <t>ELETRODO REVESTIDO AWS - E7018, DIAMETRO IGUAL A 4,00 MM</t>
  </si>
  <si>
    <t>7307</t>
  </si>
  <si>
    <t>FUNDO ANTICORROSIVO PARA METAIS FERROSOS (ZARCAO)</t>
  </si>
  <si>
    <t>44739</t>
  </si>
  <si>
    <t>PARAFUSO M16 EM ACO ZINCADO, CABECA SEXTAVADA, ROSCA INTEIRA, COMPRIMENTO 25 MM, DIAMETRO 16 MM</t>
  </si>
  <si>
    <t>43648</t>
  </si>
  <si>
    <t>TINTA ESMALTE SINTETICO STANDARD FOSCO</t>
  </si>
  <si>
    <t>97670</t>
  </si>
  <si>
    <t>ELETRODUTO FLEXÍVEL CORRUGADO, PEAD, DN 100 (4"), PARA REDE ENTERRADA DE DISTRIBUIÇÃO DE ENERGIA ELÉTRICA - FORNECIMENTO E INSTALAÇÃO. AF_12/2021</t>
  </si>
  <si>
    <t>Redes Enterradas de Distribuição Elétrica</t>
  </si>
  <si>
    <t>39248</t>
  </si>
  <si>
    <t>ELETRODUTO/DUTO PEAD FLEXIVEL PAREDE SIMPLES, CORRUGACAO HELICOIDAL, COR PRETA, SEM ROSCA, DE 4", CRC 680 N, PARA CABEAMENTO SUBTERRANEO (NBR 15715)</t>
  </si>
  <si>
    <t>93012</t>
  </si>
  <si>
    <t>ELETRODUTO RÍGIDO ROSCÁVEL, PVC, DN 110 MM (4"), PARA REDE ENTERRADA DE DISTRIBUIÇÃO DE ENERGIA ELÉTRICA - FORNECIMENTO E INSTALAÇÃO. AF_12/2021</t>
  </si>
  <si>
    <t>2683</t>
  </si>
  <si>
    <t>ELETRODUTO DE PVC RIGIDO ROSCAVEL DE 4", SEM LUVA</t>
  </si>
  <si>
    <t>95726</t>
  </si>
  <si>
    <t>ELETRODUTO RÍGIDO SOLDÁVEL, PVC, DN 20 MM (1/2"), APARENTE - FORNECIMENTO E INSTALAÇÃO. AF_01/2026</t>
  </si>
  <si>
    <t>Instalações Elétricas - Eletrodutos, Conexões e Conduletes Aparentes</t>
  </si>
  <si>
    <t>91170</t>
  </si>
  <si>
    <t>FIXAÇÃO DE TUBOS HORIZONTAIS DE PVC ÁGUA, PVC ESGOTO, PVC ÁGUA PLUVIAL, CPVC, PPR, COBRE OU AÇO, DIÂMETROS MENORES OU IGUAIS A 40 MM, COM ABRAÇADEIRA METÁLICA RÍGIDA TIPO U PERFIL 1 1/4", FIXADA EM PERFILADO EM LAJE. AF_09/2023_PS</t>
  </si>
  <si>
    <t>2676</t>
  </si>
  <si>
    <t>ELETRODUTO DE PVC RIGIDO SOLDAVEL, CLASSE B, DE 20 MM</t>
  </si>
  <si>
    <t>97894</t>
  </si>
  <si>
    <t>CAIXA ENTERRADA ELÉTRICA RETANGULAR, EM ALVENARIA COM BLOCOS DE CONCRETO, FUNDO COM BRITA, DIMENSÕES INTERNAS: 1X1X0,6 M. AF_12/2020</t>
  </si>
  <si>
    <t>Caixas Enterradas</t>
  </si>
  <si>
    <t>101623</t>
  </si>
  <si>
    <t>PREPARO DE FUNDO DE VALA COM LARGURA MENOR QUE 1,5 M, COM CAMADA DE BRITA, LANÇAMENTO MECANIZADO. AF_01/2026</t>
  </si>
  <si>
    <t>100475</t>
  </si>
  <si>
    <t>ARGAMASSA TRAÇO 1:3 (EM VOLUME DE CIMENTO E AREIA MÉDIA ÚMIDA) COM ADIÇÃO DE IMPERMEABILIZANTE, PREPARO MECÂNICO COM BETONEIRA 400 L. AF_08/2019</t>
  </si>
  <si>
    <t>97736</t>
  </si>
  <si>
    <t>PEÇA RETANGULAR PRÉ-MOLDADA, VOLUME DE CONCRETO ACIMA DE 100 LITROS, TAXA DE AÇO APROXIMADA DE 30KG/M³. AF_03/2024</t>
  </si>
  <si>
    <t>87316</t>
  </si>
  <si>
    <t>ARGAMASSA TRAÇO 1:4 (EM VOLUME DE CIMENTO E AREIA GROSSA ÚMIDA) PARA CHAPISCO CONVENCIONAL, PREPARO MECÂNICO COM BETONEIRA 400 L. AF_08/2019</t>
  </si>
  <si>
    <t>650</t>
  </si>
  <si>
    <t>BLOCO DE VEDACAO DE CONCRETO, 9 X 19 X 39 CM (CLASSE C - NBR 6136)</t>
  </si>
  <si>
    <t>101799</t>
  </si>
  <si>
    <t>TAMPA PARA CAIXA TIPO R2 E R3, EM FERRO FUNDIDO, DIMENSÕES INTERNAS: 0,55 X 1,10 M - FORNECIMENTO E INSTALAÇÃO. AF_12/2020</t>
  </si>
  <si>
    <t>Poços de Visita e Caixas para Bocas de Lobo</t>
  </si>
  <si>
    <t>88628</t>
  </si>
  <si>
    <t>ARGAMASSA TRAÇO 1:3 (EM VOLUME DE CIMENTO E AREIA MÉDIA ÚMIDA), PREPARO MECÂNICO COM BETONEIRA 400 L. AF_08/2019</t>
  </si>
  <si>
    <t>11299</t>
  </si>
  <si>
    <t>TAMPAO FOFO SIMPLES COM BASE / REQUADRO, R-2, CLASSE A15 CARGA MAX. 1,5 T, 550 X 1100 MM (COM INSCRICAO EM RELEVO DO TIPO DE REDE)</t>
  </si>
  <si>
    <t>0102</t>
  </si>
  <si>
    <t>CAIXA ENTERRADA ELÉTRICA RETANGULAR, EM ALVENARIA COM BLOCOS DE CONCRETO PRÉ MOLDADO, FUNDO COM BRITA, DIMENSÕES INTERNAS: 0,3X0,3X0,3 M COM TAMPA ARTICULADA PARA AMBIENTES DE TRÁFEGO DE VEÍCULOS PADRÃO B125.</t>
  </si>
  <si>
    <t>97891</t>
  </si>
  <si>
    <t>CAIXA ENTERRADA ELÉTRICA RETANGULAR, EM ALVENARIA COM BLOCOS DE CONCRETO, FUNDO COM BRITA, DIMENSÕES INTERNAS: 0,4X0,4X0,4 M. AF_12/2020</t>
  </si>
  <si>
    <t>0020</t>
  </si>
  <si>
    <t>TAMPÃO DE FERRO FUNDIDO 30X30 (B-125) ARTICULADO</t>
  </si>
  <si>
    <t>0103</t>
  </si>
  <si>
    <t>CAIXA DE PASSAGEM E INSPECAO EM CONCRETO 30x30x30cm COM TAMPA DE CONCRETO</t>
  </si>
  <si>
    <t>367</t>
  </si>
  <si>
    <t>AREIA GROSSA - POSTO JAZIDA/FORNECEDOR (RETIRADO NA JAZIDA, SEM TRANSPORTE)</t>
  </si>
  <si>
    <t>88267</t>
  </si>
  <si>
    <t>ENCANADOR OU BOMBEIRO HIDRÁULICO COM ENCARGOS COMPLEMENTARES</t>
  </si>
  <si>
    <t>0021</t>
  </si>
  <si>
    <t>CAIXA DE PASSAGEM E INSPECAO EM CONCRETO 40x40x40cm COM TAMPA. (REF. SBC 55007)</t>
  </si>
  <si>
    <t>0104</t>
  </si>
  <si>
    <t>INTERRUPTOR SIMPLES 10A EM CONDULETE DE ALUMINIO. (REF. SBC 062871).</t>
  </si>
  <si>
    <t>4375</t>
  </si>
  <si>
    <t>BUCHA DE NYLON SEM ABA S6</t>
  </si>
  <si>
    <t>12016</t>
  </si>
  <si>
    <t>CONDULETE EM PVC, TIPO "LB", SEM TAMPA, DE 1/2" OU 3/4"</t>
  </si>
  <si>
    <t>0022</t>
  </si>
  <si>
    <t>BUCHA DE NYLON PARA FIXACAO TIPO S6 COM PARAFUSO (REF. SBC 014201)</t>
  </si>
  <si>
    <t>0023</t>
  </si>
  <si>
    <t>INTERRUPTOR SIMPLES EMBUTIR 10A-250V COM PLACA PIAL (REF. SBC 004500).</t>
  </si>
  <si>
    <t>0105</t>
  </si>
  <si>
    <t>CONDULETE DE ALUMINIO TIPO X, PARA ELETRODUTO ROSCAVEL DE 1", COM TAMPA CEGA</t>
  </si>
  <si>
    <t>2581</t>
  </si>
  <si>
    <t>0106</t>
  </si>
  <si>
    <t>LUMINARIA TIPO TARTARUGA PARA AREA EXTERNA EM ALUMINIO, COM GRADE, PARA 1 LAMPADA, BASE E27, POTENCIA MAXIMA 40/60 W</t>
  </si>
  <si>
    <t>38193</t>
  </si>
  <si>
    <t>LAMPADA LED 6 W BIVOLT BRANCA, FORMATO TRADICIONAL (BASE E27)</t>
  </si>
  <si>
    <t>38775</t>
  </si>
  <si>
    <t>LUMINARIA TIPO TARTARUGA PARA AREA EXTERNA EM ALUMINIO, COM GRADE, PARA 1 LAMPADA, BASE E27, POTENCIA MAXIMA 40/60 W (NAO INCLUI LAMPADA)</t>
  </si>
  <si>
    <t>101538</t>
  </si>
  <si>
    <t>ARMAÇÃO SECUNDÁRIA, COM 1 ESTRIBO E 1 ISOLADOR - FORNECIMENTO E INSTALAÇÃO. AF_12/2025</t>
  </si>
  <si>
    <t>Instalações Elétricas - Rede de Distribuição</t>
  </si>
  <si>
    <t>39997</t>
  </si>
  <si>
    <t>PORCA ZINCADA, SEXTAVADA, DIAMETRO 1/4"</t>
  </si>
  <si>
    <t>39996</t>
  </si>
  <si>
    <t>VERGALHAO ZINCADO ROSCA TOTAL, 1/4" (6,3 MM)</t>
  </si>
  <si>
    <t>11267</t>
  </si>
  <si>
    <t>ARRUELA LISA, REDONDA, DE LATAO POLIDO, DIAMETRO NOMINAL 5/8", DIAMETRO EXTERNO = 34 MM, DIAMETRO DO FURO = 17 MM, ESPESSURA = *2,5* MM</t>
  </si>
  <si>
    <t>1091</t>
  </si>
  <si>
    <t>ARMACAO VERTICAL COM HASTE E CONTRA-PINO, EM CHAPA DE ACO GALVANIZADO 3/16", COM 1 ESTRIBO E 1 ISOLADOR</t>
  </si>
  <si>
    <t>101539</t>
  </si>
  <si>
    <t>ARMAÇÃO SECUNDÁRIA, COM 2 ESTRIBOS E 2 ISOLADORES - FORNECIMENTO E INSTALAÇÃO. AF_12/2025</t>
  </si>
  <si>
    <t>1095</t>
  </si>
  <si>
    <t>ARMACAO VERTICAL COM HASTE E CONTRA-PINO, EM CHAPA DE ACO GALVANIZADO 3/16", COM 2 ESTRIBOS, E 2 ISOLADORES</t>
  </si>
  <si>
    <t>0107</t>
  </si>
  <si>
    <t>ALCA PREFORMADA DE DISTRIBUICAO, EM ACO GALVANIZADO, PARA CONDUTORES DE ALUMINIO AWG 1/0 (CAA 6/1 OU CA 7 FIOS)</t>
  </si>
  <si>
    <t>11273</t>
  </si>
  <si>
    <t>0108</t>
  </si>
  <si>
    <t>ABRACADEIRA EM ACO PARA AMARRACAO DE ELETRODUTOS, TIPO D, COM 1" E CUNHA DE FIXACAO</t>
  </si>
  <si>
    <t>39129</t>
  </si>
  <si>
    <t>0109</t>
  </si>
  <si>
    <t>ARRUELA QUADRADA ACO 38mm</t>
  </si>
  <si>
    <t>379</t>
  </si>
  <si>
    <t>ARRUELA QUADRADA EM ACO CARBONO, GALVANIZADA A FOGO (IMERSAO A QUENTE), DIMENSAO = 38 MM, ESPESSURA = 3 MM, DIAMETRO DO FURO = 18 MM</t>
  </si>
  <si>
    <t>0110</t>
  </si>
  <si>
    <t>CABECOTE PARA ENTRADA DE LINHA DE ALIMENTACAO PARA ELETRODUTO, EM LIGA DE ALUMINIO COM ACABAMENTO ANTI CORROSIVO, COM FIXACAO POR ENCAIXE LISO DE 360 GRAUS, DE 4";</t>
  </si>
  <si>
    <t>1051</t>
  </si>
  <si>
    <t>CABECOTE PARA ENTRADA DE LINHA DE ALIMENTACAO PARA ELETRODUTO, EM LIGA DE ALUMINIO COM ACABAMENTO ANTI CORROSIVO, COM FIXACAO POR ENCAIXE LISO DE 360 GRAUS, DE 4"</t>
  </si>
  <si>
    <t>0111</t>
  </si>
  <si>
    <t>CINTA CIRCULAR EM ACO GALVANIZADO DE 210 MM DE DIAMETRO PARA INSTALACAO DE TRANSFORMADOR EM POSTE DE CONCRETO.</t>
  </si>
  <si>
    <t>12327</t>
  </si>
  <si>
    <t>CINTA CIRCULAR EM ACO GALVANIZADO DE 210 MM DE DIAMETRO PARA INSTALACAO DE TRANSFORMADOR EM POSTE DE CONCRETO</t>
  </si>
  <si>
    <t>0112</t>
  </si>
  <si>
    <t>CRUZETA CONCRETO ARMADO TIPO T COELCE</t>
  </si>
  <si>
    <t>0024</t>
  </si>
  <si>
    <t>CRUZETA CONCRETO ARMADO TIPO T COELCE (REF. SBC 071316)</t>
  </si>
  <si>
    <t>0113</t>
  </si>
  <si>
    <t>CRUZETA DE CONCRETO LEVE, COMP. 2000 MM SECAO, 90 X 90 MM</t>
  </si>
  <si>
    <t>34519</t>
  </si>
  <si>
    <t>0114</t>
  </si>
  <si>
    <t>LUVA PVC ELETRODUTO ROSCAVEL 1";</t>
  </si>
  <si>
    <t>1892</t>
  </si>
  <si>
    <t>LUVA EM PVC RIGIDO ROSCAVEL, DE 1", PARA ELETRODUTO</t>
  </si>
  <si>
    <t>0115</t>
  </si>
  <si>
    <t>CURVA 90 GRAUS, LONGA, DE PVC RIGIDO ROSCAVEL, DE 4", PARA ELETRODUTO</t>
  </si>
  <si>
    <t>1878</t>
  </si>
  <si>
    <t>0117</t>
  </si>
  <si>
    <t>LUVA PVC ELETRODUTO ROSCAVEL 4";</t>
  </si>
  <si>
    <t>1895</t>
  </si>
  <si>
    <t>LUVA EM PVC RIGIDO ROSCAVEL, DE 4", PARA ELETRODUTO</t>
  </si>
  <si>
    <t>0118</t>
  </si>
  <si>
    <t>PARAFUSO, AUTOATARRAXANTE, CABECA CHATA, FENDA SIMPLES, EM ACO ZINCADO, 1/4"; (6,35 MM) X 25 MM</t>
  </si>
  <si>
    <t>40552</t>
  </si>
  <si>
    <t>PARAFUSO, AUTOATARRAXANTE, CABECA CHATA, FENDA SIMPLES, EM ACO ZINCADO, 1/4" (6,35 MM) X 25 MM</t>
  </si>
  <si>
    <t>0119</t>
  </si>
  <si>
    <t>PARAFUSO M16 EM ACO GALVANIZADO, COMPRIMENTO = 150 MM, DIAMETRO = 16 MM, ROSCA MAQUINA, CABECA QUADRADA</t>
  </si>
  <si>
    <t>441</t>
  </si>
  <si>
    <t>0120</t>
  </si>
  <si>
    <t>PARAFUSO ROSCA DUPLA 16 x 500mm 4 PORCAS/ARRUELAS</t>
  </si>
  <si>
    <t>0025</t>
  </si>
  <si>
    <t>PARAFUSO ROSCA DUPLA 16 x 500mm 4 PORCAS/ARRUELAS (REF. SBC 9336).</t>
  </si>
  <si>
    <t>0121</t>
  </si>
  <si>
    <t>PARAFUSO FRANCES M16 EM ACO GALVANIZADO, COMPRIMENTO = 45 MM, DIAMETRO = 16 MM, CABECA ABAULADA</t>
  </si>
  <si>
    <t>442</t>
  </si>
  <si>
    <t>0122</t>
  </si>
  <si>
    <t>TERMINAL A COMPRESSAO EM COBRE ESTANHADO PARA CABO 50 MM2, 1 FURO E 1 COMPRESSAO, PARA PARAFUSO DE FIXACAO M8</t>
  </si>
  <si>
    <t>1578</t>
  </si>
  <si>
    <t>0123</t>
  </si>
  <si>
    <t>SELA EM ACO GALVANIZADO PARA CRUZETA</t>
  </si>
  <si>
    <t>0026</t>
  </si>
  <si>
    <t>0124</t>
  </si>
  <si>
    <t>SUPORTE EM ACO GALVANIZADO PARA TRANSFORMADOR PARA POSTE DUPLO T 185 X 95 MM, CHAPA DE 5/16";</t>
  </si>
  <si>
    <t>7576</t>
  </si>
  <si>
    <t>SUPORTE EM ACO GALVANIZADO PARA TRANSFORMADOR PARA POSTE DUPLO T 185 X 95 MM, CHAPA DE 5/16"</t>
  </si>
  <si>
    <t>0125</t>
  </si>
  <si>
    <t>TELA DE ARAME GALVANIZADA QUADRANGULAR / LOSANGULAR, FIO 2,77mm (14 BWG), MALHA 5x5cm H=2cm</t>
  </si>
  <si>
    <t>0027</t>
  </si>
  <si>
    <t>TELA DE ARAME GALVANIZADA QUADRANGULAR / LOSANGULAR, FIO 2,77mm (14 BWG), MALHA 5x5cm H=2cm (REF. 062640)</t>
  </si>
  <si>
    <t>0126</t>
  </si>
  <si>
    <t>TERMINAL A COMPRESSAO EM COBRE ESTANHADO PARA CABO 25 MM2, 1 FURO E 1 COMPRESSAO, PARA PARAFUSO DE FIXACAO M8</t>
  </si>
  <si>
    <t>1576</t>
  </si>
  <si>
    <t>0127</t>
  </si>
  <si>
    <t>HASTE DE ATERRAMENTO EM ACO COM 3,00 M DE COMPRIMENTO E DN = 5/8", REVESTIDA COM BAIXA CAMADA DE COBRE, COM CONECTOR TIPO GRAMPO</t>
  </si>
  <si>
    <t>3380</t>
  </si>
  <si>
    <t>0128</t>
  </si>
  <si>
    <t>POSTE CONCRETO CIRCULAR 1000 DAN 12,0m T=230mm D=470mm</t>
  </si>
  <si>
    <t>100616</t>
  </si>
  <si>
    <t>ASSENTAMENTO DE POSTE DE CONCRETO COM COMPRIMENTO NOMINAL DE 12 M, CARGA NOMINAL DE 1000 DAN, ENGASTAMENTO BASE CONCRETADA COM 1 M DE CONCRETO E 0,8 M DE SOLO (NÃO INCLUI FORNECIMENTO). AF_04/2025</t>
  </si>
  <si>
    <t>0028</t>
  </si>
  <si>
    <t>POSTE CONCRETO CIRCULAR 1000 DAN 12,0m TIPO B-1,5</t>
  </si>
  <si>
    <t>0129</t>
  </si>
  <si>
    <t>FITA ACO INOX PARA CINTAR POSTE, L = 19 MM, E = 0,5 MM (ROLO DE 30M)</t>
  </si>
  <si>
    <t>406</t>
  </si>
  <si>
    <t>0130</t>
  </si>
  <si>
    <t>Arruela Quadrada Galvanizada a Fogo 5x50x50 mm Furo 18 mm</t>
  </si>
  <si>
    <t>0029</t>
  </si>
  <si>
    <t>0131</t>
  </si>
  <si>
    <t>Conector cunha para cabo CAA 2/0 AWG</t>
  </si>
  <si>
    <t>0030</t>
  </si>
  <si>
    <t>0132</t>
  </si>
  <si>
    <t>Conector Derivação Perfurante Cabos Cobre Alumínio de 35 a 150mm²</t>
  </si>
  <si>
    <t>0031</t>
  </si>
  <si>
    <t>0133</t>
  </si>
  <si>
    <t>Terminal de Compressão Longo 150mm</t>
  </si>
  <si>
    <t>0032</t>
  </si>
  <si>
    <t>0134</t>
  </si>
  <si>
    <t>Isolador Ancoragem Polimérico 15kv 70kn</t>
  </si>
  <si>
    <t>0033</t>
  </si>
  <si>
    <t>0135</t>
  </si>
  <si>
    <t>ISOLADOR PILAR HIBRIDO POLIMERICO 15/25KV</t>
  </si>
  <si>
    <t>0034</t>
  </si>
  <si>
    <t>0136</t>
  </si>
  <si>
    <t>Laço Preformado Topo</t>
  </si>
  <si>
    <t>0035</t>
  </si>
  <si>
    <t>0137</t>
  </si>
  <si>
    <t>Manilha Sapatilha Aço Galvanizado 5000daN</t>
  </si>
  <si>
    <t>0036</t>
  </si>
  <si>
    <t>0138</t>
  </si>
  <si>
    <t>Parafuso Galvanizado Máquina Cabeça Quadrada 16x500mm</t>
  </si>
  <si>
    <t>0037</t>
  </si>
  <si>
    <t>0139</t>
  </si>
  <si>
    <t>Placa perigo risco de morte</t>
  </si>
  <si>
    <t>0038</t>
  </si>
  <si>
    <t>0140</t>
  </si>
  <si>
    <t>PINO AUTO TRAVANTE M16 X 169MM</t>
  </si>
  <si>
    <t>0039</t>
  </si>
  <si>
    <t>0141</t>
  </si>
  <si>
    <t>MESA RETRÁTIL PARA SUBESTAÇÃO PADRÃO CELESC</t>
  </si>
  <si>
    <t>0040</t>
  </si>
  <si>
    <t>92996</t>
  </si>
  <si>
    <t>CABO DE COBRE FLEXÍVEL ISOLADO, 150 MM², ANTI-CHAMA 0,6/1,0 KV, PARA REDE ENTERRADA DE DISTRIBUIÇÃO DE ENERGIA ELÉTRICA - FORNECIMENTO E INSTALAÇÃO. AF_12/2021</t>
  </si>
  <si>
    <t>21127</t>
  </si>
  <si>
    <t>FITA ISOLANTE ADESIVA ANTICHAMA, USO ATE 750 V, EM ROLO DE 19 MM X 5 M</t>
  </si>
  <si>
    <t>999</t>
  </si>
  <si>
    <t>CABO DE COBRE, FLEXIVEL, CLASSE 4 OU 5, ISOLACAO EM PVC/A, ANTICHAMA BWF-B, COBERTURA PVC-ST1, ANTICHAMA BWF-B, 1 CONDUTOR, 0,6/1 KV, SECAO NOMINAL 150 MM2</t>
  </si>
  <si>
    <t>106508</t>
  </si>
  <si>
    <t>CABO DE ALUMÍNIO NÚ SEM ALMA DE AÇO, BITOLA 2/0 AWG PARA REDE AÉREA DE DISTRIBUIÇÃO DE ENERGIA ELÉTRICA DE MÉDIA TENSÃO - FORNECIMENTO E INSTALAÇÃO. AF_12/2025</t>
  </si>
  <si>
    <t>37410</t>
  </si>
  <si>
    <t>CABO DE ALUMINIO NU SEM ALMA DE ACO, BITOLA 2/0 AWG</t>
  </si>
  <si>
    <t>96977</t>
  </si>
  <si>
    <t>CORDOALHA DE COBRE NU 50 MM², ENTERRADA - FORNECIMENTO E INSTALAÇÃO. AF_08/2023</t>
  </si>
  <si>
    <t>Sistema de Proteção contra Descargas Atmosféricas - SPDA</t>
  </si>
  <si>
    <t>867</t>
  </si>
  <si>
    <t>CABO DE COBRE NU 50 MM2 MEIO-DURO</t>
  </si>
  <si>
    <t>0142</t>
  </si>
  <si>
    <t>CORDOALHA DE COBRE NU 35 MM², NÃO ENTERRADA, COM PRESILHA - FORNECIMENTO E INSTALAÇÃO.</t>
  </si>
  <si>
    <t>7583</t>
  </si>
  <si>
    <t>BUCHA DE NYLON SEM ABA S8, COM PARAFUSO DE 4,80 X 50 MM EM ACO ZINCADO COM ROSCA SOBERBA, CABECA CHATA E FENDA PHILLIPS</t>
  </si>
  <si>
    <t>863</t>
  </si>
  <si>
    <t>CABO DE COBRE NU 35 MM2 MEIO-DURO</t>
  </si>
  <si>
    <t>0041</t>
  </si>
  <si>
    <t>PRESILHA EM LATAO FURO 7mm 35/50mm2 (REF. SBC 7318)</t>
  </si>
  <si>
    <t>91927</t>
  </si>
  <si>
    <t>CABO DE COBRE FLEXÍVEL ISOLADO, 2,5 MM², ANTI-CHAMA 0,6/1,0 KV, PARA CIRCUITOS TERMINAIS - FORNECIMENTO E INSTALAÇÃO. AF_03/2023</t>
  </si>
  <si>
    <t>Instalações Elétricas - Eletrodutos Embutidos, Cabos, Caixas, Tomadas e Interruptores</t>
  </si>
  <si>
    <t>1022</t>
  </si>
  <si>
    <t>CABO DE COBRE, FLEXIVEL, CLASSE 4 OU 5, ISOLACAO EM PVC/A, ANTICHAMA BWF-B, COBERTURA PVC-ST1, ANTICHAMA BWF-B, 1 CONDUTOR, 0,6/1 KV, SECAO NOMINAL 2,5 MM2</t>
  </si>
  <si>
    <t>101561</t>
  </si>
  <si>
    <t>CABO DE COBRE FLEXÍVEL ISOLADO, 16 MM², 0,6/1,0 KV, PARA REDE AÉREA DE DISTRIBUIÇÃO DE ENERGIA ELÉTRICA DE BAIXA TENSÃO - FORNECIMENTO E INSTALAÇÃO. AF_12/2025</t>
  </si>
  <si>
    <t>995</t>
  </si>
  <si>
    <t>CABO DE COBRE, FLEXIVEL, CLASSE 4 OU 5, ISOLACAO EM PVC/A, ANTICHAMA BWF-B, COBERTURA PVC-ST1, ANTICHAMA BWF-B, 1 CONDUTOR, 0,6/1 KV, SECAO NOMINAL 16 MM2</t>
  </si>
  <si>
    <t>102108</t>
  </si>
  <si>
    <t>TRANSFORMADOR DE DISTRIBUIÇÃO, 300 KVA, TRIFÁSICO, 60 HZ, CLASSE 15 KV, IMERSO EM ÓLEO MINERAL, INSTALAÇÃO EM POSTE (NÃO INCLUSO SUPORTE) - FORNECIMENTO E INSTALAÇÃO. AF_12/2020</t>
  </si>
  <si>
    <t>Transformadores</t>
  </si>
  <si>
    <t>7615</t>
  </si>
  <si>
    <t>TRANSFORMADOR TRIFASICO DE DISTRIBUICAO, POTENCIA DE 300 KVA, TENSAO NOMINAL DE 15 KV, TENSAO SECUNDARIA DE 220/127V, EM OLEO ISOLANTE TIPO MINERAL</t>
  </si>
  <si>
    <t>5928</t>
  </si>
  <si>
    <t>GUINDAUTO HIDRÁULICO, CAPACIDADE MÁXIMA DE CARGA 6200 KG, MOMENTO MÁXIMO DE CARGA 11,7 TM, ALCANCE MÁXIMO HORIZONTAL 9,70 M, INCLUSIVE CAMINHÃO TOCO PBT 16.000 KG, POTÊNCIA DE 189 CV - CHP DIURNO. AF_06/2014</t>
  </si>
  <si>
    <t>0143</t>
  </si>
  <si>
    <t>CHAVE FUSIVEL UNIPOLAR 15KV 100A ELO 15K</t>
  </si>
  <si>
    <t>0042</t>
  </si>
  <si>
    <t>CHAVE FUSIVEL UNIPOLAR 15KV 100A ELO 15K (REF. SBC 045636)</t>
  </si>
  <si>
    <t>0144</t>
  </si>
  <si>
    <t>PARA-RAIOS DISTR.CLASSE 12KV VALVULA-SIST.TERRA 5KA</t>
  </si>
  <si>
    <t>0043</t>
  </si>
  <si>
    <t>0145</t>
  </si>
  <si>
    <t>Caixa De Montagem 60x50x20cm Painel Elétrico Quadro Comando (600x500x200mm)</t>
  </si>
  <si>
    <t>0044</t>
  </si>
  <si>
    <t>0146</t>
  </si>
  <si>
    <t>Disjuntor Caixa Moldada Tripolar 450A 400V 35kA - FORNECIMENTO E INSTALAÇÃO</t>
  </si>
  <si>
    <t>1581</t>
  </si>
  <si>
    <t>TERMINAL A COMPRESSAO EM COBRE ESTANHADO PARA CABO 120 MM2, 1 FURO E 1 COMPRESSAO, PARA PARAFUSO DE FIXACAO M12</t>
  </si>
  <si>
    <t>0045</t>
  </si>
  <si>
    <t>Disjuntor Caixa Moldada Tripolar 450A 400V 35kA</t>
  </si>
  <si>
    <t>93654</t>
  </si>
  <si>
    <t>DISJUNTOR MONOPOLAR TIPO DIN, CORRENTE NOMINAL DE 16A - FORNECIMENTO E INSTALAÇÃO. AF_07/2025</t>
  </si>
  <si>
    <t>Instalações Elétricas - Quadros, Cabos, Disjuntores, Contatores e Barramentos Blindados</t>
  </si>
  <si>
    <t>34653</t>
  </si>
  <si>
    <t>DISJUNTOR TERMOMAGNETICO PARA TRILHO DIN (IEC), MONOPOLAR, 6 - 32 A</t>
  </si>
  <si>
    <t>1570</t>
  </si>
  <si>
    <t>TERMINAL A COMPRESSAO EM COBRE ESTANHADO PARA CABO 2,5 MM2, 1 FURO E 1 COMPRESSAO, PARA PARAFUSO DE FIXACAO M5</t>
  </si>
  <si>
    <t>93653</t>
  </si>
  <si>
    <t>DISJUNTOR MONOPOLAR TIPO DIN, CORRENTE NOMINAL DE 10A - FORNECIMENTO E INSTALAÇÃO. AF_07/2025</t>
  </si>
  <si>
    <t>93668</t>
  </si>
  <si>
    <t>DISJUNTOR TRIPOLAR TIPO DIN, CORRENTE NOMINAL DE 16A - FORNECIMENTO E INSTALAÇÃO. AF_07/2025</t>
  </si>
  <si>
    <t>34709</t>
  </si>
  <si>
    <t>DISJUNTOR TERMOMAGNETICO PARA TRILHO DIN (IEC), TRIPOLAR, 10 - 50 A</t>
  </si>
  <si>
    <t>106027</t>
  </si>
  <si>
    <t>DISPOSITIVO DPS 20KA-175V OU 275V - FORNECIMENTO E INSTALAÇÃO. AF_07/2025</t>
  </si>
  <si>
    <t>39465</t>
  </si>
  <si>
    <t>DISPOSITIVO DPS CLASSE II, 1 POLO, TENSAO MAXIMA DE 175 V, CORRENTE MAXIMA DE *20* KA (TIPO AC)</t>
  </si>
  <si>
    <t>1573</t>
  </si>
  <si>
    <t>TERMINAL A COMPRESSAO EM COBRE ESTANHADO PARA CABO 6 MM2, 1 FURO E 1 COMPRESSAO, PARA PARAFUSO DE FIXACAO M6</t>
  </si>
  <si>
    <t>0147</t>
  </si>
  <si>
    <t>CAIXA DE ALUMINIO COM BARRAMENTO DE COBRE NU BEP COM ISOLADORES DE FIXAÇÃO, DIMENSÕES E FURAÇÕES PADRÃO CELESC</t>
  </si>
  <si>
    <t>0046</t>
  </si>
  <si>
    <t>0148</t>
  </si>
  <si>
    <t>CAIXA DE MEDIÇÃO MDR EM ALUMÍNIO PADRÃO CELESC</t>
  </si>
  <si>
    <t>0047</t>
  </si>
  <si>
    <t>0149</t>
  </si>
  <si>
    <t>CAIXA DE MEDIÇÃO TC2 EM ALUMINIO PARA 03 TC's PADRÃO CELESC</t>
  </si>
  <si>
    <t>0048</t>
  </si>
  <si>
    <t>CAIXA DE MEDIÇÃO TC2 EM ALUMINIO PARA 03 TC"s PADRÃO CELESC</t>
  </si>
  <si>
    <t>0150</t>
  </si>
  <si>
    <t>QUADRO DE DISTRIBUIÇÃO GERAL (SUBESTAÇÃO ANTIGA)</t>
  </si>
  <si>
    <t>0049</t>
  </si>
  <si>
    <t xml:space="preserve"> DISJUNTOR CAIXA MOLDADA TRIPOLAR 150A EZC250N3150 SCHNEIDER</t>
  </si>
  <si>
    <t>101897</t>
  </si>
  <si>
    <t>DISJUNTOR TERMOMAGNÉTICO TRIPOLAR, CORRENTE NOMINAL DE 250A - FORNECIMENTO E INSTALAÇÃO. AF_07/2025</t>
  </si>
  <si>
    <t>93671</t>
  </si>
  <si>
    <t>DISJUNTOR TRIPOLAR TIPO DIN, CORRENTE NOMINAL DE 32A - FORNECIMENTO E INSTALAÇÃO. AF_07/2025</t>
  </si>
  <si>
    <t>1894</t>
  </si>
  <si>
    <t>LUVA EM PVC RIGIDO ROSCAVEL, DE 2", PARA ELETRODUTO</t>
  </si>
  <si>
    <t>0050</t>
  </si>
  <si>
    <t>QUADRO - BARRAMENTO MONOFASICO 80A 220/440V 1X12P DIN STECK</t>
  </si>
  <si>
    <t>0051</t>
  </si>
  <si>
    <t>QUADRO - KIT BARRAMENTO ISOLADO TRIFASICO 225A P/ 6 CIRCUITOS 100A</t>
  </si>
  <si>
    <t>0100</t>
  </si>
  <si>
    <t>LIMPEZA FINAL DA OBRA</t>
  </si>
  <si>
    <t>3</t>
  </si>
  <si>
    <t>ACIDO CLORIDRICO / ACIDO MURIATICO, DILUICAO 10% A 12% PARA USO EM LIMPEZA</t>
  </si>
  <si>
    <t>Pintura em Madeira</t>
  </si>
  <si>
    <t>7340</t>
  </si>
  <si>
    <t>IMUNIZANTE PARA MADEIRA, INCOLOR</t>
  </si>
  <si>
    <t>95378</t>
  </si>
  <si>
    <t>CURSO DE CAPACITAÇÃO PARA SERVENTE (ENCARGOS COMPLEMENTARES) - HORISTA</t>
  </si>
  <si>
    <t>43491</t>
  </si>
  <si>
    <t>EPI - FAMILIA SERVENTE - HORISTA (ENCARGOS COMPLEMENTARES - COLETADO CAIXA)</t>
  </si>
  <si>
    <t>43467</t>
  </si>
  <si>
    <t>FERRAMENTAS - FAMILIA SERVENTE - HORISTA (ENCARGOS COMPLEMENTARES - COLETADO CAIXA)</t>
  </si>
  <si>
    <t>37373</t>
  </si>
  <si>
    <t>SEGURO - HORISTA (COLETADO CAIXA - ENCARGOS COMPLEMENTARES)</t>
  </si>
  <si>
    <t>37372</t>
  </si>
  <si>
    <t>EXAMES - HORISTA (COLETADO CAIXA - ENCARGOS COMPLEMENTARES)</t>
  </si>
  <si>
    <t>37371</t>
  </si>
  <si>
    <t>TRANSPORTE - HORISTA (COLETADO CAIXA - ENCARGOS COMPLEMENTARES)</t>
  </si>
  <si>
    <t>37370</t>
  </si>
  <si>
    <t>ALIMENTACAO - HORISTA (COLETADO CAIXA - ENCARGOS COMPLEMENTARES)</t>
  </si>
  <si>
    <t>6111</t>
  </si>
  <si>
    <t>SERVENTE DE OBRAS (HORISTA)</t>
  </si>
  <si>
    <t>95330</t>
  </si>
  <si>
    <t>CURSO DE CAPACITAÇÃO PARA CARPINTEIRO DE FÔRMAS (ENCARGOS COMPLEMENTARES) - HORISTA</t>
  </si>
  <si>
    <t>43483</t>
  </si>
  <si>
    <t>EPI - FAMILIA CARPINTEIRO DE FORMAS - HORISTA (ENCARGOS COMPLEMENTARES - COLETADO CAIXA)</t>
  </si>
  <si>
    <t>43459</t>
  </si>
  <si>
    <t>FERRAMENTAS - FAMILIA CARPINTEIRO DE FORMAS - HORISTA (ENCARGOS COMPLEMENTARES - COLETADO CAIXA)</t>
  </si>
  <si>
    <t>1213</t>
  </si>
  <si>
    <t>CARPINTEIRO DE FORMAS PARA CONCRETO (HORISTA)</t>
  </si>
  <si>
    <t>95372</t>
  </si>
  <si>
    <t>CURSO DE CAPACITAÇÃO PARA PINTOR (ENCARGOS COMPLEMENTARES) - HORISTA</t>
  </si>
  <si>
    <t>43490</t>
  </si>
  <si>
    <t>EPI - FAMILIA PINTOR - HORISTA (ENCARGOS COMPLEMENTARES - COLETADO CAIXA)</t>
  </si>
  <si>
    <t>43466</t>
  </si>
  <si>
    <t>FERRAMENTAS - FAMILIA PINTOR - HORISTA (ENCARGOS COMPLEMENTARES - COLETADO CAIXA)</t>
  </si>
  <si>
    <t>4783</t>
  </si>
  <si>
    <t>PINTOR (HORISTA)</t>
  </si>
  <si>
    <t>Produção de Concreto</t>
  </si>
  <si>
    <t>4721</t>
  </si>
  <si>
    <t>PEDRA BRITADA N. 1 (9,5 A 19 MM) POSTO PEDREIRA/FORNECEDOR, SEM FRETE</t>
  </si>
  <si>
    <t>Custos Horários Produtivo e Improdutivo dos Equipamentos</t>
  </si>
  <si>
    <t>91689</t>
  </si>
  <si>
    <t>SERRA CIRCULAR DE BANCADA COM MOTOR ELÉTRICO POTÊNCIA DE 5HP, COM COIFA PARA DISCO 10" - JUROS. AF_08/2015</t>
  </si>
  <si>
    <t>91688</t>
  </si>
  <si>
    <t>SERRA CIRCULAR DE BANCADA COM MOTOR ELÉTRICO POTÊNCIA DE 5HP, COM COIFA PARA DISCO 10" - DEPRECIAÇÃO. AF_08/2015</t>
  </si>
  <si>
    <t>88297</t>
  </si>
  <si>
    <t>OPERADOR DE MÁQUINAS E EQUIPAMENTOS COM ENCARGOS COMPLEMENTARES</t>
  </si>
  <si>
    <t>91691</t>
  </si>
  <si>
    <t>SERRA CIRCULAR DE BANCADA COM MOTOR ELÉTRICO POTÊNCIA DE 5HP, COM COIFA PARA DISCO 10" - MATERIAIS NA OPERAÇÃO. AF_08/2015</t>
  </si>
  <si>
    <t>91690</t>
  </si>
  <si>
    <t>SERRA CIRCULAR DE BANCADA COM MOTOR ELÉTRICO POTÊNCIA DE 5HP, COM COIFA PARA DISCO 10" - MANUTENÇÃO. AF_08/2015</t>
  </si>
  <si>
    <t>95309</t>
  </si>
  <si>
    <t>CURSO DE CAPACITAÇÃO PARA AJUDANTE DE CARPINTEIRO (ENCARGOS COMPLEMENTARES) - HORISTA</t>
  </si>
  <si>
    <t>6117</t>
  </si>
  <si>
    <t>CARPINTEIRO AUXILIAR (HORISTA)</t>
  </si>
  <si>
    <t>Depreciação, Juros, Impostos e Seguros, Manutenção e Materiais na Operação dos Equipamentos</t>
  </si>
  <si>
    <t>14618</t>
  </si>
  <si>
    <t>SERRA CIRCULAR DE BANCADA COM MOTOR ELETRICO, POTENCIA DE *1600* W, PARA DISCO DE DIAMETRO DE 10" (250 MM)</t>
  </si>
  <si>
    <t>95360</t>
  </si>
  <si>
    <t>CURSO DE CAPACITAÇÃO PARA OPERADOR DE MÁQUINAS E EQUIPAMENTOS (ENCARGOS COMPLEMENTARES) - HORISTA</t>
  </si>
  <si>
    <t>43488</t>
  </si>
  <si>
    <t>EPI - FAMILIA OPERADOR ESCAVADEIRA - HORISTA (ENCARGOS COMPLEMENTARES - COLETADO CAIXA)</t>
  </si>
  <si>
    <t>43464</t>
  </si>
  <si>
    <t>FERRAMENTAS - FAMILIA OPERADOR ESCAVADEIRA - HORISTA (ENCARGOS COMPLEMENTARES - COLETADO CAIXA)</t>
  </si>
  <si>
    <t>4230</t>
  </si>
  <si>
    <t>OPERADOR DE MAQUINAS E TRATORES DIVERSOS - TERRAPLANAGEM (HORISTA)</t>
  </si>
  <si>
    <t>2705</t>
  </si>
  <si>
    <t>ENERGIA ELETRICA ATE 2000 KWH INDUSTRIAL, SEM DEMANDA</t>
  </si>
  <si>
    <t>KWH</t>
  </si>
  <si>
    <t>95390</t>
  </si>
  <si>
    <t>CURSO DE CAPACITAÇÃO PARA JARDINEIRO (ENCARGOS COMPLEMENTARES) - HORISTA</t>
  </si>
  <si>
    <t>44503</t>
  </si>
  <si>
    <t>JARDINEIRO (HORISTA)</t>
  </si>
  <si>
    <t>43489</t>
  </si>
  <si>
    <t>EPI - FAMILIA PEDREIRO - HORISTA (ENCARGOS COMPLEMENTARES - COLETADO CAIXA)</t>
  </si>
  <si>
    <t>43465</t>
  </si>
  <si>
    <t>FERRAMENTAS - FAMILIA PEDREIRO - HORISTA (ENCARGOS COMPLEMENTARES - COLETADO CAIXA)</t>
  </si>
  <si>
    <t>88858</t>
  </si>
  <si>
    <t>RETROESCAVADEIRA SOBRE RODAS COM CARREGADEIRA, TRAÇÃO 4X4, POTÊNCIA LÍQ. 88 HP, CAÇAMBA CARREG. CAP. MÍN. 1 M3, CAÇAMBA RETRO CAP. 0,26 M3, PESO OPERACIONAL MÍN. 6.674 KG, PROFUNDIDADE ESCAVAÇÃO MÁX. 4,37 M - JUROS. AF_06/2014</t>
  </si>
  <si>
    <t>88857</t>
  </si>
  <si>
    <t>RETROESCAVADEIRA SOBRE RODAS COM CARREGADEIRA, TRAÇÃO 4X4, POTÊNCIA LÍQ. 88 HP, CAÇAMBA CARREG. CAP. MÍN. 1 M3, CAÇAMBA RETRO CAP. 0,26 M3, PESO OPERACIONAL MÍN. 6.674 KG, PROFUNDIDADE ESCAVAÇÃO MÁX. 4,37 M - DEPRECIAÇÃO. AF_06/2014</t>
  </si>
  <si>
    <t>88294</t>
  </si>
  <si>
    <t>OPERADOR DE ESCAVADEIRA COM ENCARGOS COMPLEMENTARES</t>
  </si>
  <si>
    <t>53786</t>
  </si>
  <si>
    <t>RETROESCAVADEIRA SOBRE RODAS COM CARREGADEIRA, TRAÇÃO 4X4, POTÊNCIA LÍQ. 88 HP, CAÇAMBA CARREG. CAP. MÍN. 1 M3, CAÇAMBA RETRO CAP. 0,26 M3, PESO OPERACIONAL MÍN. 6.674 KG, PROFUNDIDADE ESCAVAÇÃO MÁX. 4,37 M - MATERIAIS NA OPERAÇÃO. AF_06/2014</t>
  </si>
  <si>
    <t>5664</t>
  </si>
  <si>
    <t>RETROESCAVADEIRA SOBRE RODAS COM CARREGADEIRA, TRAÇÃO 4X4, POTÊNCIA LÍQ. 88 HP, CAÇAMBA CARREG. CAP. MÍN. 1 M3, CAÇAMBA RETRO CAP. 0,26 M3, PESO OPERACIONAL MÍN. 6.674 KG, PROFUNDIDADE ESCAVAÇÃO MÁX. 4,37 M - MANUTENÇÃO. AF_06/2014</t>
  </si>
  <si>
    <t>36531</t>
  </si>
  <si>
    <t>RETROESCAVADEIRA SOBRE RODAS COM CARREGADEIRA, TRACAO 4 X 4, POTENCIA LIQUIDA 88 HP, PESO OPERACIONAL MINIMO DE 6674 KG, CAPACIDADE DA CARREGADEIRA DE 1,00 M3 E DA RETROESCAVADEIRA MINIMA DE 0,26 M3, PROFUNDIDADE DE ESCAVACAO MAXIMA DE 4,37 M</t>
  </si>
  <si>
    <t>95357</t>
  </si>
  <si>
    <t>CURSO DE CAPACITAÇÃO PARA OPERADOR DE ESCAVADEIRA (ENCARGOS COMPLEMENTARES) - HORISTA</t>
  </si>
  <si>
    <t>4234</t>
  </si>
  <si>
    <t>OPERADOR DE ESCAVADEIRA (HORISTA)</t>
  </si>
  <si>
    <t>4221</t>
  </si>
  <si>
    <t>OLEO DIESEL COMBUSTIVEL COMUM METROPOLITANO S-10 OU S-500</t>
  </si>
  <si>
    <t>95371</t>
  </si>
  <si>
    <t>CURSO DE CAPACITAÇÃO PARA PEDREIRO (ENCARGOS COMPLEMENTARES) - HORISTA</t>
  </si>
  <si>
    <t>4750</t>
  </si>
  <si>
    <t>PEDREIRO (HORISTA)</t>
  </si>
  <si>
    <t>92263</t>
  </si>
  <si>
    <t>FABRICAÇÃO DE FÔRMA PARA PILARES E ESTRUTURAS SIMILARES, EM CHAPA DE MADEIRA COMPENSADA RESINADA, E = 17 MM. AF_09/2020</t>
  </si>
  <si>
    <t>40287</t>
  </si>
  <si>
    <t>LOCACAO DE BARRA DE ANCORAGEM DE 0,80 A 1,20 M DE EXTENSAO, COM ROSCA DE 5/8", INCLUINDO PORCA E FLANGE</t>
  </si>
  <si>
    <t>40275</t>
  </si>
  <si>
    <t>LOCACAO DE VIGA SANDUICHE METALICA VAZADA PARA TRAVAMENTO DE PILARES, ALTURA DE *8* CM, LARGURA DE *6* CM E EXTENSAO DE 2 M</t>
  </si>
  <si>
    <t>UNXMES</t>
  </si>
  <si>
    <t>40271</t>
  </si>
  <si>
    <t>LOCACAO DE APRUMADOR METALICO DE PILAR, COM ALTURA E ANGULO REGULAVEIS, EXTENSAO DE *1,50* A *2,80* M</t>
  </si>
  <si>
    <t>89226</t>
  </si>
  <si>
    <t>BETONEIRA CAPACIDADE NOMINAL DE 600 L, CAPACIDADE DE MISTURA 360 L, MOTOR ELÉTRICO TRIFÁSICO POTÊNCIA DE 4 CV, SEM CARREGADOR - CHI DIURNO. AF_05/2023</t>
  </si>
  <si>
    <t>89225</t>
  </si>
  <si>
    <t>BETONEIRA CAPACIDADE NOMINAL DE 600 L, CAPACIDADE DE MISTURA 360 L, MOTOR ELÉTRICO TRIFÁSICO POTÊNCIA DE 4 CV, SEM CARREGADOR - CHP DIURNO. AF_05/2023</t>
  </si>
  <si>
    <t>88377</t>
  </si>
  <si>
    <t>OPERADOR DE BETONEIRA ESTACIONÁRIA/MISTURADOR COM ENCARGOS COMPLEMENTARES</t>
  </si>
  <si>
    <t>89222</t>
  </si>
  <si>
    <t>BETONEIRA CAPACIDADE NOMINAL DE 600 L, CAPACIDADE DE MISTURA 360 L, MOTOR ELÉTRICO TRIFÁSICO POTÊNCIA DE 4 CV, SEM CARREGADOR - JUROS. AF_05/2023</t>
  </si>
  <si>
    <t>89221</t>
  </si>
  <si>
    <t>BETONEIRA CAPACIDADE NOMINAL DE 600 L, CAPACIDADE DE MISTURA 360 L, MOTOR ELÉTRICO TRIFÁSICO POTÊNCIA DE 4 CV, SEM CARREGADOR - DEPRECIAÇÃO. AF_05/2023</t>
  </si>
  <si>
    <t>89224</t>
  </si>
  <si>
    <t>BETONEIRA CAPACIDADE NOMINAL DE 600 L, CAPACIDADE DE MISTURA 360 L, MOTOR ELÉTRICO TRIFÁSICO POTÊNCIA DE 4 CV, SEM CARREGADOR - MATERIAIS NA OPERAÇÃO. AF_05/2023</t>
  </si>
  <si>
    <t>89223</t>
  </si>
  <si>
    <t>BETONEIRA CAPACIDADE NOMINAL DE 600 L, CAPACIDADE DE MISTURA 360 L, MOTOR ELÉTRICO TRIFÁSICO POTÊNCIA DE 4 CV, SEM CARREGADOR - MANUTENÇÃO. AF_05/2023</t>
  </si>
  <si>
    <t>95389</t>
  </si>
  <si>
    <t>CURSO DE CAPACITAÇÃO PARA OPERADOR DE BETONEIRA ESTACIONÁRIA/MISTURADOR (ENCARGOS COMPLEMENTARES) - HORISTA</t>
  </si>
  <si>
    <t>37666</t>
  </si>
  <si>
    <t>OPERADOR DE BETONEIRA ESTACIONARIA / MISTURADOR (HORISTA)</t>
  </si>
  <si>
    <t>36397</t>
  </si>
  <si>
    <t>BETONEIRA, CAPACIDADE NOMINAL 600 L, CAPACIDADE DE MISTURA 360 L, MOTOR ELETRICO TRIFASICO 220/380V, POTENCIA 4CV, SEM CARREGADOR</t>
  </si>
  <si>
    <t>95316</t>
  </si>
  <si>
    <t>CURSO DE CAPACITAÇÃO PARA AUXILIAR DE ELETRICISTA (ENCARGOS COMPLEMENTARES) - HORISTA</t>
  </si>
  <si>
    <t>43484</t>
  </si>
  <si>
    <t>EPI - FAMILIA ELETRICISTA - HORISTA (ENCARGOS COMPLEMENTARES - COLETADO CAIXA)</t>
  </si>
  <si>
    <t>43460</t>
  </si>
  <si>
    <t>FERRAMENTAS - FAMILIA ELETRICISTA - HORISTA (ENCARGOS COMPLEMENTARES - COLETADO CAIXA)</t>
  </si>
  <si>
    <t>247</t>
  </si>
  <si>
    <t>AJUDANTE DE ELETRICISTA (HORISTA)</t>
  </si>
  <si>
    <t>95332</t>
  </si>
  <si>
    <t>CURSO DE CAPACITAÇÃO PARA ELETRICISTA (ENCARGOS COMPLEMENTARES) - HORISTA</t>
  </si>
  <si>
    <t>2436</t>
  </si>
  <si>
    <t>ELETRICISTA (HORISTA)</t>
  </si>
  <si>
    <t>93278</t>
  </si>
  <si>
    <t>GUINCHO ELÉTRICO DE COLUNA, CAPACIDADE 400 KG, COM MOTO FREIO, MOTOR TRIFÁSICO DE 1,25 CV - JUROS. AF_03/2016</t>
  </si>
  <si>
    <t>93277</t>
  </si>
  <si>
    <t>GUINCHO ELÉTRICO DE COLUNA, CAPACIDADE 400 KG, COM MOTO FREIO, MOTOR TRIFÁSICO DE 1,25 CV - DEPRECIAÇÃO. AF_03/2016</t>
  </si>
  <si>
    <t>88295</t>
  </si>
  <si>
    <t>OPERADOR DE GUINCHO COM ENCARGOS COMPLEMENTARES</t>
  </si>
  <si>
    <t>93280</t>
  </si>
  <si>
    <t>GUINCHO ELÉTRICO DE COLUNA, CAPACIDADE 400 KG, COM MOTO FREIO, MOTOR TRIFÁSICO DE 1,25 CV - MATERIAIS NA OPERAÇÃO. AF_03/2016</t>
  </si>
  <si>
    <t>93279</t>
  </si>
  <si>
    <t>GUINCHO ELÉTRICO DE COLUNA, CAPACIDADE 400 KG, COM MOTO FREIO, MOTOR TRIFÁSICO DE 1,25 CV - MANUTENÇÃO. AF_03/2016</t>
  </si>
  <si>
    <t>Remoção de Entulho e Descarte</t>
  </si>
  <si>
    <t>37526</t>
  </si>
  <si>
    <t>SACO DE RAFIA PARA ENTULHO, NOVO, LISO (SEM CLICHE), *60 X 90* CM</t>
  </si>
  <si>
    <t>Transporte, Carga e Descarga de Materiais</t>
  </si>
  <si>
    <t>5826</t>
  </si>
  <si>
    <t>CAMINHÃO TOCO, PBT 16.000 KG, CARGA ÚTIL MÁX. 10.685 KG, DIST. ENTRE EIXOS 4,8 M, POTÊNCIA 189 CV, INCLUSIVE CARROCERIA FIXA ABERTA DE MADEIRA P/ TRANSPORTE GERAL DE CARGA SECA, DIMEN. APROX. 2,5 X 7,00 X 0,50 M - CHI DIURNO. AF_06/2014</t>
  </si>
  <si>
    <t>5824</t>
  </si>
  <si>
    <t>CAMINHÃO TOCO, PBT 16.000 KG, CARGA ÚTIL MÁX. 10.685 KG, DIST. ENTRE EIXOS 4,8 M, POTÊNCIA 189 CV, INCLUSIVE CARROCERIA FIXA ABERTA DE MADEIRA P/ TRANSPORTE GERAL DE CARGA SECA, DIMEN. APROX. 2,5 X 7,00 X 0,50 M - CHP DIURNO. AF_06/2014</t>
  </si>
  <si>
    <t>36487</t>
  </si>
  <si>
    <t>GUINCHO ELETRICO DE COLUNA, CAPACIDADE 400 KG, COM MOTO FREIO, MOTOR TRIFASICO DE 1,25 CV</t>
  </si>
  <si>
    <t>95358</t>
  </si>
  <si>
    <t>CURSO DE CAPACITAÇÃO PARA OPERADOR DE GUINCHO (ENCARGOS COMPLEMENTARES) - HORISTA</t>
  </si>
  <si>
    <t>4253</t>
  </si>
  <si>
    <t>OPERADOR DE GUINCHO OU GUINCHEIRO (HORISTA)</t>
  </si>
  <si>
    <t>89266</t>
  </si>
  <si>
    <t>CAMINHÃO TOCO, PBT 16.000 KG, CARGA ÚTIL MÁX. 10.685 KG, DIST. ENTRE EIXOS 4,8 M, POTÊNCIA 189 CV, INCLUSIVE CARROCERIA FIXA ABERTA DE MADEIRA P/ TRANSPORTE GERAL DE CARGA SECA, DIMEN. APROX. 2,5 X 7,00 X 0,50 M - IMPOSTOS E SEGUROS. AF_06/2014</t>
  </si>
  <si>
    <t>89265</t>
  </si>
  <si>
    <t>CAMINHÃO TOCO, PBT 16.000 KG, CARGA ÚTIL MÁX. 10.685 KG, DIST. ENTRE EIXOS 4,8 M, POTÊNCIA 189 CV, INCLUSIVE CARROCERIA FIXA ABERTA DE MADEIRA P/ TRANSPORTE GERAL DE CARGA SECA, DIMEN. APROX. 2,5 X 7,00 X 0,50 M - JUROS. AF_06/2014</t>
  </si>
  <si>
    <t>89264</t>
  </si>
  <si>
    <t>CAMINHÃO TOCO, PBT 16.000 KG, CARGA ÚTIL MÁX. 10.685 KG, DIST. ENTRE EIXOS 4,8 M, POTÊNCIA 189 CV, INCLUSIVE CARROCERIA FIXA ABERTA DE MADEIRA P/ TRANSPORTE GERAL DE CARGA SECA, DIMEN. APROX. 2,5 X 7,00 X 0,50 M - DEPRECIAÇÃO. AF_06/2014</t>
  </si>
  <si>
    <t>88282</t>
  </si>
  <si>
    <t>MOTORISTA DE CAMINHÃO COM ENCARGOS COMPLEMENTARES</t>
  </si>
  <si>
    <t>53797</t>
  </si>
  <si>
    <t>CAMINHÃO TOCO, PBT 16.000 KG, CARGA ÚTIL MÁX. 10.685 KG, DIST. ENTRE EIXOS 4,8 M, POTÊNCIA 189 CV, INCLUSIVE CARROCERIA FIXA ABERTA DE MADEIRA P/ TRANSPORTE GERAL DE CARGA SECA, DIMEN. APROX. 2,5 X 7,00 X 0,50 M - MATERIAIS NA OPERAÇÃO. AF_06/2014</t>
  </si>
  <si>
    <t>5705</t>
  </si>
  <si>
    <t>CAMINHÃO TOCO, PBT 16.000 KG, CARGA ÚTIL MÁX. 10.685 KG, DIST. ENTRE EIXOS 4,8 M, POTÊNCIA 189 CV, INCLUSIVE CARROCERIA FIXA ABERTA DE MADEIRA P/ TRANSPORTE GERAL DE CARGA SECA, DIMEN. APROX. 2,5 X 7,00 X 0,50 M - MANUTENÇÃO. AF_06/2014</t>
  </si>
  <si>
    <t>37752</t>
  </si>
  <si>
    <t>CAMINHAO TOCO, PESO BRUTO TOTAL 16000 KG, CARGA UTIL MAXIMA 11030 KG, DISTANCIA ENTRE EIXOS 5,41 M, POTENCIA 185 CV (INCLUI CABINE E CHASSI, NAO INCLUI CARROCERIA)</t>
  </si>
  <si>
    <t>37731</t>
  </si>
  <si>
    <t>CARROCERIA FIXA ABERTA DE MADEIRA PARA TRANSPORTE GERAL DE CARGA SECA DIMENSOES APROXIMADAS 2,5 X 7,00 X 0,50 M (INCLUI MONTAGEM, NAO INCLUI CAMINHAO)</t>
  </si>
  <si>
    <t>95347</t>
  </si>
  <si>
    <t>CURSO DE CAPACITAÇÃO PARA MOTORISTA DE CAMINHÃO (ENCARGOS COMPLEMENTARES) - HORISTA</t>
  </si>
  <si>
    <t>4093</t>
  </si>
  <si>
    <t>MOTORISTA DE CAMINHAO (HORISTA)</t>
  </si>
  <si>
    <t>95320</t>
  </si>
  <si>
    <t>CURSO DE CAPACITAÇÃO PARA AUXILIAR DE SERRALHEIRO (ENCARGOS COMPLEMENTARES) - HORISTA</t>
  </si>
  <si>
    <t>252</t>
  </si>
  <si>
    <t>AJUDANTE DE SERRALHEIRO (HORISTA)</t>
  </si>
  <si>
    <t>95377</t>
  </si>
  <si>
    <t>CURSO DE CAPACITAÇÃO PARA SERRALHEIRO (ENCARGOS COMPLEMENTARES) - HORISTA</t>
  </si>
  <si>
    <t>6110</t>
  </si>
  <si>
    <t>SERRALHEIRO (HORISTA)</t>
  </si>
  <si>
    <t>99830</t>
  </si>
  <si>
    <t>LAVADORA DE ALTA PRESSAO (LAVA-JATO) PARA AGUA FRIA, PRESSAO DE OPERACAO ENTRE 1400 E 1900 LIB/POL2, VAZAO MAXIMA ENTRE 400 E 700 L/H - JUROS. AF_05/2023</t>
  </si>
  <si>
    <t>99829</t>
  </si>
  <si>
    <t>LAVADORA DE ALTA PRESSAO (LAVA-JATO) PARA AGUA FRIA, PRESSAO DE OPERACAO ENTRE 1400 E 1900 LIB/POL2, VAZAO MAXIMA ENTRE 400 E 700 L/H - DEPRECIAÇÃO. AF_05/2023</t>
  </si>
  <si>
    <t>99832</t>
  </si>
  <si>
    <t>LAVADORA DE ALTA PRESSAO (LAVA-JATO) PARA AGUA FRIA, PRESSAO DE OPERACAO ENTRE 1400 E 1900 LIB/POL2, VAZAO MAXIMA ENTRE 400 E 700 L/H - MATERIAIS NA OPERAÇÃO. AF_05/2023</t>
  </si>
  <si>
    <t>99831</t>
  </si>
  <si>
    <t>LAVADORA DE ALTA PRESSAO (LAVA-JATO) PARA AGUA FRIA, PRESSAO DE OPERACAO ENTRE 1400 E 1900 LIB/POL2, VAZAO MAXIMA ENTRE 400 E 700 L/H - MANUTENÇÃO. AF_05/2023</t>
  </si>
  <si>
    <t>746</t>
  </si>
  <si>
    <t>LAVADORA DE ALTA PRESSAO (LAVA - JATO) PARA AGUA FRIA, PRESSAO DE OPERACAO ENTRE 1400 E 1900 LIB/POL2, VAZAO MAXIMA ENTRE 400 E 700 L/H, POTENCIA DE OPERACAO ENTRE 2,50 E 3,00 CV</t>
  </si>
  <si>
    <t>88829</t>
  </si>
  <si>
    <t>BETONEIRA CAPACIDADE NOMINAL DE 400 L, CAPACIDADE DE MISTURA 280 L, MOTOR ELÉTRICO TRIFÁSICO POTÊNCIA DE 2 CV, SEM CARREGADOR - MATERIAIS NA OPERAÇÃO. AF_05/2023</t>
  </si>
  <si>
    <t>88828</t>
  </si>
  <si>
    <t>BETONEIRA CAPACIDADE NOMINAL DE 400 L, CAPACIDADE DE MISTURA 280 L, MOTOR ELÉTRICO TRIFÁSICO POTÊNCIA DE 2 CV, SEM CARREGADOR - MANUTENÇÃO. AF_05/2023</t>
  </si>
  <si>
    <t>88827</t>
  </si>
  <si>
    <t>BETONEIRA CAPACIDADE NOMINAL DE 400 L, CAPACIDADE DE MISTURA 280 L, MOTOR ELÉTRICO TRIFÁSICO POTÊNCIA DE 2 CV, SEM CARREGADOR - JUROS. AF_05/2023</t>
  </si>
  <si>
    <t>88826</t>
  </si>
  <si>
    <t>BETONEIRA CAPACIDADE NOMINAL DE 400 L, CAPACIDADE DE MISTURA 280 L, MOTOR ELÉTRICO TRIFÁSICO POTÊNCIA DE 2 CV, SEM CARREGADOR - DEPRECIAÇÃO. AF_05/2023</t>
  </si>
  <si>
    <t>10535</t>
  </si>
  <si>
    <t>BETONEIRA, CAPACIDADE NOMINAL 400 L, CAPACIDADE DE MISTURA 280 L, MOTOR ELETRICO TRIFASICO 220/380 V, POTENCIA 2 CV, SEM CARREGADOR</t>
  </si>
  <si>
    <t>43059</t>
  </si>
  <si>
    <t>ACO CA-60, 4,2 MM, OU 5,0 MM, OU 6,0 MM, OU 7,0 MM, VERGALHAO</t>
  </si>
  <si>
    <t>95314</t>
  </si>
  <si>
    <t>CURSO DE CAPACITAÇÃO PARA ARMADOR (ENCARGOS COMPLEMENTARES) - HORISTA</t>
  </si>
  <si>
    <t>378</t>
  </si>
  <si>
    <t>ARMADOR (HORISTA)</t>
  </si>
  <si>
    <t>95308</t>
  </si>
  <si>
    <t>CURSO DE CAPACITAÇÃO PARA AJUDANTE DE ARMADOR (ENCARGOS COMPLEMENTARES) - HORISTA</t>
  </si>
  <si>
    <t>6114</t>
  </si>
  <si>
    <t>AJUDANTE DE ARMADOR (HORISTA)</t>
  </si>
  <si>
    <t>33</t>
  </si>
  <si>
    <t>ACO CA-50, 8,0 MM, VERGALHAO</t>
  </si>
  <si>
    <t>34</t>
  </si>
  <si>
    <t>ACO CA-50, 10,0 MM, VERGALHAO</t>
  </si>
  <si>
    <t>90583</t>
  </si>
  <si>
    <t>VIBRADOR DE IMERSÃO, DIÂMETRO DE PONTEIRA 45MM, MOTOR ELÉTRICO TRIFÁSICO POTÊNCIA DE 2 CV - JUROS. AF_06/2015</t>
  </si>
  <si>
    <t>90582</t>
  </si>
  <si>
    <t>VIBRADOR DE IMERSÃO, DIÂMETRO DE PONTEIRA 45MM, MOTOR ELÉTRICO TRIFÁSICO POTÊNCIA DE 2 CV - DEPRECIAÇÃO. AF_06/2015</t>
  </si>
  <si>
    <t>90585</t>
  </si>
  <si>
    <t>VIBRADOR DE IMERSÃO, DIÂMETRO DE PONTEIRA 45MM, MOTOR ELÉTRICO TRIFÁSICO POTÊNCIA DE 2 CV - MATERIAIS NA OPERAÇÃO. AF_06/2015</t>
  </si>
  <si>
    <t>90584</t>
  </si>
  <si>
    <t>VIBRADOR DE IMERSÃO, DIÂMETRO DE PONTEIRA 45MM, MOTOR ELÉTRICO TRIFÁSICO POTÊNCIA DE 2 CV - MANUTENÇÃO. AF_06/2015</t>
  </si>
  <si>
    <t>13896</t>
  </si>
  <si>
    <t>VIBRADOR DE IMERSAO, DIAMETRO DA PONTEIRA DE *45* MM, COM MOTOR ELETRICO TRIFASICO DE 2 HP (2 CV)</t>
  </si>
  <si>
    <t>91532</t>
  </si>
  <si>
    <t>COMPACTADOR DE SOLOS DE PERCUSSÃO (SOQUETE) COM MOTOR A GASOLINA 4 TEMPOS, POTÊNCIA 4 CV - MATERIAIS NA OPERAÇÃO. AF_08/2015</t>
  </si>
  <si>
    <t>91531</t>
  </si>
  <si>
    <t>COMPACTADOR DE SOLOS DE PERCUSSÃO (SOQUETE) COM MOTOR A GASOLINA 4 TEMPOS, POTÊNCIA 4 CV - MANUTENÇÃO. AF_08/2015</t>
  </si>
  <si>
    <t>91530</t>
  </si>
  <si>
    <t>COMPACTADOR DE SOLOS DE PERCUSSÃO (SOQUETE) COM MOTOR A GASOLINA 4 TEMPOS, POTÊNCIA 4 CV - JUROS. AF_08/2015</t>
  </si>
  <si>
    <t>91529</t>
  </si>
  <si>
    <t>COMPACTADOR DE SOLOS DE PERCUSSÃO (SOQUETE) COM MOTOR A GASOLINA 4 TEMPOS, POTÊNCIA 4 CV - DEPRECIAÇÃO. AF_08/2015</t>
  </si>
  <si>
    <t>91398</t>
  </si>
  <si>
    <t>CAMINHÃO PIPA 10.000 L TRUCADO, PESO BRUTO TOTAL 23.000 KG, CARGA ÚTIL MÁXIMA 15.935 KG, DISTÂNCIA ENTRE EIXOS 4,8 M, POTÊNCIA 230 CV, INCLUSIVE TANQUE DE AÇO PARA TRANSPORTE DE ÁGUA - IMPOSTOS E SEGUROS. AF_06/2014</t>
  </si>
  <si>
    <t>91397</t>
  </si>
  <si>
    <t>CAMINHÃO PIPA 10.000 L TRUCADO, PESO BRUTO TOTAL 23.000 KG, CARGA ÚTIL MÁXIMA 15.935 KG, DISTÂNCIA ENTRE EIXOS 4,8 M, POTÊNCIA 230 CV, INCLUSIVE TANQUE DE AÇO PARA TRANSPORTE DE ÁGUA - JUROS. AF_06/2014</t>
  </si>
  <si>
    <t>91396</t>
  </si>
  <si>
    <t>CAMINHÃO PIPA 10.000 L TRUCADO, PESO BRUTO TOTAL 23.000 KG, CARGA ÚTIL MÁXIMA 15.935 KG, DISTÂNCIA ENTRE EIXOS 4,8 M, POTÊNCIA 230 CV, INCLUSIVE TANQUE DE AÇO PARA TRANSPORTE DE ÁGUA - DEPRECIAÇÃO. AF_06/2014</t>
  </si>
  <si>
    <t>53831</t>
  </si>
  <si>
    <t>CAMINHÃO PIPA 10.000 L TRUCADO, PESO BRUTO TOTAL 23.000 KG, CARGA ÚTIL MÁXIMA 15.935 KG, DISTÂNCIA ENTRE EIXOS 4,8 M, POTÊNCIA 230 CV, INCLUSIVE TANQUE DE AÇO PARA TRANSPORTE DE ÁGUA - MATERIAIS NA OPERAÇÃO. AF_06/2014</t>
  </si>
  <si>
    <t>5763</t>
  </si>
  <si>
    <t>CAMINHÃO PIPA 10.000 L TRUCADO, PESO BRUTO TOTAL 23.000 KG, CARGA ÚTIL MÁXIMA 15.935 KG, DISTÂNCIA ENTRE EIXOS 4,8 M, POTÊNCIA 230 CV, INCLUSIVE TANQUE DE AÇO PARA TRANSPORTE DE ÁGUA - MANUTENÇÃO. AF_06/2014</t>
  </si>
  <si>
    <t>4222</t>
  </si>
  <si>
    <t>GASOLINA COMUM</t>
  </si>
  <si>
    <t>13458</t>
  </si>
  <si>
    <t>COMPACTADOR DE SOLOS DE PERCURSAO (SOQUETE) COM MOTOR A GASOLINA 4 TEMPOS DE 4 HP (4 CV)</t>
  </si>
  <si>
    <t>37758</t>
  </si>
  <si>
    <t>CAMINHAO TRUCADO, PESO BRUTO TOTAL 23000 KG, CARGA UTIL MAXIMA 15285 KG, DISTANCIA ENTRE EIXOS 4,80 M, POTENCIA 326 CV (INCLUI CABINE E CHASSI, NAO INCLUI CARROCERIA)</t>
  </si>
  <si>
    <t>37736</t>
  </si>
  <si>
    <t>TANQUE DE ACO CARBONO NAO REVESTIDO, PARA TRANSPORTE DE AGUA COM CAPACIDADE DE 10 M3, COM BOMBA CENTRIFUGA POR TOMADA DE FORCA, VAZAO MAXIMA *75* M3/H (INCLUI MONTAGEM, NAO INCLUI CAMINHAO)</t>
  </si>
  <si>
    <t>91274</t>
  </si>
  <si>
    <t>PLACA VIBRATÓRIA REVERSÍVEL COM MOTOR 4 TEMPOS A GASOLINA, FORÇA CENTRÍFUGA DE 25 KN (2500 KGF), POTÊNCIA 5,5 CV - JUROS. AF_08/2015</t>
  </si>
  <si>
    <t>91273</t>
  </si>
  <si>
    <t>PLACA VIBRATÓRIA REVERSÍVEL COM MOTOR 4 TEMPOS A GASOLINA, FORÇA CENTRÍFUGA DE 25 KN (2500 KGF), POTÊNCIA 5,5 CV - DEPRECIAÇÃO. AF_08/2015</t>
  </si>
  <si>
    <t>91276</t>
  </si>
  <si>
    <t>PLACA VIBRATÓRIA REVERSÍVEL COM MOTOR 4 TEMPOS A GASOLINA, FORÇA CENTRÍFUGA DE 25 KN (2500 KGF), POTÊNCIA 5,5 CV - MATERIAIS NA OPERAÇÃO. AF_08/2015</t>
  </si>
  <si>
    <t>91275</t>
  </si>
  <si>
    <t>PLACA VIBRATÓRIA REVERSÍVEL COM MOTOR 4 TEMPOS A GASOLINA, FORÇA CENTRÍFUGA DE 25 KN (2500 KGF), POTÊNCIA 5,5 CV - MANUTENÇÃO. AF_08/2015</t>
  </si>
  <si>
    <t>1442</t>
  </si>
  <si>
    <t>COMPACTADOR DE SOLO TIPO PLACA VIBRATORIA REVERSIVEL, A GASOLINA 4 TEMPOS, PESO 125 A 150 KG, FORCA CENTRIF. 2500 A 2800 KGF, LARG. TRABALHO 400 A 450 MM, FREQ. VIBRACAO 4300 A 4500 RPM, VELOC. TRABALHO 15 A 20 M/MIN, POT. 5,5 A 6,0 HP</t>
  </si>
  <si>
    <t>32</t>
  </si>
  <si>
    <t>ACO CA-50, 6,3 MM, VERGALHAO</t>
  </si>
  <si>
    <t>6189</t>
  </si>
  <si>
    <t>TABUA NAO APARELHADA *2,5 X 30* CM, EM MACARANDUBA/MASSARANDUBA, ANGELIM OU EQUIVALENTE DA REGIAO - BRUTA</t>
  </si>
  <si>
    <t>Argamassas</t>
  </si>
  <si>
    <t>95338</t>
  </si>
  <si>
    <t>CURSO DE CAPACITAÇÃO PARA IMPERMEABILIZADOR (ENCARGOS COMPLEMENTARES) - HORISTA</t>
  </si>
  <si>
    <t>12873</t>
  </si>
  <si>
    <t>IMPERMEABILIZADOR (HORISTA)</t>
  </si>
  <si>
    <t>95313</t>
  </si>
  <si>
    <t>CURSO DE CAPACITAÇÃO PARA AJUDANTE ESPECIALIZADO (ENCARGOS COMPLEMENTARES) - HORISTA</t>
  </si>
  <si>
    <t>242</t>
  </si>
  <si>
    <t>AJUDANTE ESPECIALIZADO (HORISTA)</t>
  </si>
  <si>
    <t>1106</t>
  </si>
  <si>
    <t>CAL HIDRATADA CH-I PARA ARGAMASSAS</t>
  </si>
  <si>
    <t>88831</t>
  </si>
  <si>
    <t>BETONEIRA CAPACIDADE NOMINAL DE 400 L, CAPACIDADE DE MISTURA 280 L, MOTOR ELÉTRICO TRIFÁSICO POTÊNCIA DE 2 CV, SEM CARREGADOR - CHI DIURNO. AF_05/2023</t>
  </si>
  <si>
    <t>95328</t>
  </si>
  <si>
    <t>CURSO DE CAPACITAÇÃO PARA CALCETEIRO (ENCARGOS COMPLEMENTARES) - HORISTA</t>
  </si>
  <si>
    <t>4759</t>
  </si>
  <si>
    <t>CALCETEIRO / RASTELEIRO (HORISTA)</t>
  </si>
  <si>
    <t>Rasgos e Fixações</t>
  </si>
  <si>
    <t>88248</t>
  </si>
  <si>
    <t>AUXILIAR DE ENCANADOR OU BOMBEIRO HIDRÁULICO COM ENCARGOS COMPLEMENTARES</t>
  </si>
  <si>
    <t>39140</t>
  </si>
  <si>
    <t>ABRACADEIRA EM ACO PARA AMARRACAO DE ELETRODUTOS, TIPO U SIMPLES, COM 1 1/4"</t>
  </si>
  <si>
    <t>95335</t>
  </si>
  <si>
    <t>CURSO DE CAPACITAÇÃO PARA ENCANADOR OU BOMBEIRO HIDRÁULICO (ENCARGOS COMPLEMENTARES) - HORISTA</t>
  </si>
  <si>
    <t>43485</t>
  </si>
  <si>
    <t>EPI - FAMILIA ENCANADOR - HORISTA (ENCARGOS COMPLEMENTARES - COLETADO CAIXA)</t>
  </si>
  <si>
    <t>43461</t>
  </si>
  <si>
    <t>FERRAMENTAS - FAMILIA ENCANADOR - HORISTA (ENCARGOS COMPLEMENTARES - COLETADO CAIXA)</t>
  </si>
  <si>
    <t>2696</t>
  </si>
  <si>
    <t>ENCANADOR OU BOMBEIRO HIDRAULICO (HORISTA)</t>
  </si>
  <si>
    <t>95317</t>
  </si>
  <si>
    <t>CURSO DE CAPACITAÇÃO PARA AUXILIAR DE ENCANADOR OU BOMBEIRO HIDRÁULICO (ENCARGOS COMPLEMENTARES) - HORISTA</t>
  </si>
  <si>
    <t>246</t>
  </si>
  <si>
    <t>AUXILIAR DE ENCANADOR OU BOMBEIRO HIDRAULICO (HORISTA)</t>
  </si>
  <si>
    <t>Escoramento e Preparo de Fundo de Valas</t>
  </si>
  <si>
    <t>4720</t>
  </si>
  <si>
    <t>PEDRA BRITADA N. 0, OU PEDRISCO (4,8 A 9,5 MM) POSTO PEDREIRA/FORNECEDOR, SEM FRETE</t>
  </si>
  <si>
    <t>123</t>
  </si>
  <si>
    <t>ADITIVO IMPERMEABILIZANTE DE PEGA NORMAL PARA ARGAMASSAS E CONCRETOS SEM ARMACAO, LIQUIDO E ISENTO DE CLORETOS</t>
  </si>
  <si>
    <t>Estruturas Pré-Fabricadas e Pré-Moldadas</t>
  </si>
  <si>
    <t>94972</t>
  </si>
  <si>
    <t>CONCRETO FCK = 30MPA, TRAÇO 1:2,1:2,5 (EM MASSA SECA DE CIMENTO/ AREIA MÉDIA/ BRITA 1) - PREPARO MECÂNICO COM BETONEIRA 600 L. AF_05/2021</t>
  </si>
  <si>
    <t>88261</t>
  </si>
  <si>
    <t>CARPINTEIRO DE ESQUADRIAS COM ENCARGOS COMPLEMENTARES</t>
  </si>
  <si>
    <t>39995</t>
  </si>
  <si>
    <t>POLIESTIRENO EXPANDIDO/EPS (ISOPOR), TIPO 2F, BLOCO</t>
  </si>
  <si>
    <t>95329</t>
  </si>
  <si>
    <t>CURSO DE CAPACITAÇÃO PARA CARPINTEIRO DE ESQUADRIA (ENCARGOS COMPLEMENTARES) - HORISTA</t>
  </si>
  <si>
    <t>1214</t>
  </si>
  <si>
    <t>CARPINTEIRO DE ESQUADRIAS (HORISTA)</t>
  </si>
  <si>
    <t>101619</t>
  </si>
  <si>
    <t>PREPARO DE FUNDO DE VALA COM LARGURA MENOR QUE 1,5 M, COM CAMADA DE BRITA, LANÇAMENTO MANUAL. AF_01/2026</t>
  </si>
  <si>
    <t>97734</t>
  </si>
  <si>
    <t>PEÇA RETANGULAR PRÉ-MOLDADA, VOLUME DE CONCRETO DE 10 A 30 LITROS, TAXA DE AÇO APROXIMADA DE 30KG/M³. AF_03/2024</t>
  </si>
  <si>
    <t>94971</t>
  </si>
  <si>
    <t>CONCRETO FCK = 25MPA, TRAÇO 1:2,3:2,7 (EM MASSA SECA DE CIMENTO/ AREIA MÉDIA/ BRITA 1) - PREPARO MECÂNICO COM BETONEIRA 600 L. AF_05/2021</t>
  </si>
  <si>
    <t>92767</t>
  </si>
  <si>
    <t>ARMAÇÃO DE LAJE DE ESTRUTURA CONVENCIONAL DE CONCRETO ARMADO UTILIZANDO AÇO CA-60 DE 4,2 MM - MONTAGEM. AF_06/2022</t>
  </si>
  <si>
    <t>92799</t>
  </si>
  <si>
    <t>CORTE E DOBRA DE AÇO CA-60, DIÂMETRO DE 4,2 MM. AF_06/2022</t>
  </si>
  <si>
    <t>Postes de Concreto e Metálicos</t>
  </si>
  <si>
    <t>94962</t>
  </si>
  <si>
    <t>CONCRETO MAGRO PARA LASTRO, TRAÇO 1:4,5:4,5 (EM MASSA SECA DE CIMENTO/ AREIA MÉDIA/ BRITA 1) - PREPARO MECÂNICO COM BETONEIRA 400 L. AF_05/2021</t>
  </si>
  <si>
    <t>5930</t>
  </si>
  <si>
    <t>GUINDAUTO HIDRÁULICO, CAPACIDADE MÁXIMA DE CARGA 6200 KG, MOMENTO MÁXIMO DE CARGA 11,7 TM, ALCANCE MÁXIMO HORIZONTAL 9,70 M, INCLUSIVE CAMINHÃO TOCO PBT 16.000 KG, POTÊNCIA DE 189 CV - CHI DIURNO. AF_06/2014</t>
  </si>
  <si>
    <t>91466</t>
  </si>
  <si>
    <t>GUINDAUTO HIDRÁULICO, CAPACIDADE MÁXIMA DE CARGA 6200 KG, MOMENTO MÁXIMO DE CARGA 11,7 TM, ALCANCE MÁXIMO HORIZONTAL 9,70 M, INCLUSIVE CAMINHÃO TOCO PBT 16.000 KG, POTÊNCIA DE 189 CV - IMPOSTOS E SEGUROS. AF_08/2015</t>
  </si>
  <si>
    <t>89260</t>
  </si>
  <si>
    <t>GUINDAUTO HIDRÁULICO, CAPACIDADE MÁXIMA DE CARGA 6200 KG, MOMENTO MÁXIMO DE CARGA 11,7 TM, ALCANCE MÁXIMO HORIZONTAL 9,70 M, INCLUSIVE CAMINHÃO TOCO PBT 16.000 KG, POTÊNCIA DE 189 CV - JUROS. AF_06/2014</t>
  </si>
  <si>
    <t>89259</t>
  </si>
  <si>
    <t>GUINDAUTO HIDRÁULICO, CAPACIDADE MÁXIMA DE CARGA 6200 KG, MOMENTO MÁXIMO DE CARGA 11,7 TM, ALCANCE MÁXIMO HORIZONTAL 9,70 M, INCLUSIVE CAMINHÃO TOCO PBT 16.000 KG, POTÊNCIA DE 189 CV - DEPRECIAÇÃO. AF_06/2014</t>
  </si>
  <si>
    <t>88286</t>
  </si>
  <si>
    <t>MOTORISTA OPERADOR DE MUNCK COM ENCARGOS COMPLEMENTARES</t>
  </si>
  <si>
    <t>91467</t>
  </si>
  <si>
    <t>GUINDAUTO HIDRÁULICO, CAPACIDADE MÁXIMA DE CARGA 6200 KG, MOMENTO MÁXIMO DE CARGA 11,7 TM, ALCANCE MÁXIMO HORIZONTAL 9,70 M, INCLUSIVE CAMINHÃO TOCO PBT 16.000 KG, POTÊNCIA DE 189 CV - MATERIAIS NA OPERAÇÃO. AF_08/2015</t>
  </si>
  <si>
    <t>89262</t>
  </si>
  <si>
    <t>GUINDAUTO HIDRÁULICO, CAPACIDADE MÁXIMA DE CARGA 6200 KG, MOMENTO MÁXIMO DE CARGA 11,7 TM, ALCANCE MÁXIMO HORIZONTAL 9,70 M, INCLUSIVE CAMINHÃO TOCO PBT 16.000 KG, POTÊNCIA DE 189 CV - MANUTENÇÃO. AF_06/2014</t>
  </si>
  <si>
    <t>3363</t>
  </si>
  <si>
    <t>GUINDAUTO HIDRAULICO, CAPACIDADE MAXIMA DE CARGA 6200 KG, MOMENTO MAXIMO DE CARGA 11,7 TM, ALCANCE MAXIMO HORIZONTAL 9,70 M, PARA MONTAGEM SOBRE CHASSI DE CAMINHAO PBT MINIMO 13000 KG (INCLUI MONTAGEM, NAO INCLUI CAMINHAO)</t>
  </si>
  <si>
    <t>95351</t>
  </si>
  <si>
    <t>CURSO DE CAPACITAÇÃO PARA MOTORISTA OPERADOR DE MUNCK (ENCARGOS COMPLEMENTARES) - HORISTA</t>
  </si>
  <si>
    <t>4096</t>
  </si>
  <si>
    <t>MOTORISTA OPERADOR DE CAMINHAO COM MUNCK (HORISTA)</t>
  </si>
  <si>
    <t>2393</t>
  </si>
  <si>
    <t>DISJUNTOR TERMOMAGNETICO TRIPOLAR 250 A / 600 V, TIPO FXD</t>
  </si>
  <si>
    <t>Tabela de insumos utilizados no projeto</t>
  </si>
  <si>
    <t>INSUMOS UTILIZADOS</t>
  </si>
  <si>
    <t>Tabela</t>
  </si>
  <si>
    <t>Origem custo</t>
  </si>
  <si>
    <t>Outro</t>
  </si>
  <si>
    <t>Mao_obra</t>
  </si>
  <si>
    <t>Material</t>
  </si>
  <si>
    <t>Equipamento</t>
  </si>
  <si>
    <t>PLANILHA ORÇAMENTÁRIA</t>
  </si>
  <si>
    <t>CLIENTE:</t>
  </si>
  <si>
    <t>REVISÃO:</t>
  </si>
  <si>
    <t>SC-2026-JUNHO-NÃO DESONERADO-SINAPI</t>
  </si>
  <si>
    <t>ENDEREÇO:</t>
  </si>
  <si>
    <t>DATA DO ORÇAMENTO:</t>
  </si>
  <si>
    <t>CIDADE:</t>
  </si>
  <si>
    <t>DATA DA REVISÃO:</t>
  </si>
  <si>
    <t>OBRA:</t>
  </si>
  <si>
    <t>UF:</t>
  </si>
  <si>
    <t>B.D.I. DIFERENCIADO:</t>
  </si>
  <si>
    <t>RESUMO</t>
  </si>
  <si>
    <t>Observação</t>
  </si>
  <si>
    <t>Total da edificação</t>
  </si>
  <si>
    <t>Total Sem BDI</t>
  </si>
  <si>
    <t>Total da edificação sem a aplicação do  BDI</t>
  </si>
  <si>
    <t>-</t>
  </si>
  <si>
    <t>Mão de Obra</t>
  </si>
  <si>
    <t>Mão de Obra, Transporte, Terceirizado, Comiss., Verba e Outro.</t>
  </si>
  <si>
    <t>Item</t>
  </si>
  <si>
    <t>Quantidade</t>
  </si>
  <si>
    <t>BDI</t>
  </si>
  <si>
    <t>Custo Material</t>
  </si>
  <si>
    <t>Custo Mão de obra</t>
  </si>
  <si>
    <t>CUSTO UNITÁRIO
SEM B.D.I</t>
  </si>
  <si>
    <t>PREÇO UNITÁRIO
COM B.D.I</t>
  </si>
  <si>
    <t>PREÇO TOTAL
COM B.D.I</t>
  </si>
  <si>
    <t>1.</t>
  </si>
  <si>
    <t>ADMINISTRAÇÃO LOCAL DA OBRA</t>
  </si>
  <si>
    <t>1.1</t>
  </si>
  <si>
    <t>1.2</t>
  </si>
  <si>
    <t>1.3</t>
  </si>
  <si>
    <t>1.4</t>
  </si>
  <si>
    <t>2.</t>
  </si>
  <si>
    <t>SERVIÇOS INICIAIS</t>
  </si>
  <si>
    <t>2.1</t>
  </si>
  <si>
    <t>2.2</t>
  </si>
  <si>
    <t>2.3</t>
  </si>
  <si>
    <t>2.4</t>
  </si>
  <si>
    <t>2.5</t>
  </si>
  <si>
    <t>2.6</t>
  </si>
  <si>
    <t>3.</t>
  </si>
  <si>
    <t>DEMOLIÇÕES E REMOÇÕES</t>
  </si>
  <si>
    <t>3.1</t>
  </si>
  <si>
    <t>3.2</t>
  </si>
  <si>
    <t>3.3</t>
  </si>
  <si>
    <t>3.4</t>
  </si>
  <si>
    <t>3.5</t>
  </si>
  <si>
    <t>3.6</t>
  </si>
  <si>
    <t>3.7</t>
  </si>
  <si>
    <t>3.8</t>
  </si>
  <si>
    <t>3.9</t>
  </si>
  <si>
    <t>3.10</t>
  </si>
  <si>
    <t>4.</t>
  </si>
  <si>
    <t>RECUPERAÇÃO DO ABRIGO DA SUBESTAÇÃO EXISTENTE</t>
  </si>
  <si>
    <t>4.1</t>
  </si>
  <si>
    <t>4.2</t>
  </si>
  <si>
    <t>4.3</t>
  </si>
  <si>
    <t>4.4</t>
  </si>
  <si>
    <t>4.5</t>
  </si>
  <si>
    <t>4.6</t>
  </si>
  <si>
    <t>4.7</t>
  </si>
  <si>
    <t>5.</t>
  </si>
  <si>
    <t>INFRAESTRUTURA</t>
  </si>
  <si>
    <t>5.1.</t>
  </si>
  <si>
    <t>FUNDAÇÕES</t>
  </si>
  <si>
    <t>5.1.1</t>
  </si>
  <si>
    <t>5.1.2</t>
  </si>
  <si>
    <t>5.1.3</t>
  </si>
  <si>
    <t>5.1.4</t>
  </si>
  <si>
    <t>5.1.5</t>
  </si>
  <si>
    <t>5.1.6</t>
  </si>
  <si>
    <t>5.1.7</t>
  </si>
  <si>
    <t>5.1.8</t>
  </si>
  <si>
    <t>5.2.</t>
  </si>
  <si>
    <t>VIGAS</t>
  </si>
  <si>
    <t>5.2.1</t>
  </si>
  <si>
    <t>5.2.2</t>
  </si>
  <si>
    <t>5.2.3</t>
  </si>
  <si>
    <t>5.2.4</t>
  </si>
  <si>
    <t>5.2.5</t>
  </si>
  <si>
    <t>5.2.6</t>
  </si>
  <si>
    <t>5.2.7</t>
  </si>
  <si>
    <t>5.2.8</t>
  </si>
  <si>
    <t>5.3.</t>
  </si>
  <si>
    <t>LAJE DE PISO</t>
  </si>
  <si>
    <t>5.3.1</t>
  </si>
  <si>
    <t>5.3.2</t>
  </si>
  <si>
    <t>5.3.3</t>
  </si>
  <si>
    <t>6.</t>
  </si>
  <si>
    <t>SUPRAESTRUTURA</t>
  </si>
  <si>
    <t>6.1.</t>
  </si>
  <si>
    <t>PILARES</t>
  </si>
  <si>
    <t>6.1.1</t>
  </si>
  <si>
    <t>6.1.2</t>
  </si>
  <si>
    <t>6.1.3</t>
  </si>
  <si>
    <t>6.1.4</t>
  </si>
  <si>
    <t>6.2.</t>
  </si>
  <si>
    <t>LAJE DE COBERTURA</t>
  </si>
  <si>
    <t>6.2.1</t>
  </si>
  <si>
    <t>6.2.2</t>
  </si>
  <si>
    <t>6.2.3</t>
  </si>
  <si>
    <t>6.2.4</t>
  </si>
  <si>
    <t>7.</t>
  </si>
  <si>
    <t>IMPERMEABILIZAÇÃO</t>
  </si>
  <si>
    <t>7.1</t>
  </si>
  <si>
    <t>7.2</t>
  </si>
  <si>
    <t>8.</t>
  </si>
  <si>
    <t>FECHAMENTOS, REVESTIMENTO E PINTURAS</t>
  </si>
  <si>
    <t>8.1</t>
  </si>
  <si>
    <t>8.2</t>
  </si>
  <si>
    <t>8.3</t>
  </si>
  <si>
    <t>8.4</t>
  </si>
  <si>
    <t>8.5</t>
  </si>
  <si>
    <t>8.6</t>
  </si>
  <si>
    <t>8.7</t>
  </si>
  <si>
    <t>8.8</t>
  </si>
  <si>
    <t>8.9</t>
  </si>
  <si>
    <t>8.10</t>
  </si>
  <si>
    <t>8.11</t>
  </si>
  <si>
    <t>8.12</t>
  </si>
  <si>
    <t>8.13</t>
  </si>
  <si>
    <t>8.14</t>
  </si>
  <si>
    <t>8.15</t>
  </si>
  <si>
    <t>9.</t>
  </si>
  <si>
    <t>ESQUADRIAS</t>
  </si>
  <si>
    <t>9.1</t>
  </si>
  <si>
    <t>9.2</t>
  </si>
  <si>
    <t>9.3</t>
  </si>
  <si>
    <t>9.4</t>
  </si>
  <si>
    <t>10.</t>
  </si>
  <si>
    <t>INSTALAÇÕES ELÉTRICAS</t>
  </si>
  <si>
    <t>10.1.</t>
  </si>
  <si>
    <t>INFRAESTRUTURA ELÉTRICA</t>
  </si>
  <si>
    <t>10.1.1</t>
  </si>
  <si>
    <t>10.1.2</t>
  </si>
  <si>
    <t>10.1.3</t>
  </si>
  <si>
    <t>10.1.4</t>
  </si>
  <si>
    <t>10.1.5</t>
  </si>
  <si>
    <t>10.1.6</t>
  </si>
  <si>
    <t>10.1.7</t>
  </si>
  <si>
    <t>10.1.8</t>
  </si>
  <si>
    <t>10.1.9</t>
  </si>
  <si>
    <t>10.1.10</t>
  </si>
  <si>
    <t>10.1.11</t>
  </si>
  <si>
    <t>10.1.12</t>
  </si>
  <si>
    <t>10.1.13</t>
  </si>
  <si>
    <t>10.1.14</t>
  </si>
  <si>
    <t>10.1.15</t>
  </si>
  <si>
    <t>10.1.16</t>
  </si>
  <si>
    <t>10.1.17</t>
  </si>
  <si>
    <t>10.1.18</t>
  </si>
  <si>
    <t>10.1.19</t>
  </si>
  <si>
    <t>10.1.20</t>
  </si>
  <si>
    <t>10.1.21</t>
  </si>
  <si>
    <t>10.1.22</t>
  </si>
  <si>
    <t>10.1.23</t>
  </si>
  <si>
    <t>10.1.24</t>
  </si>
  <si>
    <t>10.1.25</t>
  </si>
  <si>
    <t>10.1.26</t>
  </si>
  <si>
    <t>10.1.27</t>
  </si>
  <si>
    <t>10.1.28</t>
  </si>
  <si>
    <t>10.1.29</t>
  </si>
  <si>
    <t>10.1.30</t>
  </si>
  <si>
    <t>10.1.31</t>
  </si>
  <si>
    <t>10.1.32</t>
  </si>
  <si>
    <t>10.1.33</t>
  </si>
  <si>
    <t>10.1.34</t>
  </si>
  <si>
    <t>10.1.35</t>
  </si>
  <si>
    <t>10.1.36</t>
  </si>
  <si>
    <t>10.1.37</t>
  </si>
  <si>
    <t>10.1.38</t>
  </si>
  <si>
    <t>10.1.39</t>
  </si>
  <si>
    <t>10.1.40</t>
  </si>
  <si>
    <t>10.1.41</t>
  </si>
  <si>
    <t>10.1.42</t>
  </si>
  <si>
    <t>10.1.43</t>
  </si>
  <si>
    <t>10.1.44</t>
  </si>
  <si>
    <t>10.1.45</t>
  </si>
  <si>
    <t>10.1.46</t>
  </si>
  <si>
    <t>10.2.</t>
  </si>
  <si>
    <t>CONDUTORES ELÉTRICOS</t>
  </si>
  <si>
    <t>10.2.1</t>
  </si>
  <si>
    <t>10.2.2</t>
  </si>
  <si>
    <t>10.2.3</t>
  </si>
  <si>
    <t>10.2.4</t>
  </si>
  <si>
    <t>10.2.5</t>
  </si>
  <si>
    <t>10.2.6</t>
  </si>
  <si>
    <t>10.3.</t>
  </si>
  <si>
    <t>QUADROS ELÉTRICOS</t>
  </si>
  <si>
    <t>10.3.1</t>
  </si>
  <si>
    <t>10.3.2</t>
  </si>
  <si>
    <t>10.3.3</t>
  </si>
  <si>
    <t>10.3.4</t>
  </si>
  <si>
    <t>10.3.5</t>
  </si>
  <si>
    <t>10.3.6</t>
  </si>
  <si>
    <t>10.3.7</t>
  </si>
  <si>
    <t>10.3.8</t>
  </si>
  <si>
    <t>10.3.9</t>
  </si>
  <si>
    <t>10.3.10</t>
  </si>
  <si>
    <t>10.3.11</t>
  </si>
  <si>
    <t>10.3.12</t>
  </si>
  <si>
    <t>10.3.13</t>
  </si>
  <si>
    <t>11.</t>
  </si>
  <si>
    <t>SERVIÇOS FINAIS</t>
  </si>
  <si>
    <t>11.1</t>
  </si>
  <si>
    <t>CUSTO TOTAL SEM B.D.I</t>
  </si>
  <si>
    <t>CUSTO (SEM B.D.I)</t>
  </si>
  <si>
    <t>PREÇO TOTAL COM B.D.I</t>
  </si>
  <si>
    <t>PREÇO (COM B.D.I)</t>
  </si>
  <si>
    <t>Mão de obra</t>
  </si>
  <si>
    <t>FONTE DE PREÇOS:</t>
  </si>
  <si>
    <t>B.D.I. GERAL</t>
  </si>
  <si>
    <t>FÓRUM TRABALHISTA DE CRICIÚMA/SC - PADRÃO DE ENTRADA E SUBESTAÇÃO</t>
  </si>
  <si>
    <t>TRIBUNAL REGIONAL DO TRABALHO DE SC 12º REGIÃO</t>
  </si>
  <si>
    <t>CRONOGRAMA FÍSICO-FINANCEIRO</t>
  </si>
  <si>
    <t xml:space="preserve">CLIENTE: </t>
  </si>
  <si>
    <t>AVENIDA DR. GETÚLIO VARGAS, Nº 361, CENTRO</t>
  </si>
  <si>
    <t>MUNICIPIO:</t>
  </si>
  <si>
    <t>CRICIÚMA - SC</t>
  </si>
  <si>
    <t xml:space="preserve">OBRA: </t>
  </si>
  <si>
    <t>ITEM</t>
  </si>
  <si>
    <t>DESCRIÇÃO DOS SERVIÇOS</t>
  </si>
  <si>
    <t>PREÇO TOTAL (C/ BDI)</t>
  </si>
  <si>
    <t>1º MÊS</t>
  </si>
  <si>
    <t>2º MÊS</t>
  </si>
  <si>
    <t>TOTAL</t>
  </si>
  <si>
    <t>Custo do mês</t>
  </si>
  <si>
    <t>Administração local da obra</t>
  </si>
  <si>
    <t>Serviços iniciais</t>
  </si>
  <si>
    <t>Demolições e remoções</t>
  </si>
  <si>
    <t>Recuperação do Abrigo da Subestação Existente</t>
  </si>
  <si>
    <t>Infraestrutura</t>
  </si>
  <si>
    <t>Supraestrutura</t>
  </si>
  <si>
    <t>Impermeabilzação</t>
  </si>
  <si>
    <t>Fechamentos, revestimentos e pinturas</t>
  </si>
  <si>
    <t>Esquadrias</t>
  </si>
  <si>
    <t>Instalações elétricas</t>
  </si>
  <si>
    <t>Serviços Finais</t>
  </si>
  <si>
    <t>TOTAL MENSAL</t>
  </si>
  <si>
    <t>TOTAL ACUMULADO</t>
  </si>
  <si>
    <t>_____________________________________________</t>
  </si>
  <si>
    <t>Gustavo Couto
Engenheiro Eletricista
CREA/SC 212697-1</t>
  </si>
  <si>
    <t>Poliana Tápia
Engenheira Civil
CREA/SC 180510-0</t>
  </si>
  <si>
    <t>S</t>
  </si>
  <si>
    <t>%</t>
  </si>
  <si>
    <t>R06</t>
  </si>
  <si>
    <t>COMPOSIÇÕES ENCARGOS</t>
  </si>
  <si>
    <t>01.</t>
  </si>
  <si>
    <t>ENCARGOS SOCIAIS - HORISTA E MENSALISTA SEM DESONERAÇÃO</t>
  </si>
  <si>
    <t>GRUPO A - ENARGOS BÁSICOS</t>
  </si>
  <si>
    <t>HORISTA   %</t>
  </si>
  <si>
    <t>MENSALISTA   %</t>
  </si>
  <si>
    <t>A1</t>
  </si>
  <si>
    <t>INSS</t>
  </si>
  <si>
    <t>A2</t>
  </si>
  <si>
    <t>SESI</t>
  </si>
  <si>
    <t>A3</t>
  </si>
  <si>
    <t>SENAI</t>
  </si>
  <si>
    <t>A4</t>
  </si>
  <si>
    <t>INCRA</t>
  </si>
  <si>
    <t>A5</t>
  </si>
  <si>
    <t>SEBRAE</t>
  </si>
  <si>
    <t>A6</t>
  </si>
  <si>
    <t>Salário Educação</t>
  </si>
  <si>
    <t>A7</t>
  </si>
  <si>
    <t>Seguro Contra Acidentes de Trabalho</t>
  </si>
  <si>
    <t>A8</t>
  </si>
  <si>
    <t>FGTS</t>
  </si>
  <si>
    <t>A9</t>
  </si>
  <si>
    <t>SECONCI</t>
  </si>
  <si>
    <t>TOTAL GRUPO A</t>
  </si>
  <si>
    <t>GRUPO B - ENCARGOS TRABALHISTAS</t>
  </si>
  <si>
    <t>B1</t>
  </si>
  <si>
    <t>Repouso semanal remunerado</t>
  </si>
  <si>
    <t>Não incide</t>
  </si>
  <si>
    <t>B2</t>
  </si>
  <si>
    <t>Feriados</t>
  </si>
  <si>
    <t>B3</t>
  </si>
  <si>
    <t>Auxílio enfermidade</t>
  </si>
  <si>
    <t>B4</t>
  </si>
  <si>
    <t>13º salário</t>
  </si>
  <si>
    <t>B5</t>
  </si>
  <si>
    <t>Licença paternidade</t>
  </si>
  <si>
    <t>B6</t>
  </si>
  <si>
    <t>Faltas justificadas</t>
  </si>
  <si>
    <t>B7</t>
  </si>
  <si>
    <t>Dias de chuva</t>
  </si>
  <si>
    <t>B8</t>
  </si>
  <si>
    <t>Auxílio acidente trabalho</t>
  </si>
  <si>
    <t>B9</t>
  </si>
  <si>
    <t>Férias gozadas</t>
  </si>
  <si>
    <t>B10</t>
  </si>
  <si>
    <t>Salário maternidade</t>
  </si>
  <si>
    <t>TOTAL GRUPO B</t>
  </si>
  <si>
    <t>GRUPO C - ENCARGOS LIGADOS A DEMISSÃO</t>
  </si>
  <si>
    <t>C1</t>
  </si>
  <si>
    <t>Aviso Prévio indenizado</t>
  </si>
  <si>
    <t>C2</t>
  </si>
  <si>
    <t>Aviso Prévio trabalhado</t>
  </si>
  <si>
    <t>C3</t>
  </si>
  <si>
    <t>Férias indenizadas</t>
  </si>
  <si>
    <t>C4</t>
  </si>
  <si>
    <t>Depósito rescisão sem justa causa</t>
  </si>
  <si>
    <t>C5</t>
  </si>
  <si>
    <t>Indenização adicional</t>
  </si>
  <si>
    <t>TOTAL GRUPO C</t>
  </si>
  <si>
    <t>GRUPO D - ENCARGOS REINCIDENTES</t>
  </si>
  <si>
    <t>D1</t>
  </si>
  <si>
    <t>Reincidência de Grupo A sobre o B</t>
  </si>
  <si>
    <t>D2</t>
  </si>
  <si>
    <t>Reincidência de Grupo A sobre aviso prévio trabalhado e reincidência do FGTS sobre aviso indenizado</t>
  </si>
  <si>
    <t>D</t>
  </si>
  <si>
    <t>TOTAL GRUPO D</t>
  </si>
  <si>
    <t xml:space="preserve">TOTAL </t>
  </si>
  <si>
    <t xml:space="preserve">HORISTA </t>
  </si>
  <si>
    <t>MENSALISTA</t>
  </si>
  <si>
    <t>CRICIÚMA</t>
  </si>
  <si>
    <t>AVENIDA GETÚLIO VARGAS, Nº 361, CENTRO, CRICIÚMA  SC</t>
  </si>
  <si>
    <t>MEMORIAL DE CÁLCULO DO BDI</t>
  </si>
  <si>
    <t>Sigla</t>
  </si>
  <si>
    <t>Status</t>
  </si>
  <si>
    <t>Taxa (%)</t>
  </si>
  <si>
    <t>1</t>
  </si>
  <si>
    <t>AC</t>
  </si>
  <si>
    <t>ok</t>
  </si>
  <si>
    <t>Administração central</t>
  </si>
  <si>
    <t>2</t>
  </si>
  <si>
    <t>SG</t>
  </si>
  <si>
    <t>Seguros e garantia</t>
  </si>
  <si>
    <t>R</t>
  </si>
  <si>
    <t>Riscos e imprevistos</t>
  </si>
  <si>
    <t>4</t>
  </si>
  <si>
    <t>DF</t>
  </si>
  <si>
    <t>Despesas financeiras</t>
  </si>
  <si>
    <t>5</t>
  </si>
  <si>
    <t>Lucro bruto</t>
  </si>
  <si>
    <t>6</t>
  </si>
  <si>
    <t>I</t>
  </si>
  <si>
    <t>Impostos</t>
  </si>
  <si>
    <t>6.1</t>
  </si>
  <si>
    <t>TV</t>
  </si>
  <si>
    <t>Tributos vigentes</t>
  </si>
  <si>
    <t>PIS</t>
  </si>
  <si>
    <t>Nos termos do Art. 14 do Decreto 50/2021, não se incluem na base de cálculo do ISS os materiais fornecidos pelo prestador dos serviços. Caso não se apresentem os documentos fiscais comprobatórios dos valores dos materiais, será estimada dedução de 50%.</t>
  </si>
  <si>
    <t>COFINS</t>
  </si>
  <si>
    <t>ISS (conforme legislação municipal)</t>
  </si>
  <si>
    <t>CPRB</t>
  </si>
  <si>
    <t>CPRB (contribuição prev. sobre receita bruta)</t>
  </si>
  <si>
    <t>7</t>
  </si>
  <si>
    <t>AL</t>
  </si>
  <si>
    <t>Administração local</t>
  </si>
  <si>
    <t>Equação Acordão TCU 2.622/2013 - Plenário</t>
  </si>
  <si>
    <t xml:space="preserve">BDI =[ </t>
  </si>
  <si>
    <t>(1 + AC + SG + R)(1 + DF)(1 + L)</t>
  </si>
  <si>
    <t xml:space="preserve"> -1 ]  x  100</t>
  </si>
  <si>
    <t>Tipo de obra/contrato</t>
  </si>
  <si>
    <t>Construção de edifícios</t>
  </si>
  <si>
    <t>( 1 - I )</t>
  </si>
  <si>
    <t>Valor BDI calculado</t>
  </si>
  <si>
    <t>Valor BDI adotado</t>
  </si>
  <si>
    <t>_______________________________________</t>
  </si>
  <si>
    <t>_____________________________________</t>
  </si>
  <si>
    <t>MEMORIAL DE CÁLCULO DO BDI DIFERENCIADO</t>
  </si>
  <si>
    <t>Mero fornecimento de materiais e equipamentos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</si>
</sst>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R$&quot;\ * #,##0.00_-;\-&quot;R$&quot;\ * #,##0.00_-;_-&quot;R$&quot;\ * &quot;-&quot;??_-;_-@_-"/>
    <numFmt numFmtId="164" formatCode="_-&quot;R$&quot;* #,##0.00_-;\-&quot;R$&quot;* #,##0.00_-;_-&quot;R$&quot;* &quot;-&quot;??_-;_-@_-"/>
    <numFmt numFmtId="165" formatCode="_-&quot;R$&quot;* #,##0.00_-;&quot;-R$&quot;* #,##0.00_-;_-&quot;R$&quot;* \-??_-;_-@_-"/>
    <numFmt numFmtId="166" formatCode="_-[$R$-416]\ * #,##0.00_-;\-[$R$-416]\ * #,##0.00_-;_-[$R$-416]\ * \-??_-;_-@_-"/>
    <numFmt numFmtId="167" formatCode="0.0%"/>
    <numFmt numFmtId="168" formatCode="&quot;R$&quot;\ #,##0.00"/>
    <numFmt numFmtId="169" formatCode="_(* #,##0.00_);_(* \(#,##0.00\);_(* &quot;-&quot;??_);_(@_)"/>
  </numFmts>
  <fonts count="32" x14ac:knownFonts="1">
    <font>
      <sz val="10"/>
      <name val="Arial"/>
      <family val="2"/>
    </font>
    <font>
      <sz val="11"/>
      <color theme="1"/>
      <name val="Calibri"/>
      <family val="2"/>
      <scheme val="minor"/>
    </font>
    <font>
      <sz val="11"/>
      <color theme="1"/>
      <name val="Calibri"/>
      <family val="2"/>
      <scheme val="minor"/>
    </font>
    <font>
      <b/>
      <sz val="14"/>
      <name val="Arial"/>
      <family val="2"/>
    </font>
    <font>
      <sz val="12"/>
      <name val="Arial"/>
      <family val="2"/>
    </font>
    <font>
      <b/>
      <sz val="12"/>
      <name val="Arial"/>
      <family val="2"/>
    </font>
    <font>
      <b/>
      <sz val="10"/>
      <name val="Arial"/>
      <family val="2"/>
    </font>
    <font>
      <b/>
      <sz val="10"/>
      <color theme="0"/>
      <name val="Arial"/>
      <family val="2"/>
    </font>
    <font>
      <b/>
      <sz val="10"/>
      <color rgb="FFFF0000"/>
      <name val="Arial"/>
      <family val="2"/>
    </font>
    <font>
      <b/>
      <sz val="11"/>
      <name val="Arial"/>
      <family val="2"/>
    </font>
    <font>
      <sz val="12"/>
      <color theme="0"/>
      <name val="Arial"/>
      <family val="2"/>
    </font>
    <font>
      <b/>
      <sz val="14"/>
      <color theme="0"/>
      <name val="Arial"/>
      <family val="2"/>
    </font>
    <font>
      <sz val="10"/>
      <name val="Arial"/>
      <family val="2"/>
    </font>
    <font>
      <b/>
      <sz val="10.5"/>
      <name val="Arial"/>
      <family val="2"/>
    </font>
    <font>
      <b/>
      <sz val="14"/>
      <color theme="1" tint="0.249977111117893"/>
      <name val="Arial"/>
      <family val="2"/>
    </font>
    <font>
      <b/>
      <sz val="12"/>
      <color theme="1" tint="0.249977111117893"/>
      <name val="Arial"/>
      <family val="2"/>
    </font>
    <font>
      <b/>
      <sz val="12"/>
      <color theme="0"/>
      <name val="Arial"/>
      <family val="2"/>
    </font>
    <font>
      <b/>
      <sz val="11"/>
      <color theme="0"/>
      <name val="Arial"/>
      <family val="2"/>
    </font>
    <font>
      <sz val="11"/>
      <color theme="1"/>
      <name val="Arial"/>
      <family val="2"/>
    </font>
    <font>
      <i/>
      <sz val="11"/>
      <color rgb="FF7F7F7F"/>
      <name val="Calibri"/>
      <family val="2"/>
      <scheme val="minor"/>
    </font>
    <font>
      <sz val="11"/>
      <color theme="0"/>
      <name val="Arial"/>
      <family val="2"/>
    </font>
    <font>
      <sz val="11"/>
      <name val="Arial"/>
      <family val="2"/>
    </font>
    <font>
      <b/>
      <sz val="16"/>
      <color theme="1" tint="0.34998626667073579"/>
      <name val="Arial"/>
      <family val="2"/>
    </font>
    <font>
      <b/>
      <sz val="10"/>
      <color theme="1" tint="0.34998626667073579"/>
      <name val="Arial"/>
      <family val="2"/>
    </font>
    <font>
      <sz val="10"/>
      <color theme="1" tint="0.34998626667073579"/>
      <name val="Arial"/>
      <family val="2"/>
    </font>
    <font>
      <b/>
      <i/>
      <sz val="10"/>
      <color theme="1" tint="0.34998626667073579"/>
      <name val="Arial"/>
      <family val="2"/>
    </font>
    <font>
      <i/>
      <sz val="10"/>
      <color theme="1" tint="0.34998626667073579"/>
      <name val="Arial"/>
      <family val="2"/>
    </font>
    <font>
      <b/>
      <sz val="8"/>
      <color theme="0"/>
      <name val="Arial"/>
      <family val="2"/>
    </font>
    <font>
      <sz val="11"/>
      <color rgb="FF000000"/>
      <name val="Arial"/>
      <family val="2"/>
      <charset val="1"/>
    </font>
    <font>
      <sz val="10"/>
      <color rgb="FF000000"/>
      <name val="Arial"/>
      <family val="2"/>
      <charset val="1"/>
    </font>
    <font>
      <sz val="8"/>
      <name val="Arial"/>
      <family val="2"/>
    </font>
    <font>
      <sz val="9"/>
      <name val="Arial"/>
      <family val="2"/>
    </font>
  </fonts>
  <fills count="27">
    <fill>
      <patternFill patternType="none"/>
    </fill>
    <fill>
      <patternFill patternType="gray125"/>
    </fill>
    <fill>
      <patternFill patternType="solid">
        <fgColor theme="0" tint="-0.14999847407452621"/>
        <bgColor rgb="FFD0CECE"/>
      </patternFill>
    </fill>
    <fill>
      <patternFill patternType="solid">
        <fgColor theme="0"/>
        <bgColor rgb="FFF6F4F6"/>
      </patternFill>
    </fill>
    <fill>
      <patternFill patternType="solid">
        <fgColor theme="1" tint="0.24988555558946501"/>
        <bgColor rgb="FF333300"/>
      </patternFill>
    </fill>
    <fill>
      <patternFill patternType="solid">
        <fgColor theme="2"/>
        <bgColor rgb="FFF2F2F2"/>
      </patternFill>
    </fill>
    <fill>
      <patternFill patternType="solid">
        <fgColor theme="0" tint="-0.249977111117893"/>
        <bgColor rgb="FFD0CECE"/>
      </patternFill>
    </fill>
    <fill>
      <patternFill patternType="solid">
        <fgColor theme="1" tint="0.3498947111423078"/>
        <bgColor rgb="FF404040"/>
      </patternFill>
    </fill>
    <fill>
      <patternFill patternType="solid">
        <fgColor theme="0" tint="-0.34998626667073579"/>
        <bgColor rgb="FFAFABAB"/>
      </patternFill>
    </fill>
    <fill>
      <patternFill patternType="solid">
        <fgColor rgb="FFF6F4F6"/>
        <bgColor rgb="FFF2F2F2"/>
      </patternFill>
    </fill>
    <fill>
      <patternFill patternType="solid">
        <fgColor theme="1" tint="0.49989318521683401"/>
        <bgColor rgb="FF808080"/>
      </patternFill>
    </fill>
    <fill>
      <patternFill patternType="solid">
        <fgColor rgb="FF800080"/>
        <bgColor rgb="FF800080"/>
      </patternFill>
    </fill>
    <fill>
      <patternFill patternType="solid">
        <fgColor theme="0" tint="-4.9989318521683403E-2"/>
        <bgColor rgb="FFF6F4F6"/>
      </patternFill>
    </fill>
    <fill>
      <patternFill patternType="solid">
        <fgColor theme="5" tint="0.59987182226020086"/>
        <bgColor rgb="FFD0CECE"/>
      </patternFill>
    </fill>
    <fill>
      <patternFill patternType="solid">
        <fgColor theme="0" tint="-0.34998626667073579"/>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249977111117893"/>
        <bgColor rgb="FFF6F4F6"/>
      </patternFill>
    </fill>
    <fill>
      <patternFill patternType="solid">
        <fgColor theme="1" tint="0.34998626667073579"/>
        <bgColor rgb="FFF6F4F6"/>
      </patternFill>
    </fill>
    <fill>
      <patternFill patternType="solid">
        <fgColor theme="1" tint="0.249977111117893"/>
        <bgColor indexed="64"/>
      </patternFill>
    </fill>
    <fill>
      <patternFill patternType="solid">
        <fgColor theme="1" tint="0.34998626667073579"/>
        <bgColor indexed="64"/>
      </patternFill>
    </fill>
    <fill>
      <patternFill patternType="solid">
        <fgColor theme="0" tint="-0.499984740745262"/>
        <bgColor indexed="64"/>
      </patternFill>
    </fill>
    <fill>
      <patternFill patternType="solid">
        <fgColor rgb="FF800080"/>
        <bgColor indexed="64"/>
      </patternFill>
    </fill>
    <fill>
      <patternFill patternType="solid">
        <fgColor theme="0" tint="-4.9989318521683403E-2"/>
        <bgColor indexed="64"/>
      </patternFill>
    </fill>
    <fill>
      <patternFill patternType="solid">
        <fgColor rgb="FFCEC3D0"/>
        <bgColor indexed="64"/>
      </patternFill>
    </fill>
    <fill>
      <patternFill patternType="solid">
        <fgColor rgb="FFF6F4F6"/>
        <bgColor indexed="64"/>
      </patternFill>
    </fill>
  </fills>
  <borders count="115">
    <border>
      <left/>
      <right/>
      <top/>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bottom/>
      <diagonal/>
    </border>
    <border>
      <left style="thin">
        <color auto="1"/>
      </left>
      <right style="thin">
        <color auto="1"/>
      </right>
      <top style="thin">
        <color auto="1"/>
      </top>
      <bottom style="thin">
        <color auto="1"/>
      </bottom>
      <diagonal/>
    </border>
    <border>
      <left style="thin">
        <color rgb="FF767171"/>
      </left>
      <right style="thin">
        <color rgb="FF767171"/>
      </right>
      <top style="thin">
        <color rgb="FF767171"/>
      </top>
      <bottom style="thin">
        <color rgb="FF767171"/>
      </bottom>
      <diagonal/>
    </border>
    <border>
      <left/>
      <right/>
      <top style="thin">
        <color auto="1"/>
      </top>
      <bottom style="thin">
        <color theme="2" tint="-0.499984740745262"/>
      </bottom>
      <diagonal/>
    </border>
    <border>
      <left style="thin">
        <color theme="2" tint="-0.499984740745262"/>
      </left>
      <right/>
      <top style="thin">
        <color auto="1"/>
      </top>
      <bottom style="thin">
        <color theme="2"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2" tint="-0.499984740745262"/>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bottom/>
      <diagonal/>
    </border>
    <border>
      <left style="thin">
        <color theme="2" tint="-9.9978637043366805E-2"/>
      </left>
      <right/>
      <top style="thin">
        <color theme="2" tint="-9.9978637043366805E-2"/>
      </top>
      <bottom style="thin">
        <color theme="2" tint="-9.9978637043366805E-2"/>
      </bottom>
      <diagonal/>
    </border>
    <border>
      <left style="thin">
        <color theme="2" tint="-0.249977111117893"/>
      </left>
      <right/>
      <top style="thin">
        <color theme="2" tint="-0.249977111117893"/>
      </top>
      <bottom/>
      <diagonal/>
    </border>
    <border>
      <left/>
      <right style="thin">
        <color theme="2" tint="-0.249977111117893"/>
      </right>
      <top style="thin">
        <color theme="2" tint="-0.249977111117893"/>
      </top>
      <bottom/>
      <diagonal/>
    </border>
    <border>
      <left style="thin">
        <color theme="2" tint="-0.249977111117893"/>
      </left>
      <right/>
      <top/>
      <bottom/>
      <diagonal/>
    </border>
    <border>
      <left/>
      <right style="thin">
        <color theme="2" tint="-0.249977111117893"/>
      </right>
      <top/>
      <bottom/>
      <diagonal/>
    </border>
    <border>
      <left style="thin">
        <color theme="2" tint="-0.249977111117893"/>
      </left>
      <right/>
      <top/>
      <bottom style="thin">
        <color theme="2" tint="-0.249977111117893"/>
      </bottom>
      <diagonal/>
    </border>
    <border>
      <left/>
      <right style="thin">
        <color theme="2" tint="-0.249977111117893"/>
      </right>
      <top/>
      <bottom style="thin">
        <color theme="2" tint="-0.249977111117893"/>
      </bottom>
      <diagonal/>
    </border>
    <border>
      <left style="thin">
        <color auto="1"/>
      </left>
      <right/>
      <top/>
      <bottom style="thin">
        <color auto="1"/>
      </bottom>
      <diagonal/>
    </border>
    <border>
      <left style="thin">
        <color auto="1"/>
      </left>
      <right style="thin">
        <color theme="0" tint="-0.499984740745262"/>
      </right>
      <top style="thin">
        <color auto="1"/>
      </top>
      <bottom style="thin">
        <color theme="0" tint="-0.499984740745262"/>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2" tint="-0.499984740745262"/>
      </bottom>
      <diagonal/>
    </border>
    <border>
      <left style="thin">
        <color theme="0" tint="-0.499984740745262"/>
      </left>
      <right style="thin">
        <color theme="2" tint="-0.499984740745262"/>
      </right>
      <top style="thin">
        <color theme="0" tint="-0.499984740745262"/>
      </top>
      <bottom style="thin">
        <color theme="2" tint="-0.499984740745262"/>
      </bottom>
      <diagonal/>
    </border>
    <border>
      <left/>
      <right style="thin">
        <color theme="0" tint="-0.499984740745262"/>
      </right>
      <top style="thin">
        <color theme="0" tint="-0.499984740745262"/>
      </top>
      <bottom style="thin">
        <color theme="2" tint="-0.499984740745262"/>
      </bottom>
      <diagonal/>
    </border>
    <border>
      <left style="thin">
        <color theme="0" tint="-0.499984740745262"/>
      </left>
      <right style="thin">
        <color theme="2" tint="-0.499984740745262"/>
      </right>
      <top style="thin">
        <color theme="2" tint="-0.499984740745262"/>
      </top>
      <bottom style="thin">
        <color theme="0" tint="-0.499984740745262"/>
      </bottom>
      <diagonal/>
    </border>
    <border>
      <left style="thin">
        <color theme="2" tint="-0.499984740745262"/>
      </left>
      <right style="thin">
        <color theme="2" tint="-0.499984740745262"/>
      </right>
      <top style="thin">
        <color theme="2" tint="-0.499984740745262"/>
      </top>
      <bottom style="thin">
        <color theme="0" tint="-0.499984740745262"/>
      </bottom>
      <diagonal/>
    </border>
    <border>
      <left style="thin">
        <color theme="2" tint="-0.499984740745262"/>
      </left>
      <right style="thin">
        <color theme="0" tint="-0.499984740745262"/>
      </right>
      <top style="thin">
        <color theme="2"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2" tint="-0.249977111117893"/>
      </right>
      <top style="thin">
        <color theme="2" tint="-0.249977111117893"/>
      </top>
      <bottom style="thin">
        <color theme="2" tint="-0.249977111117893"/>
      </bottom>
      <diagonal/>
    </border>
    <border>
      <left style="thin">
        <color theme="0" tint="-0.499984740745262"/>
      </left>
      <right style="thin">
        <color theme="2" tint="-0.249977111117893"/>
      </right>
      <top style="thin">
        <color theme="2" tint="-0.249977111117893"/>
      </top>
      <bottom style="thin">
        <color theme="0" tint="-0.499984740745262"/>
      </bottom>
      <diagonal/>
    </border>
    <border>
      <left style="thin">
        <color theme="2" tint="-0.249977111117893"/>
      </left>
      <right/>
      <top/>
      <bottom style="thin">
        <color theme="0" tint="-0.499984740745262"/>
      </bottom>
      <diagonal/>
    </border>
    <border>
      <left style="medium">
        <color auto="1"/>
      </left>
      <right style="medium">
        <color auto="1"/>
      </right>
      <top style="medium">
        <color auto="1"/>
      </top>
      <bottom/>
      <diagonal/>
    </border>
    <border>
      <left/>
      <right/>
      <top style="medium">
        <color indexed="64"/>
      </top>
      <bottom/>
      <diagonal/>
    </border>
    <border>
      <left style="medium">
        <color indexed="64"/>
      </left>
      <right/>
      <top/>
      <bottom/>
      <diagonal/>
    </border>
    <border>
      <left style="medium">
        <color indexed="64"/>
      </left>
      <right/>
      <top style="medium">
        <color indexed="64"/>
      </top>
      <bottom style="thin">
        <color theme="2" tint="-0.249977111117893"/>
      </bottom>
      <diagonal/>
    </border>
    <border>
      <left/>
      <right/>
      <top style="medium">
        <color indexed="64"/>
      </top>
      <bottom style="thin">
        <color theme="2" tint="-0.249977111117893"/>
      </bottom>
      <diagonal/>
    </border>
    <border>
      <left/>
      <right style="medium">
        <color indexed="64"/>
      </right>
      <top style="medium">
        <color indexed="64"/>
      </top>
      <bottom style="thin">
        <color theme="2" tint="-0.249977111117893"/>
      </bottom>
      <diagonal/>
    </border>
    <border>
      <left style="medium">
        <color indexed="64"/>
      </left>
      <right style="thin">
        <color theme="2" tint="-0.249977111117893"/>
      </right>
      <top style="thin">
        <color theme="2" tint="-0.249977111117893"/>
      </top>
      <bottom/>
      <diagonal/>
    </border>
    <border>
      <left style="thin">
        <color theme="2" tint="-0.249977111117893"/>
      </left>
      <right style="medium">
        <color indexed="64"/>
      </right>
      <top style="thin">
        <color theme="2" tint="-0.249977111117893"/>
      </top>
      <bottom style="thin">
        <color theme="2" tint="-0.249977111117893"/>
      </bottom>
      <diagonal/>
    </border>
    <border>
      <left style="medium">
        <color indexed="64"/>
      </left>
      <right style="thin">
        <color theme="2" tint="-0.249977111117893"/>
      </right>
      <top/>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right style="medium">
        <color indexed="64"/>
      </right>
      <top/>
      <bottom/>
      <diagonal/>
    </border>
    <border>
      <left style="medium">
        <color indexed="64"/>
      </left>
      <right style="thin">
        <color rgb="FF767171"/>
      </right>
      <top style="thin">
        <color rgb="FF767171"/>
      </top>
      <bottom style="thin">
        <color rgb="FF767171"/>
      </bottom>
      <diagonal/>
    </border>
    <border>
      <left style="medium">
        <color indexed="64"/>
      </left>
      <right style="thin">
        <color theme="2" tint="-0.499984740745262"/>
      </right>
      <top/>
      <bottom/>
      <diagonal/>
    </border>
    <border>
      <left style="medium">
        <color indexed="64"/>
      </left>
      <right style="thin">
        <color theme="0"/>
      </right>
      <top style="thin">
        <color auto="1"/>
      </top>
      <bottom style="thin">
        <color theme="0"/>
      </bottom>
      <diagonal/>
    </border>
    <border>
      <left style="medium">
        <color indexed="64"/>
      </left>
      <right style="thin">
        <color theme="0"/>
      </right>
      <top style="thin">
        <color theme="0"/>
      </top>
      <bottom style="thin">
        <color theme="0"/>
      </bottom>
      <diagonal/>
    </border>
    <border>
      <left style="medium">
        <color indexed="64"/>
      </left>
      <right style="thin">
        <color theme="0"/>
      </right>
      <top style="thin">
        <color theme="0"/>
      </top>
      <bottom style="medium">
        <color indexed="64"/>
      </bottom>
      <diagonal/>
    </border>
    <border>
      <left style="thin">
        <color auto="1"/>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top style="thin">
        <color theme="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auto="1"/>
      </top>
      <bottom style="thin">
        <color indexed="64"/>
      </bottom>
      <diagonal/>
    </border>
    <border>
      <left/>
      <right/>
      <top style="medium">
        <color auto="1"/>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theme="0"/>
      </right>
      <top/>
      <bottom style="medium">
        <color theme="0"/>
      </bottom>
      <diagonal/>
    </border>
    <border>
      <left style="medium">
        <color theme="0"/>
      </left>
      <right style="medium">
        <color theme="0"/>
      </right>
      <top/>
      <bottom/>
      <diagonal/>
    </border>
    <border>
      <left style="medium">
        <color theme="0"/>
      </left>
      <right/>
      <top/>
      <bottom style="medium">
        <color theme="0"/>
      </bottom>
      <diagonal/>
    </border>
    <border>
      <left style="medium">
        <color indexed="64"/>
      </left>
      <right style="medium">
        <color theme="0"/>
      </right>
      <top style="medium">
        <color theme="0"/>
      </top>
      <bottom style="medium">
        <color indexed="64"/>
      </bottom>
      <diagonal/>
    </border>
    <border>
      <left style="medium">
        <color theme="0"/>
      </left>
      <right style="medium">
        <color theme="0"/>
      </right>
      <top/>
      <bottom style="medium">
        <color indexed="64"/>
      </bottom>
      <diagonal/>
    </border>
    <border>
      <left style="medium">
        <color theme="0"/>
      </left>
      <right/>
      <top style="medium">
        <color theme="0"/>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64"/>
      </right>
      <top/>
      <bottom/>
      <diagonal/>
    </border>
    <border>
      <left style="thin">
        <color theme="0" tint="-0.499984740745262"/>
      </left>
      <right style="thin">
        <color indexed="64"/>
      </right>
      <top style="thin">
        <color auto="1"/>
      </top>
      <bottom/>
      <diagonal/>
    </border>
    <border>
      <left style="thin">
        <color theme="0" tint="-0.499984740745262"/>
      </left>
      <right style="thin">
        <color indexed="64"/>
      </right>
      <top/>
      <bottom/>
      <diagonal/>
    </border>
    <border>
      <left style="thin">
        <color theme="0" tint="-0.499984740745262"/>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theme="1" tint="0.24994659260841701"/>
      </right>
      <top style="thin">
        <color theme="1" tint="0.24994659260841701"/>
      </top>
      <bottom style="thin">
        <color theme="1" tint="0.24994659260841701"/>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thin">
        <color theme="1" tint="0.24994659260841701"/>
      </left>
      <right/>
      <top style="thin">
        <color theme="1" tint="0.24994659260841701"/>
      </top>
      <bottom style="thin">
        <color theme="1" tint="0.24994659260841701"/>
      </bottom>
      <diagonal/>
    </border>
    <border>
      <left/>
      <right style="hair">
        <color theme="1" tint="0.24994659260841701"/>
      </right>
      <top style="thin">
        <color theme="1" tint="0.24994659260841701"/>
      </top>
      <bottom style="hair">
        <color theme="1" tint="0.24994659260841701"/>
      </bottom>
      <diagonal/>
    </border>
    <border>
      <left style="hair">
        <color rgb="FF404040"/>
      </left>
      <right style="hair">
        <color rgb="FF404040"/>
      </right>
      <top style="hair">
        <color rgb="FF404040"/>
      </top>
      <bottom style="hair">
        <color rgb="FF404040"/>
      </bottom>
      <diagonal/>
    </border>
    <border>
      <left style="hair">
        <color rgb="FF404040"/>
      </left>
      <right/>
      <top style="hair">
        <color rgb="FF404040"/>
      </top>
      <bottom style="hair">
        <color rgb="FF404040"/>
      </bottom>
      <diagonal/>
    </border>
    <border>
      <left/>
      <right style="hair">
        <color theme="1" tint="0.24994659260841701"/>
      </right>
      <top style="hair">
        <color theme="1" tint="0.24994659260841701"/>
      </top>
      <bottom style="hair">
        <color theme="1" tint="0.24994659260841701"/>
      </bottom>
      <diagonal/>
    </border>
    <border>
      <left/>
      <right style="hair">
        <color theme="1" tint="0.24994659260841701"/>
      </right>
      <top style="hair">
        <color theme="1" tint="0.24994659260841701"/>
      </top>
      <bottom style="thin">
        <color theme="1" tint="0.24994659260841701"/>
      </bottom>
      <diagonal/>
    </border>
    <border>
      <left style="thin">
        <color indexed="64"/>
      </left>
      <right/>
      <top/>
      <bottom style="thin">
        <color theme="2" tint="-0.249977111117893"/>
      </bottom>
      <diagonal/>
    </border>
    <border>
      <left/>
      <right/>
      <top/>
      <bottom style="thin">
        <color theme="2" tint="-0.249977111117893"/>
      </bottom>
      <diagonal/>
    </border>
    <border>
      <left/>
      <right/>
      <top style="thin">
        <color theme="2" tint="-9.9978637043366805E-2"/>
      </top>
      <bottom style="thin">
        <color theme="2" tint="-9.9978637043366805E-2"/>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diagonal/>
    </border>
  </borders>
  <cellStyleXfs count="12">
    <xf numFmtId="0" fontId="0" fillId="0" borderId="0"/>
    <xf numFmtId="165" fontId="12" fillId="0" borderId="0"/>
    <xf numFmtId="9" fontId="12" fillId="0" borderId="0"/>
    <xf numFmtId="0" fontId="12" fillId="0" borderId="0"/>
    <xf numFmtId="169" fontId="2" fillId="0" borderId="0" applyFont="0" applyFill="0" applyBorder="0" applyAlignment="0" applyProtection="0"/>
    <xf numFmtId="9" fontId="12" fillId="0" borderId="0" applyFont="0" applyFill="0" applyBorder="0" applyAlignment="0" applyProtection="0"/>
    <xf numFmtId="164" fontId="12" fillId="0" borderId="0"/>
    <xf numFmtId="44" fontId="12" fillId="0" borderId="0" applyFont="0" applyFill="0" applyBorder="0" applyAlignment="0" applyProtection="0"/>
    <xf numFmtId="9" fontId="2" fillId="0" borderId="0" applyFont="0" applyFill="0" applyBorder="0" applyAlignment="0" applyProtection="0"/>
    <xf numFmtId="0" fontId="19" fillId="0" borderId="0" applyNumberFormat="0" applyFill="0" applyBorder="0" applyAlignment="0" applyProtection="0"/>
    <xf numFmtId="0" fontId="1" fillId="0" borderId="0"/>
    <xf numFmtId="9" fontId="1" fillId="0" borderId="0" applyFont="0" applyFill="0" applyBorder="0" applyAlignment="0" applyProtection="0"/>
  </cellStyleXfs>
  <cellXfs count="377">
    <xf numFmtId="0" fontId="0" fillId="0" borderId="0" xfId="0" applyNumberFormat="1" applyFont="1" applyFill="1" applyBorder="1" applyProtection="1"/>
    <xf numFmtId="0" fontId="0" fillId="0" borderId="0" xfId="0" applyNumberFormat="1" applyFont="1" applyFill="1" applyBorder="1" applyProtection="1"/>
    <xf numFmtId="0" fontId="0" fillId="0" borderId="0" xfId="0" applyNumberFormat="1" applyFont="1" applyFill="1" applyBorder="1" applyAlignment="1" applyProtection="1">
      <alignment horizontal="center"/>
    </xf>
    <xf numFmtId="0" fontId="0" fillId="0" borderId="0" xfId="0" applyNumberFormat="1" applyFont="1" applyFill="1" applyBorder="1" applyAlignment="1" applyProtection="1">
      <alignment horizontal="center" vertical="center"/>
    </xf>
    <xf numFmtId="0" fontId="5" fillId="0" borderId="2" xfId="0" applyNumberFormat="1" applyFont="1" applyFill="1" applyBorder="1" applyProtection="1"/>
    <xf numFmtId="0" fontId="5" fillId="0" borderId="3" xfId="0" applyNumberFormat="1" applyFont="1" applyFill="1" applyBorder="1" applyProtection="1"/>
    <xf numFmtId="0" fontId="5" fillId="0" borderId="3" xfId="0" applyNumberFormat="1" applyFont="1" applyFill="1" applyBorder="1" applyAlignment="1" applyProtection="1">
      <alignment horizontal="right"/>
    </xf>
    <xf numFmtId="0" fontId="6" fillId="3" borderId="0" xfId="0" applyNumberFormat="1" applyFont="1" applyFill="1" applyBorder="1" applyProtection="1"/>
    <xf numFmtId="0" fontId="0" fillId="3" borderId="0" xfId="0" applyNumberFormat="1" applyFont="1" applyFill="1" applyBorder="1" applyAlignment="1" applyProtection="1">
      <alignment horizontal="left"/>
    </xf>
    <xf numFmtId="0" fontId="6" fillId="3" borderId="0" xfId="0" applyNumberFormat="1" applyFont="1" applyFill="1" applyBorder="1" applyAlignment="1" applyProtection="1">
      <alignment horizontal="center"/>
    </xf>
    <xf numFmtId="0" fontId="6" fillId="3" borderId="0" xfId="0" applyNumberFormat="1" applyFont="1" applyFill="1" applyBorder="1" applyAlignment="1" applyProtection="1">
      <alignment horizontal="center" vertical="center"/>
    </xf>
    <xf numFmtId="0" fontId="7" fillId="3" borderId="0" xfId="0" applyNumberFormat="1" applyFont="1" applyFill="1" applyBorder="1" applyAlignment="1" applyProtection="1">
      <alignment vertical="center"/>
    </xf>
    <xf numFmtId="0" fontId="6" fillId="3" borderId="5" xfId="0" applyNumberFormat="1" applyFont="1" applyFill="1" applyBorder="1" applyAlignment="1" applyProtection="1">
      <alignment vertical="center"/>
    </xf>
    <xf numFmtId="0" fontId="6" fillId="3" borderId="6" xfId="0" applyNumberFormat="1" applyFont="1" applyFill="1" applyBorder="1" applyAlignment="1" applyProtection="1">
      <alignment horizontal="center" vertical="center"/>
    </xf>
    <xf numFmtId="166" fontId="0" fillId="5" borderId="5" xfId="1" applyNumberFormat="1" applyFont="1" applyFill="1" applyBorder="1" applyAlignment="1" applyProtection="1">
      <alignment vertical="center"/>
    </xf>
    <xf numFmtId="0" fontId="0" fillId="5" borderId="6" xfId="0" applyNumberFormat="1" applyFont="1" applyFill="1" applyBorder="1" applyAlignment="1" applyProtection="1">
      <alignment horizontal="left"/>
    </xf>
    <xf numFmtId="166" fontId="0" fillId="3" borderId="5" xfId="1" applyNumberFormat="1" applyFont="1" applyFill="1" applyBorder="1" applyAlignment="1" applyProtection="1">
      <alignment vertical="center"/>
    </xf>
    <xf numFmtId="0" fontId="0" fillId="3" borderId="6" xfId="0" applyNumberFormat="1" applyFont="1" applyFill="1" applyBorder="1" applyAlignment="1" applyProtection="1">
      <alignment horizontal="left"/>
    </xf>
    <xf numFmtId="165" fontId="6" fillId="3" borderId="0" xfId="1" applyNumberFormat="1" applyFont="1" applyFill="1" applyBorder="1" applyAlignment="1" applyProtection="1">
      <alignment vertical="center"/>
    </xf>
    <xf numFmtId="0" fontId="8" fillId="3" borderId="0" xfId="0" applyNumberFormat="1" applyFont="1" applyFill="1" applyBorder="1" applyAlignment="1" applyProtection="1">
      <alignment vertical="center"/>
    </xf>
    <xf numFmtId="0" fontId="9" fillId="6" borderId="8" xfId="0" applyNumberFormat="1" applyFont="1" applyFill="1" applyBorder="1" applyAlignment="1" applyProtection="1">
      <alignment horizontal="center" vertical="center"/>
    </xf>
    <xf numFmtId="0" fontId="9" fillId="2" borderId="8" xfId="0" applyNumberFormat="1" applyFont="1" applyFill="1" applyBorder="1" applyAlignment="1" applyProtection="1">
      <alignment horizontal="center" vertical="center"/>
    </xf>
    <xf numFmtId="0" fontId="10" fillId="4" borderId="10" xfId="0" applyNumberFormat="1" applyFont="1" applyFill="1" applyBorder="1" applyAlignment="1" applyProtection="1">
      <alignment horizontal="center" vertical="center"/>
    </xf>
    <xf numFmtId="0" fontId="10" fillId="4" borderId="11" xfId="0" applyNumberFormat="1" applyFont="1" applyFill="1" applyBorder="1" applyAlignment="1" applyProtection="1">
      <alignment horizontal="center" vertical="center"/>
    </xf>
    <xf numFmtId="0" fontId="10" fillId="4" borderId="10" xfId="0" applyNumberFormat="1" applyFont="1" applyFill="1" applyBorder="1" applyAlignment="1" applyProtection="1">
      <alignment horizontal="left" vertical="center"/>
    </xf>
    <xf numFmtId="0" fontId="10" fillId="4" borderId="12" xfId="0" applyNumberFormat="1" applyFont="1" applyFill="1" applyBorder="1" applyAlignment="1" applyProtection="1">
      <alignment horizontal="center" vertical="center"/>
    </xf>
    <xf numFmtId="166" fontId="10" fillId="4" borderId="12" xfId="1" applyNumberFormat="1" applyFont="1" applyFill="1" applyBorder="1" applyAlignment="1" applyProtection="1">
      <alignment horizontal="center" vertical="center"/>
    </xf>
    <xf numFmtId="0" fontId="10" fillId="7" borderId="13" xfId="0" applyNumberFormat="1" applyFont="1" applyFill="1" applyBorder="1" applyAlignment="1" applyProtection="1">
      <alignment horizontal="center" vertical="center"/>
    </xf>
    <xf numFmtId="0" fontId="10" fillId="7" borderId="14" xfId="0" applyNumberFormat="1" applyFont="1" applyFill="1" applyBorder="1" applyAlignment="1" applyProtection="1">
      <alignment horizontal="center" vertical="center"/>
    </xf>
    <xf numFmtId="0" fontId="10" fillId="7" borderId="12" xfId="0" applyNumberFormat="1" applyFont="1" applyFill="1" applyBorder="1" applyAlignment="1" applyProtection="1">
      <alignment horizontal="center" vertical="center"/>
    </xf>
    <xf numFmtId="166" fontId="10" fillId="7" borderId="12" xfId="1" applyNumberFormat="1" applyFont="1" applyFill="1" applyBorder="1" applyAlignment="1" applyProtection="1">
      <alignment horizontal="center" vertical="center"/>
    </xf>
    <xf numFmtId="0" fontId="4" fillId="9" borderId="15" xfId="0" applyNumberFormat="1" applyFont="1" applyFill="1" applyBorder="1" applyAlignment="1" applyProtection="1">
      <alignment horizontal="center" vertical="center"/>
    </xf>
    <xf numFmtId="0" fontId="4" fillId="9" borderId="12" xfId="0" applyNumberFormat="1" applyFont="1" applyFill="1" applyBorder="1" applyAlignment="1" applyProtection="1">
      <alignment horizontal="center" vertical="center"/>
    </xf>
    <xf numFmtId="166" fontId="4" fillId="9" borderId="12" xfId="1" applyNumberFormat="1" applyFont="1" applyFill="1" applyBorder="1" applyAlignment="1" applyProtection="1">
      <alignment horizontal="center" vertical="center"/>
    </xf>
    <xf numFmtId="0" fontId="4" fillId="3" borderId="9" xfId="0" applyNumberFormat="1" applyFont="1" applyFill="1" applyBorder="1" applyAlignment="1" applyProtection="1">
      <alignment horizontal="center" vertical="center"/>
    </xf>
    <xf numFmtId="0" fontId="4" fillId="3" borderId="12" xfId="0" applyNumberFormat="1" applyFont="1" applyFill="1" applyBorder="1" applyAlignment="1" applyProtection="1">
      <alignment horizontal="center" vertical="center"/>
    </xf>
    <xf numFmtId="166" fontId="4" fillId="3" borderId="12" xfId="1" applyNumberFormat="1" applyFont="1" applyFill="1" applyBorder="1" applyAlignment="1" applyProtection="1">
      <alignment horizontal="center" vertical="center"/>
    </xf>
    <xf numFmtId="0" fontId="0" fillId="0" borderId="21" xfId="0" applyNumberFormat="1" applyFont="1" applyFill="1" applyBorder="1" applyAlignment="1" applyProtection="1">
      <alignment horizontal="center" vertical="center"/>
    </xf>
    <xf numFmtId="0" fontId="6" fillId="12" borderId="6" xfId="0" applyNumberFormat="1" applyFont="1" applyFill="1" applyBorder="1" applyProtection="1"/>
    <xf numFmtId="0" fontId="6" fillId="3" borderId="27" xfId="0" applyNumberFormat="1" applyFont="1" applyFill="1" applyBorder="1" applyAlignment="1" applyProtection="1">
      <alignment horizontal="center"/>
    </xf>
    <xf numFmtId="9" fontId="0" fillId="3" borderId="28" xfId="2" applyNumberFormat="1" applyFont="1" applyFill="1" applyBorder="1" applyAlignment="1" applyProtection="1">
      <alignment horizontal="center" vertical="center"/>
    </xf>
    <xf numFmtId="9" fontId="0" fillId="3" borderId="0" xfId="2" applyNumberFormat="1" applyFont="1" applyFill="1" applyBorder="1" applyAlignment="1" applyProtection="1">
      <alignment horizontal="center" vertical="center"/>
    </xf>
    <xf numFmtId="0" fontId="6" fillId="3" borderId="6" xfId="0" applyNumberFormat="1" applyFont="1" applyFill="1" applyBorder="1" applyProtection="1"/>
    <xf numFmtId="0" fontId="6" fillId="3" borderId="29" xfId="0" applyNumberFormat="1" applyFont="1" applyFill="1" applyBorder="1" applyAlignment="1" applyProtection="1">
      <alignment horizontal="center"/>
    </xf>
    <xf numFmtId="0" fontId="0" fillId="3" borderId="30" xfId="0" applyNumberFormat="1" applyFont="1" applyFill="1" applyBorder="1" applyAlignment="1" applyProtection="1">
      <alignment horizontal="center" vertical="center"/>
    </xf>
    <xf numFmtId="0" fontId="0" fillId="3" borderId="0" xfId="0" applyNumberFormat="1" applyFont="1" applyFill="1" applyBorder="1" applyAlignment="1" applyProtection="1">
      <alignment horizontal="center" vertical="center"/>
    </xf>
    <xf numFmtId="0" fontId="0" fillId="3" borderId="29" xfId="0" applyNumberFormat="1" applyFont="1" applyFill="1" applyBorder="1" applyAlignment="1" applyProtection="1">
      <alignment horizontal="center"/>
    </xf>
    <xf numFmtId="0" fontId="6" fillId="3" borderId="30" xfId="0" applyNumberFormat="1" applyFont="1" applyFill="1" applyBorder="1" applyAlignment="1" applyProtection="1">
      <alignment horizontal="center" vertical="center"/>
    </xf>
    <xf numFmtId="0" fontId="6" fillId="3" borderId="31" xfId="0" applyNumberFormat="1" applyFont="1" applyFill="1" applyBorder="1" applyAlignment="1" applyProtection="1">
      <alignment horizontal="center"/>
    </xf>
    <xf numFmtId="0" fontId="6" fillId="3" borderId="32" xfId="0" applyNumberFormat="1" applyFont="1" applyFill="1" applyBorder="1" applyAlignment="1" applyProtection="1">
      <alignment horizontal="center" vertical="center"/>
    </xf>
    <xf numFmtId="0" fontId="6" fillId="3" borderId="8" xfId="0" applyNumberFormat="1" applyFont="1" applyFill="1" applyBorder="1" applyAlignment="1" applyProtection="1">
      <alignment horizontal="center" vertical="center"/>
    </xf>
    <xf numFmtId="0" fontId="0" fillId="13" borderId="34" xfId="0" applyNumberFormat="1" applyFont="1" applyFill="1" applyBorder="1" applyAlignment="1" applyProtection="1">
      <alignment horizontal="center" vertical="center"/>
    </xf>
    <xf numFmtId="0" fontId="0" fillId="13" borderId="35" xfId="0" applyNumberFormat="1" applyFont="1" applyFill="1" applyBorder="1" applyAlignment="1" applyProtection="1">
      <alignment horizontal="center" vertical="center"/>
    </xf>
    <xf numFmtId="0" fontId="0" fillId="13" borderId="36" xfId="0" applyNumberFormat="1" applyFont="1" applyFill="1" applyBorder="1" applyAlignment="1" applyProtection="1">
      <alignment horizontal="left" vertical="center"/>
    </xf>
    <xf numFmtId="0" fontId="0" fillId="13" borderId="37" xfId="0" applyNumberFormat="1" applyFont="1" applyFill="1" applyBorder="1" applyAlignment="1" applyProtection="1">
      <alignment horizontal="center" vertical="center"/>
    </xf>
    <xf numFmtId="0" fontId="0" fillId="13" borderId="12" xfId="0" applyNumberFormat="1" applyFont="1" applyFill="1" applyBorder="1" applyAlignment="1" applyProtection="1">
      <alignment horizontal="center" vertical="center"/>
    </xf>
    <xf numFmtId="166" fontId="0" fillId="13" borderId="12" xfId="1" applyNumberFormat="1" applyFont="1" applyFill="1" applyBorder="1" applyAlignment="1" applyProtection="1">
      <alignment vertical="center"/>
    </xf>
    <xf numFmtId="167" fontId="0" fillId="13" borderId="12" xfId="2" applyNumberFormat="1" applyFont="1" applyFill="1" applyBorder="1" applyAlignment="1" applyProtection="1">
      <alignment horizontal="center" vertical="center"/>
    </xf>
    <xf numFmtId="167" fontId="0" fillId="13" borderId="12" xfId="2" applyNumberFormat="1" applyFont="1" applyFill="1" applyBorder="1" applyAlignment="1" applyProtection="1">
      <alignment horizontal="left" vertical="top"/>
    </xf>
    <xf numFmtId="0" fontId="0" fillId="9" borderId="14" xfId="0" applyNumberFormat="1" applyFont="1" applyFill="1" applyBorder="1" applyAlignment="1" applyProtection="1">
      <alignment horizontal="left" vertical="center"/>
    </xf>
    <xf numFmtId="0" fontId="0" fillId="9" borderId="38" xfId="0" applyNumberFormat="1" applyFont="1" applyFill="1" applyBorder="1" applyAlignment="1" applyProtection="1">
      <alignment horizontal="center" vertical="center"/>
    </xf>
    <xf numFmtId="0" fontId="0" fillId="9" borderId="39" xfId="0" applyNumberFormat="1" applyFont="1" applyFill="1" applyBorder="1" applyAlignment="1" applyProtection="1">
      <alignment horizontal="center" vertical="center"/>
    </xf>
    <xf numFmtId="0" fontId="0" fillId="9" borderId="40" xfId="0" applyNumberFormat="1" applyFont="1" applyFill="1" applyBorder="1" applyAlignment="1" applyProtection="1">
      <alignment vertical="center"/>
    </xf>
    <xf numFmtId="0" fontId="0" fillId="9" borderId="12" xfId="0" applyNumberFormat="1" applyFont="1" applyFill="1" applyBorder="1" applyAlignment="1" applyProtection="1">
      <alignment horizontal="center" vertical="center"/>
    </xf>
    <xf numFmtId="166" fontId="0" fillId="9" borderId="12" xfId="1" applyNumberFormat="1" applyFont="1" applyFill="1" applyBorder="1" applyAlignment="1" applyProtection="1">
      <alignment vertical="center"/>
    </xf>
    <xf numFmtId="167" fontId="0" fillId="9" borderId="12" xfId="2" applyNumberFormat="1" applyFont="1" applyFill="1" applyBorder="1" applyAlignment="1" applyProtection="1">
      <alignment horizontal="center" vertical="center"/>
    </xf>
    <xf numFmtId="167" fontId="0" fillId="9" borderId="12" xfId="2" applyNumberFormat="1" applyFont="1" applyFill="1" applyBorder="1" applyAlignment="1" applyProtection="1">
      <alignment horizontal="left" vertical="top"/>
    </xf>
    <xf numFmtId="0" fontId="0" fillId="3" borderId="14" xfId="0" applyNumberFormat="1" applyFont="1" applyFill="1" applyBorder="1" applyAlignment="1" applyProtection="1">
      <alignment horizontal="left" vertical="center"/>
    </xf>
    <xf numFmtId="0" fontId="0" fillId="3" borderId="41" xfId="0" applyNumberFormat="1" applyFont="1" applyFill="1" applyBorder="1" applyAlignment="1" applyProtection="1">
      <alignment horizontal="center" vertical="center"/>
    </xf>
    <xf numFmtId="0" fontId="0" fillId="3" borderId="42" xfId="0" applyNumberFormat="1" applyFont="1" applyFill="1" applyBorder="1" applyAlignment="1" applyProtection="1">
      <alignment horizontal="center" vertical="center"/>
    </xf>
    <xf numFmtId="0" fontId="0" fillId="3" borderId="43" xfId="0" applyNumberFormat="1" applyFont="1" applyFill="1" applyBorder="1" applyAlignment="1" applyProtection="1">
      <alignment vertical="center"/>
    </xf>
    <xf numFmtId="0" fontId="0" fillId="3" borderId="12" xfId="0" applyNumberFormat="1" applyFont="1" applyFill="1" applyBorder="1" applyAlignment="1" applyProtection="1">
      <alignment horizontal="center" vertical="center"/>
    </xf>
    <xf numFmtId="166" fontId="0" fillId="3" borderId="12" xfId="1" applyNumberFormat="1" applyFont="1" applyFill="1" applyBorder="1" applyAlignment="1" applyProtection="1">
      <alignment vertical="center"/>
    </xf>
    <xf numFmtId="167" fontId="0" fillId="3" borderId="12" xfId="2" applyNumberFormat="1" applyFont="1" applyFill="1" applyBorder="1" applyAlignment="1" applyProtection="1">
      <alignment horizontal="center" vertical="center"/>
    </xf>
    <xf numFmtId="167" fontId="0" fillId="3" borderId="12" xfId="2" applyNumberFormat="1" applyFont="1" applyFill="1" applyBorder="1" applyAlignment="1" applyProtection="1">
      <alignment horizontal="left" vertical="top"/>
    </xf>
    <xf numFmtId="0" fontId="6" fillId="12" borderId="45" xfId="0" applyNumberFormat="1" applyFont="1" applyFill="1" applyBorder="1" applyProtection="1"/>
    <xf numFmtId="0" fontId="6" fillId="3" borderId="45" xfId="0" applyNumberFormat="1" applyFont="1" applyFill="1" applyBorder="1" applyProtection="1"/>
    <xf numFmtId="0" fontId="6" fillId="3" borderId="46" xfId="0" applyNumberFormat="1" applyFont="1" applyFill="1" applyBorder="1" applyProtection="1"/>
    <xf numFmtId="0" fontId="7" fillId="11" borderId="0" xfId="0" applyNumberFormat="1" applyFont="1" applyFill="1" applyBorder="1" applyAlignment="1" applyProtection="1">
      <alignment horizontal="center" vertical="center"/>
    </xf>
    <xf numFmtId="0" fontId="0" fillId="9" borderId="41" xfId="0" applyNumberFormat="1" applyFont="1" applyFill="1" applyBorder="1" applyAlignment="1" applyProtection="1">
      <alignment horizontal="center" vertical="center"/>
    </xf>
    <xf numFmtId="0" fontId="0" fillId="9" borderId="40" xfId="0" applyNumberFormat="1" applyFont="1" applyFill="1" applyBorder="1" applyAlignment="1" applyProtection="1">
      <alignment horizontal="left" vertical="center"/>
    </xf>
    <xf numFmtId="0" fontId="0" fillId="3" borderId="40" xfId="0" applyNumberFormat="1" applyFont="1" applyFill="1" applyBorder="1" applyAlignment="1" applyProtection="1">
      <alignment horizontal="left" vertical="center"/>
    </xf>
    <xf numFmtId="0" fontId="0" fillId="0" borderId="0" xfId="0" applyNumberFormat="1" applyFont="1" applyFill="1" applyBorder="1" applyAlignment="1" applyProtection="1">
      <alignment horizontal="center"/>
    </xf>
    <xf numFmtId="0" fontId="0"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xf>
    <xf numFmtId="0" fontId="5" fillId="0" borderId="0" xfId="0" applyNumberFormat="1" applyFont="1" applyFill="1" applyBorder="1" applyAlignment="1" applyProtection="1">
      <alignment horizontal="left"/>
    </xf>
    <xf numFmtId="0" fontId="5" fillId="0" borderId="50" xfId="0" applyNumberFormat="1" applyFont="1" applyFill="1" applyBorder="1" applyProtection="1"/>
    <xf numFmtId="0" fontId="0" fillId="0" borderId="3" xfId="0" applyNumberFormat="1" applyFont="1" applyFill="1" applyBorder="1" applyAlignment="1" applyProtection="1">
      <alignment horizontal="center" vertical="center"/>
    </xf>
    <xf numFmtId="0" fontId="7" fillId="4" borderId="51" xfId="0" applyNumberFormat="1" applyFont="1" applyFill="1" applyBorder="1" applyAlignment="1" applyProtection="1">
      <alignment vertical="center"/>
    </xf>
    <xf numFmtId="0" fontId="7" fillId="4" borderId="52" xfId="0" applyNumberFormat="1" applyFont="1" applyFill="1" applyBorder="1" applyAlignment="1" applyProtection="1">
      <alignment vertical="center"/>
    </xf>
    <xf numFmtId="0" fontId="7" fillId="4" borderId="53" xfId="0" applyNumberFormat="1" applyFont="1" applyFill="1" applyBorder="1" applyAlignment="1" applyProtection="1">
      <alignment vertical="center"/>
    </xf>
    <xf numFmtId="9" fontId="0" fillId="3" borderId="55" xfId="2" applyNumberFormat="1" applyFont="1" applyFill="1" applyBorder="1" applyProtection="1"/>
    <xf numFmtId="0" fontId="10" fillId="4" borderId="60" xfId="0" applyNumberFormat="1" applyFont="1" applyFill="1" applyBorder="1" applyAlignment="1" applyProtection="1">
      <alignment horizontal="center" vertical="center"/>
    </xf>
    <xf numFmtId="0" fontId="10" fillId="7" borderId="61" xfId="0" applyNumberFormat="1" applyFont="1" applyFill="1" applyBorder="1" applyAlignment="1" applyProtection="1">
      <alignment horizontal="center" vertical="center"/>
    </xf>
    <xf numFmtId="0" fontId="4" fillId="9" borderId="60" xfId="0" applyNumberFormat="1" applyFont="1" applyFill="1" applyBorder="1" applyAlignment="1" applyProtection="1">
      <alignment horizontal="center" vertical="center"/>
    </xf>
    <xf numFmtId="0" fontId="4" fillId="3" borderId="60" xfId="0" applyNumberFormat="1" applyFont="1" applyFill="1" applyBorder="1" applyAlignment="1" applyProtection="1">
      <alignment horizontal="center" vertical="center"/>
    </xf>
    <xf numFmtId="0" fontId="0" fillId="0" borderId="50" xfId="0" applyNumberFormat="1" applyFont="1" applyFill="1" applyBorder="1" applyProtection="1"/>
    <xf numFmtId="0" fontId="0" fillId="0" borderId="0" xfId="0" applyNumberFormat="1" applyFont="1" applyFill="1" applyBorder="1" applyProtection="1"/>
    <xf numFmtId="0" fontId="5" fillId="0" borderId="0" xfId="0" applyNumberFormat="1" applyFont="1" applyFill="1" applyBorder="1" applyAlignment="1" applyProtection="1">
      <alignment horizontal="left"/>
    </xf>
    <xf numFmtId="0" fontId="5" fillId="0" borderId="3" xfId="0" applyNumberFormat="1" applyFont="1" applyFill="1" applyBorder="1" applyAlignment="1" applyProtection="1">
      <alignment horizontal="left"/>
    </xf>
    <xf numFmtId="10" fontId="0" fillId="5" borderId="55" xfId="2" applyNumberFormat="1" applyFont="1" applyFill="1" applyBorder="1" applyProtection="1"/>
    <xf numFmtId="0" fontId="6" fillId="3" borderId="55" xfId="0" applyNumberFormat="1" applyFont="1" applyFill="1" applyBorder="1" applyAlignment="1" applyProtection="1">
      <alignment horizontal="center" vertical="center"/>
    </xf>
    <xf numFmtId="0" fontId="9" fillId="0" borderId="0" xfId="0" applyNumberFormat="1" applyFont="1" applyFill="1" applyBorder="1" applyAlignment="1" applyProtection="1">
      <alignment horizontal="right"/>
    </xf>
    <xf numFmtId="0" fontId="13" fillId="0" borderId="3" xfId="0" applyNumberFormat="1" applyFont="1" applyFill="1" applyBorder="1" applyAlignment="1" applyProtection="1">
      <alignment horizontal="right"/>
    </xf>
    <xf numFmtId="0" fontId="4" fillId="3" borderId="14" xfId="0" applyNumberFormat="1" applyFont="1" applyFill="1" applyBorder="1" applyAlignment="1" applyProtection="1">
      <alignment horizontal="left" vertical="center" wrapText="1"/>
    </xf>
    <xf numFmtId="0" fontId="4" fillId="9" borderId="13" xfId="0" applyNumberFormat="1" applyFont="1" applyFill="1" applyBorder="1" applyAlignment="1" applyProtection="1">
      <alignment horizontal="left" vertical="center" wrapText="1"/>
    </xf>
    <xf numFmtId="0" fontId="10" fillId="4" borderId="10" xfId="0" applyNumberFormat="1" applyFont="1" applyFill="1" applyBorder="1" applyAlignment="1" applyProtection="1">
      <alignment horizontal="left" vertical="center" wrapText="1"/>
    </xf>
    <xf numFmtId="0" fontId="10" fillId="7" borderId="13" xfId="0" applyNumberFormat="1" applyFont="1" applyFill="1" applyBorder="1" applyAlignment="1" applyProtection="1">
      <alignment horizontal="left" vertical="center" wrapText="1"/>
    </xf>
    <xf numFmtId="164" fontId="0" fillId="0" borderId="0" xfId="0" applyNumberFormat="1" applyFont="1" applyFill="1" applyBorder="1" applyAlignment="1" applyProtection="1">
      <alignment horizontal="center" vertical="center"/>
    </xf>
    <xf numFmtId="14" fontId="5" fillId="0" borderId="0" xfId="0" applyNumberFormat="1" applyFont="1" applyFill="1" applyBorder="1" applyAlignment="1" applyProtection="1">
      <alignment horizontal="left"/>
    </xf>
    <xf numFmtId="0" fontId="0" fillId="0" borderId="0" xfId="0"/>
    <xf numFmtId="0" fontId="15" fillId="15" borderId="71" xfId="3" applyFont="1" applyFill="1" applyBorder="1" applyAlignment="1">
      <alignment vertical="center"/>
    </xf>
    <xf numFmtId="0" fontId="15" fillId="15" borderId="72" xfId="3" applyFont="1" applyFill="1" applyBorder="1" applyAlignment="1">
      <alignment vertical="center"/>
    </xf>
    <xf numFmtId="0" fontId="14" fillId="15" borderId="72" xfId="3" applyFont="1" applyFill="1" applyBorder="1" applyAlignment="1" applyProtection="1">
      <alignment horizontal="left" vertical="center"/>
      <protection locked="0"/>
    </xf>
    <xf numFmtId="0" fontId="15" fillId="15" borderId="73" xfId="3" applyFont="1" applyFill="1" applyBorder="1" applyAlignment="1">
      <alignment vertical="center"/>
    </xf>
    <xf numFmtId="0" fontId="15" fillId="15" borderId="74" xfId="3" applyFont="1" applyFill="1" applyBorder="1" applyAlignment="1">
      <alignment vertical="center"/>
    </xf>
    <xf numFmtId="0" fontId="14" fillId="15" borderId="74" xfId="3" applyFont="1" applyFill="1" applyBorder="1" applyAlignment="1" applyProtection="1">
      <alignment horizontal="left" vertical="center"/>
      <protection locked="0"/>
    </xf>
    <xf numFmtId="0" fontId="15" fillId="15" borderId="2" xfId="3" applyFont="1" applyFill="1" applyBorder="1" applyAlignment="1">
      <alignment vertical="center"/>
    </xf>
    <xf numFmtId="0" fontId="15" fillId="15" borderId="3" xfId="3" applyFont="1" applyFill="1" applyBorder="1" applyAlignment="1">
      <alignment vertical="center"/>
    </xf>
    <xf numFmtId="0" fontId="14" fillId="15" borderId="3" xfId="3" applyFont="1" applyFill="1" applyBorder="1" applyAlignment="1" applyProtection="1">
      <alignment horizontal="left" vertical="center"/>
      <protection locked="0"/>
    </xf>
    <xf numFmtId="169" fontId="16" fillId="16" borderId="76" xfId="4" applyFont="1" applyFill="1" applyBorder="1" applyAlignment="1" applyProtection="1">
      <alignment horizontal="center" vertical="center"/>
      <protection locked="0"/>
    </xf>
    <xf numFmtId="169" fontId="17" fillId="16" borderId="83" xfId="4" applyFont="1" applyFill="1" applyBorder="1" applyAlignment="1" applyProtection="1">
      <alignment horizontal="center" vertical="center"/>
      <protection locked="0"/>
    </xf>
    <xf numFmtId="168" fontId="5" fillId="17" borderId="76" xfId="6" applyNumberFormat="1" applyFont="1" applyFill="1" applyBorder="1" applyAlignment="1" applyProtection="1">
      <alignment horizontal="center" vertical="center"/>
      <protection locked="0"/>
    </xf>
    <xf numFmtId="44" fontId="4" fillId="0" borderId="76" xfId="7" quotePrefix="1" applyFont="1" applyFill="1" applyBorder="1" applyAlignment="1" applyProtection="1">
      <alignment vertical="center"/>
    </xf>
    <xf numFmtId="44" fontId="5" fillId="0" borderId="86" xfId="8" quotePrefix="1" applyNumberFormat="1" applyFont="1" applyFill="1" applyBorder="1" applyAlignment="1" applyProtection="1">
      <alignment horizontal="left" vertical="center"/>
    </xf>
    <xf numFmtId="10" fontId="5" fillId="15" borderId="8" xfId="8" applyNumberFormat="1" applyFont="1" applyFill="1" applyBorder="1" applyAlignment="1" applyProtection="1">
      <alignment horizontal="center" vertical="center" wrapText="1"/>
      <protection locked="0"/>
    </xf>
    <xf numFmtId="10" fontId="4" fillId="0" borderId="8" xfId="8" quotePrefix="1" applyNumberFormat="1" applyFont="1" applyFill="1" applyBorder="1" applyAlignment="1" applyProtection="1">
      <alignment horizontal="center" vertical="center"/>
    </xf>
    <xf numFmtId="167" fontId="4" fillId="15" borderId="88" xfId="8" quotePrefix="1" applyNumberFormat="1" applyFont="1" applyFill="1" applyBorder="1" applyAlignment="1" applyProtection="1">
      <alignment horizontal="left" vertical="center"/>
    </xf>
    <xf numFmtId="168" fontId="5" fillId="17" borderId="8" xfId="6" applyNumberFormat="1" applyFont="1" applyFill="1" applyBorder="1" applyAlignment="1" applyProtection="1">
      <alignment horizontal="center" vertical="center"/>
      <protection locked="0"/>
    </xf>
    <xf numFmtId="44" fontId="4" fillId="0" borderId="8" xfId="7" quotePrefix="1" applyFont="1" applyFill="1" applyBorder="1" applyAlignment="1" applyProtection="1">
      <alignment vertical="center"/>
    </xf>
    <xf numFmtId="44" fontId="5" fillId="0" borderId="88" xfId="8" quotePrefix="1" applyNumberFormat="1" applyFont="1" applyFill="1" applyBorder="1" applyAlignment="1" applyProtection="1">
      <alignment horizontal="left" vertical="center"/>
    </xf>
    <xf numFmtId="168" fontId="5" fillId="17" borderId="1" xfId="7" quotePrefix="1" applyNumberFormat="1" applyFont="1" applyFill="1" applyBorder="1" applyAlignment="1" applyProtection="1">
      <alignment horizontal="center" vertical="center"/>
      <protection locked="0"/>
    </xf>
    <xf numFmtId="168" fontId="5" fillId="17" borderId="69" xfId="7" quotePrefix="1" applyNumberFormat="1" applyFont="1" applyFill="1" applyBorder="1" applyAlignment="1" applyProtection="1">
      <alignment horizontal="center" vertical="center"/>
      <protection locked="0"/>
    </xf>
    <xf numFmtId="168" fontId="5" fillId="17" borderId="2" xfId="4" applyNumberFormat="1" applyFont="1" applyFill="1" applyBorder="1" applyAlignment="1" applyProtection="1">
      <alignment horizontal="center" vertical="center"/>
    </xf>
    <xf numFmtId="168" fontId="5" fillId="17" borderId="90" xfId="4" applyNumberFormat="1" applyFont="1" applyFill="1" applyBorder="1" applyAlignment="1" applyProtection="1">
      <alignment horizontal="center" vertical="center"/>
    </xf>
    <xf numFmtId="0" fontId="18" fillId="0" borderId="0" xfId="0" applyFont="1" applyAlignment="1" applyProtection="1">
      <alignment horizontal="left" vertical="center"/>
      <protection locked="0"/>
    </xf>
    <xf numFmtId="2" fontId="0" fillId="13" borderId="14" xfId="0" applyNumberFormat="1" applyFont="1" applyFill="1" applyBorder="1" applyAlignment="1" applyProtection="1">
      <alignment horizontal="left" vertical="center"/>
    </xf>
    <xf numFmtId="2" fontId="0" fillId="3" borderId="14" xfId="0" applyNumberFormat="1" applyFont="1" applyFill="1" applyBorder="1" applyAlignment="1" applyProtection="1">
      <alignment horizontal="left" vertical="center"/>
    </xf>
    <xf numFmtId="2" fontId="0" fillId="9" borderId="14" xfId="0" applyNumberFormat="1" applyFont="1" applyFill="1" applyBorder="1" applyAlignment="1" applyProtection="1">
      <alignment horizontal="left" vertical="center"/>
    </xf>
    <xf numFmtId="166" fontId="4" fillId="18" borderId="12" xfId="1" applyNumberFormat="1" applyFont="1" applyFill="1" applyBorder="1" applyAlignment="1" applyProtection="1">
      <alignment horizontal="center" vertical="center"/>
    </xf>
    <xf numFmtId="166" fontId="4" fillId="19" borderId="12" xfId="1" applyNumberFormat="1" applyFont="1" applyFill="1" applyBorder="1" applyAlignment="1" applyProtection="1">
      <alignment horizontal="center" vertical="center"/>
    </xf>
    <xf numFmtId="49" fontId="4" fillId="3" borderId="9" xfId="0" applyNumberFormat="1" applyFont="1" applyFill="1" applyBorder="1" applyAlignment="1" applyProtection="1">
      <alignment horizontal="center" vertical="center"/>
    </xf>
    <xf numFmtId="49" fontId="4" fillId="9" borderId="15" xfId="0" applyNumberFormat="1" applyFont="1" applyFill="1" applyBorder="1" applyAlignment="1" applyProtection="1">
      <alignment horizontal="center" vertical="center"/>
    </xf>
    <xf numFmtId="49" fontId="0" fillId="13" borderId="14" xfId="0" applyNumberFormat="1" applyFont="1" applyFill="1" applyBorder="1" applyAlignment="1" applyProtection="1">
      <alignment horizontal="left" vertical="center"/>
    </xf>
    <xf numFmtId="10" fontId="20" fillId="20" borderId="95" xfId="0" applyNumberFormat="1" applyFont="1" applyFill="1" applyBorder="1" applyAlignment="1" applyProtection="1">
      <alignment vertical="center"/>
    </xf>
    <xf numFmtId="10" fontId="21" fillId="0" borderId="96" xfId="0" applyNumberFormat="1" applyFont="1" applyFill="1" applyBorder="1" applyAlignment="1" applyProtection="1">
      <alignment vertical="center"/>
    </xf>
    <xf numFmtId="10" fontId="20" fillId="20" borderId="96" xfId="0" applyNumberFormat="1" applyFont="1" applyFill="1" applyBorder="1" applyAlignment="1" applyProtection="1">
      <alignment vertical="center"/>
    </xf>
    <xf numFmtId="10" fontId="20" fillId="21" borderId="96" xfId="0" applyNumberFormat="1" applyFont="1" applyFill="1" applyBorder="1" applyAlignment="1" applyProtection="1">
      <alignment vertical="center"/>
    </xf>
    <xf numFmtId="10" fontId="21" fillId="0" borderId="97" xfId="0" applyNumberFormat="1" applyFont="1" applyFill="1" applyBorder="1" applyAlignment="1" applyProtection="1">
      <alignment vertical="center"/>
    </xf>
    <xf numFmtId="49" fontId="23" fillId="15" borderId="74" xfId="0" applyNumberFormat="1" applyFont="1" applyFill="1" applyBorder="1" applyAlignment="1">
      <alignment horizontal="center" vertical="center"/>
    </xf>
    <xf numFmtId="0" fontId="23" fillId="15" borderId="74" xfId="0" applyFont="1" applyFill="1" applyBorder="1" applyAlignment="1">
      <alignment vertical="center"/>
    </xf>
    <xf numFmtId="0" fontId="24" fillId="15" borderId="74" xfId="0" applyFont="1" applyFill="1" applyBorder="1" applyAlignment="1">
      <alignment vertical="center"/>
    </xf>
    <xf numFmtId="49" fontId="25" fillId="15" borderId="0" xfId="0" applyNumberFormat="1" applyFont="1" applyFill="1" applyAlignment="1">
      <alignment horizontal="center" vertical="center"/>
    </xf>
    <xf numFmtId="0" fontId="25" fillId="15" borderId="0" xfId="0" applyFont="1" applyFill="1" applyAlignment="1">
      <alignment vertical="center"/>
    </xf>
    <xf numFmtId="0" fontId="26" fillId="15" borderId="0" xfId="0" applyFont="1" applyFill="1" applyAlignment="1">
      <alignment vertical="center"/>
    </xf>
    <xf numFmtId="0" fontId="24" fillId="15" borderId="0" xfId="0" applyFont="1" applyFill="1" applyAlignment="1">
      <alignment vertical="center"/>
    </xf>
    <xf numFmtId="0" fontId="7" fillId="22" borderId="100" xfId="10" applyFont="1" applyFill="1" applyBorder="1" applyAlignment="1">
      <alignment horizontal="left" vertical="center"/>
    </xf>
    <xf numFmtId="0" fontId="20" fillId="22" borderId="101" xfId="10" applyFont="1" applyFill="1" applyBorder="1" applyAlignment="1">
      <alignment vertical="center"/>
    </xf>
    <xf numFmtId="169" fontId="27" fillId="22" borderId="101" xfId="10" applyNumberFormat="1" applyFont="1" applyFill="1" applyBorder="1" applyAlignment="1">
      <alignment horizontal="center" vertical="center" wrapText="1"/>
    </xf>
    <xf numFmtId="169" fontId="27" fillId="22" borderId="102" xfId="10" applyNumberFormat="1" applyFont="1" applyFill="1" applyBorder="1" applyAlignment="1">
      <alignment horizontal="center" vertical="center" wrapText="1"/>
    </xf>
    <xf numFmtId="0" fontId="18" fillId="0" borderId="103" xfId="10" applyFont="1" applyBorder="1" applyAlignment="1">
      <alignment horizontal="center" vertical="center"/>
    </xf>
    <xf numFmtId="0" fontId="28" fillId="0" borderId="104" xfId="9" applyFont="1" applyBorder="1" applyAlignment="1" applyProtection="1">
      <alignment vertical="center"/>
    </xf>
    <xf numFmtId="10" fontId="28" fillId="15" borderId="104" xfId="9" applyNumberFormat="1" applyFont="1" applyFill="1" applyBorder="1" applyAlignment="1" applyProtection="1">
      <alignment horizontal="center" vertical="center"/>
    </xf>
    <xf numFmtId="10" fontId="28" fillId="15" borderId="105" xfId="9" applyNumberFormat="1" applyFont="1" applyFill="1" applyBorder="1" applyAlignment="1" applyProtection="1">
      <alignment horizontal="center" vertical="center"/>
    </xf>
    <xf numFmtId="0" fontId="18" fillId="0" borderId="106" xfId="10" applyFont="1" applyBorder="1" applyAlignment="1">
      <alignment horizontal="center" vertical="center"/>
    </xf>
    <xf numFmtId="0" fontId="18" fillId="0" borderId="107" xfId="10" applyFont="1" applyBorder="1" applyAlignment="1">
      <alignment horizontal="center" vertical="center"/>
    </xf>
    <xf numFmtId="0" fontId="21" fillId="16" borderId="100" xfId="10" applyFont="1" applyFill="1" applyBorder="1" applyAlignment="1">
      <alignment horizontal="center" vertical="center"/>
    </xf>
    <xf numFmtId="0" fontId="12" fillId="16" borderId="101" xfId="10" applyFont="1" applyFill="1" applyBorder="1" applyAlignment="1">
      <alignment vertical="center"/>
    </xf>
    <xf numFmtId="10" fontId="6" fillId="16" borderId="101" xfId="5" applyNumberFormat="1" applyFont="1" applyFill="1" applyBorder="1" applyAlignment="1">
      <alignment horizontal="center" vertical="center"/>
    </xf>
    <xf numFmtId="10" fontId="6" fillId="16" borderId="102" xfId="5" applyNumberFormat="1" applyFont="1" applyFill="1" applyBorder="1" applyAlignment="1">
      <alignment horizontal="center" vertical="center"/>
    </xf>
    <xf numFmtId="0" fontId="29" fillId="0" borderId="104" xfId="9" applyFont="1" applyBorder="1" applyAlignment="1" applyProtection="1">
      <alignment vertical="center"/>
    </xf>
    <xf numFmtId="0" fontId="29" fillId="0" borderId="104" xfId="9" applyFont="1" applyBorder="1" applyAlignment="1" applyProtection="1">
      <alignment vertical="center" wrapText="1"/>
    </xf>
    <xf numFmtId="169" fontId="7" fillId="22" borderId="101" xfId="10" applyNumberFormat="1" applyFont="1" applyFill="1" applyBorder="1" applyAlignment="1">
      <alignment horizontal="center" vertical="center" wrapText="1"/>
    </xf>
    <xf numFmtId="10" fontId="16" fillId="22" borderId="101" xfId="11" applyNumberFormat="1" applyFont="1" applyFill="1" applyBorder="1" applyAlignment="1">
      <alignment horizontal="center" vertical="center"/>
    </xf>
    <xf numFmtId="0" fontId="7" fillId="15" borderId="0" xfId="0" applyFont="1" applyFill="1" applyAlignment="1">
      <alignment vertical="center"/>
    </xf>
    <xf numFmtId="0" fontId="6" fillId="24" borderId="6" xfId="0" applyFont="1" applyFill="1" applyBorder="1"/>
    <xf numFmtId="0" fontId="6" fillId="15" borderId="27" xfId="0" applyFont="1" applyFill="1" applyBorder="1" applyAlignment="1">
      <alignment horizontal="center"/>
    </xf>
    <xf numFmtId="9" fontId="0" fillId="15" borderId="28" xfId="2" applyFont="1" applyFill="1" applyBorder="1" applyAlignment="1">
      <alignment horizontal="center" vertical="center"/>
    </xf>
    <xf numFmtId="0" fontId="6" fillId="15" borderId="6" xfId="0" applyFont="1" applyFill="1" applyBorder="1"/>
    <xf numFmtId="0" fontId="6" fillId="15" borderId="29" xfId="0" applyFont="1" applyFill="1" applyBorder="1" applyAlignment="1">
      <alignment horizontal="center"/>
    </xf>
    <xf numFmtId="0" fontId="0" fillId="15" borderId="30" xfId="0" applyFill="1" applyBorder="1" applyAlignment="1">
      <alignment horizontal="center" vertical="center"/>
    </xf>
    <xf numFmtId="0" fontId="0" fillId="15" borderId="29" xfId="0" applyFill="1" applyBorder="1" applyAlignment="1">
      <alignment horizontal="center"/>
    </xf>
    <xf numFmtId="0" fontId="6" fillId="15" borderId="30" xfId="0" applyFont="1" applyFill="1" applyBorder="1" applyAlignment="1">
      <alignment horizontal="center" vertical="center"/>
    </xf>
    <xf numFmtId="0" fontId="6" fillId="15" borderId="31" xfId="0" applyFont="1" applyFill="1" applyBorder="1" applyAlignment="1">
      <alignment horizontal="center"/>
    </xf>
    <xf numFmtId="0" fontId="6" fillId="15" borderId="32" xfId="0" applyFont="1" applyFill="1" applyBorder="1" applyAlignment="1">
      <alignment horizontal="center" vertical="center"/>
    </xf>
    <xf numFmtId="0" fontId="6" fillId="15" borderId="0" xfId="0" applyFont="1" applyFill="1"/>
    <xf numFmtId="0" fontId="0" fillId="15" borderId="0" xfId="0" applyFill="1" applyAlignment="1">
      <alignment horizontal="left"/>
    </xf>
    <xf numFmtId="0" fontId="6" fillId="15" borderId="0" xfId="0" applyFont="1" applyFill="1" applyAlignment="1">
      <alignment horizontal="center"/>
    </xf>
    <xf numFmtId="0" fontId="6" fillId="15" borderId="0" xfId="0" applyFont="1" applyFill="1" applyAlignment="1">
      <alignment horizontal="center" vertical="center"/>
    </xf>
    <xf numFmtId="0" fontId="0" fillId="0" borderId="0" xfId="0" applyAlignment="1">
      <alignment horizontal="center" vertical="center"/>
    </xf>
    <xf numFmtId="0" fontId="6" fillId="15" borderId="8" xfId="0" applyFont="1" applyFill="1" applyBorder="1" applyAlignment="1">
      <alignment horizontal="center" vertical="center"/>
    </xf>
    <xf numFmtId="0" fontId="6" fillId="15" borderId="92" xfId="0" applyFont="1" applyFill="1" applyBorder="1" applyAlignment="1">
      <alignment vertical="center"/>
    </xf>
    <xf numFmtId="0" fontId="6" fillId="15" borderId="93" xfId="0" applyFont="1" applyFill="1" applyBorder="1" applyAlignment="1">
      <alignment horizontal="center" vertical="center"/>
    </xf>
    <xf numFmtId="0" fontId="0" fillId="25" borderId="8" xfId="0" applyFill="1" applyBorder="1" applyAlignment="1">
      <alignment horizontal="left" vertical="center"/>
    </xf>
    <xf numFmtId="0" fontId="0" fillId="25" borderId="8" xfId="0" applyFill="1" applyBorder="1" applyAlignment="1">
      <alignment horizontal="center" vertical="center" wrapText="1"/>
    </xf>
    <xf numFmtId="0" fontId="0" fillId="25" borderId="92" xfId="0" applyFill="1" applyBorder="1" applyAlignment="1">
      <alignment horizontal="right" vertical="center"/>
    </xf>
    <xf numFmtId="0" fontId="0" fillId="25" borderId="93" xfId="0" applyFill="1" applyBorder="1" applyAlignment="1">
      <alignment vertical="center"/>
    </xf>
    <xf numFmtId="0" fontId="0" fillId="25" borderId="92" xfId="0" applyFill="1" applyBorder="1" applyAlignment="1">
      <alignment vertical="center" wrapText="1"/>
    </xf>
    <xf numFmtId="10" fontId="0" fillId="25" borderId="92" xfId="2" applyNumberFormat="1" applyFont="1" applyFill="1" applyBorder="1" applyAlignment="1">
      <alignment horizontal="center" vertical="center" wrapText="1"/>
    </xf>
    <xf numFmtId="164" fontId="0" fillId="25" borderId="8" xfId="6" applyFont="1" applyFill="1" applyBorder="1" applyAlignment="1">
      <alignment horizontal="center" vertical="center"/>
    </xf>
    <xf numFmtId="10" fontId="0" fillId="25" borderId="93" xfId="2" applyNumberFormat="1" applyFont="1" applyFill="1" applyBorder="1" applyAlignment="1">
      <alignment vertical="center"/>
    </xf>
    <xf numFmtId="10" fontId="0" fillId="25" borderId="8" xfId="2" applyNumberFormat="1" applyFont="1" applyFill="1" applyBorder="1" applyAlignment="1">
      <alignment vertical="center"/>
    </xf>
    <xf numFmtId="0" fontId="0" fillId="26" borderId="8" xfId="0" applyFill="1" applyBorder="1" applyAlignment="1">
      <alignment horizontal="left" vertical="center"/>
    </xf>
    <xf numFmtId="0" fontId="0" fillId="26" borderId="8" xfId="0" applyFill="1" applyBorder="1" applyAlignment="1">
      <alignment horizontal="center" vertical="center" wrapText="1"/>
    </xf>
    <xf numFmtId="10" fontId="0" fillId="26" borderId="92" xfId="2" applyNumberFormat="1" applyFont="1" applyFill="1" applyBorder="1" applyAlignment="1">
      <alignment horizontal="right" vertical="center" wrapText="1"/>
    </xf>
    <xf numFmtId="10" fontId="0" fillId="26" borderId="93" xfId="2" applyNumberFormat="1" applyFont="1" applyFill="1" applyBorder="1" applyAlignment="1">
      <alignment vertical="center" wrapText="1"/>
    </xf>
    <xf numFmtId="0" fontId="0" fillId="26" borderId="92" xfId="0" applyFill="1" applyBorder="1" applyAlignment="1">
      <alignment vertical="center" wrapText="1"/>
    </xf>
    <xf numFmtId="10" fontId="0" fillId="26" borderId="92" xfId="2" applyNumberFormat="1" applyFont="1" applyFill="1" applyBorder="1" applyAlignment="1">
      <alignment horizontal="center" vertical="center" wrapText="1"/>
    </xf>
    <xf numFmtId="164" fontId="0" fillId="26" borderId="8" xfId="6" applyFont="1" applyFill="1" applyBorder="1" applyAlignment="1">
      <alignment horizontal="center" vertical="center"/>
    </xf>
    <xf numFmtId="10" fontId="0" fillId="26" borderId="93" xfId="2" applyNumberFormat="1" applyFont="1" applyFill="1" applyBorder="1" applyAlignment="1">
      <alignment vertical="center"/>
    </xf>
    <xf numFmtId="10" fontId="0" fillId="26" borderId="8" xfId="2" applyNumberFormat="1" applyFont="1" applyFill="1" applyBorder="1" applyAlignment="1">
      <alignment vertical="center"/>
    </xf>
    <xf numFmtId="0" fontId="0" fillId="0" borderId="98" xfId="0" applyBorder="1"/>
    <xf numFmtId="0" fontId="0" fillId="0" borderId="0" xfId="0" applyAlignment="1">
      <alignment horizontal="center"/>
    </xf>
    <xf numFmtId="0" fontId="4" fillId="0" borderId="50" xfId="0" applyNumberFormat="1" applyFont="1" applyFill="1" applyBorder="1" applyProtection="1"/>
    <xf numFmtId="0" fontId="4" fillId="0" borderId="0" xfId="0" applyNumberFormat="1" applyFont="1" applyFill="1" applyBorder="1" applyAlignment="1" applyProtection="1">
      <alignment horizontal="center"/>
    </xf>
    <xf numFmtId="0" fontId="4" fillId="0" borderId="0" xfId="0" applyNumberFormat="1" applyFont="1" applyFill="1" applyBorder="1" applyProtection="1"/>
    <xf numFmtId="0" fontId="5" fillId="0" borderId="0" xfId="0" applyNumberFormat="1" applyFont="1" applyFill="1" applyBorder="1" applyProtection="1"/>
    <xf numFmtId="0" fontId="9" fillId="3" borderId="57" xfId="0" applyNumberFormat="1" applyFont="1" applyFill="1" applyBorder="1" applyAlignment="1" applyProtection="1">
      <alignment horizontal="center" vertical="center" wrapText="1"/>
    </xf>
    <xf numFmtId="0" fontId="9" fillId="3" borderId="8" xfId="0" applyNumberFormat="1" applyFont="1" applyFill="1" applyBorder="1" applyAlignment="1" applyProtection="1">
      <alignment horizontal="center" vertical="center" wrapText="1"/>
    </xf>
    <xf numFmtId="0" fontId="5" fillId="3" borderId="98" xfId="0" applyNumberFormat="1" applyFont="1" applyFill="1" applyBorder="1" applyAlignment="1" applyProtection="1">
      <alignment horizontal="center" vertical="center"/>
    </xf>
    <xf numFmtId="0" fontId="5" fillId="3" borderId="114" xfId="0" applyNumberFormat="1" applyFont="1" applyFill="1" applyBorder="1" applyAlignment="1" applyProtection="1">
      <alignment horizontal="center" vertical="center"/>
    </xf>
    <xf numFmtId="0" fontId="5" fillId="3" borderId="0" xfId="0" applyNumberFormat="1" applyFont="1" applyFill="1" applyBorder="1" applyAlignment="1" applyProtection="1">
      <alignment horizontal="center" vertical="center"/>
    </xf>
    <xf numFmtId="0" fontId="5" fillId="3" borderId="59" xfId="0" applyNumberFormat="1" applyFont="1" applyFill="1" applyBorder="1" applyAlignment="1" applyProtection="1">
      <alignment horizontal="center" vertical="center"/>
    </xf>
    <xf numFmtId="0" fontId="5" fillId="3" borderId="3" xfId="0" applyNumberFormat="1" applyFont="1" applyFill="1" applyBorder="1" applyAlignment="1" applyProtection="1">
      <alignment horizontal="center" vertical="center"/>
    </xf>
    <xf numFmtId="0" fontId="5" fillId="3" borderId="84" xfId="0" applyNumberFormat="1" applyFont="1" applyFill="1" applyBorder="1" applyAlignment="1" applyProtection="1">
      <alignment horizontal="center" vertical="center"/>
    </xf>
    <xf numFmtId="0" fontId="3" fillId="2" borderId="90" xfId="0" applyNumberFormat="1" applyFont="1" applyFill="1" applyBorder="1" applyAlignment="1" applyProtection="1">
      <alignment horizontal="center" vertical="center"/>
    </xf>
    <xf numFmtId="0" fontId="3" fillId="2" borderId="113" xfId="0" applyNumberFormat="1" applyFont="1" applyFill="1" applyBorder="1" applyAlignment="1" applyProtection="1">
      <alignment horizontal="center" vertical="center"/>
    </xf>
    <xf numFmtId="0" fontId="3" fillId="2" borderId="98"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xf>
    <xf numFmtId="0" fontId="5" fillId="0" borderId="0" xfId="0" applyNumberFormat="1" applyFont="1" applyFill="1" applyBorder="1" applyAlignment="1" applyProtection="1">
      <alignment horizontal="left"/>
    </xf>
    <xf numFmtId="0" fontId="9" fillId="0" borderId="0" xfId="0" applyNumberFormat="1" applyFont="1" applyFill="1" applyBorder="1" applyAlignment="1" applyProtection="1">
      <alignment horizontal="right" vertical="center" wrapText="1"/>
    </xf>
    <xf numFmtId="0" fontId="5" fillId="0" borderId="0" xfId="0" applyNumberFormat="1" applyFont="1" applyFill="1" applyBorder="1" applyAlignment="1" applyProtection="1">
      <alignment horizontal="left" vertical="center" wrapText="1"/>
    </xf>
    <xf numFmtId="10" fontId="5" fillId="0" borderId="0" xfId="0" applyNumberFormat="1" applyFont="1" applyFill="1" applyBorder="1" applyAlignment="1" applyProtection="1">
      <alignment horizontal="left"/>
    </xf>
    <xf numFmtId="0" fontId="5" fillId="0" borderId="3" xfId="0" applyNumberFormat="1" applyFont="1" applyFill="1" applyBorder="1" applyAlignment="1" applyProtection="1">
      <alignment horizontal="left"/>
    </xf>
    <xf numFmtId="10" fontId="5" fillId="0" borderId="3" xfId="0" applyNumberFormat="1" applyFont="1" applyFill="1" applyBorder="1" applyAlignment="1" applyProtection="1">
      <alignment horizontal="left"/>
    </xf>
    <xf numFmtId="0" fontId="9" fillId="3" borderId="57" xfId="0" applyNumberFormat="1" applyFont="1" applyFill="1" applyBorder="1" applyAlignment="1" applyProtection="1">
      <alignment horizontal="center" vertical="center"/>
    </xf>
    <xf numFmtId="0" fontId="9" fillId="3" borderId="8" xfId="0" applyNumberFormat="1" applyFont="1" applyFill="1" applyBorder="1" applyAlignment="1" applyProtection="1">
      <alignment horizontal="center" vertical="center"/>
    </xf>
    <xf numFmtId="0" fontId="6" fillId="3" borderId="54" xfId="0" applyNumberFormat="1" applyFont="1" applyFill="1" applyBorder="1" applyAlignment="1" applyProtection="1">
      <alignment horizontal="center" vertical="center"/>
    </xf>
    <xf numFmtId="0" fontId="6" fillId="3" borderId="4" xfId="0" applyNumberFormat="1" applyFont="1" applyFill="1" applyBorder="1" applyAlignment="1" applyProtection="1">
      <alignment horizontal="center" vertical="center"/>
    </xf>
    <xf numFmtId="166" fontId="0" fillId="5" borderId="56" xfId="1" applyNumberFormat="1" applyFont="1" applyFill="1" applyBorder="1" applyAlignment="1" applyProtection="1">
      <alignment horizontal="left" vertical="center"/>
    </xf>
    <xf numFmtId="166" fontId="0" fillId="5" borderId="7" xfId="1" applyNumberFormat="1" applyFont="1" applyFill="1" applyBorder="1" applyAlignment="1" applyProtection="1">
      <alignment horizontal="left" vertical="center"/>
    </xf>
    <xf numFmtId="166" fontId="0" fillId="3" borderId="56" xfId="1" applyNumberFormat="1" applyFont="1" applyFill="1" applyBorder="1" applyAlignment="1" applyProtection="1">
      <alignment horizontal="left" vertical="center"/>
    </xf>
    <xf numFmtId="166" fontId="0" fillId="3" borderId="7" xfId="1" applyNumberFormat="1" applyFont="1" applyFill="1" applyBorder="1" applyAlignment="1" applyProtection="1">
      <alignment horizontal="left" vertical="center"/>
    </xf>
    <xf numFmtId="0" fontId="6" fillId="0" borderId="62" xfId="0" applyNumberFormat="1" applyFont="1" applyFill="1" applyBorder="1" applyAlignment="1" applyProtection="1">
      <alignment horizontal="right" vertical="center"/>
    </xf>
    <xf numFmtId="0" fontId="6" fillId="0" borderId="16" xfId="0" applyNumberFormat="1" applyFont="1" applyFill="1" applyBorder="1" applyAlignment="1" applyProtection="1">
      <alignment horizontal="right" vertical="center"/>
    </xf>
    <xf numFmtId="165" fontId="3" fillId="0" borderId="17" xfId="1" applyNumberFormat="1" applyFont="1" applyFill="1" applyBorder="1" applyAlignment="1" applyProtection="1">
      <alignment horizontal="center" vertical="center"/>
    </xf>
    <xf numFmtId="166" fontId="6" fillId="0" borderId="18" xfId="0" applyNumberFormat="1" applyFont="1" applyFill="1" applyBorder="1" applyAlignment="1" applyProtection="1">
      <alignment horizontal="center" vertical="center"/>
    </xf>
    <xf numFmtId="166" fontId="3" fillId="0" borderId="19" xfId="0" applyNumberFormat="1" applyFont="1" applyFill="1" applyBorder="1" applyAlignment="1" applyProtection="1">
      <alignment horizontal="center" vertical="center"/>
    </xf>
    <xf numFmtId="0" fontId="6" fillId="8" borderId="63" xfId="0" applyNumberFormat="1" applyFont="1" applyFill="1" applyBorder="1" applyAlignment="1" applyProtection="1">
      <alignment horizontal="right" vertical="center"/>
    </xf>
    <xf numFmtId="0" fontId="6" fillId="8" borderId="20" xfId="0" applyNumberFormat="1" applyFont="1" applyFill="1" applyBorder="1" applyAlignment="1" applyProtection="1">
      <alignment horizontal="right" vertical="center"/>
    </xf>
    <xf numFmtId="165" fontId="3" fillId="8" borderId="21" xfId="1" applyNumberFormat="1" applyFont="1" applyFill="1" applyBorder="1" applyAlignment="1" applyProtection="1">
      <alignment horizontal="center" vertical="center"/>
    </xf>
    <xf numFmtId="165" fontId="3" fillId="8" borderId="22" xfId="1" applyNumberFormat="1" applyFont="1" applyFill="1" applyBorder="1" applyAlignment="1" applyProtection="1">
      <alignment horizontal="center" vertical="center"/>
    </xf>
    <xf numFmtId="0" fontId="6" fillId="3" borderId="57" xfId="0" applyNumberFormat="1" applyFont="1" applyFill="1" applyBorder="1" applyAlignment="1" applyProtection="1">
      <alignment horizontal="center" vertical="center"/>
    </xf>
    <xf numFmtId="0" fontId="6" fillId="3" borderId="8" xfId="0" applyNumberFormat="1" applyFont="1" applyFill="1" applyBorder="1" applyAlignment="1" applyProtection="1">
      <alignment horizontal="center" vertical="center"/>
    </xf>
    <xf numFmtId="0" fontId="9" fillId="6" borderId="57" xfId="0" applyNumberFormat="1" applyFont="1" applyFill="1" applyBorder="1" applyAlignment="1" applyProtection="1">
      <alignment horizontal="center" vertical="center"/>
    </xf>
    <xf numFmtId="0" fontId="9" fillId="2" borderId="57" xfId="0" applyNumberFormat="1" applyFont="1" applyFill="1" applyBorder="1" applyAlignment="1" applyProtection="1">
      <alignment horizontal="center" vertical="center"/>
    </xf>
    <xf numFmtId="0" fontId="9" fillId="3" borderId="18" xfId="0" applyNumberFormat="1" applyFont="1" applyFill="1" applyBorder="1" applyAlignment="1" applyProtection="1">
      <alignment horizontal="center" vertical="center"/>
    </xf>
    <xf numFmtId="0" fontId="9" fillId="3" borderId="58" xfId="0" applyNumberFormat="1" applyFont="1" applyFill="1" applyBorder="1" applyAlignment="1" applyProtection="1">
      <alignment horizontal="center" vertical="center"/>
    </xf>
    <xf numFmtId="0" fontId="0" fillId="10" borderId="63" xfId="0" applyNumberFormat="1" applyFont="1" applyFill="1" applyBorder="1" applyAlignment="1" applyProtection="1">
      <alignment horizontal="center"/>
    </xf>
    <xf numFmtId="0" fontId="0" fillId="10" borderId="20" xfId="0" applyNumberFormat="1" applyFont="1" applyFill="1" applyBorder="1" applyAlignment="1" applyProtection="1">
      <alignment horizontal="center"/>
    </xf>
    <xf numFmtId="9" fontId="11" fillId="10" borderId="21" xfId="2" applyNumberFormat="1" applyFont="1" applyFill="1" applyBorder="1" applyAlignment="1" applyProtection="1">
      <alignment horizontal="center" vertical="center"/>
    </xf>
    <xf numFmtId="9" fontId="11" fillId="10" borderId="22" xfId="2" applyNumberFormat="1" applyFont="1" applyFill="1" applyBorder="1" applyAlignment="1" applyProtection="1">
      <alignment horizontal="center" vertical="center"/>
    </xf>
    <xf numFmtId="166" fontId="7" fillId="10" borderId="23" xfId="0" applyNumberFormat="1" applyFont="1" applyFill="1" applyBorder="1" applyAlignment="1" applyProtection="1">
      <alignment horizontal="center" vertical="center"/>
    </xf>
    <xf numFmtId="166" fontId="11" fillId="10" borderId="24" xfId="0" applyNumberFormat="1" applyFont="1" applyFill="1" applyBorder="1" applyAlignment="1" applyProtection="1">
      <alignment horizontal="center" vertical="center"/>
    </xf>
    <xf numFmtId="0" fontId="0" fillId="10" borderId="64" xfId="0" applyNumberFormat="1" applyFont="1" applyFill="1" applyBorder="1" applyAlignment="1" applyProtection="1">
      <alignment horizontal="center"/>
    </xf>
    <xf numFmtId="0" fontId="0" fillId="10" borderId="65" xfId="0" applyNumberFormat="1" applyFont="1" applyFill="1" applyBorder="1" applyAlignment="1" applyProtection="1">
      <alignment horizontal="center"/>
    </xf>
    <xf numFmtId="166" fontId="11" fillId="10" borderId="66" xfId="1" applyNumberFormat="1" applyFont="1" applyFill="1" applyBorder="1" applyAlignment="1" applyProtection="1">
      <alignment horizontal="center" vertical="center"/>
    </xf>
    <xf numFmtId="166" fontId="11" fillId="10" borderId="67" xfId="1" applyNumberFormat="1" applyFont="1" applyFill="1" applyBorder="1" applyAlignment="1" applyProtection="1">
      <alignment horizontal="center" vertical="center"/>
    </xf>
    <xf numFmtId="0" fontId="7" fillId="11" borderId="25" xfId="0" applyNumberFormat="1" applyFont="1" applyFill="1" applyBorder="1" applyAlignment="1" applyProtection="1">
      <alignment horizontal="center" vertical="center"/>
    </xf>
    <xf numFmtId="0" fontId="0" fillId="12" borderId="26" xfId="0" applyNumberFormat="1" applyFont="1" applyFill="1" applyBorder="1" applyAlignment="1" applyProtection="1">
      <alignment horizontal="left"/>
    </xf>
    <xf numFmtId="0" fontId="0" fillId="3" borderId="26" xfId="0" applyNumberFormat="1" applyFont="1" applyFill="1" applyBorder="1" applyAlignment="1" applyProtection="1">
      <alignment horizontal="left"/>
    </xf>
    <xf numFmtId="0" fontId="7" fillId="11" borderId="33" xfId="0" applyNumberFormat="1" applyFont="1" applyFill="1" applyBorder="1" applyAlignment="1" applyProtection="1">
      <alignment horizontal="center" vertical="center"/>
    </xf>
    <xf numFmtId="0" fontId="6" fillId="3" borderId="8" xfId="0" applyNumberFormat="1" applyFont="1" applyFill="1" applyBorder="1" applyAlignment="1" applyProtection="1">
      <alignment horizontal="center" vertical="center" wrapText="1"/>
    </xf>
    <xf numFmtId="0" fontId="6" fillId="3" borderId="92" xfId="0" applyNumberFormat="1" applyFont="1" applyFill="1" applyBorder="1" applyAlignment="1" applyProtection="1">
      <alignment horizontal="center" vertical="center"/>
    </xf>
    <xf numFmtId="0" fontId="6" fillId="3" borderId="93" xfId="0" applyNumberFormat="1" applyFont="1" applyFill="1" applyBorder="1" applyAlignment="1" applyProtection="1">
      <alignment horizontal="center" vertical="center"/>
    </xf>
    <xf numFmtId="0" fontId="7" fillId="11" borderId="44" xfId="0" applyNumberFormat="1" applyFont="1" applyFill="1" applyBorder="1" applyAlignment="1" applyProtection="1">
      <alignment horizontal="center" vertical="center"/>
    </xf>
    <xf numFmtId="0" fontId="0" fillId="12" borderId="29" xfId="0" applyNumberFormat="1" applyFont="1" applyFill="1" applyBorder="1" applyAlignment="1" applyProtection="1">
      <alignment horizontal="left"/>
    </xf>
    <xf numFmtId="9" fontId="0" fillId="3" borderId="12" xfId="2" applyNumberFormat="1" applyFont="1" applyFill="1" applyBorder="1" applyAlignment="1" applyProtection="1">
      <alignment horizontal="center" vertical="center"/>
    </xf>
    <xf numFmtId="0" fontId="0" fillId="3" borderId="29" xfId="0" applyNumberFormat="1" applyFont="1" applyFill="1" applyBorder="1" applyAlignment="1" applyProtection="1">
      <alignment horizontal="left"/>
    </xf>
    <xf numFmtId="0" fontId="0" fillId="3" borderId="47" xfId="0" applyNumberFormat="1" applyFont="1" applyFill="1" applyBorder="1" applyAlignment="1" applyProtection="1">
      <alignment horizontal="left"/>
    </xf>
    <xf numFmtId="0" fontId="14" fillId="14" borderId="68" xfId="3" applyFont="1" applyFill="1" applyBorder="1" applyAlignment="1" applyProtection="1">
      <alignment horizontal="center" vertical="center"/>
      <protection locked="0"/>
    </xf>
    <xf numFmtId="0" fontId="14" fillId="14" borderId="69" xfId="3" applyFont="1" applyFill="1" applyBorder="1" applyAlignment="1" applyProtection="1">
      <alignment horizontal="center" vertical="center"/>
      <protection locked="0"/>
    </xf>
    <xf numFmtId="0" fontId="14" fillId="14" borderId="70" xfId="3" applyFont="1" applyFill="1" applyBorder="1" applyAlignment="1" applyProtection="1">
      <alignment horizontal="center" vertical="center"/>
      <protection locked="0"/>
    </xf>
    <xf numFmtId="0" fontId="14" fillId="15" borderId="36" xfId="3" applyFont="1" applyFill="1" applyBorder="1" applyAlignment="1" applyProtection="1">
      <alignment horizontal="center" vertical="center"/>
      <protection locked="0"/>
    </xf>
    <xf numFmtId="0" fontId="14" fillId="15" borderId="75" xfId="3" applyFont="1" applyFill="1" applyBorder="1" applyAlignment="1" applyProtection="1">
      <alignment horizontal="center" vertical="center"/>
      <protection locked="0"/>
    </xf>
    <xf numFmtId="0" fontId="14" fillId="15" borderId="76" xfId="3" applyFont="1" applyFill="1" applyBorder="1" applyAlignment="1" applyProtection="1">
      <alignment horizontal="center" vertical="center"/>
      <protection locked="0"/>
    </xf>
    <xf numFmtId="0" fontId="16" fillId="16" borderId="77" xfId="0" applyFont="1" applyFill="1" applyBorder="1" applyAlignment="1">
      <alignment horizontal="center" vertical="center" wrapText="1"/>
    </xf>
    <xf numFmtId="0" fontId="16" fillId="16" borderId="80" xfId="0" applyFont="1" applyFill="1" applyBorder="1" applyAlignment="1">
      <alignment horizontal="center" vertical="center" wrapText="1"/>
    </xf>
    <xf numFmtId="0" fontId="16" fillId="16" borderId="78" xfId="0" applyFont="1" applyFill="1" applyBorder="1" applyAlignment="1">
      <alignment horizontal="center" vertical="center" wrapText="1"/>
    </xf>
    <xf numFmtId="0" fontId="16" fillId="16" borderId="81" xfId="0" applyFont="1" applyFill="1" applyBorder="1" applyAlignment="1">
      <alignment horizontal="center" vertical="center" wrapText="1"/>
    </xf>
    <xf numFmtId="168" fontId="16" fillId="16" borderId="79" xfId="0" applyNumberFormat="1" applyFont="1" applyFill="1" applyBorder="1" applyAlignment="1">
      <alignment horizontal="center" vertical="center" wrapText="1"/>
    </xf>
    <xf numFmtId="168" fontId="16" fillId="16" borderId="82" xfId="0" applyNumberFormat="1" applyFont="1" applyFill="1" applyBorder="1" applyAlignment="1">
      <alignment horizontal="center" vertical="center" wrapText="1"/>
    </xf>
    <xf numFmtId="169" fontId="15" fillId="16" borderId="59" xfId="4" applyFont="1" applyFill="1" applyBorder="1" applyAlignment="1" applyProtection="1">
      <alignment horizontal="center" vertical="center"/>
      <protection locked="0"/>
    </xf>
    <xf numFmtId="169" fontId="15" fillId="16" borderId="84" xfId="4" applyFont="1" applyFill="1" applyBorder="1" applyAlignment="1" applyProtection="1">
      <alignment horizontal="center" vertical="center"/>
      <protection locked="0"/>
    </xf>
    <xf numFmtId="0" fontId="9" fillId="15" borderId="85" xfId="0" applyFont="1" applyFill="1" applyBorder="1" applyAlignment="1" applyProtection="1">
      <alignment horizontal="center" vertical="center"/>
      <protection locked="0"/>
    </xf>
    <xf numFmtId="0" fontId="9" fillId="15" borderId="87" xfId="0" applyFont="1" applyFill="1" applyBorder="1" applyAlignment="1" applyProtection="1">
      <alignment horizontal="center" vertical="center"/>
      <protection locked="0"/>
    </xf>
    <xf numFmtId="0" fontId="9" fillId="15" borderId="36" xfId="5" applyNumberFormat="1" applyFont="1" applyFill="1" applyBorder="1" applyAlignment="1" applyProtection="1">
      <alignment vertical="center" wrapText="1"/>
      <protection locked="0"/>
    </xf>
    <xf numFmtId="0" fontId="9" fillId="15" borderId="76" xfId="5" applyNumberFormat="1" applyFont="1" applyFill="1" applyBorder="1" applyAlignment="1" applyProtection="1">
      <alignment vertical="center" wrapText="1"/>
      <protection locked="0"/>
    </xf>
    <xf numFmtId="0" fontId="9" fillId="15" borderId="89" xfId="0" applyFont="1" applyFill="1" applyBorder="1" applyAlignment="1" applyProtection="1">
      <alignment horizontal="center" vertical="center"/>
      <protection locked="0"/>
    </xf>
    <xf numFmtId="0" fontId="9" fillId="15" borderId="75" xfId="5" applyNumberFormat="1" applyFont="1" applyFill="1" applyBorder="1" applyAlignment="1" applyProtection="1">
      <alignment vertical="center" wrapText="1"/>
      <protection locked="0"/>
    </xf>
    <xf numFmtId="44" fontId="5" fillId="17" borderId="48" xfId="7" quotePrefix="1" applyFont="1" applyFill="1" applyBorder="1" applyAlignment="1" applyProtection="1">
      <alignment horizontal="center" vertical="center"/>
      <protection locked="0"/>
    </xf>
    <xf numFmtId="44" fontId="5" fillId="17" borderId="91" xfId="7" quotePrefix="1" applyFont="1" applyFill="1" applyBorder="1" applyAlignment="1" applyProtection="1">
      <alignment horizontal="center" vertical="center"/>
      <protection locked="0"/>
    </xf>
    <xf numFmtId="0" fontId="5" fillId="17" borderId="2" xfId="0" applyFont="1" applyFill="1" applyBorder="1" applyAlignment="1">
      <alignment horizontal="left" vertical="center" wrapText="1"/>
    </xf>
    <xf numFmtId="0" fontId="5" fillId="17" borderId="3" xfId="0" applyFont="1" applyFill="1" applyBorder="1" applyAlignment="1">
      <alignment horizontal="left" vertical="center" wrapText="1"/>
    </xf>
    <xf numFmtId="0" fontId="5" fillId="17" borderId="84" xfId="0" applyFont="1" applyFill="1" applyBorder="1" applyAlignment="1">
      <alignment horizontal="left" vertical="center" wrapText="1"/>
    </xf>
    <xf numFmtId="0" fontId="5" fillId="17" borderId="68" xfId="0" applyFont="1" applyFill="1" applyBorder="1" applyAlignment="1">
      <alignment horizontal="left" vertical="center" wrapText="1"/>
    </xf>
    <xf numFmtId="0" fontId="5" fillId="17" borderId="69" xfId="0" applyFont="1" applyFill="1" applyBorder="1" applyAlignment="1">
      <alignment horizontal="left" vertical="center" wrapText="1"/>
    </xf>
    <xf numFmtId="0" fontId="18" fillId="0" borderId="49" xfId="0" applyFont="1" applyBorder="1" applyAlignment="1" applyProtection="1">
      <alignment horizontal="center" wrapText="1"/>
      <protection locked="0"/>
    </xf>
    <xf numFmtId="0" fontId="18" fillId="0" borderId="49" xfId="0" applyFont="1" applyBorder="1" applyAlignment="1" applyProtection="1">
      <alignment horizontal="center"/>
      <protection locked="0"/>
    </xf>
    <xf numFmtId="0" fontId="18" fillId="0" borderId="0" xfId="0" applyFont="1" applyAlignment="1" applyProtection="1">
      <alignment horizontal="center" vertical="top" wrapText="1"/>
      <protection locked="0"/>
    </xf>
    <xf numFmtId="0" fontId="18" fillId="0" borderId="0" xfId="0" applyFont="1" applyAlignment="1" applyProtection="1">
      <alignment horizontal="center" vertical="top"/>
      <protection locked="0"/>
    </xf>
    <xf numFmtId="0" fontId="18" fillId="0" borderId="0" xfId="0" applyFont="1" applyAlignment="1" applyProtection="1">
      <alignment horizontal="center" vertical="center" wrapText="1"/>
      <protection locked="0"/>
    </xf>
    <xf numFmtId="0" fontId="18" fillId="0" borderId="0" xfId="0" applyFont="1" applyAlignment="1" applyProtection="1">
      <alignment horizontal="center" vertical="center"/>
      <protection locked="0"/>
    </xf>
    <xf numFmtId="0" fontId="22" fillId="15" borderId="98" xfId="0" applyFont="1" applyFill="1" applyBorder="1" applyAlignment="1">
      <alignment horizontal="center" vertical="center"/>
    </xf>
    <xf numFmtId="0" fontId="22" fillId="15" borderId="0" xfId="0" applyFont="1" applyFill="1" applyAlignment="1">
      <alignment horizontal="center" vertical="center"/>
    </xf>
    <xf numFmtId="0" fontId="22" fillId="15" borderId="99" xfId="0" applyFont="1" applyFill="1" applyBorder="1" applyAlignment="1">
      <alignment horizontal="center" vertical="center"/>
    </xf>
    <xf numFmtId="0" fontId="16" fillId="22" borderId="0" xfId="10" applyFont="1" applyFill="1" applyAlignment="1">
      <alignment horizontal="center" vertical="center"/>
    </xf>
    <xf numFmtId="0" fontId="16" fillId="22" borderId="99" xfId="10" applyFont="1" applyFill="1" applyBorder="1" applyAlignment="1">
      <alignment horizontal="center" vertical="center"/>
    </xf>
    <xf numFmtId="0" fontId="6" fillId="0" borderId="74" xfId="0" applyFont="1" applyBorder="1" applyAlignment="1">
      <alignment horizontal="left"/>
    </xf>
    <xf numFmtId="0" fontId="6" fillId="0" borderId="93" xfId="0" applyFont="1" applyBorder="1" applyAlignment="1">
      <alignment horizontal="left"/>
    </xf>
    <xf numFmtId="10" fontId="6" fillId="0" borderId="92" xfId="2" applyNumberFormat="1" applyFont="1" applyBorder="1" applyAlignment="1">
      <alignment horizontal="left"/>
    </xf>
    <xf numFmtId="10" fontId="6" fillId="0" borderId="74" xfId="2" applyNumberFormat="1" applyFont="1" applyBorder="1" applyAlignment="1">
      <alignment horizontal="left"/>
    </xf>
    <xf numFmtId="10" fontId="6" fillId="0" borderId="93" xfId="2" applyNumberFormat="1" applyFont="1" applyBorder="1" applyAlignment="1">
      <alignment horizontal="left"/>
    </xf>
    <xf numFmtId="0" fontId="0" fillId="0" borderId="0" xfId="0" applyAlignment="1">
      <alignment horizontal="center"/>
    </xf>
    <xf numFmtId="0" fontId="0" fillId="0" borderId="0" xfId="0" applyAlignment="1">
      <alignment horizontal="center" vertical="top" wrapText="1"/>
    </xf>
    <xf numFmtId="0" fontId="6" fillId="0" borderId="111" xfId="0" applyFont="1" applyBorder="1" applyAlignment="1">
      <alignment horizontal="center"/>
    </xf>
    <xf numFmtId="0" fontId="6" fillId="0" borderId="98" xfId="0" applyFont="1" applyBorder="1" applyAlignment="1">
      <alignment horizontal="center"/>
    </xf>
    <xf numFmtId="0" fontId="6" fillId="0" borderId="35" xfId="0" applyFont="1" applyBorder="1" applyAlignment="1">
      <alignment horizontal="center"/>
    </xf>
    <xf numFmtId="0" fontId="6" fillId="0" borderId="33" xfId="0" applyFont="1" applyBorder="1" applyAlignment="1">
      <alignment horizontal="center"/>
    </xf>
    <xf numFmtId="0" fontId="6" fillId="0" borderId="99" xfId="0" applyFont="1" applyBorder="1" applyAlignment="1">
      <alignment horizontal="center"/>
    </xf>
    <xf numFmtId="0" fontId="6" fillId="0" borderId="112" xfId="0" applyFont="1" applyBorder="1" applyAlignment="1">
      <alignment horizontal="center"/>
    </xf>
    <xf numFmtId="0" fontId="4" fillId="0" borderId="111" xfId="0" applyFont="1" applyBorder="1" applyAlignment="1">
      <alignment horizontal="right" vertical="center"/>
    </xf>
    <xf numFmtId="0" fontId="4" fillId="0" borderId="25" xfId="0" applyFont="1" applyBorder="1" applyAlignment="1">
      <alignment horizontal="right" vertical="center"/>
    </xf>
    <xf numFmtId="0" fontId="4" fillId="0" borderId="33" xfId="0" applyFont="1" applyBorder="1" applyAlignment="1">
      <alignment horizontal="right" vertical="center"/>
    </xf>
    <xf numFmtId="0" fontId="4" fillId="0" borderId="98" xfId="0" applyFont="1" applyBorder="1" applyAlignment="1">
      <alignment horizontal="center" vertical="center"/>
    </xf>
    <xf numFmtId="0" fontId="4" fillId="0" borderId="0" xfId="0" applyFont="1" applyAlignment="1">
      <alignment horizontal="center" vertical="center"/>
    </xf>
    <xf numFmtId="0" fontId="4" fillId="0" borderId="35" xfId="0" quotePrefix="1" applyFont="1" applyBorder="1" applyAlignment="1">
      <alignment horizontal="left" vertical="center"/>
    </xf>
    <xf numFmtId="0" fontId="4" fillId="0" borderId="94" xfId="0" applyFont="1" applyBorder="1" applyAlignment="1">
      <alignment horizontal="left" vertical="center"/>
    </xf>
    <xf numFmtId="0" fontId="4" fillId="0" borderId="112" xfId="0" applyFont="1" applyBorder="1" applyAlignment="1">
      <alignment horizontal="left" vertical="center"/>
    </xf>
    <xf numFmtId="0" fontId="0" fillId="0" borderId="92" xfId="0" applyBorder="1" applyAlignment="1">
      <alignment horizontal="left"/>
    </xf>
    <xf numFmtId="0" fontId="0" fillId="0" borderId="93" xfId="0" applyBorder="1" applyAlignment="1">
      <alignment horizontal="left"/>
    </xf>
    <xf numFmtId="0" fontId="0" fillId="0" borderId="74" xfId="0" applyBorder="1" applyAlignment="1">
      <alignment horizontal="left" wrapText="1"/>
    </xf>
    <xf numFmtId="0" fontId="0" fillId="0" borderId="93" xfId="0" applyBorder="1" applyAlignment="1">
      <alignment horizontal="left" wrapText="1"/>
    </xf>
    <xf numFmtId="0" fontId="4" fillId="0" borderId="99" xfId="0" applyFont="1" applyBorder="1" applyAlignment="1">
      <alignment horizontal="center" vertical="center"/>
    </xf>
    <xf numFmtId="10" fontId="0" fillId="0" borderId="92" xfId="2" applyNumberFormat="1" applyFont="1" applyBorder="1" applyAlignment="1">
      <alignment horizontal="left"/>
    </xf>
    <xf numFmtId="10" fontId="0" fillId="0" borderId="74" xfId="2" applyNumberFormat="1" applyFont="1" applyBorder="1" applyAlignment="1">
      <alignment horizontal="left"/>
    </xf>
    <xf numFmtId="10" fontId="0" fillId="0" borderId="93" xfId="2" applyNumberFormat="1" applyFont="1" applyBorder="1" applyAlignment="1">
      <alignment horizontal="left"/>
    </xf>
    <xf numFmtId="0" fontId="0" fillId="15" borderId="26" xfId="0" applyFill="1" applyBorder="1" applyAlignment="1">
      <alignment horizontal="left"/>
    </xf>
    <xf numFmtId="0" fontId="0" fillId="15" borderId="110" xfId="0" applyFill="1" applyBorder="1" applyAlignment="1">
      <alignment horizontal="left"/>
    </xf>
    <xf numFmtId="0" fontId="0" fillId="24" borderId="26" xfId="0" applyFill="1" applyBorder="1" applyAlignment="1">
      <alignment horizontal="left"/>
    </xf>
    <xf numFmtId="0" fontId="0" fillId="24" borderId="110" xfId="0" applyFill="1" applyBorder="1" applyAlignment="1">
      <alignment horizontal="left"/>
    </xf>
    <xf numFmtId="0" fontId="7" fillId="23" borderId="33" xfId="0" applyFont="1" applyFill="1" applyBorder="1" applyAlignment="1">
      <alignment horizontal="center" vertical="center"/>
    </xf>
    <xf numFmtId="0" fontId="7" fillId="23" borderId="99" xfId="0" applyFont="1" applyFill="1" applyBorder="1" applyAlignment="1">
      <alignment horizontal="center" vertical="center"/>
    </xf>
    <xf numFmtId="0" fontId="6" fillId="15" borderId="92" xfId="0" applyFont="1" applyFill="1" applyBorder="1" applyAlignment="1">
      <alignment horizontal="center" vertical="center"/>
    </xf>
    <xf numFmtId="0" fontId="6" fillId="15" borderId="93" xfId="0" applyFont="1" applyFill="1" applyBorder="1" applyAlignment="1">
      <alignment horizontal="center" vertical="center"/>
    </xf>
    <xf numFmtId="164" fontId="30" fillId="26" borderId="111" xfId="6" applyFont="1" applyFill="1" applyBorder="1" applyAlignment="1">
      <alignment horizontal="center" vertical="center" wrapText="1"/>
    </xf>
    <xf numFmtId="164" fontId="30" fillId="26" borderId="98" xfId="6" applyFont="1" applyFill="1" applyBorder="1" applyAlignment="1">
      <alignment horizontal="center" vertical="center" wrapText="1"/>
    </xf>
    <xf numFmtId="164" fontId="30" fillId="26" borderId="35" xfId="6" applyFont="1" applyFill="1" applyBorder="1" applyAlignment="1">
      <alignment horizontal="center" vertical="center" wrapText="1"/>
    </xf>
    <xf numFmtId="164" fontId="30" fillId="26" borderId="25" xfId="6" applyFont="1" applyFill="1" applyBorder="1" applyAlignment="1">
      <alignment horizontal="center" vertical="center" wrapText="1"/>
    </xf>
    <xf numFmtId="164" fontId="30" fillId="26" borderId="0" xfId="6" applyFont="1" applyFill="1" applyAlignment="1">
      <alignment horizontal="center" vertical="center" wrapText="1"/>
    </xf>
    <xf numFmtId="164" fontId="30" fillId="26" borderId="94" xfId="6" applyFont="1" applyFill="1" applyBorder="1" applyAlignment="1">
      <alignment horizontal="center" vertical="center" wrapText="1"/>
    </xf>
    <xf numFmtId="164" fontId="30" fillId="26" borderId="33" xfId="6" applyFont="1" applyFill="1" applyBorder="1" applyAlignment="1">
      <alignment horizontal="center" vertical="center" wrapText="1"/>
    </xf>
    <xf numFmtId="164" fontId="30" fillId="26" borderId="99" xfId="6" applyFont="1" applyFill="1" applyBorder="1" applyAlignment="1">
      <alignment horizontal="center" vertical="center" wrapText="1"/>
    </xf>
    <xf numFmtId="164" fontId="30" fillId="26" borderId="112" xfId="6" applyFont="1" applyFill="1" applyBorder="1" applyAlignment="1">
      <alignment horizontal="center" vertical="center" wrapText="1"/>
    </xf>
    <xf numFmtId="0" fontId="7" fillId="23" borderId="108" xfId="0" applyFont="1" applyFill="1" applyBorder="1" applyAlignment="1">
      <alignment horizontal="center" vertical="center"/>
    </xf>
    <xf numFmtId="0" fontId="7" fillId="23" borderId="109" xfId="0" applyFont="1" applyFill="1" applyBorder="1" applyAlignment="1">
      <alignment horizontal="center" vertical="center"/>
    </xf>
    <xf numFmtId="0" fontId="0" fillId="0" borderId="98" xfId="0" applyBorder="1" applyAlignment="1">
      <alignment horizontal="center"/>
    </xf>
    <xf numFmtId="0" fontId="0" fillId="0" borderId="0" xfId="0" applyAlignment="1">
      <alignment horizontal="center" vertical="top"/>
    </xf>
    <xf numFmtId="164" fontId="31" fillId="26" borderId="111" xfId="6" applyFont="1" applyFill="1" applyBorder="1" applyAlignment="1">
      <alignment horizontal="center" vertical="center" wrapText="1"/>
    </xf>
    <xf numFmtId="164" fontId="31" fillId="26" borderId="98" xfId="6" applyFont="1" applyFill="1" applyBorder="1" applyAlignment="1">
      <alignment horizontal="center" vertical="center" wrapText="1"/>
    </xf>
    <xf numFmtId="164" fontId="31" fillId="26" borderId="35" xfId="6" applyFont="1" applyFill="1" applyBorder="1" applyAlignment="1">
      <alignment horizontal="center" vertical="center" wrapText="1"/>
    </xf>
    <xf numFmtId="164" fontId="31" fillId="26" borderId="25" xfId="6" applyFont="1" applyFill="1" applyBorder="1" applyAlignment="1">
      <alignment horizontal="center" vertical="center" wrapText="1"/>
    </xf>
    <xf numFmtId="164" fontId="31" fillId="26" borderId="0" xfId="6" applyFont="1" applyFill="1" applyAlignment="1">
      <alignment horizontal="center" vertical="center" wrapText="1"/>
    </xf>
    <xf numFmtId="164" fontId="31" fillId="26" borderId="94" xfId="6" applyFont="1" applyFill="1" applyBorder="1" applyAlignment="1">
      <alignment horizontal="center" vertical="center" wrapText="1"/>
    </xf>
    <xf numFmtId="164" fontId="31" fillId="26" borderId="33" xfId="6" applyFont="1" applyFill="1" applyBorder="1" applyAlignment="1">
      <alignment horizontal="center" vertical="center" wrapText="1"/>
    </xf>
    <xf numFmtId="164" fontId="31" fillId="26" borderId="99" xfId="6" applyFont="1" applyFill="1" applyBorder="1" applyAlignment="1">
      <alignment horizontal="center" vertical="center" wrapText="1"/>
    </xf>
    <xf numFmtId="164" fontId="31" fillId="26" borderId="112" xfId="6" applyFont="1" applyFill="1" applyBorder="1" applyAlignment="1">
      <alignment horizontal="center" vertical="center" wrapText="1"/>
    </xf>
  </cellXfs>
  <cellStyles count="12">
    <cellStyle name="Moeda" xfId="1" builtinId="4"/>
    <cellStyle name="Moeda 2" xfId="6"/>
    <cellStyle name="Moeda 2 2" xfId="7"/>
    <cellStyle name="Normal" xfId="0" builtinId="0"/>
    <cellStyle name="Normal 2" xfId="3"/>
    <cellStyle name="Normal 5" xfId="10"/>
    <cellStyle name="Porcentagem" xfId="2" builtinId="5"/>
    <cellStyle name="Porcentagem 2 2" xfId="5"/>
    <cellStyle name="Porcentagem 3" xfId="8"/>
    <cellStyle name="Porcentagem 3 2" xfId="11"/>
    <cellStyle name="Separador de milhares 2" xfId="4"/>
    <cellStyle name="Texto Explicativo" xfId="9" builtinId="53"/>
  </cellStyles>
  <dxfs count="5">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theme="1"/>
      </font>
      <fill>
        <patternFill>
          <bgColor theme="9" tint="0.59996337778862885"/>
        </patternFill>
      </fill>
    </dxf>
    <dxf>
      <font>
        <b/>
        <i val="0"/>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F7F7F"/>
      <rgbColor rgb="FF800080"/>
      <rgbColor rgb="FF008080"/>
      <rgbColor rgb="FFBFBFBF"/>
      <rgbColor rgb="FF808080"/>
      <rgbColor rgb="FFAFABAB"/>
      <rgbColor rgb="FF993366"/>
      <rgbColor rgb="FFF6F4F6"/>
      <rgbColor rgb="FFF2F2F2"/>
      <rgbColor rgb="FF660066"/>
      <rgbColor rgb="FFFF8080"/>
      <rgbColor rgb="FF0066CC"/>
      <rgbColor rgb="FFD0CECE"/>
      <rgbColor rgb="FF000080"/>
      <rgbColor rgb="FFFF00FF"/>
      <rgbColor rgb="FFFFFF00"/>
      <rgbColor rgb="FF00FFFF"/>
      <rgbColor rgb="FF800080"/>
      <rgbColor rgb="FF800000"/>
      <rgbColor rgb="FF008080"/>
      <rgbColor rgb="FF0000FF"/>
      <rgbColor rgb="FF00CCFF"/>
      <rgbColor rgb="FFE7E6E6"/>
      <rgbColor rgb="FFD9D9D9"/>
      <rgbColor rgb="FFFFFF99"/>
      <rgbColor rgb="FF99CCFF"/>
      <rgbColor rgb="FFFF9999"/>
      <rgbColor rgb="FFCC99FF"/>
      <rgbColor rgb="FFF8CBAD"/>
      <rgbColor rgb="FF3366FF"/>
      <rgbColor rgb="FF33CCCC"/>
      <rgbColor rgb="FF99CC00"/>
      <rgbColor rgb="FFFFCC00"/>
      <rgbColor rgb="FFFF9900"/>
      <rgbColor rgb="FFFF6600"/>
      <rgbColor rgb="FF767171"/>
      <rgbColor rgb="FFA6A6A6"/>
      <rgbColor rgb="FF003366"/>
      <rgbColor rgb="FF339966"/>
      <rgbColor rgb="FF003300"/>
      <rgbColor rgb="FF333300"/>
      <rgbColor rgb="FF993300"/>
      <rgbColor rgb="FF993366"/>
      <rgbColor rgb="FF59595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997560</xdr:colOff>
      <xdr:row>1</xdr:row>
      <xdr:rowOff>120600</xdr:rowOff>
    </xdr:from>
    <xdr:to>
      <xdr:col>13</xdr:col>
      <xdr:colOff>1380239</xdr:colOff>
      <xdr:row>5</xdr:row>
      <xdr:rowOff>133350</xdr:rowOff>
    </xdr:to>
    <xdr:pic>
      <xdr:nvPicPr>
        <xdr:cNvPr id="2" name="Imagem 3">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stretch/>
      </xdr:blipFill>
      <xdr:spPr>
        <a:xfrm>
          <a:off x="17909973" y="441792"/>
          <a:ext cx="1833580" cy="1264291"/>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66454</xdr:colOff>
      <xdr:row>1</xdr:row>
      <xdr:rowOff>110756</xdr:rowOff>
    </xdr:from>
    <xdr:to>
      <xdr:col>6</xdr:col>
      <xdr:colOff>819150</xdr:colOff>
      <xdr:row>7</xdr:row>
      <xdr:rowOff>76200</xdr:rowOff>
    </xdr:to>
    <xdr:pic>
      <xdr:nvPicPr>
        <xdr:cNvPr id="3" name="Imagem 3">
          <a:extLst>
            <a:ext uri="{FF2B5EF4-FFF2-40B4-BE49-F238E27FC236}">
              <a16:creationId xmlns:a16="http://schemas.microsoft.com/office/drawing/2014/main" xmlns="" id="{00000000-0008-0000-0100-000003000000}"/>
            </a:ext>
          </a:extLst>
        </xdr:cNvPr>
        <xdr:cNvPicPr/>
      </xdr:nvPicPr>
      <xdr:blipFill>
        <a:blip xmlns:r="http://schemas.openxmlformats.org/officeDocument/2006/relationships" r:embed="rId1"/>
        <a:stretch/>
      </xdr:blipFill>
      <xdr:spPr>
        <a:xfrm>
          <a:off x="8140553" y="276890"/>
          <a:ext cx="1295844" cy="963575"/>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124241</xdr:colOff>
      <xdr:row>1</xdr:row>
      <xdr:rowOff>82827</xdr:rowOff>
    </xdr:from>
    <xdr:to>
      <xdr:col>6</xdr:col>
      <xdr:colOff>677931</xdr:colOff>
      <xdr:row>7</xdr:row>
      <xdr:rowOff>114300</xdr:rowOff>
    </xdr:to>
    <xdr:pic>
      <xdr:nvPicPr>
        <xdr:cNvPr id="3" name="Imagem 3">
          <a:extLst>
            <a:ext uri="{FF2B5EF4-FFF2-40B4-BE49-F238E27FC236}">
              <a16:creationId xmlns:a16="http://schemas.microsoft.com/office/drawing/2014/main" xmlns="" id="{00000000-0008-0000-0200-000003000000}"/>
            </a:ext>
          </a:extLst>
        </xdr:cNvPr>
        <xdr:cNvPicPr/>
      </xdr:nvPicPr>
      <xdr:blipFill>
        <a:blip xmlns:r="http://schemas.openxmlformats.org/officeDocument/2006/relationships" r:embed="rId1"/>
        <a:stretch/>
      </xdr:blipFill>
      <xdr:spPr>
        <a:xfrm>
          <a:off x="8531089" y="248479"/>
          <a:ext cx="1507434" cy="1030067"/>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342616</xdr:colOff>
      <xdr:row>2</xdr:row>
      <xdr:rowOff>49816</xdr:rowOff>
    </xdr:from>
    <xdr:to>
      <xdr:col>6</xdr:col>
      <xdr:colOff>1533526</xdr:colOff>
      <xdr:row>4</xdr:row>
      <xdr:rowOff>110258</xdr:rowOff>
    </xdr:to>
    <xdr:pic>
      <xdr:nvPicPr>
        <xdr:cNvPr id="2" name="Imagem 1">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a:stretch>
          <a:fillRect/>
        </a:stretch>
      </xdr:blipFill>
      <xdr:spPr>
        <a:xfrm>
          <a:off x="10629616" y="535591"/>
          <a:ext cx="1190910" cy="612892"/>
        </a:xfrm>
        <a:prstGeom prst="rect">
          <a:avLst/>
        </a:prstGeom>
      </xdr:spPr>
    </xdr:pic>
    <xdr:clientData/>
  </xdr:twoCellAnchor>
  <xdr:twoCellAnchor editAs="oneCell">
    <xdr:from>
      <xdr:col>6</xdr:col>
      <xdr:colOff>381000</xdr:colOff>
      <xdr:row>4</xdr:row>
      <xdr:rowOff>152400</xdr:rowOff>
    </xdr:from>
    <xdr:to>
      <xdr:col>6</xdr:col>
      <xdr:colOff>1476375</xdr:colOff>
      <xdr:row>6</xdr:row>
      <xdr:rowOff>429088</xdr:rowOff>
    </xdr:to>
    <xdr:pic>
      <xdr:nvPicPr>
        <xdr:cNvPr id="5" name="Imagem 4">
          <a:extLst>
            <a:ext uri="{FF2B5EF4-FFF2-40B4-BE49-F238E27FC236}">
              <a16:creationId xmlns:a16="http://schemas.microsoft.com/office/drawing/2014/main" xmlns="" id="{00000000-0008-0000-0300-000005000000}"/>
            </a:ext>
          </a:extLst>
        </xdr:cNvPr>
        <xdr:cNvPicPr>
          <a:picLocks noChangeAspect="1"/>
        </xdr:cNvPicPr>
      </xdr:nvPicPr>
      <xdr:blipFill>
        <a:blip xmlns:r="http://schemas.openxmlformats.org/officeDocument/2006/relationships" r:embed="rId2"/>
        <a:stretch/>
      </xdr:blipFill>
      <xdr:spPr>
        <a:xfrm>
          <a:off x="10668000" y="1190625"/>
          <a:ext cx="1095375" cy="867238"/>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44824</xdr:colOff>
      <xdr:row>3</xdr:row>
      <xdr:rowOff>78442</xdr:rowOff>
    </xdr:from>
    <xdr:to>
      <xdr:col>8</xdr:col>
      <xdr:colOff>691776</xdr:colOff>
      <xdr:row>6</xdr:row>
      <xdr:rowOff>157892</xdr:rowOff>
    </xdr:to>
    <xdr:pic>
      <xdr:nvPicPr>
        <xdr:cNvPr id="2" name="Imagem 1">
          <a:extLst>
            <a:ext uri="{FF2B5EF4-FFF2-40B4-BE49-F238E27FC236}">
              <a16:creationId xmlns:a16="http://schemas.microsoft.com/office/drawing/2014/main" xmlns="" id="{F34C010C-6E2B-48D3-9CF3-9A19B43FDBDD}"/>
            </a:ext>
          </a:extLst>
        </xdr:cNvPr>
        <xdr:cNvPicPr>
          <a:picLocks noChangeAspect="1"/>
        </xdr:cNvPicPr>
      </xdr:nvPicPr>
      <xdr:blipFill>
        <a:blip xmlns:r="http://schemas.openxmlformats.org/officeDocument/2006/relationships" r:embed="rId1"/>
        <a:stretch>
          <a:fillRect/>
        </a:stretch>
      </xdr:blipFill>
      <xdr:spPr>
        <a:xfrm>
          <a:off x="9621259" y="627082"/>
          <a:ext cx="1408952" cy="565225"/>
        </a:xfrm>
        <a:prstGeom prst="rect">
          <a:avLst/>
        </a:prstGeom>
      </xdr:spPr>
    </xdr:pic>
    <xdr:clientData/>
  </xdr:twoCellAnchor>
  <xdr:twoCellAnchor editAs="oneCell">
    <xdr:from>
      <xdr:col>5</xdr:col>
      <xdr:colOff>66261</xdr:colOff>
      <xdr:row>1</xdr:row>
      <xdr:rowOff>124242</xdr:rowOff>
    </xdr:from>
    <xdr:to>
      <xdr:col>6</xdr:col>
      <xdr:colOff>906526</xdr:colOff>
      <xdr:row>7</xdr:row>
      <xdr:rowOff>153457</xdr:rowOff>
    </xdr:to>
    <xdr:pic>
      <xdr:nvPicPr>
        <xdr:cNvPr id="3" name="Imagem 3">
          <a:extLst>
            <a:ext uri="{FF2B5EF4-FFF2-40B4-BE49-F238E27FC236}">
              <a16:creationId xmlns:a16="http://schemas.microsoft.com/office/drawing/2014/main" xmlns="" id="{AFB90C32-716F-41E7-9381-7B710AC04D47}"/>
            </a:ext>
          </a:extLst>
        </xdr:cNvPr>
        <xdr:cNvPicPr>
          <a:picLocks noChangeAspect="1"/>
        </xdr:cNvPicPr>
      </xdr:nvPicPr>
      <xdr:blipFill>
        <a:blip xmlns:r="http://schemas.openxmlformats.org/officeDocument/2006/relationships" r:embed="rId2"/>
        <a:stretch/>
      </xdr:blipFill>
      <xdr:spPr>
        <a:xfrm>
          <a:off x="8145366" y="350937"/>
          <a:ext cx="1383190" cy="1000765"/>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89647</xdr:colOff>
      <xdr:row>3</xdr:row>
      <xdr:rowOff>33618</xdr:rowOff>
    </xdr:from>
    <xdr:to>
      <xdr:col>8</xdr:col>
      <xdr:colOff>725648</xdr:colOff>
      <xdr:row>6</xdr:row>
      <xdr:rowOff>67597</xdr:rowOff>
    </xdr:to>
    <xdr:pic>
      <xdr:nvPicPr>
        <xdr:cNvPr id="2" name="Imagem 1">
          <a:extLst>
            <a:ext uri="{FF2B5EF4-FFF2-40B4-BE49-F238E27FC236}">
              <a16:creationId xmlns:a16="http://schemas.microsoft.com/office/drawing/2014/main" xmlns="" id="{6C336FA8-4311-4748-9CCE-1EB828640244}"/>
            </a:ext>
          </a:extLst>
        </xdr:cNvPr>
        <xdr:cNvPicPr>
          <a:picLocks noChangeAspect="1"/>
        </xdr:cNvPicPr>
      </xdr:nvPicPr>
      <xdr:blipFill>
        <a:blip xmlns:r="http://schemas.openxmlformats.org/officeDocument/2006/relationships" r:embed="rId1"/>
        <a:stretch>
          <a:fillRect/>
        </a:stretch>
      </xdr:blipFill>
      <xdr:spPr>
        <a:xfrm>
          <a:off x="9666082" y="582258"/>
          <a:ext cx="1398001" cy="519754"/>
        </a:xfrm>
        <a:prstGeom prst="rect">
          <a:avLst/>
        </a:prstGeom>
      </xdr:spPr>
    </xdr:pic>
    <xdr:clientData/>
  </xdr:twoCellAnchor>
  <xdr:twoCellAnchor editAs="oneCell">
    <xdr:from>
      <xdr:col>5</xdr:col>
      <xdr:colOff>57150</xdr:colOff>
      <xdr:row>1</xdr:row>
      <xdr:rowOff>123825</xdr:rowOff>
    </xdr:from>
    <xdr:to>
      <xdr:col>6</xdr:col>
      <xdr:colOff>904952</xdr:colOff>
      <xdr:row>8</xdr:row>
      <xdr:rowOff>22920</xdr:rowOff>
    </xdr:to>
    <xdr:pic>
      <xdr:nvPicPr>
        <xdr:cNvPr id="3" name="Imagem 3">
          <a:extLst>
            <a:ext uri="{FF2B5EF4-FFF2-40B4-BE49-F238E27FC236}">
              <a16:creationId xmlns:a16="http://schemas.microsoft.com/office/drawing/2014/main" xmlns="" id="{9BD29014-995A-4584-9F61-42513F0BC669}"/>
            </a:ext>
          </a:extLst>
        </xdr:cNvPr>
        <xdr:cNvPicPr>
          <a:picLocks noChangeAspect="1"/>
        </xdr:cNvPicPr>
      </xdr:nvPicPr>
      <xdr:blipFill>
        <a:blip xmlns:r="http://schemas.openxmlformats.org/officeDocument/2006/relationships" r:embed="rId2"/>
        <a:stretch/>
      </xdr:blipFill>
      <xdr:spPr>
        <a:xfrm>
          <a:off x="8138160" y="350520"/>
          <a:ext cx="1390727" cy="1032570"/>
        </a:xfrm>
        <a:prstGeom prst="rect">
          <a:avLst/>
        </a:prstGeom>
        <a:ln w="0">
          <a:noFill/>
        </a:ln>
      </xdr:spPr>
    </xdr:pic>
    <xdr:clientData/>
  </xdr:twoCellAnchor>
</xdr:wsDr>
</file>

<file path=xl/theme/theme1.xml><?xml version="1.0" encoding="utf-8"?>
<a:theme xmlns:a="http://schemas.openxmlformats.org/drawingml/2006/main" name="Tema do Office 2013 - 2022">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88"/>
  <sheetViews>
    <sheetView tabSelected="1" zoomScale="55" zoomScaleNormal="55" workbookViewId="0">
      <selection activeCell="D12" sqref="D12"/>
    </sheetView>
  </sheetViews>
  <sheetFormatPr defaultColWidth="11.5546875" defaultRowHeight="13.2" outlineLevelRow="1" x14ac:dyDescent="0.25"/>
  <cols>
    <col min="1" max="1" width="3.109375" style="1" customWidth="1"/>
    <col min="2" max="2" width="14.5546875" style="1" customWidth="1"/>
    <col min="3" max="3" width="13.88671875" style="2" customWidth="1"/>
    <col min="4" max="4" width="15" style="2" customWidth="1"/>
    <col min="5" max="5" width="81.44140625" style="1" customWidth="1"/>
    <col min="6" max="6" width="9.6640625" style="2" customWidth="1"/>
    <col min="7" max="7" width="11.33203125" style="3" customWidth="1"/>
    <col min="8" max="11" width="20.6640625" style="3" customWidth="1"/>
    <col min="12" max="12" width="21.6640625" style="3" customWidth="1"/>
    <col min="13" max="14" width="21.6640625" style="1" customWidth="1"/>
  </cols>
  <sheetData>
    <row r="1" spans="2:15" ht="25.5" customHeight="1" thickBot="1" x14ac:dyDescent="0.3">
      <c r="B1" s="225" t="s">
        <v>1159</v>
      </c>
      <c r="C1" s="226"/>
      <c r="D1" s="226"/>
      <c r="E1" s="226"/>
      <c r="F1" s="226"/>
      <c r="G1" s="226"/>
      <c r="H1" s="226"/>
      <c r="I1" s="226"/>
      <c r="J1" s="226"/>
      <c r="K1" s="226"/>
      <c r="L1" s="226"/>
      <c r="M1" s="227"/>
      <c r="N1" s="227"/>
      <c r="O1" s="227"/>
    </row>
    <row r="2" spans="2:15" ht="41.25" customHeight="1" x14ac:dyDescent="0.3">
      <c r="B2" s="213"/>
      <c r="C2" s="214"/>
      <c r="D2" s="214"/>
      <c r="E2" s="215"/>
      <c r="F2" s="82"/>
      <c r="G2" s="228"/>
      <c r="H2" s="228"/>
      <c r="I2" s="216"/>
      <c r="J2" s="83"/>
      <c r="K2" s="83"/>
      <c r="L2" s="216"/>
      <c r="M2" s="219"/>
      <c r="N2" s="219"/>
      <c r="O2" s="220"/>
    </row>
    <row r="3" spans="2:15" ht="19.5" customHeight="1" x14ac:dyDescent="0.3">
      <c r="B3" s="86" t="s">
        <v>1160</v>
      </c>
      <c r="C3" s="229" t="s">
        <v>1373</v>
      </c>
      <c r="D3" s="229"/>
      <c r="E3" s="229"/>
      <c r="F3" s="229"/>
      <c r="G3" s="228" t="s">
        <v>1161</v>
      </c>
      <c r="H3" s="228"/>
      <c r="I3" s="98" t="s">
        <v>1405</v>
      </c>
      <c r="J3" s="230" t="s">
        <v>1370</v>
      </c>
      <c r="K3" s="231" t="s">
        <v>1162</v>
      </c>
      <c r="L3" s="231"/>
      <c r="M3" s="221"/>
      <c r="N3" s="221"/>
      <c r="O3" s="222"/>
    </row>
    <row r="4" spans="2:15" ht="19.5" customHeight="1" x14ac:dyDescent="0.3">
      <c r="B4" s="86" t="s">
        <v>1163</v>
      </c>
      <c r="C4" s="229" t="s">
        <v>10</v>
      </c>
      <c r="D4" s="229"/>
      <c r="E4" s="229"/>
      <c r="F4" s="229"/>
      <c r="G4" s="228" t="s">
        <v>1164</v>
      </c>
      <c r="H4" s="228"/>
      <c r="I4" s="109">
        <v>46245</v>
      </c>
      <c r="J4" s="230"/>
      <c r="K4" s="231"/>
      <c r="L4" s="231"/>
      <c r="M4" s="221"/>
      <c r="N4" s="221"/>
      <c r="O4" s="222"/>
    </row>
    <row r="5" spans="2:15" ht="19.5" customHeight="1" x14ac:dyDescent="0.3">
      <c r="B5" s="86" t="s">
        <v>1165</v>
      </c>
      <c r="C5" s="229" t="s">
        <v>8</v>
      </c>
      <c r="D5" s="229"/>
      <c r="E5" s="84"/>
      <c r="F5" s="85"/>
      <c r="G5" s="228" t="s">
        <v>1166</v>
      </c>
      <c r="H5" s="228"/>
      <c r="I5" s="109">
        <v>46245</v>
      </c>
      <c r="J5" s="102" t="s">
        <v>1371</v>
      </c>
      <c r="K5" s="232">
        <v>0.222</v>
      </c>
      <c r="L5" s="232"/>
      <c r="M5" s="221"/>
      <c r="N5" s="221"/>
      <c r="O5" s="222"/>
    </row>
    <row r="6" spans="2:15" ht="19.5" customHeight="1" thickBot="1" x14ac:dyDescent="0.35">
      <c r="B6" s="4" t="s">
        <v>1167</v>
      </c>
      <c r="C6" s="233" t="s">
        <v>1372</v>
      </c>
      <c r="D6" s="233"/>
      <c r="E6" s="233"/>
      <c r="F6" s="5"/>
      <c r="G6" s="87"/>
      <c r="H6" s="6" t="s">
        <v>1168</v>
      </c>
      <c r="I6" s="99" t="s">
        <v>13</v>
      </c>
      <c r="J6" s="103" t="s">
        <v>1169</v>
      </c>
      <c r="K6" s="234">
        <v>0.17499999999999999</v>
      </c>
      <c r="L6" s="234"/>
      <c r="M6" s="223"/>
      <c r="N6" s="223"/>
      <c r="O6" s="224"/>
    </row>
    <row r="7" spans="2:15" ht="13.8" outlineLevel="1" thickBot="1" x14ac:dyDescent="0.3">
      <c r="B7" s="7"/>
      <c r="C7" s="8"/>
      <c r="D7" s="8"/>
      <c r="E7" s="8"/>
      <c r="F7" s="9"/>
      <c r="G7" s="10"/>
      <c r="H7" s="11"/>
      <c r="I7" s="11"/>
      <c r="J7" s="11"/>
      <c r="K7" s="11"/>
      <c r="L7" s="11"/>
      <c r="M7" s="11"/>
      <c r="N7" s="11"/>
      <c r="O7" s="11"/>
    </row>
    <row r="8" spans="2:15" ht="18" customHeight="1" outlineLevel="1" x14ac:dyDescent="0.25">
      <c r="B8" s="88" t="s">
        <v>1170</v>
      </c>
      <c r="C8" s="89"/>
      <c r="D8" s="89"/>
      <c r="E8" s="89"/>
      <c r="F8" s="90"/>
      <c r="G8" s="11"/>
      <c r="H8" s="11"/>
      <c r="I8" s="11"/>
      <c r="J8" s="11"/>
      <c r="K8" s="11"/>
      <c r="L8" s="11"/>
      <c r="M8" s="11"/>
      <c r="N8" s="11"/>
      <c r="O8" s="11"/>
    </row>
    <row r="9" spans="2:15" ht="22.5" customHeight="1" outlineLevel="1" x14ac:dyDescent="0.25">
      <c r="B9" s="237" t="s">
        <v>17</v>
      </c>
      <c r="C9" s="238"/>
      <c r="D9" s="12" t="s">
        <v>29</v>
      </c>
      <c r="E9" s="13" t="s">
        <v>1171</v>
      </c>
      <c r="F9" s="101" t="s">
        <v>1180</v>
      </c>
      <c r="H9" s="11"/>
      <c r="I9" s="11"/>
      <c r="J9" s="11"/>
      <c r="K9" s="11"/>
      <c r="L9" s="11"/>
      <c r="M9" s="11"/>
      <c r="N9" s="11"/>
      <c r="O9" s="11"/>
    </row>
    <row r="10" spans="2:15" outlineLevel="1" x14ac:dyDescent="0.25">
      <c r="B10" s="239" t="s">
        <v>36</v>
      </c>
      <c r="C10" s="240"/>
      <c r="D10" s="14">
        <f>SUBTOTAL(109,N17:N176)</f>
        <v>0</v>
      </c>
      <c r="E10" s="15" t="s">
        <v>1172</v>
      </c>
      <c r="F10" s="100">
        <v>0.222</v>
      </c>
      <c r="H10" s="11"/>
      <c r="I10" s="11"/>
      <c r="J10" s="11"/>
      <c r="K10" s="11"/>
      <c r="L10" s="11"/>
      <c r="M10" s="11"/>
      <c r="N10" s="11"/>
      <c r="O10" s="11"/>
    </row>
    <row r="11" spans="2:15" outlineLevel="1" x14ac:dyDescent="0.25">
      <c r="B11" s="241" t="s">
        <v>1173</v>
      </c>
      <c r="C11" s="242"/>
      <c r="D11" s="16">
        <f>N179</f>
        <v>0</v>
      </c>
      <c r="E11" s="17" t="s">
        <v>1174</v>
      </c>
      <c r="F11" s="91" t="s">
        <v>1175</v>
      </c>
      <c r="H11" s="11"/>
      <c r="I11" s="11"/>
      <c r="J11" s="11"/>
      <c r="K11" s="11"/>
      <c r="L11" s="11"/>
      <c r="M11" s="11"/>
      <c r="N11" s="11"/>
      <c r="O11" s="11"/>
    </row>
    <row r="12" spans="2:15" outlineLevel="1" x14ac:dyDescent="0.25">
      <c r="B12" s="239" t="s">
        <v>1157</v>
      </c>
      <c r="C12" s="240"/>
      <c r="D12" s="14" t="e">
        <f>H180</f>
        <v>#DIV/0!</v>
      </c>
      <c r="E12" s="15" t="s">
        <v>1157</v>
      </c>
      <c r="F12" s="100">
        <v>0.222</v>
      </c>
      <c r="H12" s="11"/>
      <c r="I12" s="18"/>
      <c r="J12" s="11"/>
      <c r="K12" s="11"/>
      <c r="L12" s="11"/>
      <c r="M12" s="11"/>
      <c r="N12" s="11"/>
      <c r="O12" s="11"/>
    </row>
    <row r="13" spans="2:15" outlineLevel="1" x14ac:dyDescent="0.25">
      <c r="B13" s="239" t="s">
        <v>1176</v>
      </c>
      <c r="C13" s="240"/>
      <c r="D13" s="14" t="e">
        <f>J180</f>
        <v>#DIV/0!</v>
      </c>
      <c r="E13" s="15" t="s">
        <v>1177</v>
      </c>
      <c r="F13" s="100">
        <v>0.222</v>
      </c>
      <c r="H13" s="11"/>
      <c r="I13" s="18"/>
      <c r="J13" s="11"/>
      <c r="K13" s="11"/>
      <c r="L13" s="11"/>
      <c r="M13" s="11"/>
      <c r="N13" s="11"/>
      <c r="O13" s="11"/>
    </row>
    <row r="14" spans="2:15" ht="13.8" thickBot="1" x14ac:dyDescent="0.3">
      <c r="B14" s="11"/>
      <c r="C14" s="11"/>
      <c r="D14" s="11"/>
      <c r="E14" s="11"/>
      <c r="F14" s="11"/>
      <c r="G14" s="11"/>
      <c r="H14" s="11"/>
      <c r="I14" s="19"/>
      <c r="J14" s="11"/>
      <c r="K14" s="19"/>
      <c r="L14" s="11"/>
      <c r="M14" s="11"/>
      <c r="N14" s="11"/>
      <c r="O14" s="11"/>
    </row>
    <row r="15" spans="2:15" ht="21.75" customHeight="1" x14ac:dyDescent="0.25">
      <c r="B15" s="256" t="s">
        <v>1178</v>
      </c>
      <c r="C15" s="235" t="s">
        <v>15</v>
      </c>
      <c r="D15" s="235" t="s">
        <v>16</v>
      </c>
      <c r="E15" s="235" t="s">
        <v>11</v>
      </c>
      <c r="F15" s="235" t="s">
        <v>18</v>
      </c>
      <c r="G15" s="252" t="s">
        <v>1179</v>
      </c>
      <c r="H15" s="254" t="s">
        <v>1181</v>
      </c>
      <c r="I15" s="254"/>
      <c r="J15" s="255" t="s">
        <v>1182</v>
      </c>
      <c r="K15" s="255"/>
      <c r="L15" s="217" t="s">
        <v>1183</v>
      </c>
      <c r="M15" s="217" t="s">
        <v>1184</v>
      </c>
      <c r="N15" s="217" t="s">
        <v>1185</v>
      </c>
      <c r="O15" s="217" t="s">
        <v>1404</v>
      </c>
    </row>
    <row r="16" spans="2:15" ht="17.25" customHeight="1" x14ac:dyDescent="0.25">
      <c r="B16" s="257"/>
      <c r="C16" s="236"/>
      <c r="D16" s="236"/>
      <c r="E16" s="236"/>
      <c r="F16" s="236"/>
      <c r="G16" s="253"/>
      <c r="H16" s="20" t="s">
        <v>35</v>
      </c>
      <c r="I16" s="20" t="s">
        <v>36</v>
      </c>
      <c r="J16" s="21" t="s">
        <v>35</v>
      </c>
      <c r="K16" s="21" t="s">
        <v>36</v>
      </c>
      <c r="L16" s="218"/>
      <c r="M16" s="218"/>
      <c r="N16" s="218"/>
      <c r="O16" s="218"/>
    </row>
    <row r="17" spans="2:15" ht="20.100000000000001" customHeight="1" x14ac:dyDescent="0.25">
      <c r="B17" s="92" t="s">
        <v>1186</v>
      </c>
      <c r="C17" s="22" t="s">
        <v>39</v>
      </c>
      <c r="D17" s="23" t="s">
        <v>39</v>
      </c>
      <c r="E17" s="24" t="s">
        <v>1187</v>
      </c>
      <c r="F17" s="25" t="s">
        <v>39</v>
      </c>
      <c r="G17" s="25"/>
      <c r="H17" s="26"/>
      <c r="I17" s="26">
        <f>SUBTOTAL(109,I18:I21)</f>
        <v>0</v>
      </c>
      <c r="J17" s="26"/>
      <c r="K17" s="26">
        <f>SUBTOTAL(109,K18:K21)</f>
        <v>0</v>
      </c>
      <c r="L17" s="26"/>
      <c r="M17" s="26"/>
      <c r="N17" s="26">
        <f>SUBTOTAL(109,N18:N21)</f>
        <v>0</v>
      </c>
      <c r="O17" s="144" t="e">
        <f>N17/$N$181</f>
        <v>#DIV/0!</v>
      </c>
    </row>
    <row r="18" spans="2:15" ht="15" x14ac:dyDescent="0.25">
      <c r="B18" s="95" t="s">
        <v>1188</v>
      </c>
      <c r="C18" s="34" t="s">
        <v>37</v>
      </c>
      <c r="D18" s="34" t="s">
        <v>38</v>
      </c>
      <c r="E18" s="104" t="s">
        <v>41</v>
      </c>
      <c r="F18" s="35" t="s">
        <v>42</v>
      </c>
      <c r="G18" s="35">
        <v>1</v>
      </c>
      <c r="H18" s="36"/>
      <c r="I18" s="36">
        <f>ROUND(G18*ROUND(H18, 2), 2)</f>
        <v>0</v>
      </c>
      <c r="J18" s="36"/>
      <c r="K18" s="36">
        <f>ROUND(G18*ROUND(J18, 2), 2)</f>
        <v>0</v>
      </c>
      <c r="L18" s="36">
        <f>ROUND(H18 + J18, 2)</f>
        <v>0</v>
      </c>
      <c r="M18" s="36">
        <f>ROUND(L18*(1+$K$5), 2)</f>
        <v>0</v>
      </c>
      <c r="N18" s="36">
        <f>ROUND(G18*ROUND(M18, 2), 2)</f>
        <v>0</v>
      </c>
      <c r="O18" s="145" t="e">
        <f t="shared" ref="O18:O81" si="0">N18/$N$181</f>
        <v>#DIV/0!</v>
      </c>
    </row>
    <row r="19" spans="2:15" ht="20.100000000000001" customHeight="1" x14ac:dyDescent="0.25">
      <c r="B19" s="94" t="s">
        <v>1189</v>
      </c>
      <c r="C19" s="31" t="s">
        <v>59</v>
      </c>
      <c r="D19" s="31" t="s">
        <v>38</v>
      </c>
      <c r="E19" s="105" t="s">
        <v>60</v>
      </c>
      <c r="F19" s="32" t="s">
        <v>42</v>
      </c>
      <c r="G19" s="32">
        <v>1</v>
      </c>
      <c r="H19" s="36"/>
      <c r="I19" s="33">
        <f>ROUND(G19*ROUND(H19, 2), 2)</f>
        <v>0</v>
      </c>
      <c r="J19" s="36"/>
      <c r="K19" s="33">
        <f>ROUND(G19*ROUND(J19, 2), 2)</f>
        <v>0</v>
      </c>
      <c r="L19" s="33">
        <f>ROUND(H19 + J19, 2)</f>
        <v>0</v>
      </c>
      <c r="M19" s="36">
        <f>ROUND(L19*(1+$K$5), 2)</f>
        <v>0</v>
      </c>
      <c r="N19" s="33">
        <f>ROUND(G19*ROUND(M19, 2), 2)</f>
        <v>0</v>
      </c>
      <c r="O19" s="145" t="e">
        <f t="shared" si="0"/>
        <v>#DIV/0!</v>
      </c>
    </row>
    <row r="20" spans="2:15" ht="20.100000000000001" customHeight="1" x14ac:dyDescent="0.25">
      <c r="B20" s="95" t="s">
        <v>1190</v>
      </c>
      <c r="C20" s="34" t="s">
        <v>67</v>
      </c>
      <c r="D20" s="34" t="s">
        <v>38</v>
      </c>
      <c r="E20" s="104" t="s">
        <v>68</v>
      </c>
      <c r="F20" s="35" t="s">
        <v>42</v>
      </c>
      <c r="G20" s="35">
        <v>1</v>
      </c>
      <c r="H20" s="36"/>
      <c r="I20" s="36">
        <f>ROUND(G20*ROUND(H20, 2), 2)</f>
        <v>0</v>
      </c>
      <c r="J20" s="36"/>
      <c r="K20" s="36">
        <f>ROUND(G20*ROUND(J20, 2), 2)</f>
        <v>0</v>
      </c>
      <c r="L20" s="36">
        <f>ROUND(H20 + J20, 2)</f>
        <v>0</v>
      </c>
      <c r="M20" s="36">
        <f>ROUND(L20*(1+$K$5), 2)</f>
        <v>0</v>
      </c>
      <c r="N20" s="36">
        <f>ROUND(G20*ROUND(M20, 2), 2)</f>
        <v>0</v>
      </c>
      <c r="O20" s="145" t="e">
        <f t="shared" si="0"/>
        <v>#DIV/0!</v>
      </c>
    </row>
    <row r="21" spans="2:15" ht="20.100000000000001" customHeight="1" x14ac:dyDescent="0.25">
      <c r="B21" s="94" t="s">
        <v>1191</v>
      </c>
      <c r="C21" s="31" t="s">
        <v>75</v>
      </c>
      <c r="D21" s="31" t="s">
        <v>76</v>
      </c>
      <c r="E21" s="105" t="s">
        <v>77</v>
      </c>
      <c r="F21" s="32" t="s">
        <v>78</v>
      </c>
      <c r="G21" s="32">
        <v>2</v>
      </c>
      <c r="H21" s="36"/>
      <c r="I21" s="33">
        <f>ROUND(G21*ROUND(H21, 2), 2)</f>
        <v>0</v>
      </c>
      <c r="J21" s="36"/>
      <c r="K21" s="33">
        <f>ROUND(G21*ROUND(J21, 2), 2)</f>
        <v>0</v>
      </c>
      <c r="L21" s="33">
        <f>ROUND(H21 + J21, 2)</f>
        <v>0</v>
      </c>
      <c r="M21" s="36">
        <f>ROUND(L21*(1+$K$5), 2)</f>
        <v>0</v>
      </c>
      <c r="N21" s="33">
        <f>ROUND(G21*ROUND(M21, 2), 2)</f>
        <v>0</v>
      </c>
      <c r="O21" s="145" t="e">
        <f t="shared" si="0"/>
        <v>#DIV/0!</v>
      </c>
    </row>
    <row r="22" spans="2:15" ht="20.100000000000001" customHeight="1" x14ac:dyDescent="0.25">
      <c r="B22" s="92" t="s">
        <v>1192</v>
      </c>
      <c r="C22" s="22" t="s">
        <v>39</v>
      </c>
      <c r="D22" s="23" t="s">
        <v>39</v>
      </c>
      <c r="E22" s="106" t="s">
        <v>1193</v>
      </c>
      <c r="F22" s="25" t="s">
        <v>39</v>
      </c>
      <c r="G22" s="25"/>
      <c r="H22" s="139"/>
      <c r="I22" s="26">
        <f>SUBTOTAL(109,I23:I28)</f>
        <v>0</v>
      </c>
      <c r="J22" s="139"/>
      <c r="K22" s="26">
        <f>SUBTOTAL(109,K23:K28)</f>
        <v>0</v>
      </c>
      <c r="L22" s="26"/>
      <c r="M22" s="26"/>
      <c r="N22" s="26">
        <f>SUBTOTAL(109,N23:N28)</f>
        <v>0</v>
      </c>
      <c r="O22" s="146" t="e">
        <f t="shared" si="0"/>
        <v>#DIV/0!</v>
      </c>
    </row>
    <row r="23" spans="2:15" ht="30" customHeight="1" x14ac:dyDescent="0.25">
      <c r="B23" s="94" t="s">
        <v>1194</v>
      </c>
      <c r="C23" s="31" t="s">
        <v>81</v>
      </c>
      <c r="D23" s="31" t="s">
        <v>38</v>
      </c>
      <c r="E23" s="105" t="s">
        <v>82</v>
      </c>
      <c r="F23" s="32" t="s">
        <v>83</v>
      </c>
      <c r="G23" s="32">
        <v>2.88</v>
      </c>
      <c r="H23" s="36"/>
      <c r="I23" s="33">
        <f t="shared" ref="I23:I28" si="1">ROUND(G23*ROUND(H23, 2), 2)</f>
        <v>0</v>
      </c>
      <c r="J23" s="36"/>
      <c r="K23" s="33">
        <f t="shared" ref="K23:K28" si="2">ROUND(G23*ROUND(J23, 2), 2)</f>
        <v>0</v>
      </c>
      <c r="L23" s="33">
        <f t="shared" ref="L23:L28" si="3">ROUND(H23 + J23, 2)</f>
        <v>0</v>
      </c>
      <c r="M23" s="36">
        <f t="shared" ref="M23:M28" si="4">ROUND(L23*(1+$K$5), 2)</f>
        <v>0</v>
      </c>
      <c r="N23" s="33">
        <f t="shared" ref="N23:N28" si="5">ROUND(G23*ROUND(M23, 2), 2)</f>
        <v>0</v>
      </c>
      <c r="O23" s="145" t="e">
        <f t="shared" si="0"/>
        <v>#DIV/0!</v>
      </c>
    </row>
    <row r="24" spans="2:15" ht="20.100000000000001" customHeight="1" x14ac:dyDescent="0.25">
      <c r="B24" s="95" t="s">
        <v>1195</v>
      </c>
      <c r="C24" s="34" t="s">
        <v>103</v>
      </c>
      <c r="D24" s="34" t="s">
        <v>38</v>
      </c>
      <c r="E24" s="104" t="s">
        <v>104</v>
      </c>
      <c r="F24" s="35" t="s">
        <v>83</v>
      </c>
      <c r="G24" s="35">
        <v>48.4</v>
      </c>
      <c r="H24" s="36"/>
      <c r="I24" s="36">
        <f t="shared" si="1"/>
        <v>0</v>
      </c>
      <c r="J24" s="36"/>
      <c r="K24" s="36">
        <f t="shared" si="2"/>
        <v>0</v>
      </c>
      <c r="L24" s="36">
        <f t="shared" si="3"/>
        <v>0</v>
      </c>
      <c r="M24" s="36">
        <f t="shared" si="4"/>
        <v>0</v>
      </c>
      <c r="N24" s="36">
        <f t="shared" si="5"/>
        <v>0</v>
      </c>
      <c r="O24" s="145" t="e">
        <f t="shared" si="0"/>
        <v>#DIV/0!</v>
      </c>
    </row>
    <row r="25" spans="2:15" ht="30" customHeight="1" x14ac:dyDescent="0.25">
      <c r="B25" s="94" t="s">
        <v>1196</v>
      </c>
      <c r="C25" s="31" t="s">
        <v>125</v>
      </c>
      <c r="D25" s="31" t="s">
        <v>38</v>
      </c>
      <c r="E25" s="105" t="s">
        <v>126</v>
      </c>
      <c r="F25" s="32" t="s">
        <v>102</v>
      </c>
      <c r="G25" s="32">
        <v>14.1</v>
      </c>
      <c r="H25" s="36"/>
      <c r="I25" s="33">
        <f t="shared" si="1"/>
        <v>0</v>
      </c>
      <c r="J25" s="36"/>
      <c r="K25" s="33">
        <f t="shared" si="2"/>
        <v>0</v>
      </c>
      <c r="L25" s="33">
        <f t="shared" si="3"/>
        <v>0</v>
      </c>
      <c r="M25" s="36">
        <f t="shared" si="4"/>
        <v>0</v>
      </c>
      <c r="N25" s="33">
        <f t="shared" si="5"/>
        <v>0</v>
      </c>
      <c r="O25" s="145" t="e">
        <f t="shared" si="0"/>
        <v>#DIV/0!</v>
      </c>
    </row>
    <row r="26" spans="2:15" ht="20.100000000000001" customHeight="1" x14ac:dyDescent="0.25">
      <c r="B26" s="95" t="s">
        <v>1197</v>
      </c>
      <c r="C26" s="34" t="s">
        <v>139</v>
      </c>
      <c r="D26" s="34" t="s">
        <v>76</v>
      </c>
      <c r="E26" s="104" t="s">
        <v>140</v>
      </c>
      <c r="F26" s="35" t="s">
        <v>78</v>
      </c>
      <c r="G26" s="35">
        <v>11</v>
      </c>
      <c r="H26" s="36"/>
      <c r="I26" s="36">
        <f t="shared" si="1"/>
        <v>0</v>
      </c>
      <c r="J26" s="36"/>
      <c r="K26" s="36">
        <f t="shared" si="2"/>
        <v>0</v>
      </c>
      <c r="L26" s="36">
        <f t="shared" si="3"/>
        <v>0</v>
      </c>
      <c r="M26" s="36">
        <f t="shared" si="4"/>
        <v>0</v>
      </c>
      <c r="N26" s="36">
        <f t="shared" si="5"/>
        <v>0</v>
      </c>
      <c r="O26" s="145" t="e">
        <f t="shared" si="0"/>
        <v>#DIV/0!</v>
      </c>
    </row>
    <row r="27" spans="2:15" ht="20.100000000000001" customHeight="1" x14ac:dyDescent="0.25">
      <c r="B27" s="94" t="s">
        <v>1198</v>
      </c>
      <c r="C27" s="31" t="s">
        <v>143</v>
      </c>
      <c r="D27" s="31" t="s">
        <v>76</v>
      </c>
      <c r="E27" s="105" t="s">
        <v>144</v>
      </c>
      <c r="F27" s="32" t="s">
        <v>83</v>
      </c>
      <c r="G27" s="32">
        <v>84</v>
      </c>
      <c r="H27" s="36"/>
      <c r="I27" s="33">
        <f t="shared" si="1"/>
        <v>0</v>
      </c>
      <c r="J27" s="36"/>
      <c r="K27" s="33">
        <f t="shared" si="2"/>
        <v>0</v>
      </c>
      <c r="L27" s="33">
        <f t="shared" si="3"/>
        <v>0</v>
      </c>
      <c r="M27" s="36">
        <f t="shared" si="4"/>
        <v>0</v>
      </c>
      <c r="N27" s="33">
        <f t="shared" si="5"/>
        <v>0</v>
      </c>
      <c r="O27" s="145" t="e">
        <f t="shared" si="0"/>
        <v>#DIV/0!</v>
      </c>
    </row>
    <row r="28" spans="2:15" ht="30" customHeight="1" x14ac:dyDescent="0.25">
      <c r="B28" s="95" t="s">
        <v>1199</v>
      </c>
      <c r="C28" s="34" t="s">
        <v>147</v>
      </c>
      <c r="D28" s="34" t="s">
        <v>76</v>
      </c>
      <c r="E28" s="104" t="s">
        <v>148</v>
      </c>
      <c r="F28" s="35" t="s">
        <v>42</v>
      </c>
      <c r="G28" s="35">
        <v>1</v>
      </c>
      <c r="H28" s="36"/>
      <c r="I28" s="36">
        <f t="shared" si="1"/>
        <v>0</v>
      </c>
      <c r="J28" s="36"/>
      <c r="K28" s="36">
        <f t="shared" si="2"/>
        <v>0</v>
      </c>
      <c r="L28" s="36">
        <f t="shared" si="3"/>
        <v>0</v>
      </c>
      <c r="M28" s="36">
        <f t="shared" si="4"/>
        <v>0</v>
      </c>
      <c r="N28" s="36">
        <f t="shared" si="5"/>
        <v>0</v>
      </c>
      <c r="O28" s="145" t="e">
        <f t="shared" si="0"/>
        <v>#DIV/0!</v>
      </c>
    </row>
    <row r="29" spans="2:15" ht="20.100000000000001" customHeight="1" x14ac:dyDescent="0.25">
      <c r="B29" s="92" t="s">
        <v>1200</v>
      </c>
      <c r="C29" s="22" t="s">
        <v>39</v>
      </c>
      <c r="D29" s="23" t="s">
        <v>39</v>
      </c>
      <c r="E29" s="106" t="s">
        <v>1201</v>
      </c>
      <c r="F29" s="25" t="s">
        <v>39</v>
      </c>
      <c r="G29" s="25"/>
      <c r="H29" s="139"/>
      <c r="I29" s="26">
        <f>SUBTOTAL(109,I30:I39)</f>
        <v>0</v>
      </c>
      <c r="J29" s="139"/>
      <c r="K29" s="26">
        <f>SUBTOTAL(109,K30:K39)</f>
        <v>0</v>
      </c>
      <c r="L29" s="26"/>
      <c r="M29" s="26"/>
      <c r="N29" s="26">
        <f>SUBTOTAL(109,N30:N39)</f>
        <v>0</v>
      </c>
      <c r="O29" s="146" t="e">
        <f t="shared" si="0"/>
        <v>#DIV/0!</v>
      </c>
    </row>
    <row r="30" spans="2:15" ht="30" customHeight="1" x14ac:dyDescent="0.25">
      <c r="B30" s="95" t="s">
        <v>1202</v>
      </c>
      <c r="C30" s="34" t="s">
        <v>151</v>
      </c>
      <c r="D30" s="34" t="s">
        <v>38</v>
      </c>
      <c r="E30" s="104" t="s">
        <v>152</v>
      </c>
      <c r="F30" s="35" t="s">
        <v>78</v>
      </c>
      <c r="G30" s="35">
        <v>1</v>
      </c>
      <c r="H30" s="36"/>
      <c r="I30" s="36">
        <f t="shared" ref="I30:I39" si="6">ROUND(G30*ROUND(H30, 2), 2)</f>
        <v>0</v>
      </c>
      <c r="J30" s="36"/>
      <c r="K30" s="36">
        <f t="shared" ref="K30:K39" si="7">ROUND(G30*ROUND(J30, 2), 2)</f>
        <v>0</v>
      </c>
      <c r="L30" s="36">
        <f t="shared" ref="L30:L39" si="8">ROUND(H30 + J30, 2)</f>
        <v>0</v>
      </c>
      <c r="M30" s="36">
        <f t="shared" ref="M30:M39" si="9">ROUND(L30*(1+$K$5), 2)</f>
        <v>0</v>
      </c>
      <c r="N30" s="36">
        <f t="shared" ref="N30:N39" si="10">ROUND(G30*ROUND(M30, 2), 2)</f>
        <v>0</v>
      </c>
      <c r="O30" s="145" t="e">
        <f t="shared" si="0"/>
        <v>#DIV/0!</v>
      </c>
    </row>
    <row r="31" spans="2:15" ht="30" customHeight="1" x14ac:dyDescent="0.25">
      <c r="B31" s="94" t="s">
        <v>1203</v>
      </c>
      <c r="C31" s="31" t="s">
        <v>156</v>
      </c>
      <c r="D31" s="31" t="s">
        <v>38</v>
      </c>
      <c r="E31" s="105" t="s">
        <v>157</v>
      </c>
      <c r="F31" s="32" t="s">
        <v>78</v>
      </c>
      <c r="G31" s="32">
        <v>1</v>
      </c>
      <c r="H31" s="36"/>
      <c r="I31" s="33">
        <f t="shared" si="6"/>
        <v>0</v>
      </c>
      <c r="J31" s="36"/>
      <c r="K31" s="33">
        <f t="shared" si="7"/>
        <v>0</v>
      </c>
      <c r="L31" s="33">
        <f t="shared" si="8"/>
        <v>0</v>
      </c>
      <c r="M31" s="36">
        <f t="shared" si="9"/>
        <v>0</v>
      </c>
      <c r="N31" s="33">
        <f t="shared" si="10"/>
        <v>0</v>
      </c>
      <c r="O31" s="145" t="e">
        <f t="shared" si="0"/>
        <v>#DIV/0!</v>
      </c>
    </row>
    <row r="32" spans="2:15" ht="30" customHeight="1" x14ac:dyDescent="0.25">
      <c r="B32" s="95" t="s">
        <v>1204</v>
      </c>
      <c r="C32" s="34" t="s">
        <v>162</v>
      </c>
      <c r="D32" s="34" t="s">
        <v>76</v>
      </c>
      <c r="E32" s="104" t="s">
        <v>163</v>
      </c>
      <c r="F32" s="35" t="s">
        <v>108</v>
      </c>
      <c r="G32" s="35">
        <v>0.15</v>
      </c>
      <c r="H32" s="36"/>
      <c r="I32" s="36">
        <f t="shared" si="6"/>
        <v>0</v>
      </c>
      <c r="J32" s="36"/>
      <c r="K32" s="36">
        <f t="shared" si="7"/>
        <v>0</v>
      </c>
      <c r="L32" s="36">
        <f t="shared" si="8"/>
        <v>0</v>
      </c>
      <c r="M32" s="36">
        <f t="shared" si="9"/>
        <v>0</v>
      </c>
      <c r="N32" s="36">
        <f t="shared" si="10"/>
        <v>0</v>
      </c>
      <c r="O32" s="145" t="e">
        <f t="shared" si="0"/>
        <v>#DIV/0!</v>
      </c>
    </row>
    <row r="33" spans="2:15" ht="20.100000000000001" customHeight="1" x14ac:dyDescent="0.25">
      <c r="B33" s="94" t="s">
        <v>1205</v>
      </c>
      <c r="C33" s="31" t="s">
        <v>168</v>
      </c>
      <c r="D33" s="31" t="s">
        <v>38</v>
      </c>
      <c r="E33" s="105" t="s">
        <v>169</v>
      </c>
      <c r="F33" s="32" t="s">
        <v>108</v>
      </c>
      <c r="G33" s="32">
        <v>1.5</v>
      </c>
      <c r="H33" s="36"/>
      <c r="I33" s="33">
        <f t="shared" si="6"/>
        <v>0</v>
      </c>
      <c r="J33" s="36"/>
      <c r="K33" s="33">
        <f t="shared" si="7"/>
        <v>0</v>
      </c>
      <c r="L33" s="33">
        <f t="shared" si="8"/>
        <v>0</v>
      </c>
      <c r="M33" s="36">
        <f t="shared" si="9"/>
        <v>0</v>
      </c>
      <c r="N33" s="33">
        <f t="shared" si="10"/>
        <v>0</v>
      </c>
      <c r="O33" s="145" t="e">
        <f t="shared" si="0"/>
        <v>#DIV/0!</v>
      </c>
    </row>
    <row r="34" spans="2:15" ht="30" customHeight="1" x14ac:dyDescent="0.25">
      <c r="B34" s="95" t="s">
        <v>1206</v>
      </c>
      <c r="C34" s="34" t="s">
        <v>171</v>
      </c>
      <c r="D34" s="34" t="s">
        <v>38</v>
      </c>
      <c r="E34" s="104" t="s">
        <v>172</v>
      </c>
      <c r="F34" s="35" t="s">
        <v>108</v>
      </c>
      <c r="G34" s="35">
        <v>0.238875</v>
      </c>
      <c r="H34" s="36"/>
      <c r="I34" s="36">
        <f t="shared" si="6"/>
        <v>0</v>
      </c>
      <c r="J34" s="36"/>
      <c r="K34" s="36">
        <f t="shared" si="7"/>
        <v>0</v>
      </c>
      <c r="L34" s="36">
        <f t="shared" si="8"/>
        <v>0</v>
      </c>
      <c r="M34" s="36">
        <f t="shared" si="9"/>
        <v>0</v>
      </c>
      <c r="N34" s="36">
        <f t="shared" si="10"/>
        <v>0</v>
      </c>
      <c r="O34" s="145" t="e">
        <f t="shared" si="0"/>
        <v>#DIV/0!</v>
      </c>
    </row>
    <row r="35" spans="2:15" ht="30" customHeight="1" x14ac:dyDescent="0.25">
      <c r="B35" s="94" t="s">
        <v>1207</v>
      </c>
      <c r="C35" s="31" t="s">
        <v>174</v>
      </c>
      <c r="D35" s="31" t="s">
        <v>76</v>
      </c>
      <c r="E35" s="105" t="s">
        <v>175</v>
      </c>
      <c r="F35" s="32" t="s">
        <v>78</v>
      </c>
      <c r="G35" s="32">
        <v>1</v>
      </c>
      <c r="H35" s="36"/>
      <c r="I35" s="33">
        <f t="shared" si="6"/>
        <v>0</v>
      </c>
      <c r="J35" s="36"/>
      <c r="K35" s="33">
        <f t="shared" si="7"/>
        <v>0</v>
      </c>
      <c r="L35" s="33">
        <f t="shared" si="8"/>
        <v>0</v>
      </c>
      <c r="M35" s="36">
        <f t="shared" si="9"/>
        <v>0</v>
      </c>
      <c r="N35" s="33">
        <f t="shared" si="10"/>
        <v>0</v>
      </c>
      <c r="O35" s="145" t="e">
        <f t="shared" si="0"/>
        <v>#DIV/0!</v>
      </c>
    </row>
    <row r="36" spans="2:15" ht="30" customHeight="1" x14ac:dyDescent="0.25">
      <c r="B36" s="95" t="s">
        <v>1208</v>
      </c>
      <c r="C36" s="34" t="s">
        <v>184</v>
      </c>
      <c r="D36" s="34" t="s">
        <v>76</v>
      </c>
      <c r="E36" s="104" t="s">
        <v>185</v>
      </c>
      <c r="F36" s="35" t="s">
        <v>78</v>
      </c>
      <c r="G36" s="35">
        <v>1</v>
      </c>
      <c r="H36" s="36"/>
      <c r="I36" s="36">
        <f t="shared" si="6"/>
        <v>0</v>
      </c>
      <c r="J36" s="36"/>
      <c r="K36" s="36">
        <f t="shared" si="7"/>
        <v>0</v>
      </c>
      <c r="L36" s="36">
        <f t="shared" si="8"/>
        <v>0</v>
      </c>
      <c r="M36" s="36">
        <f t="shared" si="9"/>
        <v>0</v>
      </c>
      <c r="N36" s="36">
        <f t="shared" si="10"/>
        <v>0</v>
      </c>
      <c r="O36" s="145" t="e">
        <f t="shared" si="0"/>
        <v>#DIV/0!</v>
      </c>
    </row>
    <row r="37" spans="2:15" ht="20.100000000000001" customHeight="1" x14ac:dyDescent="0.25">
      <c r="B37" s="94" t="s">
        <v>1209</v>
      </c>
      <c r="C37" s="31" t="s">
        <v>187</v>
      </c>
      <c r="D37" s="31" t="s">
        <v>76</v>
      </c>
      <c r="E37" s="105" t="s">
        <v>188</v>
      </c>
      <c r="F37" s="32" t="s">
        <v>78</v>
      </c>
      <c r="G37" s="32">
        <v>1</v>
      </c>
      <c r="H37" s="36"/>
      <c r="I37" s="33">
        <f t="shared" si="6"/>
        <v>0</v>
      </c>
      <c r="J37" s="36"/>
      <c r="K37" s="33">
        <f t="shared" si="7"/>
        <v>0</v>
      </c>
      <c r="L37" s="33">
        <f t="shared" si="8"/>
        <v>0</v>
      </c>
      <c r="M37" s="36">
        <f t="shared" si="9"/>
        <v>0</v>
      </c>
      <c r="N37" s="33">
        <f t="shared" si="10"/>
        <v>0</v>
      </c>
      <c r="O37" s="145" t="e">
        <f t="shared" si="0"/>
        <v>#DIV/0!</v>
      </c>
    </row>
    <row r="38" spans="2:15" ht="30" customHeight="1" x14ac:dyDescent="0.25">
      <c r="B38" s="95" t="s">
        <v>1210</v>
      </c>
      <c r="C38" s="34" t="s">
        <v>208</v>
      </c>
      <c r="D38" s="34" t="s">
        <v>76</v>
      </c>
      <c r="E38" s="104" t="s">
        <v>209</v>
      </c>
      <c r="F38" s="35" t="s">
        <v>78</v>
      </c>
      <c r="G38" s="35">
        <v>1</v>
      </c>
      <c r="H38" s="36"/>
      <c r="I38" s="36">
        <f t="shared" si="6"/>
        <v>0</v>
      </c>
      <c r="J38" s="36"/>
      <c r="K38" s="36">
        <f t="shared" si="7"/>
        <v>0</v>
      </c>
      <c r="L38" s="36">
        <f t="shared" si="8"/>
        <v>0</v>
      </c>
      <c r="M38" s="36">
        <f t="shared" si="9"/>
        <v>0</v>
      </c>
      <c r="N38" s="36">
        <f t="shared" si="10"/>
        <v>0</v>
      </c>
      <c r="O38" s="145" t="e">
        <f t="shared" si="0"/>
        <v>#DIV/0!</v>
      </c>
    </row>
    <row r="39" spans="2:15" ht="30" customHeight="1" x14ac:dyDescent="0.25">
      <c r="B39" s="94" t="s">
        <v>1211</v>
      </c>
      <c r="C39" s="31" t="s">
        <v>214</v>
      </c>
      <c r="D39" s="31" t="s">
        <v>76</v>
      </c>
      <c r="E39" s="105" t="s">
        <v>215</v>
      </c>
      <c r="F39" s="32" t="s">
        <v>78</v>
      </c>
      <c r="G39" s="32">
        <v>2</v>
      </c>
      <c r="H39" s="36"/>
      <c r="I39" s="33">
        <f t="shared" si="6"/>
        <v>0</v>
      </c>
      <c r="J39" s="36"/>
      <c r="K39" s="33">
        <f t="shared" si="7"/>
        <v>0</v>
      </c>
      <c r="L39" s="33">
        <f t="shared" si="8"/>
        <v>0</v>
      </c>
      <c r="M39" s="36">
        <f t="shared" si="9"/>
        <v>0</v>
      </c>
      <c r="N39" s="33">
        <f t="shared" si="10"/>
        <v>0</v>
      </c>
      <c r="O39" s="145" t="e">
        <f t="shared" si="0"/>
        <v>#DIV/0!</v>
      </c>
    </row>
    <row r="40" spans="2:15" ht="20.100000000000001" customHeight="1" x14ac:dyDescent="0.25">
      <c r="B40" s="92" t="s">
        <v>1212</v>
      </c>
      <c r="C40" s="22" t="s">
        <v>39</v>
      </c>
      <c r="D40" s="23" t="s">
        <v>39</v>
      </c>
      <c r="E40" s="106" t="s">
        <v>1213</v>
      </c>
      <c r="F40" s="25" t="s">
        <v>39</v>
      </c>
      <c r="G40" s="25"/>
      <c r="H40" s="139"/>
      <c r="I40" s="26">
        <f>SUBTOTAL(109,I41:I47)</f>
        <v>0</v>
      </c>
      <c r="J40" s="139"/>
      <c r="K40" s="26">
        <f>SUBTOTAL(109,K41:K47)</f>
        <v>0</v>
      </c>
      <c r="L40" s="26"/>
      <c r="M40" s="26"/>
      <c r="N40" s="26">
        <f>SUBTOTAL(109,N41:N47)</f>
        <v>0</v>
      </c>
      <c r="O40" s="146" t="e">
        <f t="shared" si="0"/>
        <v>#DIV/0!</v>
      </c>
    </row>
    <row r="41" spans="2:15" ht="30" customHeight="1" x14ac:dyDescent="0.25">
      <c r="B41" s="94" t="s">
        <v>1214</v>
      </c>
      <c r="C41" s="31" t="s">
        <v>218</v>
      </c>
      <c r="D41" s="31" t="s">
        <v>76</v>
      </c>
      <c r="E41" s="105" t="s">
        <v>219</v>
      </c>
      <c r="F41" s="32" t="s">
        <v>83</v>
      </c>
      <c r="G41" s="32">
        <v>170.21520000000001</v>
      </c>
      <c r="H41" s="36"/>
      <c r="I41" s="33">
        <f t="shared" ref="I41:I47" si="11">ROUND(G41*ROUND(H41, 2), 2)</f>
        <v>0</v>
      </c>
      <c r="J41" s="36"/>
      <c r="K41" s="33">
        <f t="shared" ref="K41:K47" si="12">ROUND(G41*ROUND(J41, 2), 2)</f>
        <v>0</v>
      </c>
      <c r="L41" s="33">
        <f t="shared" ref="L41:L47" si="13">ROUND(H41 + J41, 2)</f>
        <v>0</v>
      </c>
      <c r="M41" s="36">
        <f t="shared" ref="M41:M47" si="14">ROUND(L41*(1+$K$5), 2)</f>
        <v>0</v>
      </c>
      <c r="N41" s="33">
        <f t="shared" ref="N41:N47" si="15">ROUND(G41*ROUND(M41, 2), 2)</f>
        <v>0</v>
      </c>
      <c r="O41" s="145" t="e">
        <f t="shared" si="0"/>
        <v>#DIV/0!</v>
      </c>
    </row>
    <row r="42" spans="2:15" ht="20.100000000000001" customHeight="1" x14ac:dyDescent="0.25">
      <c r="B42" s="95" t="s">
        <v>1215</v>
      </c>
      <c r="C42" s="34" t="s">
        <v>224</v>
      </c>
      <c r="D42" s="34" t="s">
        <v>76</v>
      </c>
      <c r="E42" s="104" t="s">
        <v>225</v>
      </c>
      <c r="F42" s="35" t="s">
        <v>83</v>
      </c>
      <c r="G42" s="35">
        <v>123.66</v>
      </c>
      <c r="H42" s="36"/>
      <c r="I42" s="36">
        <f t="shared" si="11"/>
        <v>0</v>
      </c>
      <c r="J42" s="36"/>
      <c r="K42" s="36">
        <f t="shared" si="12"/>
        <v>0</v>
      </c>
      <c r="L42" s="36">
        <f t="shared" si="13"/>
        <v>0</v>
      </c>
      <c r="M42" s="36">
        <f t="shared" si="14"/>
        <v>0</v>
      </c>
      <c r="N42" s="36">
        <f t="shared" si="15"/>
        <v>0</v>
      </c>
      <c r="O42" s="145" t="e">
        <f t="shared" si="0"/>
        <v>#DIV/0!</v>
      </c>
    </row>
    <row r="43" spans="2:15" ht="20.100000000000001" customHeight="1" x14ac:dyDescent="0.25">
      <c r="B43" s="94" t="s">
        <v>1216</v>
      </c>
      <c r="C43" s="31" t="s">
        <v>234</v>
      </c>
      <c r="D43" s="31" t="s">
        <v>76</v>
      </c>
      <c r="E43" s="105" t="s">
        <v>235</v>
      </c>
      <c r="F43" s="32" t="s">
        <v>83</v>
      </c>
      <c r="G43" s="32">
        <v>22.23</v>
      </c>
      <c r="H43" s="36"/>
      <c r="I43" s="33">
        <f t="shared" si="11"/>
        <v>0</v>
      </c>
      <c r="J43" s="36"/>
      <c r="K43" s="33">
        <f t="shared" si="12"/>
        <v>0</v>
      </c>
      <c r="L43" s="33">
        <f t="shared" si="13"/>
        <v>0</v>
      </c>
      <c r="M43" s="36">
        <f t="shared" si="14"/>
        <v>0</v>
      </c>
      <c r="N43" s="33">
        <f t="shared" si="15"/>
        <v>0</v>
      </c>
      <c r="O43" s="145" t="e">
        <f t="shared" si="0"/>
        <v>#DIV/0!</v>
      </c>
    </row>
    <row r="44" spans="2:15" ht="30" customHeight="1" x14ac:dyDescent="0.25">
      <c r="B44" s="95" t="s">
        <v>1217</v>
      </c>
      <c r="C44" s="34" t="s">
        <v>245</v>
      </c>
      <c r="D44" s="34" t="s">
        <v>76</v>
      </c>
      <c r="E44" s="104" t="s">
        <v>246</v>
      </c>
      <c r="F44" s="35" t="s">
        <v>83</v>
      </c>
      <c r="G44" s="35">
        <v>22.23</v>
      </c>
      <c r="H44" s="36"/>
      <c r="I44" s="36">
        <f t="shared" si="11"/>
        <v>0</v>
      </c>
      <c r="J44" s="36"/>
      <c r="K44" s="36">
        <f t="shared" si="12"/>
        <v>0</v>
      </c>
      <c r="L44" s="36">
        <f t="shared" si="13"/>
        <v>0</v>
      </c>
      <c r="M44" s="36">
        <f t="shared" si="14"/>
        <v>0</v>
      </c>
      <c r="N44" s="36">
        <f t="shared" si="15"/>
        <v>0</v>
      </c>
      <c r="O44" s="145" t="e">
        <f t="shared" si="0"/>
        <v>#DIV/0!</v>
      </c>
    </row>
    <row r="45" spans="2:15" ht="20.100000000000001" customHeight="1" x14ac:dyDescent="0.25">
      <c r="B45" s="94" t="s">
        <v>1218</v>
      </c>
      <c r="C45" s="31" t="s">
        <v>250</v>
      </c>
      <c r="D45" s="31" t="s">
        <v>76</v>
      </c>
      <c r="E45" s="105" t="s">
        <v>251</v>
      </c>
      <c r="F45" s="32" t="s">
        <v>83</v>
      </c>
      <c r="G45" s="32">
        <v>123.66</v>
      </c>
      <c r="H45" s="36"/>
      <c r="I45" s="33">
        <f t="shared" si="11"/>
        <v>0</v>
      </c>
      <c r="J45" s="36"/>
      <c r="K45" s="33">
        <f t="shared" si="12"/>
        <v>0</v>
      </c>
      <c r="L45" s="33">
        <f t="shared" si="13"/>
        <v>0</v>
      </c>
      <c r="M45" s="36">
        <f t="shared" si="14"/>
        <v>0</v>
      </c>
      <c r="N45" s="33">
        <f t="shared" si="15"/>
        <v>0</v>
      </c>
      <c r="O45" s="145" t="e">
        <f t="shared" si="0"/>
        <v>#DIV/0!</v>
      </c>
    </row>
    <row r="46" spans="2:15" ht="30" customHeight="1" x14ac:dyDescent="0.25">
      <c r="B46" s="95" t="s">
        <v>1219</v>
      </c>
      <c r="C46" s="34" t="s">
        <v>254</v>
      </c>
      <c r="D46" s="34" t="s">
        <v>76</v>
      </c>
      <c r="E46" s="104" t="s">
        <v>255</v>
      </c>
      <c r="F46" s="35" t="s">
        <v>83</v>
      </c>
      <c r="G46" s="35">
        <v>57</v>
      </c>
      <c r="H46" s="36"/>
      <c r="I46" s="36">
        <f t="shared" si="11"/>
        <v>0</v>
      </c>
      <c r="J46" s="36"/>
      <c r="K46" s="36">
        <f t="shared" si="12"/>
        <v>0</v>
      </c>
      <c r="L46" s="36">
        <f t="shared" si="13"/>
        <v>0</v>
      </c>
      <c r="M46" s="36">
        <f t="shared" si="14"/>
        <v>0</v>
      </c>
      <c r="N46" s="36">
        <f t="shared" si="15"/>
        <v>0</v>
      </c>
      <c r="O46" s="145" t="e">
        <f t="shared" si="0"/>
        <v>#DIV/0!</v>
      </c>
    </row>
    <row r="47" spans="2:15" ht="30" customHeight="1" x14ac:dyDescent="0.25">
      <c r="B47" s="94" t="s">
        <v>1220</v>
      </c>
      <c r="C47" s="31" t="s">
        <v>258</v>
      </c>
      <c r="D47" s="31" t="s">
        <v>76</v>
      </c>
      <c r="E47" s="105" t="s">
        <v>259</v>
      </c>
      <c r="F47" s="32" t="s">
        <v>83</v>
      </c>
      <c r="G47" s="32">
        <v>66.66</v>
      </c>
      <c r="H47" s="36"/>
      <c r="I47" s="33">
        <f t="shared" si="11"/>
        <v>0</v>
      </c>
      <c r="J47" s="36"/>
      <c r="K47" s="33">
        <f t="shared" si="12"/>
        <v>0</v>
      </c>
      <c r="L47" s="33">
        <f t="shared" si="13"/>
        <v>0</v>
      </c>
      <c r="M47" s="36">
        <f t="shared" si="14"/>
        <v>0</v>
      </c>
      <c r="N47" s="33">
        <f t="shared" si="15"/>
        <v>0</v>
      </c>
      <c r="O47" s="145" t="e">
        <f t="shared" si="0"/>
        <v>#DIV/0!</v>
      </c>
    </row>
    <row r="48" spans="2:15" ht="20.100000000000001" customHeight="1" x14ac:dyDescent="0.25">
      <c r="B48" s="92" t="s">
        <v>1221</v>
      </c>
      <c r="C48" s="22" t="s">
        <v>39</v>
      </c>
      <c r="D48" s="23" t="s">
        <v>39</v>
      </c>
      <c r="E48" s="106" t="s">
        <v>1222</v>
      </c>
      <c r="F48" s="25" t="s">
        <v>39</v>
      </c>
      <c r="G48" s="25"/>
      <c r="H48" s="139"/>
      <c r="I48" s="26">
        <f>SUBTOTAL(109,I49:I70)</f>
        <v>0</v>
      </c>
      <c r="J48" s="139"/>
      <c r="K48" s="26">
        <f>SUBTOTAL(109,K49:K70)</f>
        <v>0</v>
      </c>
      <c r="L48" s="26"/>
      <c r="M48" s="26"/>
      <c r="N48" s="26">
        <f>SUBTOTAL(109,N49:N70)</f>
        <v>0</v>
      </c>
      <c r="O48" s="146" t="e">
        <f t="shared" si="0"/>
        <v>#DIV/0!</v>
      </c>
    </row>
    <row r="49" spans="2:15" ht="20.100000000000001" customHeight="1" x14ac:dyDescent="0.25">
      <c r="B49" s="93" t="s">
        <v>1223</v>
      </c>
      <c r="C49" s="27" t="s">
        <v>39</v>
      </c>
      <c r="D49" s="28" t="s">
        <v>39</v>
      </c>
      <c r="E49" s="107" t="s">
        <v>1224</v>
      </c>
      <c r="F49" s="29" t="s">
        <v>39</v>
      </c>
      <c r="G49" s="29"/>
      <c r="H49" s="140"/>
      <c r="I49" s="30">
        <f>SUBTOTAL(109,I50:I57)</f>
        <v>0</v>
      </c>
      <c r="J49" s="140"/>
      <c r="K49" s="30">
        <f>SUBTOTAL(109,K50:K57)</f>
        <v>0</v>
      </c>
      <c r="L49" s="30"/>
      <c r="M49" s="30"/>
      <c r="N49" s="30">
        <f>SUBTOTAL(109,N50:N57)</f>
        <v>0</v>
      </c>
      <c r="O49" s="147" t="e">
        <f t="shared" si="0"/>
        <v>#DIV/0!</v>
      </c>
    </row>
    <row r="50" spans="2:15" ht="30" customHeight="1" x14ac:dyDescent="0.25">
      <c r="B50" s="95" t="s">
        <v>1225</v>
      </c>
      <c r="C50" s="34" t="s">
        <v>176</v>
      </c>
      <c r="D50" s="34" t="s">
        <v>38</v>
      </c>
      <c r="E50" s="104" t="s">
        <v>177</v>
      </c>
      <c r="F50" s="35" t="s">
        <v>108</v>
      </c>
      <c r="G50" s="35">
        <v>2.39</v>
      </c>
      <c r="H50" s="36"/>
      <c r="I50" s="36">
        <f t="shared" ref="I50:I57" si="16">ROUND(G50*ROUND(H50, 2), 2)</f>
        <v>0</v>
      </c>
      <c r="J50" s="36"/>
      <c r="K50" s="36">
        <f t="shared" ref="K50:K57" si="17">ROUND(G50*ROUND(J50, 2), 2)</f>
        <v>0</v>
      </c>
      <c r="L50" s="36">
        <f t="shared" ref="L50:L57" si="18">ROUND(H50 + J50, 2)</f>
        <v>0</v>
      </c>
      <c r="M50" s="36">
        <f t="shared" ref="M50:M57" si="19">ROUND(L50*(1+$K$5), 2)</f>
        <v>0</v>
      </c>
      <c r="N50" s="36">
        <f t="shared" ref="N50:N57" si="20">ROUND(G50*ROUND(M50, 2), 2)</f>
        <v>0</v>
      </c>
      <c r="O50" s="145" t="e">
        <f t="shared" si="0"/>
        <v>#DIV/0!</v>
      </c>
    </row>
    <row r="51" spans="2:15" ht="30" customHeight="1" x14ac:dyDescent="0.25">
      <c r="B51" s="94" t="s">
        <v>1226</v>
      </c>
      <c r="C51" s="31" t="s">
        <v>178</v>
      </c>
      <c r="D51" s="31" t="s">
        <v>38</v>
      </c>
      <c r="E51" s="105" t="s">
        <v>179</v>
      </c>
      <c r="F51" s="32" t="s">
        <v>108</v>
      </c>
      <c r="G51" s="32">
        <v>0.19950000000000001</v>
      </c>
      <c r="H51" s="36"/>
      <c r="I51" s="33">
        <f t="shared" si="16"/>
        <v>0</v>
      </c>
      <c r="J51" s="36"/>
      <c r="K51" s="33">
        <f t="shared" si="17"/>
        <v>0</v>
      </c>
      <c r="L51" s="33">
        <f t="shared" si="18"/>
        <v>0</v>
      </c>
      <c r="M51" s="36">
        <f t="shared" si="19"/>
        <v>0</v>
      </c>
      <c r="N51" s="33">
        <f t="shared" si="20"/>
        <v>0</v>
      </c>
      <c r="O51" s="145" t="e">
        <f t="shared" si="0"/>
        <v>#DIV/0!</v>
      </c>
    </row>
    <row r="52" spans="2:15" ht="30" customHeight="1" x14ac:dyDescent="0.25">
      <c r="B52" s="95" t="s">
        <v>1227</v>
      </c>
      <c r="C52" s="34" t="s">
        <v>266</v>
      </c>
      <c r="D52" s="34" t="s">
        <v>38</v>
      </c>
      <c r="E52" s="104" t="s">
        <v>267</v>
      </c>
      <c r="F52" s="35" t="s">
        <v>83</v>
      </c>
      <c r="G52" s="35">
        <v>6.08</v>
      </c>
      <c r="H52" s="36"/>
      <c r="I52" s="36">
        <f t="shared" si="16"/>
        <v>0</v>
      </c>
      <c r="J52" s="36"/>
      <c r="K52" s="36">
        <f t="shared" si="17"/>
        <v>0</v>
      </c>
      <c r="L52" s="36">
        <f t="shared" si="18"/>
        <v>0</v>
      </c>
      <c r="M52" s="36">
        <f t="shared" si="19"/>
        <v>0</v>
      </c>
      <c r="N52" s="36">
        <f t="shared" si="20"/>
        <v>0</v>
      </c>
      <c r="O52" s="145" t="e">
        <f t="shared" si="0"/>
        <v>#DIV/0!</v>
      </c>
    </row>
    <row r="53" spans="2:15" ht="30" customHeight="1" x14ac:dyDescent="0.25">
      <c r="B53" s="94" t="s">
        <v>1228</v>
      </c>
      <c r="C53" s="31" t="s">
        <v>282</v>
      </c>
      <c r="D53" s="31" t="s">
        <v>38</v>
      </c>
      <c r="E53" s="105" t="s">
        <v>283</v>
      </c>
      <c r="F53" s="32" t="s">
        <v>95</v>
      </c>
      <c r="G53" s="32">
        <v>4.4000000000000004</v>
      </c>
      <c r="H53" s="36"/>
      <c r="I53" s="33">
        <f t="shared" si="16"/>
        <v>0</v>
      </c>
      <c r="J53" s="36"/>
      <c r="K53" s="33">
        <f t="shared" si="17"/>
        <v>0</v>
      </c>
      <c r="L53" s="33">
        <f t="shared" si="18"/>
        <v>0</v>
      </c>
      <c r="M53" s="36">
        <f t="shared" si="19"/>
        <v>0</v>
      </c>
      <c r="N53" s="33">
        <f t="shared" si="20"/>
        <v>0</v>
      </c>
      <c r="O53" s="145" t="e">
        <f t="shared" si="0"/>
        <v>#DIV/0!</v>
      </c>
    </row>
    <row r="54" spans="2:15" ht="30" customHeight="1" x14ac:dyDescent="0.25">
      <c r="B54" s="95" t="s">
        <v>1229</v>
      </c>
      <c r="C54" s="34" t="s">
        <v>294</v>
      </c>
      <c r="D54" s="34" t="s">
        <v>38</v>
      </c>
      <c r="E54" s="104" t="s">
        <v>295</v>
      </c>
      <c r="F54" s="35" t="s">
        <v>95</v>
      </c>
      <c r="G54" s="35">
        <v>15</v>
      </c>
      <c r="H54" s="36"/>
      <c r="I54" s="36">
        <f t="shared" si="16"/>
        <v>0</v>
      </c>
      <c r="J54" s="36"/>
      <c r="K54" s="36">
        <f t="shared" si="17"/>
        <v>0</v>
      </c>
      <c r="L54" s="36">
        <f t="shared" si="18"/>
        <v>0</v>
      </c>
      <c r="M54" s="36">
        <f t="shared" si="19"/>
        <v>0</v>
      </c>
      <c r="N54" s="36">
        <f t="shared" si="20"/>
        <v>0</v>
      </c>
      <c r="O54" s="145" t="e">
        <f t="shared" si="0"/>
        <v>#DIV/0!</v>
      </c>
    </row>
    <row r="55" spans="2:15" ht="30" customHeight="1" x14ac:dyDescent="0.25">
      <c r="B55" s="94" t="s">
        <v>1230</v>
      </c>
      <c r="C55" s="31" t="s">
        <v>298</v>
      </c>
      <c r="D55" s="31" t="s">
        <v>38</v>
      </c>
      <c r="E55" s="105" t="s">
        <v>299</v>
      </c>
      <c r="F55" s="32" t="s">
        <v>95</v>
      </c>
      <c r="G55" s="32">
        <v>19.399999999999999</v>
      </c>
      <c r="H55" s="36"/>
      <c r="I55" s="33">
        <f t="shared" si="16"/>
        <v>0</v>
      </c>
      <c r="J55" s="36"/>
      <c r="K55" s="33">
        <f t="shared" si="17"/>
        <v>0</v>
      </c>
      <c r="L55" s="33">
        <f t="shared" si="18"/>
        <v>0</v>
      </c>
      <c r="M55" s="36">
        <f t="shared" si="19"/>
        <v>0</v>
      </c>
      <c r="N55" s="33">
        <f t="shared" si="20"/>
        <v>0</v>
      </c>
      <c r="O55" s="145" t="e">
        <f t="shared" si="0"/>
        <v>#DIV/0!</v>
      </c>
    </row>
    <row r="56" spans="2:15" ht="30" customHeight="1" x14ac:dyDescent="0.25">
      <c r="B56" s="95" t="s">
        <v>1231</v>
      </c>
      <c r="C56" s="34" t="s">
        <v>302</v>
      </c>
      <c r="D56" s="34" t="s">
        <v>38</v>
      </c>
      <c r="E56" s="104" t="s">
        <v>303</v>
      </c>
      <c r="F56" s="35" t="s">
        <v>108</v>
      </c>
      <c r="G56" s="35">
        <v>0.6</v>
      </c>
      <c r="H56" s="36"/>
      <c r="I56" s="36">
        <f t="shared" si="16"/>
        <v>0</v>
      </c>
      <c r="J56" s="36"/>
      <c r="K56" s="36">
        <f t="shared" si="17"/>
        <v>0</v>
      </c>
      <c r="L56" s="36">
        <f t="shared" si="18"/>
        <v>0</v>
      </c>
      <c r="M56" s="36">
        <f t="shared" si="19"/>
        <v>0</v>
      </c>
      <c r="N56" s="36">
        <f t="shared" si="20"/>
        <v>0</v>
      </c>
      <c r="O56" s="145" t="e">
        <f t="shared" si="0"/>
        <v>#DIV/0!</v>
      </c>
    </row>
    <row r="57" spans="2:15" ht="30" customHeight="1" x14ac:dyDescent="0.25">
      <c r="B57" s="94" t="s">
        <v>1232</v>
      </c>
      <c r="C57" s="31" t="s">
        <v>310</v>
      </c>
      <c r="D57" s="31" t="s">
        <v>38</v>
      </c>
      <c r="E57" s="105" t="s">
        <v>311</v>
      </c>
      <c r="F57" s="32" t="s">
        <v>108</v>
      </c>
      <c r="G57" s="32">
        <v>2.2425000000000002</v>
      </c>
      <c r="H57" s="36"/>
      <c r="I57" s="33">
        <f t="shared" si="16"/>
        <v>0</v>
      </c>
      <c r="J57" s="36"/>
      <c r="K57" s="33">
        <f t="shared" si="17"/>
        <v>0</v>
      </c>
      <c r="L57" s="33">
        <f t="shared" si="18"/>
        <v>0</v>
      </c>
      <c r="M57" s="36">
        <f t="shared" si="19"/>
        <v>0</v>
      </c>
      <c r="N57" s="33">
        <f t="shared" si="20"/>
        <v>0</v>
      </c>
      <c r="O57" s="145" t="e">
        <f t="shared" si="0"/>
        <v>#DIV/0!</v>
      </c>
    </row>
    <row r="58" spans="2:15" ht="20.100000000000001" customHeight="1" x14ac:dyDescent="0.25">
      <c r="B58" s="93" t="s">
        <v>1233</v>
      </c>
      <c r="C58" s="27" t="s">
        <v>39</v>
      </c>
      <c r="D58" s="28" t="s">
        <v>39</v>
      </c>
      <c r="E58" s="107" t="s">
        <v>1234</v>
      </c>
      <c r="F58" s="29" t="s">
        <v>39</v>
      </c>
      <c r="G58" s="29"/>
      <c r="H58" s="140"/>
      <c r="I58" s="30">
        <f>SUBTOTAL(109,I59:I66)</f>
        <v>0</v>
      </c>
      <c r="J58" s="140"/>
      <c r="K58" s="30">
        <f>SUBTOTAL(109,K59:K66)</f>
        <v>0</v>
      </c>
      <c r="L58" s="30"/>
      <c r="M58" s="30"/>
      <c r="N58" s="30">
        <f>SUBTOTAL(109,N59:N66)</f>
        <v>0</v>
      </c>
      <c r="O58" s="147" t="e">
        <f t="shared" si="0"/>
        <v>#DIV/0!</v>
      </c>
    </row>
    <row r="59" spans="2:15" ht="30" customHeight="1" x14ac:dyDescent="0.25">
      <c r="B59" s="94" t="s">
        <v>1235</v>
      </c>
      <c r="C59" s="31" t="s">
        <v>319</v>
      </c>
      <c r="D59" s="31" t="s">
        <v>38</v>
      </c>
      <c r="E59" s="105" t="s">
        <v>320</v>
      </c>
      <c r="F59" s="32" t="s">
        <v>108</v>
      </c>
      <c r="G59" s="32">
        <v>4.6740000000000004</v>
      </c>
      <c r="H59" s="36"/>
      <c r="I59" s="33">
        <f t="shared" ref="I59:I66" si="21">ROUND(G59*ROUND(H59, 2), 2)</f>
        <v>0</v>
      </c>
      <c r="J59" s="36"/>
      <c r="K59" s="33">
        <f t="shared" ref="K59:K66" si="22">ROUND(G59*ROUND(J59, 2), 2)</f>
        <v>0</v>
      </c>
      <c r="L59" s="33">
        <f t="shared" ref="L59:L66" si="23">ROUND(H59 + J59, 2)</f>
        <v>0</v>
      </c>
      <c r="M59" s="36">
        <f t="shared" ref="M59:M66" si="24">ROUND(L59*(1+$K$5), 2)</f>
        <v>0</v>
      </c>
      <c r="N59" s="33">
        <f t="shared" ref="N59:N66" si="25">ROUND(G59*ROUND(M59, 2), 2)</f>
        <v>0</v>
      </c>
      <c r="O59" s="145" t="e">
        <f t="shared" si="0"/>
        <v>#DIV/0!</v>
      </c>
    </row>
    <row r="60" spans="2:15" ht="30" customHeight="1" x14ac:dyDescent="0.25">
      <c r="B60" s="95" t="s">
        <v>1236</v>
      </c>
      <c r="C60" s="34" t="s">
        <v>321</v>
      </c>
      <c r="D60" s="34" t="s">
        <v>38</v>
      </c>
      <c r="E60" s="104" t="s">
        <v>322</v>
      </c>
      <c r="F60" s="35" t="s">
        <v>108</v>
      </c>
      <c r="G60" s="35">
        <v>0.38950000000000001</v>
      </c>
      <c r="H60" s="36"/>
      <c r="I60" s="36">
        <f t="shared" si="21"/>
        <v>0</v>
      </c>
      <c r="J60" s="36"/>
      <c r="K60" s="36">
        <f t="shared" si="22"/>
        <v>0</v>
      </c>
      <c r="L60" s="36">
        <f t="shared" si="23"/>
        <v>0</v>
      </c>
      <c r="M60" s="36">
        <f t="shared" si="24"/>
        <v>0</v>
      </c>
      <c r="N60" s="36">
        <f t="shared" si="25"/>
        <v>0</v>
      </c>
      <c r="O60" s="145" t="e">
        <f t="shared" si="0"/>
        <v>#DIV/0!</v>
      </c>
    </row>
    <row r="61" spans="2:15" ht="30" customHeight="1" x14ac:dyDescent="0.25">
      <c r="B61" s="94" t="s">
        <v>1237</v>
      </c>
      <c r="C61" s="31" t="s">
        <v>329</v>
      </c>
      <c r="D61" s="31" t="s">
        <v>38</v>
      </c>
      <c r="E61" s="105" t="s">
        <v>330</v>
      </c>
      <c r="F61" s="32" t="s">
        <v>83</v>
      </c>
      <c r="G61" s="32">
        <v>7.79</v>
      </c>
      <c r="H61" s="36"/>
      <c r="I61" s="33">
        <f t="shared" si="21"/>
        <v>0</v>
      </c>
      <c r="J61" s="36"/>
      <c r="K61" s="33">
        <f t="shared" si="22"/>
        <v>0</v>
      </c>
      <c r="L61" s="33">
        <f t="shared" si="23"/>
        <v>0</v>
      </c>
      <c r="M61" s="36">
        <f t="shared" si="24"/>
        <v>0</v>
      </c>
      <c r="N61" s="33">
        <f t="shared" si="25"/>
        <v>0</v>
      </c>
      <c r="O61" s="145" t="e">
        <f t="shared" si="0"/>
        <v>#DIV/0!</v>
      </c>
    </row>
    <row r="62" spans="2:15" ht="30" customHeight="1" x14ac:dyDescent="0.25">
      <c r="B62" s="95" t="s">
        <v>1238</v>
      </c>
      <c r="C62" s="34" t="s">
        <v>282</v>
      </c>
      <c r="D62" s="34" t="s">
        <v>38</v>
      </c>
      <c r="E62" s="104" t="s">
        <v>283</v>
      </c>
      <c r="F62" s="35" t="s">
        <v>95</v>
      </c>
      <c r="G62" s="35">
        <v>9.6</v>
      </c>
      <c r="H62" s="36"/>
      <c r="I62" s="36">
        <f t="shared" si="21"/>
        <v>0</v>
      </c>
      <c r="J62" s="36"/>
      <c r="K62" s="36">
        <f t="shared" si="22"/>
        <v>0</v>
      </c>
      <c r="L62" s="36">
        <f t="shared" si="23"/>
        <v>0</v>
      </c>
      <c r="M62" s="36">
        <f t="shared" si="24"/>
        <v>0</v>
      </c>
      <c r="N62" s="36">
        <f t="shared" si="25"/>
        <v>0</v>
      </c>
      <c r="O62" s="145" t="e">
        <f t="shared" si="0"/>
        <v>#DIV/0!</v>
      </c>
    </row>
    <row r="63" spans="2:15" ht="30" customHeight="1" x14ac:dyDescent="0.25">
      <c r="B63" s="94" t="s">
        <v>1239</v>
      </c>
      <c r="C63" s="31" t="s">
        <v>331</v>
      </c>
      <c r="D63" s="31" t="s">
        <v>38</v>
      </c>
      <c r="E63" s="105" t="s">
        <v>332</v>
      </c>
      <c r="F63" s="32" t="s">
        <v>95</v>
      </c>
      <c r="G63" s="32">
        <v>1</v>
      </c>
      <c r="H63" s="36"/>
      <c r="I63" s="33">
        <f t="shared" si="21"/>
        <v>0</v>
      </c>
      <c r="J63" s="36"/>
      <c r="K63" s="33">
        <f t="shared" si="22"/>
        <v>0</v>
      </c>
      <c r="L63" s="33">
        <f t="shared" si="23"/>
        <v>0</v>
      </c>
      <c r="M63" s="36">
        <f t="shared" si="24"/>
        <v>0</v>
      </c>
      <c r="N63" s="33">
        <f t="shared" si="25"/>
        <v>0</v>
      </c>
      <c r="O63" s="145" t="e">
        <f t="shared" si="0"/>
        <v>#DIV/0!</v>
      </c>
    </row>
    <row r="64" spans="2:15" ht="30" customHeight="1" x14ac:dyDescent="0.25">
      <c r="B64" s="95" t="s">
        <v>1240</v>
      </c>
      <c r="C64" s="34" t="s">
        <v>294</v>
      </c>
      <c r="D64" s="34" t="s">
        <v>38</v>
      </c>
      <c r="E64" s="104" t="s">
        <v>295</v>
      </c>
      <c r="F64" s="35" t="s">
        <v>95</v>
      </c>
      <c r="G64" s="35">
        <v>26.8</v>
      </c>
      <c r="H64" s="36"/>
      <c r="I64" s="36">
        <f t="shared" si="21"/>
        <v>0</v>
      </c>
      <c r="J64" s="36"/>
      <c r="K64" s="36">
        <f t="shared" si="22"/>
        <v>0</v>
      </c>
      <c r="L64" s="36">
        <f t="shared" si="23"/>
        <v>0</v>
      </c>
      <c r="M64" s="36">
        <f t="shared" si="24"/>
        <v>0</v>
      </c>
      <c r="N64" s="36">
        <f t="shared" si="25"/>
        <v>0</v>
      </c>
      <c r="O64" s="145" t="e">
        <f t="shared" si="0"/>
        <v>#DIV/0!</v>
      </c>
    </row>
    <row r="65" spans="2:15" ht="30" customHeight="1" x14ac:dyDescent="0.25">
      <c r="B65" s="94" t="s">
        <v>1241</v>
      </c>
      <c r="C65" s="31" t="s">
        <v>335</v>
      </c>
      <c r="D65" s="31" t="s">
        <v>38</v>
      </c>
      <c r="E65" s="105" t="s">
        <v>336</v>
      </c>
      <c r="F65" s="32" t="s">
        <v>108</v>
      </c>
      <c r="G65" s="32">
        <v>0.59</v>
      </c>
      <c r="H65" s="36"/>
      <c r="I65" s="33">
        <f t="shared" si="21"/>
        <v>0</v>
      </c>
      <c r="J65" s="36"/>
      <c r="K65" s="33">
        <f t="shared" si="22"/>
        <v>0</v>
      </c>
      <c r="L65" s="33">
        <f t="shared" si="23"/>
        <v>0</v>
      </c>
      <c r="M65" s="36">
        <f t="shared" si="24"/>
        <v>0</v>
      </c>
      <c r="N65" s="33">
        <f t="shared" si="25"/>
        <v>0</v>
      </c>
      <c r="O65" s="145" t="e">
        <f t="shared" si="0"/>
        <v>#DIV/0!</v>
      </c>
    </row>
    <row r="66" spans="2:15" ht="30" customHeight="1" x14ac:dyDescent="0.25">
      <c r="B66" s="95" t="s">
        <v>1242</v>
      </c>
      <c r="C66" s="34" t="s">
        <v>310</v>
      </c>
      <c r="D66" s="34" t="s">
        <v>38</v>
      </c>
      <c r="E66" s="104" t="s">
        <v>311</v>
      </c>
      <c r="F66" s="35" t="s">
        <v>108</v>
      </c>
      <c r="G66" s="35">
        <v>5.1050000000000004</v>
      </c>
      <c r="H66" s="36"/>
      <c r="I66" s="36">
        <f t="shared" si="21"/>
        <v>0</v>
      </c>
      <c r="J66" s="36"/>
      <c r="K66" s="36">
        <f t="shared" si="22"/>
        <v>0</v>
      </c>
      <c r="L66" s="36">
        <f t="shared" si="23"/>
        <v>0</v>
      </c>
      <c r="M66" s="36">
        <f t="shared" si="24"/>
        <v>0</v>
      </c>
      <c r="N66" s="36">
        <f t="shared" si="25"/>
        <v>0</v>
      </c>
      <c r="O66" s="145" t="e">
        <f t="shared" si="0"/>
        <v>#DIV/0!</v>
      </c>
    </row>
    <row r="67" spans="2:15" ht="20.100000000000001" customHeight="1" x14ac:dyDescent="0.25">
      <c r="B67" s="93" t="s">
        <v>1243</v>
      </c>
      <c r="C67" s="27" t="s">
        <v>39</v>
      </c>
      <c r="D67" s="28" t="s">
        <v>39</v>
      </c>
      <c r="E67" s="107" t="s">
        <v>1244</v>
      </c>
      <c r="F67" s="29" t="s">
        <v>39</v>
      </c>
      <c r="G67" s="29"/>
      <c r="H67" s="140"/>
      <c r="I67" s="30">
        <f>SUBTOTAL(109,I68:I70)</f>
        <v>0</v>
      </c>
      <c r="J67" s="140"/>
      <c r="K67" s="30">
        <f>SUBTOTAL(109,K68:K70)</f>
        <v>0</v>
      </c>
      <c r="L67" s="30"/>
      <c r="M67" s="30"/>
      <c r="N67" s="30">
        <f>SUBTOTAL(109,N68:N70)</f>
        <v>0</v>
      </c>
      <c r="O67" s="147" t="e">
        <f t="shared" si="0"/>
        <v>#DIV/0!</v>
      </c>
    </row>
    <row r="68" spans="2:15" ht="30" customHeight="1" x14ac:dyDescent="0.25">
      <c r="B68" s="95" t="s">
        <v>1245</v>
      </c>
      <c r="C68" s="34" t="s">
        <v>337</v>
      </c>
      <c r="D68" s="34" t="s">
        <v>38</v>
      </c>
      <c r="E68" s="104" t="s">
        <v>338</v>
      </c>
      <c r="F68" s="35" t="s">
        <v>83</v>
      </c>
      <c r="G68" s="35">
        <v>0.98</v>
      </c>
      <c r="H68" s="36"/>
      <c r="I68" s="36">
        <f>ROUND(G68*ROUND(H68, 2), 2)</f>
        <v>0</v>
      </c>
      <c r="J68" s="36"/>
      <c r="K68" s="36">
        <f>ROUND(G68*ROUND(J68, 2), 2)</f>
        <v>0</v>
      </c>
      <c r="L68" s="36">
        <f>ROUND(H68 + J68, 2)</f>
        <v>0</v>
      </c>
      <c r="M68" s="36">
        <f>ROUND(L68*(1+$K$5), 2)</f>
        <v>0</v>
      </c>
      <c r="N68" s="36">
        <f>ROUND(G68*ROUND(M68, 2), 2)</f>
        <v>0</v>
      </c>
      <c r="O68" s="145" t="e">
        <f t="shared" si="0"/>
        <v>#DIV/0!</v>
      </c>
    </row>
    <row r="69" spans="2:15" ht="30" customHeight="1" x14ac:dyDescent="0.25">
      <c r="B69" s="94" t="s">
        <v>1246</v>
      </c>
      <c r="C69" s="31" t="s">
        <v>346</v>
      </c>
      <c r="D69" s="31" t="s">
        <v>38</v>
      </c>
      <c r="E69" s="105" t="s">
        <v>347</v>
      </c>
      <c r="F69" s="32" t="s">
        <v>95</v>
      </c>
      <c r="G69" s="32">
        <v>33.1</v>
      </c>
      <c r="H69" s="36"/>
      <c r="I69" s="33">
        <f>ROUND(G69*ROUND(H69, 2), 2)</f>
        <v>0</v>
      </c>
      <c r="J69" s="36"/>
      <c r="K69" s="33">
        <f>ROUND(G69*ROUND(J69, 2), 2)</f>
        <v>0</v>
      </c>
      <c r="L69" s="33">
        <f>ROUND(H69 + J69, 2)</f>
        <v>0</v>
      </c>
      <c r="M69" s="36">
        <f>ROUND(L69*(1+$K$5), 2)</f>
        <v>0</v>
      </c>
      <c r="N69" s="33">
        <f>ROUND(G69*ROUND(M69, 2), 2)</f>
        <v>0</v>
      </c>
      <c r="O69" s="145" t="e">
        <f t="shared" si="0"/>
        <v>#DIV/0!</v>
      </c>
    </row>
    <row r="70" spans="2:15" ht="30" customHeight="1" x14ac:dyDescent="0.25">
      <c r="B70" s="95" t="s">
        <v>1247</v>
      </c>
      <c r="C70" s="34" t="s">
        <v>349</v>
      </c>
      <c r="D70" s="34" t="s">
        <v>76</v>
      </c>
      <c r="E70" s="104" t="s">
        <v>350</v>
      </c>
      <c r="F70" s="35" t="s">
        <v>108</v>
      </c>
      <c r="G70" s="35">
        <v>0.35</v>
      </c>
      <c r="H70" s="36"/>
      <c r="I70" s="36">
        <f>ROUND(G70*ROUND(H70, 2), 2)</f>
        <v>0</v>
      </c>
      <c r="J70" s="36"/>
      <c r="K70" s="36">
        <f>ROUND(G70*ROUND(J70, 2), 2)</f>
        <v>0</v>
      </c>
      <c r="L70" s="36">
        <f>ROUND(H70 + J70, 2)</f>
        <v>0</v>
      </c>
      <c r="M70" s="36">
        <f>ROUND(L70*(1+$K$5), 2)</f>
        <v>0</v>
      </c>
      <c r="N70" s="36">
        <f>ROUND(G70*ROUND(M70, 2), 2)</f>
        <v>0</v>
      </c>
      <c r="O70" s="145" t="e">
        <f t="shared" si="0"/>
        <v>#DIV/0!</v>
      </c>
    </row>
    <row r="71" spans="2:15" ht="20.100000000000001" customHeight="1" x14ac:dyDescent="0.25">
      <c r="B71" s="92" t="s">
        <v>1248</v>
      </c>
      <c r="C71" s="22" t="s">
        <v>39</v>
      </c>
      <c r="D71" s="23" t="s">
        <v>39</v>
      </c>
      <c r="E71" s="106" t="s">
        <v>1249</v>
      </c>
      <c r="F71" s="25" t="s">
        <v>39</v>
      </c>
      <c r="G71" s="25"/>
      <c r="H71" s="139"/>
      <c r="I71" s="26">
        <f>SUBTOTAL(109,I72:I81)</f>
        <v>0</v>
      </c>
      <c r="J71" s="139"/>
      <c r="K71" s="26">
        <f>SUBTOTAL(109,K72:K81)</f>
        <v>0</v>
      </c>
      <c r="L71" s="26"/>
      <c r="M71" s="26"/>
      <c r="N71" s="26">
        <f>SUBTOTAL(109,N72:N81)</f>
        <v>0</v>
      </c>
      <c r="O71" s="146" t="e">
        <f t="shared" si="0"/>
        <v>#DIV/0!</v>
      </c>
    </row>
    <row r="72" spans="2:15" ht="20.100000000000001" customHeight="1" x14ac:dyDescent="0.25">
      <c r="B72" s="93" t="s">
        <v>1250</v>
      </c>
      <c r="C72" s="27" t="s">
        <v>39</v>
      </c>
      <c r="D72" s="28" t="s">
        <v>39</v>
      </c>
      <c r="E72" s="107" t="s">
        <v>1251</v>
      </c>
      <c r="F72" s="29" t="s">
        <v>39</v>
      </c>
      <c r="G72" s="29"/>
      <c r="H72" s="140"/>
      <c r="I72" s="30">
        <f>SUBTOTAL(109,I73:I76)</f>
        <v>0</v>
      </c>
      <c r="J72" s="140"/>
      <c r="K72" s="30">
        <f>SUBTOTAL(109,K73:K76)</f>
        <v>0</v>
      </c>
      <c r="L72" s="30"/>
      <c r="M72" s="30"/>
      <c r="N72" s="30">
        <f>SUBTOTAL(109,N73:N76)</f>
        <v>0</v>
      </c>
      <c r="O72" s="147" t="e">
        <f t="shared" si="0"/>
        <v>#DIV/0!</v>
      </c>
    </row>
    <row r="73" spans="2:15" ht="30" customHeight="1" x14ac:dyDescent="0.25">
      <c r="B73" s="94" t="s">
        <v>1252</v>
      </c>
      <c r="C73" s="31" t="s">
        <v>351</v>
      </c>
      <c r="D73" s="31" t="s">
        <v>38</v>
      </c>
      <c r="E73" s="105" t="s">
        <v>352</v>
      </c>
      <c r="F73" s="32" t="s">
        <v>83</v>
      </c>
      <c r="G73" s="32">
        <v>7.68</v>
      </c>
      <c r="H73" s="36"/>
      <c r="I73" s="33">
        <f>ROUND(G73*ROUND(H73, 2), 2)</f>
        <v>0</v>
      </c>
      <c r="J73" s="36"/>
      <c r="K73" s="33">
        <f>ROUND(G73*ROUND(J73, 2), 2)</f>
        <v>0</v>
      </c>
      <c r="L73" s="33">
        <f>ROUND(H73 + J73, 2)</f>
        <v>0</v>
      </c>
      <c r="M73" s="36">
        <f>ROUND(L73*(1+$K$5), 2)</f>
        <v>0</v>
      </c>
      <c r="N73" s="33">
        <f>ROUND(G73*ROUND(M73, 2), 2)</f>
        <v>0</v>
      </c>
      <c r="O73" s="145" t="e">
        <f t="shared" si="0"/>
        <v>#DIV/0!</v>
      </c>
    </row>
    <row r="74" spans="2:15" ht="30" customHeight="1" x14ac:dyDescent="0.25">
      <c r="B74" s="95" t="s">
        <v>1253</v>
      </c>
      <c r="C74" s="34" t="s">
        <v>355</v>
      </c>
      <c r="D74" s="34" t="s">
        <v>38</v>
      </c>
      <c r="E74" s="104" t="s">
        <v>356</v>
      </c>
      <c r="F74" s="35" t="s">
        <v>95</v>
      </c>
      <c r="G74" s="35">
        <v>9</v>
      </c>
      <c r="H74" s="36"/>
      <c r="I74" s="36">
        <f>ROUND(G74*ROUND(H74, 2), 2)</f>
        <v>0</v>
      </c>
      <c r="J74" s="36"/>
      <c r="K74" s="36">
        <f>ROUND(G74*ROUND(J74, 2), 2)</f>
        <v>0</v>
      </c>
      <c r="L74" s="36">
        <f>ROUND(H74 + J74, 2)</f>
        <v>0</v>
      </c>
      <c r="M74" s="36">
        <f>ROUND(L74*(1+$K$5), 2)</f>
        <v>0</v>
      </c>
      <c r="N74" s="36">
        <f>ROUND(G74*ROUND(M74, 2), 2)</f>
        <v>0</v>
      </c>
      <c r="O74" s="145" t="e">
        <f t="shared" si="0"/>
        <v>#DIV/0!</v>
      </c>
    </row>
    <row r="75" spans="2:15" ht="30" customHeight="1" x14ac:dyDescent="0.25">
      <c r="B75" s="94" t="s">
        <v>1254</v>
      </c>
      <c r="C75" s="31" t="s">
        <v>357</v>
      </c>
      <c r="D75" s="31" t="s">
        <v>38</v>
      </c>
      <c r="E75" s="105" t="s">
        <v>358</v>
      </c>
      <c r="F75" s="32" t="s">
        <v>95</v>
      </c>
      <c r="G75" s="32">
        <v>25.6</v>
      </c>
      <c r="H75" s="36"/>
      <c r="I75" s="33">
        <f>ROUND(G75*ROUND(H75, 2), 2)</f>
        <v>0</v>
      </c>
      <c r="J75" s="36"/>
      <c r="K75" s="33">
        <f>ROUND(G75*ROUND(J75, 2), 2)</f>
        <v>0</v>
      </c>
      <c r="L75" s="33">
        <f>ROUND(H75 + J75, 2)</f>
        <v>0</v>
      </c>
      <c r="M75" s="36">
        <f>ROUND(L75*(1+$K$5), 2)</f>
        <v>0</v>
      </c>
      <c r="N75" s="33">
        <f>ROUND(G75*ROUND(M75, 2), 2)</f>
        <v>0</v>
      </c>
      <c r="O75" s="145" t="e">
        <f t="shared" si="0"/>
        <v>#DIV/0!</v>
      </c>
    </row>
    <row r="76" spans="2:15" ht="30" customHeight="1" x14ac:dyDescent="0.25">
      <c r="B76" s="95" t="s">
        <v>1255</v>
      </c>
      <c r="C76" s="34" t="s">
        <v>359</v>
      </c>
      <c r="D76" s="34" t="s">
        <v>76</v>
      </c>
      <c r="E76" s="104" t="s">
        <v>360</v>
      </c>
      <c r="F76" s="35" t="s">
        <v>108</v>
      </c>
      <c r="G76" s="35">
        <v>0.36</v>
      </c>
      <c r="H76" s="36"/>
      <c r="I76" s="36">
        <f>ROUND(G76*ROUND(H76, 2), 2)</f>
        <v>0</v>
      </c>
      <c r="J76" s="36"/>
      <c r="K76" s="36">
        <f>ROUND(G76*ROUND(J76, 2), 2)</f>
        <v>0</v>
      </c>
      <c r="L76" s="36">
        <f>ROUND(H76 + J76, 2)</f>
        <v>0</v>
      </c>
      <c r="M76" s="36">
        <f>ROUND(L76*(1+$K$5), 2)</f>
        <v>0</v>
      </c>
      <c r="N76" s="36">
        <f>ROUND(G76*ROUND(M76, 2), 2)</f>
        <v>0</v>
      </c>
      <c r="O76" s="145" t="e">
        <f t="shared" si="0"/>
        <v>#DIV/0!</v>
      </c>
    </row>
    <row r="77" spans="2:15" ht="20.100000000000001" customHeight="1" x14ac:dyDescent="0.25">
      <c r="B77" s="93" t="s">
        <v>1256</v>
      </c>
      <c r="C77" s="27" t="s">
        <v>39</v>
      </c>
      <c r="D77" s="28" t="s">
        <v>39</v>
      </c>
      <c r="E77" s="107" t="s">
        <v>1257</v>
      </c>
      <c r="F77" s="29" t="s">
        <v>39</v>
      </c>
      <c r="G77" s="29"/>
      <c r="H77" s="140"/>
      <c r="I77" s="30">
        <f>SUBTOTAL(109,I78:I81)</f>
        <v>0</v>
      </c>
      <c r="J77" s="140"/>
      <c r="K77" s="30">
        <f>SUBTOTAL(109,K78:K81)</f>
        <v>0</v>
      </c>
      <c r="L77" s="30"/>
      <c r="M77" s="30"/>
      <c r="N77" s="30">
        <f>SUBTOTAL(109,N78:N81)</f>
        <v>0</v>
      </c>
      <c r="O77" s="147" t="e">
        <f t="shared" si="0"/>
        <v>#DIV/0!</v>
      </c>
    </row>
    <row r="78" spans="2:15" ht="30" customHeight="1" x14ac:dyDescent="0.25">
      <c r="B78" s="95" t="s">
        <v>1258</v>
      </c>
      <c r="C78" s="34" t="s">
        <v>337</v>
      </c>
      <c r="D78" s="34" t="s">
        <v>38</v>
      </c>
      <c r="E78" s="104" t="s">
        <v>338</v>
      </c>
      <c r="F78" s="35" t="s">
        <v>83</v>
      </c>
      <c r="G78" s="35">
        <v>5.75</v>
      </c>
      <c r="H78" s="36"/>
      <c r="I78" s="36">
        <f>ROUND(G78*ROUND(H78, 2), 2)</f>
        <v>0</v>
      </c>
      <c r="J78" s="36"/>
      <c r="K78" s="36">
        <f>ROUND(G78*ROUND(J78, 2), 2)</f>
        <v>0</v>
      </c>
      <c r="L78" s="36">
        <f>ROUND(H78 + J78, 2)</f>
        <v>0</v>
      </c>
      <c r="M78" s="36">
        <f>ROUND(L78*(1+$K$5), 2)</f>
        <v>0</v>
      </c>
      <c r="N78" s="36">
        <f>ROUND(G78*ROUND(M78, 2), 2)</f>
        <v>0</v>
      </c>
      <c r="O78" s="145" t="e">
        <f t="shared" si="0"/>
        <v>#DIV/0!</v>
      </c>
    </row>
    <row r="79" spans="2:15" ht="30" customHeight="1" x14ac:dyDescent="0.25">
      <c r="B79" s="94" t="s">
        <v>1259</v>
      </c>
      <c r="C79" s="31" t="s">
        <v>363</v>
      </c>
      <c r="D79" s="31" t="s">
        <v>38</v>
      </c>
      <c r="E79" s="105" t="s">
        <v>364</v>
      </c>
      <c r="F79" s="32" t="s">
        <v>95</v>
      </c>
      <c r="G79" s="32">
        <v>9.6999999999999993</v>
      </c>
      <c r="H79" s="36"/>
      <c r="I79" s="33">
        <f>ROUND(G79*ROUND(H79, 2), 2)</f>
        <v>0</v>
      </c>
      <c r="J79" s="36"/>
      <c r="K79" s="33">
        <f>ROUND(G79*ROUND(J79, 2), 2)</f>
        <v>0</v>
      </c>
      <c r="L79" s="33">
        <f>ROUND(H79 + J79, 2)</f>
        <v>0</v>
      </c>
      <c r="M79" s="36">
        <f>ROUND(L79*(1+$K$5), 2)</f>
        <v>0</v>
      </c>
      <c r="N79" s="33">
        <f>ROUND(G79*ROUND(M79, 2), 2)</f>
        <v>0</v>
      </c>
      <c r="O79" s="145" t="e">
        <f t="shared" si="0"/>
        <v>#DIV/0!</v>
      </c>
    </row>
    <row r="80" spans="2:15" ht="30" customHeight="1" x14ac:dyDescent="0.25">
      <c r="B80" s="95" t="s">
        <v>1260</v>
      </c>
      <c r="C80" s="34" t="s">
        <v>346</v>
      </c>
      <c r="D80" s="34" t="s">
        <v>38</v>
      </c>
      <c r="E80" s="104" t="s">
        <v>347</v>
      </c>
      <c r="F80" s="35" t="s">
        <v>95</v>
      </c>
      <c r="G80" s="35">
        <v>20.5</v>
      </c>
      <c r="H80" s="36"/>
      <c r="I80" s="36">
        <f>ROUND(G80*ROUND(H80, 2), 2)</f>
        <v>0</v>
      </c>
      <c r="J80" s="36"/>
      <c r="K80" s="36">
        <f>ROUND(G80*ROUND(J80, 2), 2)</f>
        <v>0</v>
      </c>
      <c r="L80" s="36">
        <f>ROUND(H80 + J80, 2)</f>
        <v>0</v>
      </c>
      <c r="M80" s="36">
        <f>ROUND(L80*(1+$K$5), 2)</f>
        <v>0</v>
      </c>
      <c r="N80" s="36">
        <f>ROUND(G80*ROUND(M80, 2), 2)</f>
        <v>0</v>
      </c>
      <c r="O80" s="145" t="e">
        <f t="shared" si="0"/>
        <v>#DIV/0!</v>
      </c>
    </row>
    <row r="81" spans="2:15" ht="30" customHeight="1" x14ac:dyDescent="0.25">
      <c r="B81" s="94" t="s">
        <v>1261</v>
      </c>
      <c r="C81" s="31" t="s">
        <v>365</v>
      </c>
      <c r="D81" s="31" t="s">
        <v>76</v>
      </c>
      <c r="E81" s="105" t="s">
        <v>366</v>
      </c>
      <c r="F81" s="32" t="s">
        <v>108</v>
      </c>
      <c r="G81" s="32">
        <v>0.48</v>
      </c>
      <c r="H81" s="36"/>
      <c r="I81" s="33">
        <f>ROUND(G81*ROUND(H81, 2), 2)</f>
        <v>0</v>
      </c>
      <c r="J81" s="36"/>
      <c r="K81" s="33">
        <f>ROUND(G81*ROUND(J81, 2), 2)</f>
        <v>0</v>
      </c>
      <c r="L81" s="33">
        <f>ROUND(H81 + J81, 2)</f>
        <v>0</v>
      </c>
      <c r="M81" s="36">
        <f>ROUND(L81*(1+$K$5), 2)</f>
        <v>0</v>
      </c>
      <c r="N81" s="33">
        <f>ROUND(G81*ROUND(M81, 2), 2)</f>
        <v>0</v>
      </c>
      <c r="O81" s="145" t="e">
        <f t="shared" si="0"/>
        <v>#DIV/0!</v>
      </c>
    </row>
    <row r="82" spans="2:15" ht="20.100000000000001" customHeight="1" x14ac:dyDescent="0.25">
      <c r="B82" s="92" t="s">
        <v>1262</v>
      </c>
      <c r="C82" s="22" t="s">
        <v>39</v>
      </c>
      <c r="D82" s="23" t="s">
        <v>39</v>
      </c>
      <c r="E82" s="106" t="s">
        <v>1263</v>
      </c>
      <c r="F82" s="25" t="s">
        <v>39</v>
      </c>
      <c r="G82" s="25"/>
      <c r="H82" s="139"/>
      <c r="I82" s="26">
        <f>SUBTOTAL(109,I83:I84)</f>
        <v>0</v>
      </c>
      <c r="J82" s="139"/>
      <c r="K82" s="26">
        <f>SUBTOTAL(109,K83:K84)</f>
        <v>0</v>
      </c>
      <c r="L82" s="26"/>
      <c r="M82" s="26"/>
      <c r="N82" s="26">
        <f>SUBTOTAL(109,N83:N84)</f>
        <v>0</v>
      </c>
      <c r="O82" s="146" t="e">
        <f t="shared" ref="O82:O145" si="26">N82/$N$181</f>
        <v>#DIV/0!</v>
      </c>
    </row>
    <row r="83" spans="2:15" ht="30" customHeight="1" x14ac:dyDescent="0.25">
      <c r="B83" s="94" t="s">
        <v>1264</v>
      </c>
      <c r="C83" s="31" t="s">
        <v>367</v>
      </c>
      <c r="D83" s="31" t="s">
        <v>76</v>
      </c>
      <c r="E83" s="105" t="s">
        <v>368</v>
      </c>
      <c r="F83" s="32" t="s">
        <v>83</v>
      </c>
      <c r="G83" s="32">
        <v>5.46</v>
      </c>
      <c r="H83" s="36"/>
      <c r="I83" s="33">
        <f>ROUND(G83*ROUND(H83, 2), 2)</f>
        <v>0</v>
      </c>
      <c r="J83" s="36"/>
      <c r="K83" s="33">
        <f>ROUND(G83*ROUND(J83, 2), 2)</f>
        <v>0</v>
      </c>
      <c r="L83" s="33">
        <f>ROUND(H83 + J83, 2)</f>
        <v>0</v>
      </c>
      <c r="M83" s="36">
        <f>ROUND(L83*(1+$K$5), 2)</f>
        <v>0</v>
      </c>
      <c r="N83" s="33">
        <f>ROUND(G83*ROUND(M83, 2), 2)</f>
        <v>0</v>
      </c>
      <c r="O83" s="145" t="e">
        <f t="shared" si="26"/>
        <v>#DIV/0!</v>
      </c>
    </row>
    <row r="84" spans="2:15" ht="30" customHeight="1" x14ac:dyDescent="0.25">
      <c r="B84" s="95" t="s">
        <v>1265</v>
      </c>
      <c r="C84" s="34" t="s">
        <v>373</v>
      </c>
      <c r="D84" s="34" t="s">
        <v>38</v>
      </c>
      <c r="E84" s="104" t="s">
        <v>374</v>
      </c>
      <c r="F84" s="35" t="s">
        <v>83</v>
      </c>
      <c r="G84" s="35">
        <v>5.46</v>
      </c>
      <c r="H84" s="36"/>
      <c r="I84" s="36">
        <f>ROUND(G84*ROUND(H84, 2), 2)</f>
        <v>0</v>
      </c>
      <c r="J84" s="36"/>
      <c r="K84" s="36">
        <f>ROUND(G84*ROUND(J84, 2), 2)</f>
        <v>0</v>
      </c>
      <c r="L84" s="36">
        <f>ROUND(H84 + J84, 2)</f>
        <v>0</v>
      </c>
      <c r="M84" s="36">
        <f>ROUND(L84*(1+$K$5), 2)</f>
        <v>0</v>
      </c>
      <c r="N84" s="36">
        <f>ROUND(G84*ROUND(M84, 2), 2)</f>
        <v>0</v>
      </c>
      <c r="O84" s="145" t="e">
        <f t="shared" si="26"/>
        <v>#DIV/0!</v>
      </c>
    </row>
    <row r="85" spans="2:15" ht="20.100000000000001" customHeight="1" x14ac:dyDescent="0.25">
      <c r="B85" s="92" t="s">
        <v>1266</v>
      </c>
      <c r="C85" s="22" t="s">
        <v>39</v>
      </c>
      <c r="D85" s="23" t="s">
        <v>39</v>
      </c>
      <c r="E85" s="106" t="s">
        <v>1267</v>
      </c>
      <c r="F85" s="25" t="s">
        <v>39</v>
      </c>
      <c r="G85" s="25"/>
      <c r="H85" s="139"/>
      <c r="I85" s="26">
        <f>SUBTOTAL(109,I86:I100)</f>
        <v>0</v>
      </c>
      <c r="J85" s="139"/>
      <c r="K85" s="26">
        <f>SUBTOTAL(109,K86:K100)</f>
        <v>0</v>
      </c>
      <c r="L85" s="26"/>
      <c r="M85" s="26"/>
      <c r="N85" s="26">
        <f>SUBTOTAL(109,N86:N100)</f>
        <v>0</v>
      </c>
      <c r="O85" s="146" t="e">
        <f t="shared" si="26"/>
        <v>#DIV/0!</v>
      </c>
    </row>
    <row r="86" spans="2:15" ht="30" customHeight="1" x14ac:dyDescent="0.25">
      <c r="B86" s="95" t="s">
        <v>1268</v>
      </c>
      <c r="C86" s="34" t="s">
        <v>382</v>
      </c>
      <c r="D86" s="34" t="s">
        <v>38</v>
      </c>
      <c r="E86" s="104" t="s">
        <v>383</v>
      </c>
      <c r="F86" s="35" t="s">
        <v>83</v>
      </c>
      <c r="G86" s="35">
        <v>19.46</v>
      </c>
      <c r="H86" s="36"/>
      <c r="I86" s="36">
        <f t="shared" ref="I86:I100" si="27">ROUND(G86*ROUND(H86, 2), 2)</f>
        <v>0</v>
      </c>
      <c r="J86" s="36"/>
      <c r="K86" s="36">
        <f t="shared" ref="K86:K100" si="28">ROUND(G86*ROUND(J86, 2), 2)</f>
        <v>0</v>
      </c>
      <c r="L86" s="36">
        <f t="shared" ref="L86:L100" si="29">ROUND(H86 + J86, 2)</f>
        <v>0</v>
      </c>
      <c r="M86" s="36">
        <f t="shared" ref="M86:M100" si="30">ROUND(L86*(1+$K$5), 2)</f>
        <v>0</v>
      </c>
      <c r="N86" s="36">
        <f t="shared" ref="N86:N100" si="31">ROUND(G86*ROUND(M86, 2), 2)</f>
        <v>0</v>
      </c>
      <c r="O86" s="145" t="e">
        <f t="shared" si="26"/>
        <v>#DIV/0!</v>
      </c>
    </row>
    <row r="87" spans="2:15" ht="20.100000000000001" customHeight="1" x14ac:dyDescent="0.25">
      <c r="B87" s="94" t="s">
        <v>1269</v>
      </c>
      <c r="C87" s="31" t="s">
        <v>394</v>
      </c>
      <c r="D87" s="31" t="s">
        <v>76</v>
      </c>
      <c r="E87" s="105" t="s">
        <v>395</v>
      </c>
      <c r="F87" s="32" t="s">
        <v>102</v>
      </c>
      <c r="G87" s="32">
        <v>8.6</v>
      </c>
      <c r="H87" s="36"/>
      <c r="I87" s="33">
        <f t="shared" si="27"/>
        <v>0</v>
      </c>
      <c r="J87" s="36"/>
      <c r="K87" s="33">
        <f t="shared" si="28"/>
        <v>0</v>
      </c>
      <c r="L87" s="33">
        <f t="shared" si="29"/>
        <v>0</v>
      </c>
      <c r="M87" s="36">
        <f t="shared" si="30"/>
        <v>0</v>
      </c>
      <c r="N87" s="33">
        <f t="shared" si="31"/>
        <v>0</v>
      </c>
      <c r="O87" s="145" t="e">
        <f t="shared" si="26"/>
        <v>#DIV/0!</v>
      </c>
    </row>
    <row r="88" spans="2:15" ht="30" customHeight="1" x14ac:dyDescent="0.25">
      <c r="B88" s="95" t="s">
        <v>1270</v>
      </c>
      <c r="C88" s="34" t="s">
        <v>398</v>
      </c>
      <c r="D88" s="34" t="s">
        <v>38</v>
      </c>
      <c r="E88" s="104" t="s">
        <v>399</v>
      </c>
      <c r="F88" s="35" t="s">
        <v>102</v>
      </c>
      <c r="G88" s="35">
        <v>7.2</v>
      </c>
      <c r="H88" s="36"/>
      <c r="I88" s="36">
        <f t="shared" si="27"/>
        <v>0</v>
      </c>
      <c r="J88" s="36"/>
      <c r="K88" s="36">
        <f t="shared" si="28"/>
        <v>0</v>
      </c>
      <c r="L88" s="36">
        <f t="shared" si="29"/>
        <v>0</v>
      </c>
      <c r="M88" s="36">
        <f t="shared" si="30"/>
        <v>0</v>
      </c>
      <c r="N88" s="36">
        <f t="shared" si="31"/>
        <v>0</v>
      </c>
      <c r="O88" s="145" t="e">
        <f t="shared" si="26"/>
        <v>#DIV/0!</v>
      </c>
    </row>
    <row r="89" spans="2:15" ht="30" customHeight="1" x14ac:dyDescent="0.25">
      <c r="B89" s="94" t="s">
        <v>1271</v>
      </c>
      <c r="C89" s="31" t="s">
        <v>407</v>
      </c>
      <c r="D89" s="31" t="s">
        <v>38</v>
      </c>
      <c r="E89" s="105" t="s">
        <v>408</v>
      </c>
      <c r="F89" s="32" t="s">
        <v>102</v>
      </c>
      <c r="G89" s="32">
        <v>6</v>
      </c>
      <c r="H89" s="36"/>
      <c r="I89" s="33">
        <f t="shared" si="27"/>
        <v>0</v>
      </c>
      <c r="J89" s="36"/>
      <c r="K89" s="33">
        <f t="shared" si="28"/>
        <v>0</v>
      </c>
      <c r="L89" s="33">
        <f t="shared" si="29"/>
        <v>0</v>
      </c>
      <c r="M89" s="36">
        <f t="shared" si="30"/>
        <v>0</v>
      </c>
      <c r="N89" s="33">
        <f t="shared" si="31"/>
        <v>0</v>
      </c>
      <c r="O89" s="145" t="e">
        <f t="shared" si="26"/>
        <v>#DIV/0!</v>
      </c>
    </row>
    <row r="90" spans="2:15" ht="30" customHeight="1" x14ac:dyDescent="0.25">
      <c r="B90" s="95" t="s">
        <v>1272</v>
      </c>
      <c r="C90" s="34" t="s">
        <v>409</v>
      </c>
      <c r="D90" s="34" t="s">
        <v>38</v>
      </c>
      <c r="E90" s="104" t="s">
        <v>410</v>
      </c>
      <c r="F90" s="35" t="s">
        <v>83</v>
      </c>
      <c r="G90" s="35">
        <v>18.86</v>
      </c>
      <c r="H90" s="36"/>
      <c r="I90" s="36">
        <f t="shared" si="27"/>
        <v>0</v>
      </c>
      <c r="J90" s="36"/>
      <c r="K90" s="36">
        <f t="shared" si="28"/>
        <v>0</v>
      </c>
      <c r="L90" s="36">
        <f t="shared" si="29"/>
        <v>0</v>
      </c>
      <c r="M90" s="36">
        <f t="shared" si="30"/>
        <v>0</v>
      </c>
      <c r="N90" s="36">
        <f t="shared" si="31"/>
        <v>0</v>
      </c>
      <c r="O90" s="145" t="e">
        <f t="shared" si="26"/>
        <v>#DIV/0!</v>
      </c>
    </row>
    <row r="91" spans="2:15" ht="30" customHeight="1" x14ac:dyDescent="0.25">
      <c r="B91" s="94" t="s">
        <v>1273</v>
      </c>
      <c r="C91" s="31" t="s">
        <v>414</v>
      </c>
      <c r="D91" s="31" t="s">
        <v>38</v>
      </c>
      <c r="E91" s="105" t="s">
        <v>415</v>
      </c>
      <c r="F91" s="32" t="s">
        <v>83</v>
      </c>
      <c r="G91" s="32">
        <v>20.059999999999999</v>
      </c>
      <c r="H91" s="36"/>
      <c r="I91" s="33">
        <f t="shared" si="27"/>
        <v>0</v>
      </c>
      <c r="J91" s="36"/>
      <c r="K91" s="33">
        <f t="shared" si="28"/>
        <v>0</v>
      </c>
      <c r="L91" s="33">
        <f t="shared" si="29"/>
        <v>0</v>
      </c>
      <c r="M91" s="36">
        <f t="shared" si="30"/>
        <v>0</v>
      </c>
      <c r="N91" s="33">
        <f t="shared" si="31"/>
        <v>0</v>
      </c>
      <c r="O91" s="145" t="e">
        <f t="shared" si="26"/>
        <v>#DIV/0!</v>
      </c>
    </row>
    <row r="92" spans="2:15" ht="30" customHeight="1" x14ac:dyDescent="0.25">
      <c r="B92" s="95" t="s">
        <v>1274</v>
      </c>
      <c r="C92" s="34" t="s">
        <v>416</v>
      </c>
      <c r="D92" s="34" t="s">
        <v>38</v>
      </c>
      <c r="E92" s="104" t="s">
        <v>417</v>
      </c>
      <c r="F92" s="35" t="s">
        <v>83</v>
      </c>
      <c r="G92" s="35">
        <v>20.059999999999999</v>
      </c>
      <c r="H92" s="36"/>
      <c r="I92" s="36">
        <f t="shared" si="27"/>
        <v>0</v>
      </c>
      <c r="J92" s="36"/>
      <c r="K92" s="36">
        <f t="shared" si="28"/>
        <v>0</v>
      </c>
      <c r="L92" s="36">
        <f t="shared" si="29"/>
        <v>0</v>
      </c>
      <c r="M92" s="36">
        <f t="shared" si="30"/>
        <v>0</v>
      </c>
      <c r="N92" s="36">
        <f t="shared" si="31"/>
        <v>0</v>
      </c>
      <c r="O92" s="145" t="e">
        <f t="shared" si="26"/>
        <v>#DIV/0!</v>
      </c>
    </row>
    <row r="93" spans="2:15" ht="30" customHeight="1" x14ac:dyDescent="0.25">
      <c r="B93" s="94" t="s">
        <v>1275</v>
      </c>
      <c r="C93" s="31" t="s">
        <v>421</v>
      </c>
      <c r="D93" s="31" t="s">
        <v>38</v>
      </c>
      <c r="E93" s="105" t="s">
        <v>422</v>
      </c>
      <c r="F93" s="32" t="s">
        <v>83</v>
      </c>
      <c r="G93" s="32">
        <v>18.86</v>
      </c>
      <c r="H93" s="36"/>
      <c r="I93" s="33">
        <f t="shared" si="27"/>
        <v>0</v>
      </c>
      <c r="J93" s="36"/>
      <c r="K93" s="33">
        <f t="shared" si="28"/>
        <v>0</v>
      </c>
      <c r="L93" s="33">
        <f t="shared" si="29"/>
        <v>0</v>
      </c>
      <c r="M93" s="36">
        <f t="shared" si="30"/>
        <v>0</v>
      </c>
      <c r="N93" s="33">
        <f t="shared" si="31"/>
        <v>0</v>
      </c>
      <c r="O93" s="145" t="e">
        <f t="shared" si="26"/>
        <v>#DIV/0!</v>
      </c>
    </row>
    <row r="94" spans="2:15" ht="30" customHeight="1" x14ac:dyDescent="0.25">
      <c r="B94" s="95" t="s">
        <v>1276</v>
      </c>
      <c r="C94" s="34" t="s">
        <v>424</v>
      </c>
      <c r="D94" s="34" t="s">
        <v>38</v>
      </c>
      <c r="E94" s="104" t="s">
        <v>425</v>
      </c>
      <c r="F94" s="35" t="s">
        <v>83</v>
      </c>
      <c r="G94" s="35">
        <v>8.0850000000000009</v>
      </c>
      <c r="H94" s="36"/>
      <c r="I94" s="36">
        <f t="shared" si="27"/>
        <v>0</v>
      </c>
      <c r="J94" s="36"/>
      <c r="K94" s="36">
        <f t="shared" si="28"/>
        <v>0</v>
      </c>
      <c r="L94" s="36">
        <f t="shared" si="29"/>
        <v>0</v>
      </c>
      <c r="M94" s="36">
        <f t="shared" si="30"/>
        <v>0</v>
      </c>
      <c r="N94" s="36">
        <f t="shared" si="31"/>
        <v>0</v>
      </c>
      <c r="O94" s="145" t="e">
        <f t="shared" si="26"/>
        <v>#DIV/0!</v>
      </c>
    </row>
    <row r="95" spans="2:15" ht="20.100000000000001" customHeight="1" x14ac:dyDescent="0.25">
      <c r="B95" s="94" t="s">
        <v>1277</v>
      </c>
      <c r="C95" s="31" t="s">
        <v>429</v>
      </c>
      <c r="D95" s="31" t="s">
        <v>76</v>
      </c>
      <c r="E95" s="105" t="s">
        <v>251</v>
      </c>
      <c r="F95" s="32" t="s">
        <v>83</v>
      </c>
      <c r="G95" s="32">
        <v>45.805</v>
      </c>
      <c r="H95" s="36"/>
      <c r="I95" s="33">
        <f t="shared" si="27"/>
        <v>0</v>
      </c>
      <c r="J95" s="36"/>
      <c r="K95" s="33">
        <f t="shared" si="28"/>
        <v>0</v>
      </c>
      <c r="L95" s="33">
        <f t="shared" si="29"/>
        <v>0</v>
      </c>
      <c r="M95" s="36">
        <f t="shared" si="30"/>
        <v>0</v>
      </c>
      <c r="N95" s="33">
        <f t="shared" si="31"/>
        <v>0</v>
      </c>
      <c r="O95" s="145" t="e">
        <f t="shared" si="26"/>
        <v>#DIV/0!</v>
      </c>
    </row>
    <row r="96" spans="2:15" ht="30" customHeight="1" x14ac:dyDescent="0.25">
      <c r="B96" s="95" t="s">
        <v>1278</v>
      </c>
      <c r="C96" s="34" t="s">
        <v>431</v>
      </c>
      <c r="D96" s="34" t="s">
        <v>76</v>
      </c>
      <c r="E96" s="104" t="s">
        <v>255</v>
      </c>
      <c r="F96" s="35" t="s">
        <v>83</v>
      </c>
      <c r="G96" s="35">
        <v>220.33600000000001</v>
      </c>
      <c r="H96" s="36"/>
      <c r="I96" s="36">
        <f t="shared" si="27"/>
        <v>0</v>
      </c>
      <c r="J96" s="36"/>
      <c r="K96" s="36">
        <f t="shared" si="28"/>
        <v>0</v>
      </c>
      <c r="L96" s="36">
        <f t="shared" si="29"/>
        <v>0</v>
      </c>
      <c r="M96" s="36">
        <f t="shared" si="30"/>
        <v>0</v>
      </c>
      <c r="N96" s="36">
        <f t="shared" si="31"/>
        <v>0</v>
      </c>
      <c r="O96" s="145" t="e">
        <f t="shared" si="26"/>
        <v>#DIV/0!</v>
      </c>
    </row>
    <row r="97" spans="2:15" ht="30" customHeight="1" x14ac:dyDescent="0.25">
      <c r="B97" s="94" t="s">
        <v>1279</v>
      </c>
      <c r="C97" s="31" t="s">
        <v>433</v>
      </c>
      <c r="D97" s="31" t="s">
        <v>76</v>
      </c>
      <c r="E97" s="105" t="s">
        <v>434</v>
      </c>
      <c r="F97" s="32" t="s">
        <v>83</v>
      </c>
      <c r="G97" s="32">
        <v>1.5</v>
      </c>
      <c r="H97" s="36"/>
      <c r="I97" s="33">
        <f t="shared" si="27"/>
        <v>0</v>
      </c>
      <c r="J97" s="36"/>
      <c r="K97" s="33">
        <f t="shared" si="28"/>
        <v>0</v>
      </c>
      <c r="L97" s="33">
        <f t="shared" si="29"/>
        <v>0</v>
      </c>
      <c r="M97" s="36">
        <f t="shared" si="30"/>
        <v>0</v>
      </c>
      <c r="N97" s="33">
        <f t="shared" si="31"/>
        <v>0</v>
      </c>
      <c r="O97" s="145" t="e">
        <f t="shared" si="26"/>
        <v>#DIV/0!</v>
      </c>
    </row>
    <row r="98" spans="2:15" ht="30" customHeight="1" x14ac:dyDescent="0.25">
      <c r="B98" s="95" t="s">
        <v>1280</v>
      </c>
      <c r="C98" s="34" t="s">
        <v>441</v>
      </c>
      <c r="D98" s="34" t="s">
        <v>76</v>
      </c>
      <c r="E98" s="104" t="s">
        <v>442</v>
      </c>
      <c r="F98" s="35" t="s">
        <v>83</v>
      </c>
      <c r="G98" s="35">
        <v>2.9024999999999999</v>
      </c>
      <c r="H98" s="36"/>
      <c r="I98" s="36">
        <f t="shared" si="27"/>
        <v>0</v>
      </c>
      <c r="J98" s="36"/>
      <c r="K98" s="36">
        <f t="shared" si="28"/>
        <v>0</v>
      </c>
      <c r="L98" s="36">
        <f t="shared" si="29"/>
        <v>0</v>
      </c>
      <c r="M98" s="36">
        <f t="shared" si="30"/>
        <v>0</v>
      </c>
      <c r="N98" s="36">
        <f t="shared" si="31"/>
        <v>0</v>
      </c>
      <c r="O98" s="145" t="e">
        <f t="shared" si="26"/>
        <v>#DIV/0!</v>
      </c>
    </row>
    <row r="99" spans="2:15" ht="20.100000000000001" customHeight="1" x14ac:dyDescent="0.25">
      <c r="B99" s="94" t="s">
        <v>1281</v>
      </c>
      <c r="C99" s="31" t="s">
        <v>449</v>
      </c>
      <c r="D99" s="31" t="s">
        <v>76</v>
      </c>
      <c r="E99" s="105" t="s">
        <v>450</v>
      </c>
      <c r="F99" s="32" t="s">
        <v>83</v>
      </c>
      <c r="G99" s="32">
        <v>2.94</v>
      </c>
      <c r="H99" s="36"/>
      <c r="I99" s="33">
        <f t="shared" si="27"/>
        <v>0</v>
      </c>
      <c r="J99" s="36"/>
      <c r="K99" s="33">
        <f t="shared" si="28"/>
        <v>0</v>
      </c>
      <c r="L99" s="33">
        <f t="shared" si="29"/>
        <v>0</v>
      </c>
      <c r="M99" s="36">
        <f t="shared" si="30"/>
        <v>0</v>
      </c>
      <c r="N99" s="33">
        <f t="shared" si="31"/>
        <v>0</v>
      </c>
      <c r="O99" s="145" t="e">
        <f t="shared" si="26"/>
        <v>#DIV/0!</v>
      </c>
    </row>
    <row r="100" spans="2:15" ht="30" customHeight="1" x14ac:dyDescent="0.25">
      <c r="B100" s="95" t="s">
        <v>1282</v>
      </c>
      <c r="C100" s="34" t="s">
        <v>457</v>
      </c>
      <c r="D100" s="34" t="s">
        <v>38</v>
      </c>
      <c r="E100" s="104" t="s">
        <v>458</v>
      </c>
      <c r="F100" s="35" t="s">
        <v>108</v>
      </c>
      <c r="G100" s="35">
        <v>0.29699999999999999</v>
      </c>
      <c r="H100" s="36"/>
      <c r="I100" s="36">
        <f t="shared" si="27"/>
        <v>0</v>
      </c>
      <c r="J100" s="36"/>
      <c r="K100" s="36">
        <f t="shared" si="28"/>
        <v>0</v>
      </c>
      <c r="L100" s="36">
        <f t="shared" si="29"/>
        <v>0</v>
      </c>
      <c r="M100" s="36">
        <f t="shared" si="30"/>
        <v>0</v>
      </c>
      <c r="N100" s="36">
        <f t="shared" si="31"/>
        <v>0</v>
      </c>
      <c r="O100" s="145" t="e">
        <f t="shared" si="26"/>
        <v>#DIV/0!</v>
      </c>
    </row>
    <row r="101" spans="2:15" ht="20.100000000000001" customHeight="1" x14ac:dyDescent="0.25">
      <c r="B101" s="92" t="s">
        <v>1283</v>
      </c>
      <c r="C101" s="22" t="s">
        <v>39</v>
      </c>
      <c r="D101" s="23" t="s">
        <v>39</v>
      </c>
      <c r="E101" s="106" t="s">
        <v>1284</v>
      </c>
      <c r="F101" s="25" t="s">
        <v>39</v>
      </c>
      <c r="G101" s="25"/>
      <c r="H101" s="139"/>
      <c r="I101" s="26">
        <f>SUBTOTAL(109,I102:I105)</f>
        <v>0</v>
      </c>
      <c r="J101" s="139"/>
      <c r="K101" s="26">
        <f>SUBTOTAL(109,K102:K105)</f>
        <v>0</v>
      </c>
      <c r="L101" s="26"/>
      <c r="M101" s="26"/>
      <c r="N101" s="26">
        <f>SUBTOTAL(109,N102:N105)</f>
        <v>0</v>
      </c>
      <c r="O101" s="146" t="e">
        <f t="shared" si="26"/>
        <v>#DIV/0!</v>
      </c>
    </row>
    <row r="102" spans="2:15" ht="20.100000000000001" customHeight="1" x14ac:dyDescent="0.25">
      <c r="B102" s="95" t="s">
        <v>1285</v>
      </c>
      <c r="C102" s="141" t="s">
        <v>460</v>
      </c>
      <c r="D102" s="34" t="s">
        <v>76</v>
      </c>
      <c r="E102" s="104" t="s">
        <v>461</v>
      </c>
      <c r="F102" s="35" t="s">
        <v>83</v>
      </c>
      <c r="G102" s="35">
        <v>1.44</v>
      </c>
      <c r="H102" s="36"/>
      <c r="I102" s="36">
        <f>ROUND(G102*ROUND(H102, 2), 2)</f>
        <v>0</v>
      </c>
      <c r="J102" s="36"/>
      <c r="K102" s="36">
        <f>ROUND(G102*ROUND(J102, 2), 2)</f>
        <v>0</v>
      </c>
      <c r="L102" s="36">
        <f>ROUND(H102 + J102, 2)</f>
        <v>0</v>
      </c>
      <c r="M102" s="36">
        <f>ROUND(L102*(1+$K$5), 2)</f>
        <v>0</v>
      </c>
      <c r="N102" s="33">
        <f>ROUND(G102*ROUND(M102, 2), 2)</f>
        <v>0</v>
      </c>
      <c r="O102" s="145" t="e">
        <f t="shared" si="26"/>
        <v>#DIV/0!</v>
      </c>
    </row>
    <row r="103" spans="2:15" ht="30" customHeight="1" x14ac:dyDescent="0.25">
      <c r="B103" s="94" t="s">
        <v>1286</v>
      </c>
      <c r="C103" s="142" t="s">
        <v>463</v>
      </c>
      <c r="D103" s="31" t="s">
        <v>76</v>
      </c>
      <c r="E103" s="105" t="s">
        <v>464</v>
      </c>
      <c r="F103" s="32" t="s">
        <v>78</v>
      </c>
      <c r="G103" s="35">
        <v>1</v>
      </c>
      <c r="H103" s="36"/>
      <c r="I103" s="36">
        <f>ROUND(G103*ROUND(H103, 2), 2)</f>
        <v>0</v>
      </c>
      <c r="J103" s="36"/>
      <c r="K103" s="33">
        <f>ROUND(G103*ROUND(J103, 2), 2)</f>
        <v>0</v>
      </c>
      <c r="L103" s="33">
        <f>ROUND(H103 + J103, 2)</f>
        <v>0</v>
      </c>
      <c r="M103" s="36">
        <f>ROUND(L103*(1+$K$5), 2)</f>
        <v>0</v>
      </c>
      <c r="N103" s="33">
        <f>ROUND(G103*ROUND(M103, 2), 2)</f>
        <v>0</v>
      </c>
      <c r="O103" s="145" t="e">
        <f t="shared" si="26"/>
        <v>#DIV/0!</v>
      </c>
    </row>
    <row r="104" spans="2:15" ht="30" customHeight="1" x14ac:dyDescent="0.25">
      <c r="B104" s="95" t="s">
        <v>1287</v>
      </c>
      <c r="C104" s="141" t="s">
        <v>469</v>
      </c>
      <c r="D104" s="34" t="s">
        <v>76</v>
      </c>
      <c r="E104" s="104" t="s">
        <v>470</v>
      </c>
      <c r="F104" s="35" t="s">
        <v>83</v>
      </c>
      <c r="G104" s="35">
        <v>3.12</v>
      </c>
      <c r="H104" s="36"/>
      <c r="I104" s="36">
        <f>ROUND(G104*ROUND(H104, 2), 2)</f>
        <v>0</v>
      </c>
      <c r="J104" s="36"/>
      <c r="K104" s="36">
        <f>ROUND(G104*ROUND(J104, 2), 2)</f>
        <v>0</v>
      </c>
      <c r="L104" s="36">
        <f>ROUND(H104 + J104, 2)</f>
        <v>0</v>
      </c>
      <c r="M104" s="36">
        <f>ROUND(L104*(1+$K$5), 2)</f>
        <v>0</v>
      </c>
      <c r="N104" s="33">
        <f>ROUND(G104*ROUND(M104, 2), 2)</f>
        <v>0</v>
      </c>
      <c r="O104" s="145" t="e">
        <f t="shared" si="26"/>
        <v>#DIV/0!</v>
      </c>
    </row>
    <row r="105" spans="2:15" ht="30" customHeight="1" x14ac:dyDescent="0.25">
      <c r="B105" s="94" t="s">
        <v>1288</v>
      </c>
      <c r="C105" s="31" t="s">
        <v>477</v>
      </c>
      <c r="D105" s="31" t="s">
        <v>76</v>
      </c>
      <c r="E105" s="105" t="s">
        <v>478</v>
      </c>
      <c r="F105" s="32" t="s">
        <v>78</v>
      </c>
      <c r="G105" s="35">
        <v>1</v>
      </c>
      <c r="H105" s="36"/>
      <c r="I105" s="33">
        <f>ROUND(G105*ROUND(H105, 2), 2)</f>
        <v>0</v>
      </c>
      <c r="J105" s="36"/>
      <c r="K105" s="33">
        <f>ROUND(G105*ROUND(J105, 2), 2)</f>
        <v>0</v>
      </c>
      <c r="L105" s="33">
        <f>ROUND(H105 + J105, 2)</f>
        <v>0</v>
      </c>
      <c r="M105" s="36">
        <f>ROUND(L105*(1+$K$5), 2)</f>
        <v>0</v>
      </c>
      <c r="N105" s="33">
        <f>ROUND(G105*ROUND(M105, 2), 2)</f>
        <v>0</v>
      </c>
      <c r="O105" s="145" t="e">
        <f t="shared" si="26"/>
        <v>#DIV/0!</v>
      </c>
    </row>
    <row r="106" spans="2:15" ht="20.100000000000001" customHeight="1" x14ac:dyDescent="0.25">
      <c r="B106" s="92" t="s">
        <v>1289</v>
      </c>
      <c r="C106" s="22" t="s">
        <v>39</v>
      </c>
      <c r="D106" s="23" t="s">
        <v>39</v>
      </c>
      <c r="E106" s="106" t="s">
        <v>1290</v>
      </c>
      <c r="F106" s="25" t="s">
        <v>39</v>
      </c>
      <c r="G106" s="25"/>
      <c r="H106" s="139"/>
      <c r="I106" s="26">
        <f>SUBTOTAL(109,I107:I174)</f>
        <v>0</v>
      </c>
      <c r="J106" s="139"/>
      <c r="K106" s="26">
        <f>SUBTOTAL(109,K107:K174)</f>
        <v>0</v>
      </c>
      <c r="L106" s="26"/>
      <c r="M106" s="26"/>
      <c r="N106" s="26">
        <f>SUBTOTAL(109,N107:N174)</f>
        <v>0</v>
      </c>
      <c r="O106" s="146" t="e">
        <f t="shared" si="26"/>
        <v>#DIV/0!</v>
      </c>
    </row>
    <row r="107" spans="2:15" ht="20.100000000000001" customHeight="1" x14ac:dyDescent="0.25">
      <c r="B107" s="93" t="s">
        <v>1291</v>
      </c>
      <c r="C107" s="27" t="s">
        <v>39</v>
      </c>
      <c r="D107" s="28" t="s">
        <v>39</v>
      </c>
      <c r="E107" s="107" t="s">
        <v>1292</v>
      </c>
      <c r="F107" s="29" t="s">
        <v>39</v>
      </c>
      <c r="G107" s="29"/>
      <c r="H107" s="140"/>
      <c r="I107" s="30">
        <f>SUBTOTAL(109,I108:I153)</f>
        <v>0</v>
      </c>
      <c r="J107" s="140"/>
      <c r="K107" s="30">
        <f>SUBTOTAL(109,K108:K153)</f>
        <v>0</v>
      </c>
      <c r="L107" s="30"/>
      <c r="M107" s="30"/>
      <c r="N107" s="30">
        <f>SUBTOTAL(109,N108:N153)</f>
        <v>0</v>
      </c>
      <c r="O107" s="147" t="e">
        <f t="shared" si="26"/>
        <v>#DIV/0!</v>
      </c>
    </row>
    <row r="108" spans="2:15" ht="30" customHeight="1" x14ac:dyDescent="0.25">
      <c r="B108" s="95" t="s">
        <v>1293</v>
      </c>
      <c r="C108" s="34" t="s">
        <v>491</v>
      </c>
      <c r="D108" s="34" t="s">
        <v>38</v>
      </c>
      <c r="E108" s="104" t="s">
        <v>492</v>
      </c>
      <c r="F108" s="35" t="s">
        <v>102</v>
      </c>
      <c r="G108" s="35">
        <v>40</v>
      </c>
      <c r="H108" s="36"/>
      <c r="I108" s="36">
        <f t="shared" ref="I108:I153" si="32">ROUND(G108*ROUND(H108, 2), 2)</f>
        <v>0</v>
      </c>
      <c r="J108" s="36"/>
      <c r="K108" s="36">
        <f t="shared" ref="K108:K153" si="33">ROUND(G108*ROUND(J108, 2), 2)</f>
        <v>0</v>
      </c>
      <c r="L108" s="36">
        <f t="shared" ref="L108:L153" si="34">ROUND(H108 + J108, 2)</f>
        <v>0</v>
      </c>
      <c r="M108" s="36">
        <f t="shared" ref="M108:M153" si="35">ROUND(L108*(1+$K$5), 2)</f>
        <v>0</v>
      </c>
      <c r="N108" s="36">
        <f t="shared" ref="N108:N153" si="36">ROUND(G108*ROUND(M108, 2), 2)</f>
        <v>0</v>
      </c>
      <c r="O108" s="145" t="e">
        <f t="shared" si="26"/>
        <v>#DIV/0!</v>
      </c>
    </row>
    <row r="109" spans="2:15" ht="30" customHeight="1" x14ac:dyDescent="0.25">
      <c r="B109" s="94" t="s">
        <v>1294</v>
      </c>
      <c r="C109" s="31" t="s">
        <v>496</v>
      </c>
      <c r="D109" s="31" t="s">
        <v>38</v>
      </c>
      <c r="E109" s="105" t="s">
        <v>497</v>
      </c>
      <c r="F109" s="32" t="s">
        <v>102</v>
      </c>
      <c r="G109" s="32">
        <v>16.95</v>
      </c>
      <c r="H109" s="36"/>
      <c r="I109" s="33">
        <f t="shared" si="32"/>
        <v>0</v>
      </c>
      <c r="J109" s="36"/>
      <c r="K109" s="33">
        <f t="shared" si="33"/>
        <v>0</v>
      </c>
      <c r="L109" s="33">
        <f t="shared" si="34"/>
        <v>0</v>
      </c>
      <c r="M109" s="36">
        <f t="shared" si="35"/>
        <v>0</v>
      </c>
      <c r="N109" s="33">
        <f t="shared" si="36"/>
        <v>0</v>
      </c>
      <c r="O109" s="145" t="e">
        <f t="shared" si="26"/>
        <v>#DIV/0!</v>
      </c>
    </row>
    <row r="110" spans="2:15" ht="30" customHeight="1" x14ac:dyDescent="0.25">
      <c r="B110" s="95" t="s">
        <v>1295</v>
      </c>
      <c r="C110" s="34" t="s">
        <v>500</v>
      </c>
      <c r="D110" s="34" t="s">
        <v>38</v>
      </c>
      <c r="E110" s="104" t="s">
        <v>501</v>
      </c>
      <c r="F110" s="35" t="s">
        <v>102</v>
      </c>
      <c r="G110" s="35">
        <v>13.74</v>
      </c>
      <c r="H110" s="36"/>
      <c r="I110" s="36">
        <f t="shared" si="32"/>
        <v>0</v>
      </c>
      <c r="J110" s="36"/>
      <c r="K110" s="36">
        <f t="shared" si="33"/>
        <v>0</v>
      </c>
      <c r="L110" s="36">
        <f t="shared" si="34"/>
        <v>0</v>
      </c>
      <c r="M110" s="36">
        <f t="shared" si="35"/>
        <v>0</v>
      </c>
      <c r="N110" s="36">
        <f t="shared" si="36"/>
        <v>0</v>
      </c>
      <c r="O110" s="145" t="e">
        <f t="shared" si="26"/>
        <v>#DIV/0!</v>
      </c>
    </row>
    <row r="111" spans="2:15" ht="30" customHeight="1" x14ac:dyDescent="0.25">
      <c r="B111" s="94" t="s">
        <v>1296</v>
      </c>
      <c r="C111" s="31" t="s">
        <v>507</v>
      </c>
      <c r="D111" s="31" t="s">
        <v>38</v>
      </c>
      <c r="E111" s="105" t="s">
        <v>508</v>
      </c>
      <c r="F111" s="32" t="s">
        <v>78</v>
      </c>
      <c r="G111" s="32">
        <v>1</v>
      </c>
      <c r="H111" s="36"/>
      <c r="I111" s="33">
        <f t="shared" si="32"/>
        <v>0</v>
      </c>
      <c r="J111" s="36"/>
      <c r="K111" s="33">
        <f t="shared" si="33"/>
        <v>0</v>
      </c>
      <c r="L111" s="33">
        <f t="shared" si="34"/>
        <v>0</v>
      </c>
      <c r="M111" s="36">
        <f t="shared" si="35"/>
        <v>0</v>
      </c>
      <c r="N111" s="33">
        <f t="shared" si="36"/>
        <v>0</v>
      </c>
      <c r="O111" s="145" t="e">
        <f t="shared" si="26"/>
        <v>#DIV/0!</v>
      </c>
    </row>
    <row r="112" spans="2:15" ht="30" customHeight="1" x14ac:dyDescent="0.25">
      <c r="B112" s="95" t="s">
        <v>1297</v>
      </c>
      <c r="C112" s="34" t="s">
        <v>520</v>
      </c>
      <c r="D112" s="34" t="s">
        <v>38</v>
      </c>
      <c r="E112" s="104" t="s">
        <v>521</v>
      </c>
      <c r="F112" s="35" t="s">
        <v>78</v>
      </c>
      <c r="G112" s="35">
        <v>1</v>
      </c>
      <c r="H112" s="36"/>
      <c r="I112" s="36">
        <f t="shared" si="32"/>
        <v>0</v>
      </c>
      <c r="J112" s="36"/>
      <c r="K112" s="36">
        <f t="shared" si="33"/>
        <v>0</v>
      </c>
      <c r="L112" s="36">
        <f t="shared" si="34"/>
        <v>0</v>
      </c>
      <c r="M112" s="36">
        <f t="shared" si="35"/>
        <v>0</v>
      </c>
      <c r="N112" s="36">
        <f t="shared" si="36"/>
        <v>0</v>
      </c>
      <c r="O112" s="145" t="e">
        <f t="shared" si="26"/>
        <v>#DIV/0!</v>
      </c>
    </row>
    <row r="113" spans="2:15" ht="30" customHeight="1" x14ac:dyDescent="0.25">
      <c r="B113" s="94" t="s">
        <v>1298</v>
      </c>
      <c r="C113" s="31" t="s">
        <v>527</v>
      </c>
      <c r="D113" s="31" t="s">
        <v>76</v>
      </c>
      <c r="E113" s="105" t="s">
        <v>528</v>
      </c>
      <c r="F113" s="32" t="s">
        <v>78</v>
      </c>
      <c r="G113" s="32">
        <v>2</v>
      </c>
      <c r="H113" s="36"/>
      <c r="I113" s="33">
        <f t="shared" si="32"/>
        <v>0</v>
      </c>
      <c r="J113" s="36"/>
      <c r="K113" s="33">
        <f t="shared" si="33"/>
        <v>0</v>
      </c>
      <c r="L113" s="33">
        <f t="shared" si="34"/>
        <v>0</v>
      </c>
      <c r="M113" s="36">
        <f t="shared" si="35"/>
        <v>0</v>
      </c>
      <c r="N113" s="33">
        <f t="shared" si="36"/>
        <v>0</v>
      </c>
      <c r="O113" s="145" t="e">
        <f t="shared" si="26"/>
        <v>#DIV/0!</v>
      </c>
    </row>
    <row r="114" spans="2:15" ht="30" customHeight="1" x14ac:dyDescent="0.25">
      <c r="B114" s="95" t="s">
        <v>1299</v>
      </c>
      <c r="C114" s="34" t="s">
        <v>533</v>
      </c>
      <c r="D114" s="34" t="s">
        <v>76</v>
      </c>
      <c r="E114" s="104" t="s">
        <v>534</v>
      </c>
      <c r="F114" s="35" t="s">
        <v>78</v>
      </c>
      <c r="G114" s="35">
        <v>4</v>
      </c>
      <c r="H114" s="36"/>
      <c r="I114" s="36">
        <f t="shared" si="32"/>
        <v>0</v>
      </c>
      <c r="J114" s="36"/>
      <c r="K114" s="36">
        <f t="shared" si="33"/>
        <v>0</v>
      </c>
      <c r="L114" s="36">
        <f t="shared" si="34"/>
        <v>0</v>
      </c>
      <c r="M114" s="36">
        <f t="shared" si="35"/>
        <v>0</v>
      </c>
      <c r="N114" s="36">
        <f t="shared" si="36"/>
        <v>0</v>
      </c>
      <c r="O114" s="145" t="e">
        <f t="shared" si="26"/>
        <v>#DIV/0!</v>
      </c>
    </row>
    <row r="115" spans="2:15" ht="30" customHeight="1" x14ac:dyDescent="0.25">
      <c r="B115" s="94" t="s">
        <v>1300</v>
      </c>
      <c r="C115" s="31" t="s">
        <v>541</v>
      </c>
      <c r="D115" s="31" t="s">
        <v>76</v>
      </c>
      <c r="E115" s="105" t="s">
        <v>542</v>
      </c>
      <c r="F115" s="32" t="s">
        <v>78</v>
      </c>
      <c r="G115" s="32">
        <v>1</v>
      </c>
      <c r="H115" s="36"/>
      <c r="I115" s="33">
        <f t="shared" si="32"/>
        <v>0</v>
      </c>
      <c r="J115" s="36"/>
      <c r="K115" s="33">
        <f t="shared" si="33"/>
        <v>0</v>
      </c>
      <c r="L115" s="33">
        <f t="shared" si="34"/>
        <v>0</v>
      </c>
      <c r="M115" s="36">
        <f t="shared" si="35"/>
        <v>0</v>
      </c>
      <c r="N115" s="33">
        <f t="shared" si="36"/>
        <v>0</v>
      </c>
      <c r="O115" s="145" t="e">
        <f t="shared" si="26"/>
        <v>#DIV/0!</v>
      </c>
    </row>
    <row r="116" spans="2:15" ht="30" customHeight="1" x14ac:dyDescent="0.25">
      <c r="B116" s="95" t="s">
        <v>1301</v>
      </c>
      <c r="C116" s="34" t="s">
        <v>551</v>
      </c>
      <c r="D116" s="34" t="s">
        <v>76</v>
      </c>
      <c r="E116" s="104" t="s">
        <v>552</v>
      </c>
      <c r="F116" s="35" t="s">
        <v>78</v>
      </c>
      <c r="G116" s="35">
        <v>2</v>
      </c>
      <c r="H116" s="36"/>
      <c r="I116" s="36">
        <f t="shared" si="32"/>
        <v>0</v>
      </c>
      <c r="J116" s="36"/>
      <c r="K116" s="36">
        <f t="shared" si="33"/>
        <v>0</v>
      </c>
      <c r="L116" s="36">
        <f t="shared" si="34"/>
        <v>0</v>
      </c>
      <c r="M116" s="36">
        <f t="shared" si="35"/>
        <v>0</v>
      </c>
      <c r="N116" s="36">
        <f t="shared" si="36"/>
        <v>0</v>
      </c>
      <c r="O116" s="145" t="e">
        <f t="shared" si="26"/>
        <v>#DIV/0!</v>
      </c>
    </row>
    <row r="117" spans="2:15" ht="30" customHeight="1" x14ac:dyDescent="0.25">
      <c r="B117" s="94" t="s">
        <v>1302</v>
      </c>
      <c r="C117" s="31" t="s">
        <v>554</v>
      </c>
      <c r="D117" s="31" t="s">
        <v>76</v>
      </c>
      <c r="E117" s="105" t="s">
        <v>555</v>
      </c>
      <c r="F117" s="32" t="s">
        <v>78</v>
      </c>
      <c r="G117" s="32">
        <v>1</v>
      </c>
      <c r="H117" s="36"/>
      <c r="I117" s="33">
        <f t="shared" si="32"/>
        <v>0</v>
      </c>
      <c r="J117" s="36"/>
      <c r="K117" s="33">
        <f t="shared" si="33"/>
        <v>0</v>
      </c>
      <c r="L117" s="33">
        <f t="shared" si="34"/>
        <v>0</v>
      </c>
      <c r="M117" s="36">
        <f t="shared" si="35"/>
        <v>0</v>
      </c>
      <c r="N117" s="33">
        <f t="shared" si="36"/>
        <v>0</v>
      </c>
      <c r="O117" s="145" t="e">
        <f t="shared" si="26"/>
        <v>#DIV/0!</v>
      </c>
    </row>
    <row r="118" spans="2:15" ht="30" customHeight="1" x14ac:dyDescent="0.25">
      <c r="B118" s="95" t="s">
        <v>1303</v>
      </c>
      <c r="C118" s="34" t="s">
        <v>560</v>
      </c>
      <c r="D118" s="34" t="s">
        <v>38</v>
      </c>
      <c r="E118" s="104" t="s">
        <v>561</v>
      </c>
      <c r="F118" s="35" t="s">
        <v>78</v>
      </c>
      <c r="G118" s="35">
        <v>2</v>
      </c>
      <c r="H118" s="36"/>
      <c r="I118" s="36">
        <f t="shared" si="32"/>
        <v>0</v>
      </c>
      <c r="J118" s="36"/>
      <c r="K118" s="36">
        <f t="shared" si="33"/>
        <v>0</v>
      </c>
      <c r="L118" s="36">
        <f t="shared" si="34"/>
        <v>0</v>
      </c>
      <c r="M118" s="36">
        <f t="shared" si="35"/>
        <v>0</v>
      </c>
      <c r="N118" s="36">
        <f t="shared" si="36"/>
        <v>0</v>
      </c>
      <c r="O118" s="145" t="e">
        <f t="shared" si="26"/>
        <v>#DIV/0!</v>
      </c>
    </row>
    <row r="119" spans="2:15" ht="30" customHeight="1" x14ac:dyDescent="0.25">
      <c r="B119" s="94" t="s">
        <v>1304</v>
      </c>
      <c r="C119" s="31" t="s">
        <v>571</v>
      </c>
      <c r="D119" s="31" t="s">
        <v>38</v>
      </c>
      <c r="E119" s="105" t="s">
        <v>572</v>
      </c>
      <c r="F119" s="32" t="s">
        <v>78</v>
      </c>
      <c r="G119" s="32">
        <v>2</v>
      </c>
      <c r="H119" s="36"/>
      <c r="I119" s="33">
        <f t="shared" si="32"/>
        <v>0</v>
      </c>
      <c r="J119" s="36"/>
      <c r="K119" s="33">
        <f t="shared" si="33"/>
        <v>0</v>
      </c>
      <c r="L119" s="33">
        <f t="shared" si="34"/>
        <v>0</v>
      </c>
      <c r="M119" s="36">
        <f t="shared" si="35"/>
        <v>0</v>
      </c>
      <c r="N119" s="33">
        <f t="shared" si="36"/>
        <v>0</v>
      </c>
      <c r="O119" s="145" t="e">
        <f t="shared" si="26"/>
        <v>#DIV/0!</v>
      </c>
    </row>
    <row r="120" spans="2:15" ht="30" customHeight="1" x14ac:dyDescent="0.25">
      <c r="B120" s="95" t="s">
        <v>1305</v>
      </c>
      <c r="C120" s="34" t="s">
        <v>575</v>
      </c>
      <c r="D120" s="34" t="s">
        <v>76</v>
      </c>
      <c r="E120" s="104" t="s">
        <v>576</v>
      </c>
      <c r="F120" s="35" t="s">
        <v>78</v>
      </c>
      <c r="G120" s="35">
        <v>8</v>
      </c>
      <c r="H120" s="36"/>
      <c r="I120" s="36">
        <f t="shared" si="32"/>
        <v>0</v>
      </c>
      <c r="J120" s="36"/>
      <c r="K120" s="36">
        <f t="shared" si="33"/>
        <v>0</v>
      </c>
      <c r="L120" s="36">
        <f t="shared" si="34"/>
        <v>0</v>
      </c>
      <c r="M120" s="36">
        <f t="shared" si="35"/>
        <v>0</v>
      </c>
      <c r="N120" s="36">
        <f t="shared" si="36"/>
        <v>0</v>
      </c>
      <c r="O120" s="145" t="e">
        <f t="shared" si="26"/>
        <v>#DIV/0!</v>
      </c>
    </row>
    <row r="121" spans="2:15" ht="30" customHeight="1" x14ac:dyDescent="0.25">
      <c r="B121" s="94" t="s">
        <v>1306</v>
      </c>
      <c r="C121" s="31" t="s">
        <v>578</v>
      </c>
      <c r="D121" s="31" t="s">
        <v>76</v>
      </c>
      <c r="E121" s="105" t="s">
        <v>579</v>
      </c>
      <c r="F121" s="32" t="s">
        <v>78</v>
      </c>
      <c r="G121" s="32">
        <v>3</v>
      </c>
      <c r="H121" s="36"/>
      <c r="I121" s="33">
        <f t="shared" si="32"/>
        <v>0</v>
      </c>
      <c r="J121" s="36"/>
      <c r="K121" s="33">
        <f t="shared" si="33"/>
        <v>0</v>
      </c>
      <c r="L121" s="33">
        <f t="shared" si="34"/>
        <v>0</v>
      </c>
      <c r="M121" s="36">
        <f t="shared" si="35"/>
        <v>0</v>
      </c>
      <c r="N121" s="33">
        <f t="shared" si="36"/>
        <v>0</v>
      </c>
      <c r="O121" s="145" t="e">
        <f t="shared" si="26"/>
        <v>#DIV/0!</v>
      </c>
    </row>
    <row r="122" spans="2:15" ht="20.100000000000001" customHeight="1" x14ac:dyDescent="0.25">
      <c r="B122" s="95" t="s">
        <v>1307</v>
      </c>
      <c r="C122" s="34" t="s">
        <v>581</v>
      </c>
      <c r="D122" s="34" t="s">
        <v>76</v>
      </c>
      <c r="E122" s="104" t="s">
        <v>582</v>
      </c>
      <c r="F122" s="35" t="s">
        <v>78</v>
      </c>
      <c r="G122" s="35">
        <v>8</v>
      </c>
      <c r="H122" s="36"/>
      <c r="I122" s="36">
        <f t="shared" si="32"/>
        <v>0</v>
      </c>
      <c r="J122" s="36"/>
      <c r="K122" s="36">
        <f t="shared" si="33"/>
        <v>0</v>
      </c>
      <c r="L122" s="36">
        <f t="shared" si="34"/>
        <v>0</v>
      </c>
      <c r="M122" s="36">
        <f t="shared" si="35"/>
        <v>0</v>
      </c>
      <c r="N122" s="36">
        <f t="shared" si="36"/>
        <v>0</v>
      </c>
      <c r="O122" s="145" t="e">
        <f t="shared" si="26"/>
        <v>#DIV/0!</v>
      </c>
    </row>
    <row r="123" spans="2:15" ht="30" customHeight="1" x14ac:dyDescent="0.25">
      <c r="B123" s="94" t="s">
        <v>1308</v>
      </c>
      <c r="C123" s="31" t="s">
        <v>585</v>
      </c>
      <c r="D123" s="31" t="s">
        <v>76</v>
      </c>
      <c r="E123" s="105" t="s">
        <v>586</v>
      </c>
      <c r="F123" s="32" t="s">
        <v>78</v>
      </c>
      <c r="G123" s="32">
        <v>2</v>
      </c>
      <c r="H123" s="36"/>
      <c r="I123" s="33">
        <f t="shared" si="32"/>
        <v>0</v>
      </c>
      <c r="J123" s="36"/>
      <c r="K123" s="33">
        <f t="shared" si="33"/>
        <v>0</v>
      </c>
      <c r="L123" s="33">
        <f t="shared" si="34"/>
        <v>0</v>
      </c>
      <c r="M123" s="36">
        <f t="shared" si="35"/>
        <v>0</v>
      </c>
      <c r="N123" s="33">
        <f t="shared" si="36"/>
        <v>0</v>
      </c>
      <c r="O123" s="145" t="e">
        <f t="shared" si="26"/>
        <v>#DIV/0!</v>
      </c>
    </row>
    <row r="124" spans="2:15" ht="30" customHeight="1" x14ac:dyDescent="0.25">
      <c r="B124" s="95" t="s">
        <v>1309</v>
      </c>
      <c r="C124" s="34" t="s">
        <v>589</v>
      </c>
      <c r="D124" s="34" t="s">
        <v>76</v>
      </c>
      <c r="E124" s="104" t="s">
        <v>590</v>
      </c>
      <c r="F124" s="35" t="s">
        <v>78</v>
      </c>
      <c r="G124" s="35">
        <v>4</v>
      </c>
      <c r="H124" s="36"/>
      <c r="I124" s="36">
        <f t="shared" si="32"/>
        <v>0</v>
      </c>
      <c r="J124" s="36"/>
      <c r="K124" s="36">
        <f t="shared" si="33"/>
        <v>0</v>
      </c>
      <c r="L124" s="36">
        <f t="shared" si="34"/>
        <v>0</v>
      </c>
      <c r="M124" s="36">
        <f t="shared" si="35"/>
        <v>0</v>
      </c>
      <c r="N124" s="36">
        <f t="shared" si="36"/>
        <v>0</v>
      </c>
      <c r="O124" s="145" t="e">
        <f t="shared" si="26"/>
        <v>#DIV/0!</v>
      </c>
    </row>
    <row r="125" spans="2:15" ht="20.100000000000001" customHeight="1" x14ac:dyDescent="0.25">
      <c r="B125" s="94" t="s">
        <v>1310</v>
      </c>
      <c r="C125" s="31" t="s">
        <v>593</v>
      </c>
      <c r="D125" s="31" t="s">
        <v>76</v>
      </c>
      <c r="E125" s="105" t="s">
        <v>594</v>
      </c>
      <c r="F125" s="32" t="s">
        <v>78</v>
      </c>
      <c r="G125" s="32">
        <v>4</v>
      </c>
      <c r="H125" s="36"/>
      <c r="I125" s="33">
        <f t="shared" si="32"/>
        <v>0</v>
      </c>
      <c r="J125" s="36"/>
      <c r="K125" s="33">
        <f t="shared" si="33"/>
        <v>0</v>
      </c>
      <c r="L125" s="33">
        <f t="shared" si="34"/>
        <v>0</v>
      </c>
      <c r="M125" s="36">
        <f t="shared" si="35"/>
        <v>0</v>
      </c>
      <c r="N125" s="33">
        <f t="shared" si="36"/>
        <v>0</v>
      </c>
      <c r="O125" s="145" t="e">
        <f t="shared" si="26"/>
        <v>#DIV/0!</v>
      </c>
    </row>
    <row r="126" spans="2:15" ht="20.100000000000001" customHeight="1" x14ac:dyDescent="0.25">
      <c r="B126" s="95" t="s">
        <v>1311</v>
      </c>
      <c r="C126" s="34" t="s">
        <v>597</v>
      </c>
      <c r="D126" s="34" t="s">
        <v>76</v>
      </c>
      <c r="E126" s="104" t="s">
        <v>598</v>
      </c>
      <c r="F126" s="35" t="s">
        <v>78</v>
      </c>
      <c r="G126" s="35">
        <v>3</v>
      </c>
      <c r="H126" s="36"/>
      <c r="I126" s="36">
        <f t="shared" si="32"/>
        <v>0</v>
      </c>
      <c r="J126" s="36"/>
      <c r="K126" s="36">
        <f t="shared" si="33"/>
        <v>0</v>
      </c>
      <c r="L126" s="36">
        <f t="shared" si="34"/>
        <v>0</v>
      </c>
      <c r="M126" s="36">
        <f t="shared" si="35"/>
        <v>0</v>
      </c>
      <c r="N126" s="36">
        <f t="shared" si="36"/>
        <v>0</v>
      </c>
      <c r="O126" s="145" t="e">
        <f t="shared" si="26"/>
        <v>#DIV/0!</v>
      </c>
    </row>
    <row r="127" spans="2:15" ht="20.100000000000001" customHeight="1" x14ac:dyDescent="0.25">
      <c r="B127" s="94" t="s">
        <v>1312</v>
      </c>
      <c r="C127" s="31" t="s">
        <v>600</v>
      </c>
      <c r="D127" s="31" t="s">
        <v>76</v>
      </c>
      <c r="E127" s="105" t="s">
        <v>601</v>
      </c>
      <c r="F127" s="32" t="s">
        <v>78</v>
      </c>
      <c r="G127" s="32">
        <v>6</v>
      </c>
      <c r="H127" s="36"/>
      <c r="I127" s="33">
        <f t="shared" si="32"/>
        <v>0</v>
      </c>
      <c r="J127" s="36"/>
      <c r="K127" s="33">
        <f t="shared" si="33"/>
        <v>0</v>
      </c>
      <c r="L127" s="33">
        <f t="shared" si="34"/>
        <v>0</v>
      </c>
      <c r="M127" s="36">
        <f t="shared" si="35"/>
        <v>0</v>
      </c>
      <c r="N127" s="33">
        <f t="shared" si="36"/>
        <v>0</v>
      </c>
      <c r="O127" s="145" t="e">
        <f t="shared" si="26"/>
        <v>#DIV/0!</v>
      </c>
    </row>
    <row r="128" spans="2:15" ht="30" customHeight="1" x14ac:dyDescent="0.25">
      <c r="B128" s="95" t="s">
        <v>1313</v>
      </c>
      <c r="C128" s="34" t="s">
        <v>604</v>
      </c>
      <c r="D128" s="34" t="s">
        <v>76</v>
      </c>
      <c r="E128" s="104" t="s">
        <v>605</v>
      </c>
      <c r="F128" s="35" t="s">
        <v>78</v>
      </c>
      <c r="G128" s="35">
        <v>4</v>
      </c>
      <c r="H128" s="36"/>
      <c r="I128" s="36">
        <f t="shared" si="32"/>
        <v>0</v>
      </c>
      <c r="J128" s="36"/>
      <c r="K128" s="36">
        <f t="shared" si="33"/>
        <v>0</v>
      </c>
      <c r="L128" s="36">
        <f t="shared" si="34"/>
        <v>0</v>
      </c>
      <c r="M128" s="36">
        <f t="shared" si="35"/>
        <v>0</v>
      </c>
      <c r="N128" s="36">
        <f t="shared" si="36"/>
        <v>0</v>
      </c>
      <c r="O128" s="145" t="e">
        <f t="shared" si="26"/>
        <v>#DIV/0!</v>
      </c>
    </row>
    <row r="129" spans="2:15" ht="20.100000000000001" customHeight="1" x14ac:dyDescent="0.25">
      <c r="B129" s="94" t="s">
        <v>1314</v>
      </c>
      <c r="C129" s="31" t="s">
        <v>607</v>
      </c>
      <c r="D129" s="31" t="s">
        <v>76</v>
      </c>
      <c r="E129" s="105" t="s">
        <v>608</v>
      </c>
      <c r="F129" s="32" t="s">
        <v>78</v>
      </c>
      <c r="G129" s="32">
        <v>16</v>
      </c>
      <c r="H129" s="36"/>
      <c r="I129" s="33">
        <f t="shared" si="32"/>
        <v>0</v>
      </c>
      <c r="J129" s="36"/>
      <c r="K129" s="33">
        <f t="shared" si="33"/>
        <v>0</v>
      </c>
      <c r="L129" s="33">
        <f t="shared" si="34"/>
        <v>0</v>
      </c>
      <c r="M129" s="36">
        <f t="shared" si="35"/>
        <v>0</v>
      </c>
      <c r="N129" s="33">
        <f t="shared" si="36"/>
        <v>0</v>
      </c>
      <c r="O129" s="145" t="e">
        <f t="shared" si="26"/>
        <v>#DIV/0!</v>
      </c>
    </row>
    <row r="130" spans="2:15" ht="30" customHeight="1" x14ac:dyDescent="0.25">
      <c r="B130" s="95" t="s">
        <v>1315</v>
      </c>
      <c r="C130" s="34" t="s">
        <v>611</v>
      </c>
      <c r="D130" s="34" t="s">
        <v>76</v>
      </c>
      <c r="E130" s="104" t="s">
        <v>612</v>
      </c>
      <c r="F130" s="35" t="s">
        <v>78</v>
      </c>
      <c r="G130" s="35">
        <v>3</v>
      </c>
      <c r="H130" s="36"/>
      <c r="I130" s="36">
        <f t="shared" si="32"/>
        <v>0</v>
      </c>
      <c r="J130" s="36"/>
      <c r="K130" s="36">
        <f t="shared" si="33"/>
        <v>0</v>
      </c>
      <c r="L130" s="36">
        <f t="shared" si="34"/>
        <v>0</v>
      </c>
      <c r="M130" s="36">
        <f t="shared" si="35"/>
        <v>0</v>
      </c>
      <c r="N130" s="36">
        <f t="shared" si="36"/>
        <v>0</v>
      </c>
      <c r="O130" s="145" t="e">
        <f t="shared" si="26"/>
        <v>#DIV/0!</v>
      </c>
    </row>
    <row r="131" spans="2:15" ht="30" customHeight="1" x14ac:dyDescent="0.25">
      <c r="B131" s="94" t="s">
        <v>1316</v>
      </c>
      <c r="C131" s="31" t="s">
        <v>615</v>
      </c>
      <c r="D131" s="31" t="s">
        <v>76</v>
      </c>
      <c r="E131" s="105" t="s">
        <v>616</v>
      </c>
      <c r="F131" s="32" t="s">
        <v>78</v>
      </c>
      <c r="G131" s="32">
        <v>6</v>
      </c>
      <c r="H131" s="36"/>
      <c r="I131" s="33">
        <f t="shared" si="32"/>
        <v>0</v>
      </c>
      <c r="J131" s="36"/>
      <c r="K131" s="33">
        <f t="shared" si="33"/>
        <v>0</v>
      </c>
      <c r="L131" s="33">
        <f t="shared" si="34"/>
        <v>0</v>
      </c>
      <c r="M131" s="36">
        <f t="shared" si="35"/>
        <v>0</v>
      </c>
      <c r="N131" s="33">
        <f t="shared" si="36"/>
        <v>0</v>
      </c>
      <c r="O131" s="145" t="e">
        <f t="shared" si="26"/>
        <v>#DIV/0!</v>
      </c>
    </row>
    <row r="132" spans="2:15" ht="20.100000000000001" customHeight="1" x14ac:dyDescent="0.25">
      <c r="B132" s="95" t="s">
        <v>1317</v>
      </c>
      <c r="C132" s="34" t="s">
        <v>618</v>
      </c>
      <c r="D132" s="34" t="s">
        <v>76</v>
      </c>
      <c r="E132" s="104" t="s">
        <v>619</v>
      </c>
      <c r="F132" s="35" t="s">
        <v>78</v>
      </c>
      <c r="G132" s="35">
        <v>5</v>
      </c>
      <c r="H132" s="36"/>
      <c r="I132" s="36">
        <f t="shared" si="32"/>
        <v>0</v>
      </c>
      <c r="J132" s="36"/>
      <c r="K132" s="36">
        <f t="shared" si="33"/>
        <v>0</v>
      </c>
      <c r="L132" s="36">
        <f t="shared" si="34"/>
        <v>0</v>
      </c>
      <c r="M132" s="36">
        <f t="shared" si="35"/>
        <v>0</v>
      </c>
      <c r="N132" s="36">
        <f t="shared" si="36"/>
        <v>0</v>
      </c>
      <c r="O132" s="145" t="e">
        <f t="shared" si="26"/>
        <v>#DIV/0!</v>
      </c>
    </row>
    <row r="133" spans="2:15" ht="30" customHeight="1" x14ac:dyDescent="0.25">
      <c r="B133" s="94" t="s">
        <v>1318</v>
      </c>
      <c r="C133" s="31" t="s">
        <v>622</v>
      </c>
      <c r="D133" s="31" t="s">
        <v>76</v>
      </c>
      <c r="E133" s="105" t="s">
        <v>623</v>
      </c>
      <c r="F133" s="32" t="s">
        <v>78</v>
      </c>
      <c r="G133" s="32">
        <v>60</v>
      </c>
      <c r="H133" s="36"/>
      <c r="I133" s="33">
        <f t="shared" si="32"/>
        <v>0</v>
      </c>
      <c r="J133" s="36"/>
      <c r="K133" s="33">
        <f t="shared" si="33"/>
        <v>0</v>
      </c>
      <c r="L133" s="33">
        <f t="shared" si="34"/>
        <v>0</v>
      </c>
      <c r="M133" s="36">
        <f t="shared" si="35"/>
        <v>0</v>
      </c>
      <c r="N133" s="33">
        <f t="shared" si="36"/>
        <v>0</v>
      </c>
      <c r="O133" s="145" t="e">
        <f t="shared" si="26"/>
        <v>#DIV/0!</v>
      </c>
    </row>
    <row r="134" spans="2:15" ht="30" customHeight="1" x14ac:dyDescent="0.25">
      <c r="B134" s="95" t="s">
        <v>1319</v>
      </c>
      <c r="C134" s="34" t="s">
        <v>625</v>
      </c>
      <c r="D134" s="34" t="s">
        <v>76</v>
      </c>
      <c r="E134" s="104" t="s">
        <v>626</v>
      </c>
      <c r="F134" s="35" t="s">
        <v>78</v>
      </c>
      <c r="G134" s="35">
        <v>2</v>
      </c>
      <c r="H134" s="36"/>
      <c r="I134" s="36">
        <f t="shared" si="32"/>
        <v>0</v>
      </c>
      <c r="J134" s="36"/>
      <c r="K134" s="36">
        <f t="shared" si="33"/>
        <v>0</v>
      </c>
      <c r="L134" s="36">
        <f t="shared" si="34"/>
        <v>0</v>
      </c>
      <c r="M134" s="36">
        <f t="shared" si="35"/>
        <v>0</v>
      </c>
      <c r="N134" s="36">
        <f t="shared" si="36"/>
        <v>0</v>
      </c>
      <c r="O134" s="145" t="e">
        <f t="shared" si="26"/>
        <v>#DIV/0!</v>
      </c>
    </row>
    <row r="135" spans="2:15" ht="20.100000000000001" customHeight="1" x14ac:dyDescent="0.25">
      <c r="B135" s="94" t="s">
        <v>1320</v>
      </c>
      <c r="C135" s="31" t="s">
        <v>628</v>
      </c>
      <c r="D135" s="31" t="s">
        <v>76</v>
      </c>
      <c r="E135" s="105" t="s">
        <v>629</v>
      </c>
      <c r="F135" s="32" t="s">
        <v>78</v>
      </c>
      <c r="G135" s="32">
        <v>5</v>
      </c>
      <c r="H135" s="36"/>
      <c r="I135" s="33">
        <f t="shared" si="32"/>
        <v>0</v>
      </c>
      <c r="J135" s="36"/>
      <c r="K135" s="33">
        <f t="shared" si="33"/>
        <v>0</v>
      </c>
      <c r="L135" s="33">
        <f t="shared" si="34"/>
        <v>0</v>
      </c>
      <c r="M135" s="36">
        <f t="shared" si="35"/>
        <v>0</v>
      </c>
      <c r="N135" s="33">
        <f t="shared" si="36"/>
        <v>0</v>
      </c>
      <c r="O135" s="145" t="e">
        <f t="shared" si="26"/>
        <v>#DIV/0!</v>
      </c>
    </row>
    <row r="136" spans="2:15" ht="30" customHeight="1" x14ac:dyDescent="0.25">
      <c r="B136" s="95" t="s">
        <v>1321</v>
      </c>
      <c r="C136" s="34" t="s">
        <v>631</v>
      </c>
      <c r="D136" s="34" t="s">
        <v>76</v>
      </c>
      <c r="E136" s="104" t="s">
        <v>632</v>
      </c>
      <c r="F136" s="35" t="s">
        <v>78</v>
      </c>
      <c r="G136" s="35">
        <v>2</v>
      </c>
      <c r="H136" s="36"/>
      <c r="I136" s="36">
        <f t="shared" si="32"/>
        <v>0</v>
      </c>
      <c r="J136" s="36"/>
      <c r="K136" s="36">
        <f t="shared" si="33"/>
        <v>0</v>
      </c>
      <c r="L136" s="36">
        <f t="shared" si="34"/>
        <v>0</v>
      </c>
      <c r="M136" s="36">
        <f t="shared" si="35"/>
        <v>0</v>
      </c>
      <c r="N136" s="36">
        <f t="shared" si="36"/>
        <v>0</v>
      </c>
      <c r="O136" s="145" t="e">
        <f t="shared" si="26"/>
        <v>#DIV/0!</v>
      </c>
    </row>
    <row r="137" spans="2:15" ht="30" customHeight="1" x14ac:dyDescent="0.25">
      <c r="B137" s="94" t="s">
        <v>1322</v>
      </c>
      <c r="C137" s="31" t="s">
        <v>635</v>
      </c>
      <c r="D137" s="31" t="s">
        <v>76</v>
      </c>
      <c r="E137" s="105" t="s">
        <v>636</v>
      </c>
      <c r="F137" s="32" t="s">
        <v>83</v>
      </c>
      <c r="G137" s="32">
        <v>7</v>
      </c>
      <c r="H137" s="36"/>
      <c r="I137" s="33">
        <f t="shared" si="32"/>
        <v>0</v>
      </c>
      <c r="J137" s="36"/>
      <c r="K137" s="33">
        <f t="shared" si="33"/>
        <v>0</v>
      </c>
      <c r="L137" s="33">
        <f t="shared" si="34"/>
        <v>0</v>
      </c>
      <c r="M137" s="36">
        <f t="shared" si="35"/>
        <v>0</v>
      </c>
      <c r="N137" s="33">
        <f t="shared" si="36"/>
        <v>0</v>
      </c>
      <c r="O137" s="145" t="e">
        <f t="shared" si="26"/>
        <v>#DIV/0!</v>
      </c>
    </row>
    <row r="138" spans="2:15" ht="30" customHeight="1" x14ac:dyDescent="0.25">
      <c r="B138" s="95" t="s">
        <v>1323</v>
      </c>
      <c r="C138" s="34" t="s">
        <v>639</v>
      </c>
      <c r="D138" s="34" t="s">
        <v>76</v>
      </c>
      <c r="E138" s="104" t="s">
        <v>640</v>
      </c>
      <c r="F138" s="35" t="s">
        <v>78</v>
      </c>
      <c r="G138" s="35">
        <v>9</v>
      </c>
      <c r="H138" s="36"/>
      <c r="I138" s="36">
        <f t="shared" si="32"/>
        <v>0</v>
      </c>
      <c r="J138" s="36"/>
      <c r="K138" s="36">
        <f t="shared" si="33"/>
        <v>0</v>
      </c>
      <c r="L138" s="36">
        <f t="shared" si="34"/>
        <v>0</v>
      </c>
      <c r="M138" s="36">
        <f t="shared" si="35"/>
        <v>0</v>
      </c>
      <c r="N138" s="36">
        <f t="shared" si="36"/>
        <v>0</v>
      </c>
      <c r="O138" s="145" t="e">
        <f t="shared" si="26"/>
        <v>#DIV/0!</v>
      </c>
    </row>
    <row r="139" spans="2:15" ht="30" customHeight="1" x14ac:dyDescent="0.25">
      <c r="B139" s="94" t="s">
        <v>1324</v>
      </c>
      <c r="C139" s="31" t="s">
        <v>642</v>
      </c>
      <c r="D139" s="31" t="s">
        <v>76</v>
      </c>
      <c r="E139" s="105" t="s">
        <v>643</v>
      </c>
      <c r="F139" s="32" t="s">
        <v>78</v>
      </c>
      <c r="G139" s="32">
        <v>6</v>
      </c>
      <c r="H139" s="36"/>
      <c r="I139" s="33">
        <f t="shared" si="32"/>
        <v>0</v>
      </c>
      <c r="J139" s="36"/>
      <c r="K139" s="33">
        <f t="shared" si="33"/>
        <v>0</v>
      </c>
      <c r="L139" s="33">
        <f t="shared" si="34"/>
        <v>0</v>
      </c>
      <c r="M139" s="36">
        <f t="shared" si="35"/>
        <v>0</v>
      </c>
      <c r="N139" s="33">
        <f t="shared" si="36"/>
        <v>0</v>
      </c>
      <c r="O139" s="145" t="e">
        <f t="shared" si="26"/>
        <v>#DIV/0!</v>
      </c>
    </row>
    <row r="140" spans="2:15" ht="20.100000000000001" customHeight="1" x14ac:dyDescent="0.25">
      <c r="B140" s="95" t="s">
        <v>1325</v>
      </c>
      <c r="C140" s="34" t="s">
        <v>645</v>
      </c>
      <c r="D140" s="34" t="s">
        <v>76</v>
      </c>
      <c r="E140" s="104" t="s">
        <v>646</v>
      </c>
      <c r="F140" s="35" t="s">
        <v>78</v>
      </c>
      <c r="G140" s="35">
        <v>1</v>
      </c>
      <c r="H140" s="36"/>
      <c r="I140" s="36">
        <f t="shared" si="32"/>
        <v>0</v>
      </c>
      <c r="J140" s="36"/>
      <c r="K140" s="36">
        <f t="shared" si="33"/>
        <v>0</v>
      </c>
      <c r="L140" s="36">
        <f t="shared" si="34"/>
        <v>0</v>
      </c>
      <c r="M140" s="36">
        <f t="shared" si="35"/>
        <v>0</v>
      </c>
      <c r="N140" s="36">
        <f t="shared" si="36"/>
        <v>0</v>
      </c>
      <c r="O140" s="145" t="e">
        <f t="shared" si="26"/>
        <v>#DIV/0!</v>
      </c>
    </row>
    <row r="141" spans="2:15" ht="30" customHeight="1" x14ac:dyDescent="0.25">
      <c r="B141" s="94" t="s">
        <v>1326</v>
      </c>
      <c r="C141" s="31" t="s">
        <v>651</v>
      </c>
      <c r="D141" s="31" t="s">
        <v>76</v>
      </c>
      <c r="E141" s="105" t="s">
        <v>652</v>
      </c>
      <c r="F141" s="32" t="s">
        <v>78</v>
      </c>
      <c r="G141" s="32">
        <v>0.5</v>
      </c>
      <c r="H141" s="36"/>
      <c r="I141" s="33">
        <f t="shared" si="32"/>
        <v>0</v>
      </c>
      <c r="J141" s="36"/>
      <c r="K141" s="33">
        <f t="shared" si="33"/>
        <v>0</v>
      </c>
      <c r="L141" s="33">
        <f t="shared" si="34"/>
        <v>0</v>
      </c>
      <c r="M141" s="36">
        <f t="shared" si="35"/>
        <v>0</v>
      </c>
      <c r="N141" s="33">
        <f t="shared" si="36"/>
        <v>0</v>
      </c>
      <c r="O141" s="145" t="e">
        <f t="shared" si="26"/>
        <v>#DIV/0!</v>
      </c>
    </row>
    <row r="142" spans="2:15" ht="20.100000000000001" customHeight="1" x14ac:dyDescent="0.25">
      <c r="B142" s="95" t="s">
        <v>1327</v>
      </c>
      <c r="C142" s="34" t="s">
        <v>654</v>
      </c>
      <c r="D142" s="34" t="s">
        <v>76</v>
      </c>
      <c r="E142" s="104" t="s">
        <v>655</v>
      </c>
      <c r="F142" s="35" t="s">
        <v>78</v>
      </c>
      <c r="G142" s="35">
        <v>17</v>
      </c>
      <c r="H142" s="36"/>
      <c r="I142" s="36">
        <f t="shared" si="32"/>
        <v>0</v>
      </c>
      <c r="J142" s="36"/>
      <c r="K142" s="36">
        <f t="shared" si="33"/>
        <v>0</v>
      </c>
      <c r="L142" s="36">
        <f t="shared" si="34"/>
        <v>0</v>
      </c>
      <c r="M142" s="36">
        <f t="shared" si="35"/>
        <v>0</v>
      </c>
      <c r="N142" s="36">
        <f t="shared" si="36"/>
        <v>0</v>
      </c>
      <c r="O142" s="145" t="e">
        <f t="shared" si="26"/>
        <v>#DIV/0!</v>
      </c>
    </row>
    <row r="143" spans="2:15" ht="20.100000000000001" customHeight="1" x14ac:dyDescent="0.25">
      <c r="B143" s="94" t="s">
        <v>1328</v>
      </c>
      <c r="C143" s="31" t="s">
        <v>657</v>
      </c>
      <c r="D143" s="31" t="s">
        <v>76</v>
      </c>
      <c r="E143" s="105" t="s">
        <v>658</v>
      </c>
      <c r="F143" s="32" t="s">
        <v>78</v>
      </c>
      <c r="G143" s="32">
        <v>14</v>
      </c>
      <c r="H143" s="36"/>
      <c r="I143" s="33">
        <f t="shared" si="32"/>
        <v>0</v>
      </c>
      <c r="J143" s="36"/>
      <c r="K143" s="33">
        <f t="shared" si="33"/>
        <v>0</v>
      </c>
      <c r="L143" s="33">
        <f t="shared" si="34"/>
        <v>0</v>
      </c>
      <c r="M143" s="36">
        <f t="shared" si="35"/>
        <v>0</v>
      </c>
      <c r="N143" s="33">
        <f t="shared" si="36"/>
        <v>0</v>
      </c>
      <c r="O143" s="145" t="e">
        <f t="shared" si="26"/>
        <v>#DIV/0!</v>
      </c>
    </row>
    <row r="144" spans="2:15" ht="20.100000000000001" customHeight="1" x14ac:dyDescent="0.25">
      <c r="B144" s="95" t="s">
        <v>1329</v>
      </c>
      <c r="C144" s="34" t="s">
        <v>660</v>
      </c>
      <c r="D144" s="34" t="s">
        <v>76</v>
      </c>
      <c r="E144" s="104" t="s">
        <v>661</v>
      </c>
      <c r="F144" s="35" t="s">
        <v>78</v>
      </c>
      <c r="G144" s="35">
        <v>6</v>
      </c>
      <c r="H144" s="36"/>
      <c r="I144" s="36">
        <f t="shared" si="32"/>
        <v>0</v>
      </c>
      <c r="J144" s="36"/>
      <c r="K144" s="36">
        <f t="shared" si="33"/>
        <v>0</v>
      </c>
      <c r="L144" s="36">
        <f t="shared" si="34"/>
        <v>0</v>
      </c>
      <c r="M144" s="36">
        <f t="shared" si="35"/>
        <v>0</v>
      </c>
      <c r="N144" s="36">
        <f t="shared" si="36"/>
        <v>0</v>
      </c>
      <c r="O144" s="145" t="e">
        <f t="shared" si="26"/>
        <v>#DIV/0!</v>
      </c>
    </row>
    <row r="145" spans="2:15" ht="20.100000000000001" customHeight="1" x14ac:dyDescent="0.25">
      <c r="B145" s="94" t="s">
        <v>1330</v>
      </c>
      <c r="C145" s="31" t="s">
        <v>663</v>
      </c>
      <c r="D145" s="31" t="s">
        <v>76</v>
      </c>
      <c r="E145" s="105" t="s">
        <v>664</v>
      </c>
      <c r="F145" s="32" t="s">
        <v>78</v>
      </c>
      <c r="G145" s="32">
        <v>8</v>
      </c>
      <c r="H145" s="36"/>
      <c r="I145" s="33">
        <f t="shared" si="32"/>
        <v>0</v>
      </c>
      <c r="J145" s="36"/>
      <c r="K145" s="33">
        <f t="shared" si="33"/>
        <v>0</v>
      </c>
      <c r="L145" s="33">
        <f t="shared" si="34"/>
        <v>0</v>
      </c>
      <c r="M145" s="36">
        <f t="shared" si="35"/>
        <v>0</v>
      </c>
      <c r="N145" s="33">
        <f t="shared" si="36"/>
        <v>0</v>
      </c>
      <c r="O145" s="145" t="e">
        <f t="shared" si="26"/>
        <v>#DIV/0!</v>
      </c>
    </row>
    <row r="146" spans="2:15" ht="20.100000000000001" customHeight="1" x14ac:dyDescent="0.25">
      <c r="B146" s="95" t="s">
        <v>1331</v>
      </c>
      <c r="C146" s="34" t="s">
        <v>666</v>
      </c>
      <c r="D146" s="34" t="s">
        <v>76</v>
      </c>
      <c r="E146" s="104" t="s">
        <v>667</v>
      </c>
      <c r="F146" s="35" t="s">
        <v>78</v>
      </c>
      <c r="G146" s="35">
        <v>6</v>
      </c>
      <c r="H146" s="36"/>
      <c r="I146" s="36">
        <f t="shared" si="32"/>
        <v>0</v>
      </c>
      <c r="J146" s="36"/>
      <c r="K146" s="36">
        <f t="shared" si="33"/>
        <v>0</v>
      </c>
      <c r="L146" s="36">
        <f t="shared" si="34"/>
        <v>0</v>
      </c>
      <c r="M146" s="36">
        <f t="shared" si="35"/>
        <v>0</v>
      </c>
      <c r="N146" s="36">
        <f t="shared" si="36"/>
        <v>0</v>
      </c>
      <c r="O146" s="145" t="e">
        <f t="shared" ref="O146:O176" si="37">N146/$N$181</f>
        <v>#DIV/0!</v>
      </c>
    </row>
    <row r="147" spans="2:15" ht="20.100000000000001" customHeight="1" x14ac:dyDescent="0.25">
      <c r="B147" s="94" t="s">
        <v>1332</v>
      </c>
      <c r="C147" s="31" t="s">
        <v>669</v>
      </c>
      <c r="D147" s="31" t="s">
        <v>76</v>
      </c>
      <c r="E147" s="105" t="s">
        <v>670</v>
      </c>
      <c r="F147" s="32" t="s">
        <v>78</v>
      </c>
      <c r="G147" s="32">
        <v>7</v>
      </c>
      <c r="H147" s="36"/>
      <c r="I147" s="33">
        <f t="shared" si="32"/>
        <v>0</v>
      </c>
      <c r="J147" s="36"/>
      <c r="K147" s="33">
        <f t="shared" si="33"/>
        <v>0</v>
      </c>
      <c r="L147" s="33">
        <f t="shared" si="34"/>
        <v>0</v>
      </c>
      <c r="M147" s="36">
        <f t="shared" si="35"/>
        <v>0</v>
      </c>
      <c r="N147" s="33">
        <f t="shared" si="36"/>
        <v>0</v>
      </c>
      <c r="O147" s="145" t="e">
        <f t="shared" si="37"/>
        <v>#DIV/0!</v>
      </c>
    </row>
    <row r="148" spans="2:15" ht="20.100000000000001" customHeight="1" x14ac:dyDescent="0.25">
      <c r="B148" s="95" t="s">
        <v>1333</v>
      </c>
      <c r="C148" s="34" t="s">
        <v>672</v>
      </c>
      <c r="D148" s="34" t="s">
        <v>76</v>
      </c>
      <c r="E148" s="104" t="s">
        <v>673</v>
      </c>
      <c r="F148" s="35" t="s">
        <v>78</v>
      </c>
      <c r="G148" s="35">
        <v>7</v>
      </c>
      <c r="H148" s="36"/>
      <c r="I148" s="36">
        <f t="shared" si="32"/>
        <v>0</v>
      </c>
      <c r="J148" s="36"/>
      <c r="K148" s="36">
        <f t="shared" si="33"/>
        <v>0</v>
      </c>
      <c r="L148" s="36">
        <f t="shared" si="34"/>
        <v>0</v>
      </c>
      <c r="M148" s="36">
        <f t="shared" si="35"/>
        <v>0</v>
      </c>
      <c r="N148" s="36">
        <f t="shared" si="36"/>
        <v>0</v>
      </c>
      <c r="O148" s="145" t="e">
        <f t="shared" si="37"/>
        <v>#DIV/0!</v>
      </c>
    </row>
    <row r="149" spans="2:15" ht="20.100000000000001" customHeight="1" x14ac:dyDescent="0.25">
      <c r="B149" s="94" t="s">
        <v>1334</v>
      </c>
      <c r="C149" s="31" t="s">
        <v>675</v>
      </c>
      <c r="D149" s="31" t="s">
        <v>76</v>
      </c>
      <c r="E149" s="105" t="s">
        <v>676</v>
      </c>
      <c r="F149" s="32" t="s">
        <v>78</v>
      </c>
      <c r="G149" s="32">
        <v>6</v>
      </c>
      <c r="H149" s="36"/>
      <c r="I149" s="33">
        <f t="shared" si="32"/>
        <v>0</v>
      </c>
      <c r="J149" s="36"/>
      <c r="K149" s="33">
        <f t="shared" si="33"/>
        <v>0</v>
      </c>
      <c r="L149" s="33">
        <f t="shared" si="34"/>
        <v>0</v>
      </c>
      <c r="M149" s="36">
        <f t="shared" si="35"/>
        <v>0</v>
      </c>
      <c r="N149" s="33">
        <f t="shared" si="36"/>
        <v>0</v>
      </c>
      <c r="O149" s="145" t="e">
        <f t="shared" si="37"/>
        <v>#DIV/0!</v>
      </c>
    </row>
    <row r="150" spans="2:15" ht="20.100000000000001" customHeight="1" x14ac:dyDescent="0.25">
      <c r="B150" s="95" t="s">
        <v>1335</v>
      </c>
      <c r="C150" s="34" t="s">
        <v>678</v>
      </c>
      <c r="D150" s="34" t="s">
        <v>76</v>
      </c>
      <c r="E150" s="104" t="s">
        <v>679</v>
      </c>
      <c r="F150" s="35" t="s">
        <v>78</v>
      </c>
      <c r="G150" s="35">
        <v>4</v>
      </c>
      <c r="H150" s="36"/>
      <c r="I150" s="36">
        <f t="shared" si="32"/>
        <v>0</v>
      </c>
      <c r="J150" s="36"/>
      <c r="K150" s="36">
        <f t="shared" si="33"/>
        <v>0</v>
      </c>
      <c r="L150" s="36">
        <f t="shared" si="34"/>
        <v>0</v>
      </c>
      <c r="M150" s="36">
        <f t="shared" si="35"/>
        <v>0</v>
      </c>
      <c r="N150" s="36">
        <f t="shared" si="36"/>
        <v>0</v>
      </c>
      <c r="O150" s="145" t="e">
        <f t="shared" si="37"/>
        <v>#DIV/0!</v>
      </c>
    </row>
    <row r="151" spans="2:15" ht="20.100000000000001" customHeight="1" x14ac:dyDescent="0.25">
      <c r="B151" s="94" t="s">
        <v>1336</v>
      </c>
      <c r="C151" s="31" t="s">
        <v>681</v>
      </c>
      <c r="D151" s="31" t="s">
        <v>76</v>
      </c>
      <c r="E151" s="105" t="s">
        <v>682</v>
      </c>
      <c r="F151" s="32" t="s">
        <v>78</v>
      </c>
      <c r="G151" s="32">
        <v>7</v>
      </c>
      <c r="H151" s="36"/>
      <c r="I151" s="33">
        <f t="shared" si="32"/>
        <v>0</v>
      </c>
      <c r="J151" s="36"/>
      <c r="K151" s="33">
        <f t="shared" si="33"/>
        <v>0</v>
      </c>
      <c r="L151" s="33">
        <f t="shared" si="34"/>
        <v>0</v>
      </c>
      <c r="M151" s="36">
        <f t="shared" si="35"/>
        <v>0</v>
      </c>
      <c r="N151" s="33">
        <f t="shared" si="36"/>
        <v>0</v>
      </c>
      <c r="O151" s="145" t="e">
        <f t="shared" si="37"/>
        <v>#DIV/0!</v>
      </c>
    </row>
    <row r="152" spans="2:15" ht="20.100000000000001" customHeight="1" x14ac:dyDescent="0.25">
      <c r="B152" s="95" t="s">
        <v>1337</v>
      </c>
      <c r="C152" s="34" t="s">
        <v>684</v>
      </c>
      <c r="D152" s="34" t="s">
        <v>76</v>
      </c>
      <c r="E152" s="104" t="s">
        <v>685</v>
      </c>
      <c r="F152" s="35" t="s">
        <v>78</v>
      </c>
      <c r="G152" s="35">
        <v>7</v>
      </c>
      <c r="H152" s="36"/>
      <c r="I152" s="36">
        <f t="shared" si="32"/>
        <v>0</v>
      </c>
      <c r="J152" s="36"/>
      <c r="K152" s="36">
        <f t="shared" si="33"/>
        <v>0</v>
      </c>
      <c r="L152" s="36">
        <f t="shared" si="34"/>
        <v>0</v>
      </c>
      <c r="M152" s="36">
        <f t="shared" si="35"/>
        <v>0</v>
      </c>
      <c r="N152" s="36">
        <f t="shared" si="36"/>
        <v>0</v>
      </c>
      <c r="O152" s="145" t="e">
        <f t="shared" si="37"/>
        <v>#DIV/0!</v>
      </c>
    </row>
    <row r="153" spans="2:15" ht="20.100000000000001" customHeight="1" x14ac:dyDescent="0.25">
      <c r="B153" s="94" t="s">
        <v>1338</v>
      </c>
      <c r="C153" s="31" t="s">
        <v>687</v>
      </c>
      <c r="D153" s="31" t="s">
        <v>76</v>
      </c>
      <c r="E153" s="105" t="s">
        <v>688</v>
      </c>
      <c r="F153" s="32" t="s">
        <v>78</v>
      </c>
      <c r="G153" s="32">
        <v>1</v>
      </c>
      <c r="H153" s="36"/>
      <c r="I153" s="33">
        <f t="shared" si="32"/>
        <v>0</v>
      </c>
      <c r="J153" s="36"/>
      <c r="K153" s="33">
        <f t="shared" si="33"/>
        <v>0</v>
      </c>
      <c r="L153" s="33">
        <f t="shared" si="34"/>
        <v>0</v>
      </c>
      <c r="M153" s="36">
        <f t="shared" si="35"/>
        <v>0</v>
      </c>
      <c r="N153" s="33">
        <f t="shared" si="36"/>
        <v>0</v>
      </c>
      <c r="O153" s="145" t="e">
        <f t="shared" si="37"/>
        <v>#DIV/0!</v>
      </c>
    </row>
    <row r="154" spans="2:15" ht="20.100000000000001" customHeight="1" x14ac:dyDescent="0.25">
      <c r="B154" s="93" t="s">
        <v>1339</v>
      </c>
      <c r="C154" s="27" t="s">
        <v>39</v>
      </c>
      <c r="D154" s="28" t="s">
        <v>39</v>
      </c>
      <c r="E154" s="107" t="s">
        <v>1340</v>
      </c>
      <c r="F154" s="29" t="s">
        <v>39</v>
      </c>
      <c r="G154" s="29"/>
      <c r="H154" s="140"/>
      <c r="I154" s="30">
        <f>SUBTOTAL(109,I155:I160)</f>
        <v>0</v>
      </c>
      <c r="J154" s="30"/>
      <c r="K154" s="30">
        <f>SUBTOTAL(109,K155:K160)</f>
        <v>0</v>
      </c>
      <c r="L154" s="30"/>
      <c r="M154" s="30"/>
      <c r="N154" s="30">
        <f>SUBTOTAL(109,N155:N160)</f>
        <v>0</v>
      </c>
      <c r="O154" s="147" t="e">
        <f t="shared" si="37"/>
        <v>#DIV/0!</v>
      </c>
    </row>
    <row r="155" spans="2:15" ht="30" customHeight="1" x14ac:dyDescent="0.25">
      <c r="B155" s="94" t="s">
        <v>1341</v>
      </c>
      <c r="C155" s="31" t="s">
        <v>690</v>
      </c>
      <c r="D155" s="31" t="s">
        <v>38</v>
      </c>
      <c r="E155" s="105" t="s">
        <v>691</v>
      </c>
      <c r="F155" s="32" t="s">
        <v>102</v>
      </c>
      <c r="G155" s="32">
        <v>169</v>
      </c>
      <c r="H155" s="36"/>
      <c r="I155" s="33">
        <f t="shared" ref="I155:I160" si="38">ROUND(G155*ROUND(H155, 2), 2)</f>
        <v>0</v>
      </c>
      <c r="J155" s="36"/>
      <c r="K155" s="33">
        <f t="shared" ref="K155:K160" si="39">ROUND(G155*ROUND(J155, 2), 2)</f>
        <v>0</v>
      </c>
      <c r="L155" s="33">
        <f t="shared" ref="L155:L160" si="40">ROUND(H155 + J155, 2)</f>
        <v>0</v>
      </c>
      <c r="M155" s="36">
        <f t="shared" ref="M155:M160" si="41">ROUND(L155*(1+$K$5), 2)</f>
        <v>0</v>
      </c>
      <c r="N155" s="33">
        <f t="shared" ref="N155:N160" si="42">ROUND(G155*ROUND(M155, 2), 2)</f>
        <v>0</v>
      </c>
      <c r="O155" s="145" t="e">
        <f t="shared" si="37"/>
        <v>#DIV/0!</v>
      </c>
    </row>
    <row r="156" spans="2:15" ht="30" customHeight="1" x14ac:dyDescent="0.25">
      <c r="B156" s="95" t="s">
        <v>1342</v>
      </c>
      <c r="C156" s="34" t="s">
        <v>696</v>
      </c>
      <c r="D156" s="34" t="s">
        <v>38</v>
      </c>
      <c r="E156" s="104" t="s">
        <v>697</v>
      </c>
      <c r="F156" s="35" t="s">
        <v>102</v>
      </c>
      <c r="G156" s="35">
        <v>2</v>
      </c>
      <c r="H156" s="36"/>
      <c r="I156" s="36">
        <f t="shared" si="38"/>
        <v>0</v>
      </c>
      <c r="J156" s="36"/>
      <c r="K156" s="36">
        <f t="shared" si="39"/>
        <v>0</v>
      </c>
      <c r="L156" s="36">
        <f t="shared" si="40"/>
        <v>0</v>
      </c>
      <c r="M156" s="36">
        <f t="shared" si="41"/>
        <v>0</v>
      </c>
      <c r="N156" s="36">
        <f t="shared" si="42"/>
        <v>0</v>
      </c>
      <c r="O156" s="145" t="e">
        <f t="shared" si="37"/>
        <v>#DIV/0!</v>
      </c>
    </row>
    <row r="157" spans="2:15" ht="30" customHeight="1" x14ac:dyDescent="0.25">
      <c r="B157" s="94" t="s">
        <v>1343</v>
      </c>
      <c r="C157" s="31" t="s">
        <v>700</v>
      </c>
      <c r="D157" s="31" t="s">
        <v>38</v>
      </c>
      <c r="E157" s="105" t="s">
        <v>701</v>
      </c>
      <c r="F157" s="32" t="s">
        <v>102</v>
      </c>
      <c r="G157" s="32">
        <v>64.540000000000006</v>
      </c>
      <c r="H157" s="36"/>
      <c r="I157" s="33">
        <f t="shared" si="38"/>
        <v>0</v>
      </c>
      <c r="J157" s="36"/>
      <c r="K157" s="33">
        <f t="shared" si="39"/>
        <v>0</v>
      </c>
      <c r="L157" s="33">
        <f t="shared" si="40"/>
        <v>0</v>
      </c>
      <c r="M157" s="36">
        <f t="shared" si="41"/>
        <v>0</v>
      </c>
      <c r="N157" s="33">
        <f t="shared" si="42"/>
        <v>0</v>
      </c>
      <c r="O157" s="145" t="e">
        <f t="shared" si="37"/>
        <v>#DIV/0!</v>
      </c>
    </row>
    <row r="158" spans="2:15" ht="30" customHeight="1" x14ac:dyDescent="0.25">
      <c r="B158" s="95" t="s">
        <v>1344</v>
      </c>
      <c r="C158" s="34" t="s">
        <v>705</v>
      </c>
      <c r="D158" s="34" t="s">
        <v>76</v>
      </c>
      <c r="E158" s="104" t="s">
        <v>706</v>
      </c>
      <c r="F158" s="35" t="s">
        <v>78</v>
      </c>
      <c r="G158" s="35">
        <v>65.92</v>
      </c>
      <c r="H158" s="36"/>
      <c r="I158" s="36">
        <f t="shared" si="38"/>
        <v>0</v>
      </c>
      <c r="J158" s="36"/>
      <c r="K158" s="36">
        <f t="shared" si="39"/>
        <v>0</v>
      </c>
      <c r="L158" s="36">
        <f t="shared" si="40"/>
        <v>0</v>
      </c>
      <c r="M158" s="36">
        <f t="shared" si="41"/>
        <v>0</v>
      </c>
      <c r="N158" s="36">
        <f t="shared" si="42"/>
        <v>0</v>
      </c>
      <c r="O158" s="145" t="e">
        <f t="shared" si="37"/>
        <v>#DIV/0!</v>
      </c>
    </row>
    <row r="159" spans="2:15" ht="30" customHeight="1" x14ac:dyDescent="0.25">
      <c r="B159" s="94" t="s">
        <v>1345</v>
      </c>
      <c r="C159" s="31" t="s">
        <v>713</v>
      </c>
      <c r="D159" s="31" t="s">
        <v>38</v>
      </c>
      <c r="E159" s="105" t="s">
        <v>714</v>
      </c>
      <c r="F159" s="32" t="s">
        <v>102</v>
      </c>
      <c r="G159" s="32">
        <v>22</v>
      </c>
      <c r="H159" s="36"/>
      <c r="I159" s="33">
        <f t="shared" si="38"/>
        <v>0</v>
      </c>
      <c r="J159" s="36"/>
      <c r="K159" s="33">
        <f t="shared" si="39"/>
        <v>0</v>
      </c>
      <c r="L159" s="33">
        <f t="shared" si="40"/>
        <v>0</v>
      </c>
      <c r="M159" s="36">
        <f t="shared" si="41"/>
        <v>0</v>
      </c>
      <c r="N159" s="33">
        <f t="shared" si="42"/>
        <v>0</v>
      </c>
      <c r="O159" s="145" t="e">
        <f t="shared" si="37"/>
        <v>#DIV/0!</v>
      </c>
    </row>
    <row r="160" spans="2:15" ht="30" customHeight="1" x14ac:dyDescent="0.25">
      <c r="B160" s="95" t="s">
        <v>1346</v>
      </c>
      <c r="C160" s="34" t="s">
        <v>718</v>
      </c>
      <c r="D160" s="34" t="s">
        <v>38</v>
      </c>
      <c r="E160" s="104" t="s">
        <v>719</v>
      </c>
      <c r="F160" s="35" t="s">
        <v>102</v>
      </c>
      <c r="G160" s="35">
        <v>8</v>
      </c>
      <c r="H160" s="36"/>
      <c r="I160" s="36">
        <f t="shared" si="38"/>
        <v>0</v>
      </c>
      <c r="J160" s="36"/>
      <c r="K160" s="36">
        <f t="shared" si="39"/>
        <v>0</v>
      </c>
      <c r="L160" s="36">
        <f t="shared" si="40"/>
        <v>0</v>
      </c>
      <c r="M160" s="36">
        <f t="shared" si="41"/>
        <v>0</v>
      </c>
      <c r="N160" s="36">
        <f t="shared" si="42"/>
        <v>0</v>
      </c>
      <c r="O160" s="145" t="e">
        <f t="shared" si="37"/>
        <v>#DIV/0!</v>
      </c>
    </row>
    <row r="161" spans="2:15" ht="20.100000000000001" customHeight="1" x14ac:dyDescent="0.25">
      <c r="B161" s="93" t="s">
        <v>1347</v>
      </c>
      <c r="C161" s="27" t="s">
        <v>39</v>
      </c>
      <c r="D161" s="28" t="s">
        <v>39</v>
      </c>
      <c r="E161" s="107" t="s">
        <v>1348</v>
      </c>
      <c r="F161" s="29" t="s">
        <v>39</v>
      </c>
      <c r="G161" s="29"/>
      <c r="H161" s="140"/>
      <c r="I161" s="30">
        <f>SUBTOTAL(109,I162:I174)</f>
        <v>0</v>
      </c>
      <c r="J161" s="30"/>
      <c r="K161" s="30">
        <f>SUBTOTAL(109,K162:K174)</f>
        <v>0</v>
      </c>
      <c r="L161" s="30"/>
      <c r="M161" s="30"/>
      <c r="N161" s="30">
        <f>SUBTOTAL(109,N162:N174)</f>
        <v>0</v>
      </c>
      <c r="O161" s="147" t="e">
        <f t="shared" si="37"/>
        <v>#DIV/0!</v>
      </c>
    </row>
    <row r="162" spans="2:15" ht="30" customHeight="1" x14ac:dyDescent="0.25">
      <c r="B162" s="95" t="s">
        <v>1349</v>
      </c>
      <c r="C162" s="34" t="s">
        <v>722</v>
      </c>
      <c r="D162" s="34" t="s">
        <v>38</v>
      </c>
      <c r="E162" s="104" t="s">
        <v>723</v>
      </c>
      <c r="F162" s="35" t="s">
        <v>78</v>
      </c>
      <c r="G162" s="35">
        <v>1</v>
      </c>
      <c r="H162" s="36"/>
      <c r="I162" s="36">
        <f t="shared" ref="I162:I174" si="43">ROUND(G162*ROUND(H162, 2), 2)</f>
        <v>0</v>
      </c>
      <c r="J162" s="36"/>
      <c r="K162" s="36">
        <f t="shared" ref="K162:K174" si="44">ROUND(G162*ROUND(J162, 2), 2)</f>
        <v>0</v>
      </c>
      <c r="L162" s="36">
        <f t="shared" ref="L162:L174" si="45">ROUND(H162 + J162, 2)</f>
        <v>0</v>
      </c>
      <c r="M162" s="36">
        <f>ROUND(L162*(1+$K$6), 2)</f>
        <v>0</v>
      </c>
      <c r="N162" s="36">
        <f t="shared" ref="N162:N174" si="46">ROUND(G162*ROUND(M162, 2), 2)</f>
        <v>0</v>
      </c>
      <c r="O162" s="145" t="e">
        <f t="shared" si="37"/>
        <v>#DIV/0!</v>
      </c>
    </row>
    <row r="163" spans="2:15" ht="20.100000000000001" customHeight="1" x14ac:dyDescent="0.25">
      <c r="B163" s="94" t="s">
        <v>1350</v>
      </c>
      <c r="C163" s="31" t="s">
        <v>729</v>
      </c>
      <c r="D163" s="31" t="s">
        <v>76</v>
      </c>
      <c r="E163" s="105" t="s">
        <v>730</v>
      </c>
      <c r="F163" s="32" t="s">
        <v>78</v>
      </c>
      <c r="G163" s="32">
        <v>3</v>
      </c>
      <c r="H163" s="36"/>
      <c r="I163" s="33">
        <f t="shared" si="43"/>
        <v>0</v>
      </c>
      <c r="J163" s="36"/>
      <c r="K163" s="33">
        <f t="shared" si="44"/>
        <v>0</v>
      </c>
      <c r="L163" s="33">
        <f t="shared" si="45"/>
        <v>0</v>
      </c>
      <c r="M163" s="36">
        <f t="shared" ref="M163:M174" si="47">ROUND(L163*(1+$K$5), 2)</f>
        <v>0</v>
      </c>
      <c r="N163" s="33">
        <f t="shared" si="46"/>
        <v>0</v>
      </c>
      <c r="O163" s="145" t="e">
        <f t="shared" si="37"/>
        <v>#DIV/0!</v>
      </c>
    </row>
    <row r="164" spans="2:15" ht="20.100000000000001" customHeight="1" x14ac:dyDescent="0.25">
      <c r="B164" s="95" t="s">
        <v>1351</v>
      </c>
      <c r="C164" s="34" t="s">
        <v>733</v>
      </c>
      <c r="D164" s="34" t="s">
        <v>76</v>
      </c>
      <c r="E164" s="104" t="s">
        <v>734</v>
      </c>
      <c r="F164" s="35" t="s">
        <v>78</v>
      </c>
      <c r="G164" s="35">
        <v>3</v>
      </c>
      <c r="H164" s="36"/>
      <c r="I164" s="36">
        <f t="shared" si="43"/>
        <v>0</v>
      </c>
      <c r="J164" s="36"/>
      <c r="K164" s="36">
        <f t="shared" si="44"/>
        <v>0</v>
      </c>
      <c r="L164" s="36">
        <f t="shared" si="45"/>
        <v>0</v>
      </c>
      <c r="M164" s="36">
        <f t="shared" si="47"/>
        <v>0</v>
      </c>
      <c r="N164" s="36">
        <f t="shared" si="46"/>
        <v>0</v>
      </c>
      <c r="O164" s="145" t="e">
        <f t="shared" si="37"/>
        <v>#DIV/0!</v>
      </c>
    </row>
    <row r="165" spans="2:15" ht="30" customHeight="1" x14ac:dyDescent="0.25">
      <c r="B165" s="94" t="s">
        <v>1352</v>
      </c>
      <c r="C165" s="31" t="s">
        <v>736</v>
      </c>
      <c r="D165" s="31" t="s">
        <v>76</v>
      </c>
      <c r="E165" s="105" t="s">
        <v>737</v>
      </c>
      <c r="F165" s="32" t="s">
        <v>78</v>
      </c>
      <c r="G165" s="32">
        <v>1</v>
      </c>
      <c r="H165" s="36"/>
      <c r="I165" s="33">
        <f t="shared" si="43"/>
        <v>0</v>
      </c>
      <c r="J165" s="36"/>
      <c r="K165" s="33">
        <f t="shared" si="44"/>
        <v>0</v>
      </c>
      <c r="L165" s="33">
        <f t="shared" si="45"/>
        <v>0</v>
      </c>
      <c r="M165" s="36">
        <f t="shared" si="47"/>
        <v>0</v>
      </c>
      <c r="N165" s="33">
        <f t="shared" si="46"/>
        <v>0</v>
      </c>
      <c r="O165" s="145" t="e">
        <f t="shared" si="37"/>
        <v>#DIV/0!</v>
      </c>
    </row>
    <row r="166" spans="2:15" ht="30" customHeight="1" x14ac:dyDescent="0.25">
      <c r="B166" s="95" t="s">
        <v>1353</v>
      </c>
      <c r="C166" s="34" t="s">
        <v>739</v>
      </c>
      <c r="D166" s="34" t="s">
        <v>76</v>
      </c>
      <c r="E166" s="104" t="s">
        <v>740</v>
      </c>
      <c r="F166" s="35" t="s">
        <v>78</v>
      </c>
      <c r="G166" s="35">
        <v>1</v>
      </c>
      <c r="H166" s="36"/>
      <c r="I166" s="36">
        <f t="shared" si="43"/>
        <v>0</v>
      </c>
      <c r="J166" s="36"/>
      <c r="K166" s="36">
        <f t="shared" si="44"/>
        <v>0</v>
      </c>
      <c r="L166" s="36">
        <f t="shared" si="45"/>
        <v>0</v>
      </c>
      <c r="M166" s="36">
        <f t="shared" si="47"/>
        <v>0</v>
      </c>
      <c r="N166" s="36">
        <f t="shared" si="46"/>
        <v>0</v>
      </c>
      <c r="O166" s="145" t="e">
        <f t="shared" si="37"/>
        <v>#DIV/0!</v>
      </c>
    </row>
    <row r="167" spans="2:15" ht="30" customHeight="1" x14ac:dyDescent="0.25">
      <c r="B167" s="94" t="s">
        <v>1354</v>
      </c>
      <c r="C167" s="31" t="s">
        <v>745</v>
      </c>
      <c r="D167" s="31" t="s">
        <v>38</v>
      </c>
      <c r="E167" s="105" t="s">
        <v>746</v>
      </c>
      <c r="F167" s="32" t="s">
        <v>78</v>
      </c>
      <c r="G167" s="32">
        <v>1</v>
      </c>
      <c r="H167" s="36"/>
      <c r="I167" s="33">
        <f t="shared" si="43"/>
        <v>0</v>
      </c>
      <c r="J167" s="36"/>
      <c r="K167" s="33">
        <f t="shared" si="44"/>
        <v>0</v>
      </c>
      <c r="L167" s="33">
        <f t="shared" si="45"/>
        <v>0</v>
      </c>
      <c r="M167" s="36">
        <f t="shared" si="47"/>
        <v>0</v>
      </c>
      <c r="N167" s="33">
        <f t="shared" si="46"/>
        <v>0</v>
      </c>
      <c r="O167" s="145" t="e">
        <f t="shared" si="37"/>
        <v>#DIV/0!</v>
      </c>
    </row>
    <row r="168" spans="2:15" ht="30" customHeight="1" x14ac:dyDescent="0.25">
      <c r="B168" s="95" t="s">
        <v>1355</v>
      </c>
      <c r="C168" s="34" t="s">
        <v>752</v>
      </c>
      <c r="D168" s="34" t="s">
        <v>38</v>
      </c>
      <c r="E168" s="104" t="s">
        <v>753</v>
      </c>
      <c r="F168" s="35" t="s">
        <v>78</v>
      </c>
      <c r="G168" s="35">
        <v>1</v>
      </c>
      <c r="H168" s="36"/>
      <c r="I168" s="36">
        <f t="shared" si="43"/>
        <v>0</v>
      </c>
      <c r="J168" s="36"/>
      <c r="K168" s="36">
        <f t="shared" si="44"/>
        <v>0</v>
      </c>
      <c r="L168" s="36">
        <f t="shared" si="45"/>
        <v>0</v>
      </c>
      <c r="M168" s="36">
        <f t="shared" si="47"/>
        <v>0</v>
      </c>
      <c r="N168" s="36">
        <f t="shared" si="46"/>
        <v>0</v>
      </c>
      <c r="O168" s="145" t="e">
        <f t="shared" si="37"/>
        <v>#DIV/0!</v>
      </c>
    </row>
    <row r="169" spans="2:15" ht="30" customHeight="1" x14ac:dyDescent="0.25">
      <c r="B169" s="94" t="s">
        <v>1356</v>
      </c>
      <c r="C169" s="31" t="s">
        <v>754</v>
      </c>
      <c r="D169" s="31" t="s">
        <v>38</v>
      </c>
      <c r="E169" s="105" t="s">
        <v>755</v>
      </c>
      <c r="F169" s="32" t="s">
        <v>78</v>
      </c>
      <c r="G169" s="32">
        <v>2</v>
      </c>
      <c r="H169" s="36"/>
      <c r="I169" s="33">
        <f t="shared" si="43"/>
        <v>0</v>
      </c>
      <c r="J169" s="36"/>
      <c r="K169" s="33">
        <f t="shared" si="44"/>
        <v>0</v>
      </c>
      <c r="L169" s="33">
        <f t="shared" si="45"/>
        <v>0</v>
      </c>
      <c r="M169" s="36">
        <f t="shared" si="47"/>
        <v>0</v>
      </c>
      <c r="N169" s="33">
        <f t="shared" si="46"/>
        <v>0</v>
      </c>
      <c r="O169" s="145" t="e">
        <f t="shared" si="37"/>
        <v>#DIV/0!</v>
      </c>
    </row>
    <row r="170" spans="2:15" ht="30" customHeight="1" x14ac:dyDescent="0.25">
      <c r="B170" s="95" t="s">
        <v>1357</v>
      </c>
      <c r="C170" s="34" t="s">
        <v>758</v>
      </c>
      <c r="D170" s="34" t="s">
        <v>38</v>
      </c>
      <c r="E170" s="104" t="s">
        <v>759</v>
      </c>
      <c r="F170" s="35" t="s">
        <v>78</v>
      </c>
      <c r="G170" s="35">
        <v>3</v>
      </c>
      <c r="H170" s="36"/>
      <c r="I170" s="36">
        <f t="shared" si="43"/>
        <v>0</v>
      </c>
      <c r="J170" s="36"/>
      <c r="K170" s="36">
        <f t="shared" si="44"/>
        <v>0</v>
      </c>
      <c r="L170" s="36">
        <f t="shared" si="45"/>
        <v>0</v>
      </c>
      <c r="M170" s="36">
        <f t="shared" si="47"/>
        <v>0</v>
      </c>
      <c r="N170" s="36">
        <f t="shared" si="46"/>
        <v>0</v>
      </c>
      <c r="O170" s="145" t="e">
        <f t="shared" si="37"/>
        <v>#DIV/0!</v>
      </c>
    </row>
    <row r="171" spans="2:15" ht="30" customHeight="1" x14ac:dyDescent="0.25">
      <c r="B171" s="94" t="s">
        <v>1358</v>
      </c>
      <c r="C171" s="31" t="s">
        <v>764</v>
      </c>
      <c r="D171" s="31" t="s">
        <v>76</v>
      </c>
      <c r="E171" s="105" t="s">
        <v>765</v>
      </c>
      <c r="F171" s="32" t="s">
        <v>78</v>
      </c>
      <c r="G171" s="32">
        <v>1</v>
      </c>
      <c r="H171" s="36"/>
      <c r="I171" s="33">
        <f t="shared" si="43"/>
        <v>0</v>
      </c>
      <c r="J171" s="36"/>
      <c r="K171" s="33">
        <f t="shared" si="44"/>
        <v>0</v>
      </c>
      <c r="L171" s="33">
        <f t="shared" si="45"/>
        <v>0</v>
      </c>
      <c r="M171" s="36">
        <f t="shared" si="47"/>
        <v>0</v>
      </c>
      <c r="N171" s="33">
        <f t="shared" si="46"/>
        <v>0</v>
      </c>
      <c r="O171" s="145" t="e">
        <f t="shared" si="37"/>
        <v>#DIV/0!</v>
      </c>
    </row>
    <row r="172" spans="2:15" ht="20.100000000000001" customHeight="1" x14ac:dyDescent="0.25">
      <c r="B172" s="95" t="s">
        <v>1359</v>
      </c>
      <c r="C172" s="34" t="s">
        <v>767</v>
      </c>
      <c r="D172" s="34" t="s">
        <v>76</v>
      </c>
      <c r="E172" s="104" t="s">
        <v>768</v>
      </c>
      <c r="F172" s="35" t="s">
        <v>78</v>
      </c>
      <c r="G172" s="35">
        <v>1</v>
      </c>
      <c r="H172" s="36"/>
      <c r="I172" s="36">
        <f t="shared" si="43"/>
        <v>0</v>
      </c>
      <c r="J172" s="36"/>
      <c r="K172" s="36">
        <f t="shared" si="44"/>
        <v>0</v>
      </c>
      <c r="L172" s="36">
        <f t="shared" si="45"/>
        <v>0</v>
      </c>
      <c r="M172" s="36">
        <f t="shared" si="47"/>
        <v>0</v>
      </c>
      <c r="N172" s="36">
        <f t="shared" si="46"/>
        <v>0</v>
      </c>
      <c r="O172" s="145" t="e">
        <f t="shared" si="37"/>
        <v>#DIV/0!</v>
      </c>
    </row>
    <row r="173" spans="2:15" ht="20.100000000000001" customHeight="1" x14ac:dyDescent="0.25">
      <c r="B173" s="94" t="s">
        <v>1360</v>
      </c>
      <c r="C173" s="31" t="s">
        <v>770</v>
      </c>
      <c r="D173" s="31" t="s">
        <v>76</v>
      </c>
      <c r="E173" s="105" t="s">
        <v>771</v>
      </c>
      <c r="F173" s="32" t="s">
        <v>78</v>
      </c>
      <c r="G173" s="32">
        <v>1</v>
      </c>
      <c r="H173" s="36"/>
      <c r="I173" s="33">
        <f t="shared" si="43"/>
        <v>0</v>
      </c>
      <c r="J173" s="36"/>
      <c r="K173" s="33">
        <f t="shared" si="44"/>
        <v>0</v>
      </c>
      <c r="L173" s="33">
        <f t="shared" si="45"/>
        <v>0</v>
      </c>
      <c r="M173" s="36">
        <f t="shared" si="47"/>
        <v>0</v>
      </c>
      <c r="N173" s="33">
        <f t="shared" si="46"/>
        <v>0</v>
      </c>
      <c r="O173" s="145" t="e">
        <f t="shared" si="37"/>
        <v>#DIV/0!</v>
      </c>
    </row>
    <row r="174" spans="2:15" ht="20.100000000000001" customHeight="1" x14ac:dyDescent="0.25">
      <c r="B174" s="95" t="s">
        <v>1361</v>
      </c>
      <c r="C174" s="34" t="s">
        <v>774</v>
      </c>
      <c r="D174" s="34" t="s">
        <v>76</v>
      </c>
      <c r="E174" s="104" t="s">
        <v>775</v>
      </c>
      <c r="F174" s="35" t="s">
        <v>78</v>
      </c>
      <c r="G174" s="35">
        <v>1</v>
      </c>
      <c r="H174" s="36"/>
      <c r="I174" s="36">
        <f t="shared" si="43"/>
        <v>0</v>
      </c>
      <c r="J174" s="36"/>
      <c r="K174" s="36">
        <f t="shared" si="44"/>
        <v>0</v>
      </c>
      <c r="L174" s="36">
        <f t="shared" si="45"/>
        <v>0</v>
      </c>
      <c r="M174" s="36">
        <f t="shared" si="47"/>
        <v>0</v>
      </c>
      <c r="N174" s="36">
        <f t="shared" si="46"/>
        <v>0</v>
      </c>
      <c r="O174" s="145" t="e">
        <f t="shared" si="37"/>
        <v>#DIV/0!</v>
      </c>
    </row>
    <row r="175" spans="2:15" ht="20.100000000000001" customHeight="1" x14ac:dyDescent="0.25">
      <c r="B175" s="92" t="s">
        <v>1362</v>
      </c>
      <c r="C175" s="22" t="s">
        <v>39</v>
      </c>
      <c r="D175" s="23" t="s">
        <v>39</v>
      </c>
      <c r="E175" s="106" t="s">
        <v>1363</v>
      </c>
      <c r="F175" s="25" t="s">
        <v>39</v>
      </c>
      <c r="G175" s="25"/>
      <c r="H175" s="25"/>
      <c r="I175" s="26">
        <f>SUBTOTAL(109,I176:I176)</f>
        <v>0</v>
      </c>
      <c r="J175" s="25"/>
      <c r="K175" s="26">
        <f>SUBTOTAL(109,K176:K176)</f>
        <v>0</v>
      </c>
      <c r="L175" s="26"/>
      <c r="M175" s="26"/>
      <c r="N175" s="26">
        <f>SUBTOTAL(109,N176:N176)</f>
        <v>0</v>
      </c>
      <c r="O175" s="146" t="e">
        <f t="shared" si="37"/>
        <v>#DIV/0!</v>
      </c>
    </row>
    <row r="176" spans="2:15" ht="20.100000000000001" customHeight="1" x14ac:dyDescent="0.25">
      <c r="B176" s="95" t="s">
        <v>1364</v>
      </c>
      <c r="C176" s="34" t="s">
        <v>788</v>
      </c>
      <c r="D176" s="34" t="s">
        <v>76</v>
      </c>
      <c r="E176" s="104" t="s">
        <v>789</v>
      </c>
      <c r="F176" s="35" t="s">
        <v>83</v>
      </c>
      <c r="G176" s="35">
        <v>34.675899999999999</v>
      </c>
      <c r="H176" s="36"/>
      <c r="I176" s="36">
        <f>ROUND(G176*ROUND(H176, 2), 2)</f>
        <v>0</v>
      </c>
      <c r="J176" s="36"/>
      <c r="K176" s="36">
        <f>ROUND(G176*ROUND(J176, 2), 2)</f>
        <v>0</v>
      </c>
      <c r="L176" s="36">
        <f>ROUND(H176 + J176, 2)</f>
        <v>0</v>
      </c>
      <c r="M176" s="36">
        <f>ROUND(L176*(1+$K$5), 2)</f>
        <v>0</v>
      </c>
      <c r="N176" s="36">
        <f>ROUND(G176*ROUND(M176, 2), 2)</f>
        <v>0</v>
      </c>
      <c r="O176" s="148" t="e">
        <f t="shared" si="37"/>
        <v>#DIV/0!</v>
      </c>
    </row>
    <row r="177" spans="2:14" ht="20.100000000000001" customHeight="1" x14ac:dyDescent="0.25">
      <c r="B177" s="96"/>
      <c r="C177" s="82"/>
      <c r="D177" s="82"/>
      <c r="E177" s="97"/>
      <c r="F177" s="82"/>
      <c r="G177" s="83"/>
      <c r="H177" s="83"/>
      <c r="I177" s="83"/>
      <c r="J177" s="83"/>
      <c r="K177" s="83"/>
      <c r="L177" s="83"/>
      <c r="M177" s="97"/>
      <c r="N177" s="97"/>
    </row>
    <row r="178" spans="2:14" ht="20.100000000000001" customHeight="1" thickBot="1" x14ac:dyDescent="0.3">
      <c r="B178" s="96"/>
      <c r="C178" s="82"/>
      <c r="D178" s="82"/>
      <c r="E178" s="97"/>
      <c r="F178" s="82"/>
      <c r="G178" s="83"/>
      <c r="H178" s="83"/>
      <c r="I178" s="83"/>
      <c r="J178" s="83"/>
      <c r="K178" s="83"/>
      <c r="L178" s="83"/>
      <c r="M178" s="97"/>
      <c r="N178" s="97"/>
    </row>
    <row r="179" spans="2:14" ht="26.25" customHeight="1" thickBot="1" x14ac:dyDescent="0.3">
      <c r="B179" s="243" t="s">
        <v>1365</v>
      </c>
      <c r="C179" s="244"/>
      <c r="D179" s="244"/>
      <c r="E179" s="244"/>
      <c r="F179" s="244"/>
      <c r="G179" s="244"/>
      <c r="H179" s="245">
        <f>SUBTOTAL(109,I17:I176)</f>
        <v>0</v>
      </c>
      <c r="I179" s="245"/>
      <c r="J179" s="245">
        <f>SUBTOTAL(109,K17:K176)</f>
        <v>0</v>
      </c>
      <c r="K179" s="245"/>
      <c r="L179" s="246" t="s">
        <v>1366</v>
      </c>
      <c r="M179" s="246"/>
      <c r="N179" s="247">
        <f>H179+J179</f>
        <v>0</v>
      </c>
    </row>
    <row r="180" spans="2:14" ht="26.25" customHeight="1" x14ac:dyDescent="0.25">
      <c r="B180" s="248" t="s">
        <v>1367</v>
      </c>
      <c r="C180" s="249"/>
      <c r="D180" s="249"/>
      <c r="E180" s="249"/>
      <c r="F180" s="249"/>
      <c r="G180" s="249"/>
      <c r="H180" s="250" t="e">
        <f>N181*H181</f>
        <v>#DIV/0!</v>
      </c>
      <c r="I180" s="250"/>
      <c r="J180" s="251" t="e">
        <f>N181*J181</f>
        <v>#DIV/0!</v>
      </c>
      <c r="K180" s="251"/>
      <c r="L180" s="246"/>
      <c r="M180" s="246"/>
      <c r="N180" s="247"/>
    </row>
    <row r="181" spans="2:14" ht="26.25" customHeight="1" thickBot="1" x14ac:dyDescent="0.3">
      <c r="B181" s="258"/>
      <c r="C181" s="259"/>
      <c r="D181" s="259"/>
      <c r="E181" s="259"/>
      <c r="F181" s="259"/>
      <c r="G181" s="259"/>
      <c r="H181" s="260" t="e">
        <f>H179/N179</f>
        <v>#DIV/0!</v>
      </c>
      <c r="I181" s="260"/>
      <c r="J181" s="261" t="e">
        <f>J179/N179</f>
        <v>#DIV/0!</v>
      </c>
      <c r="K181" s="261"/>
      <c r="L181" s="262" t="s">
        <v>1368</v>
      </c>
      <c r="M181" s="262"/>
      <c r="N181" s="263">
        <f>SUBTOTAL(109,N17:N176)</f>
        <v>0</v>
      </c>
    </row>
    <row r="182" spans="2:14" ht="26.25" customHeight="1" thickBot="1" x14ac:dyDescent="0.3">
      <c r="B182" s="264"/>
      <c r="C182" s="265"/>
      <c r="D182" s="265"/>
      <c r="E182" s="265"/>
      <c r="F182" s="265"/>
      <c r="G182" s="265"/>
      <c r="H182" s="266" t="s">
        <v>1157</v>
      </c>
      <c r="I182" s="266"/>
      <c r="J182" s="267" t="s">
        <v>1369</v>
      </c>
      <c r="K182" s="267"/>
      <c r="L182" s="262"/>
      <c r="M182" s="262"/>
      <c r="N182" s="263"/>
    </row>
    <row r="183" spans="2:14" ht="26.25" customHeight="1" x14ac:dyDescent="0.25"/>
    <row r="185" spans="2:14" x14ac:dyDescent="0.25">
      <c r="K185" s="108"/>
    </row>
    <row r="188" spans="2:14" x14ac:dyDescent="0.25">
      <c r="H188" s="37"/>
    </row>
  </sheetData>
  <mergeCells count="47">
    <mergeCell ref="B181:G181"/>
    <mergeCell ref="H181:I181"/>
    <mergeCell ref="J181:K181"/>
    <mergeCell ref="L181:M182"/>
    <mergeCell ref="N181:N182"/>
    <mergeCell ref="B182:G182"/>
    <mergeCell ref="H182:I182"/>
    <mergeCell ref="J182:K182"/>
    <mergeCell ref="L15:L16"/>
    <mergeCell ref="M15:M16"/>
    <mergeCell ref="N15:N16"/>
    <mergeCell ref="B179:G179"/>
    <mergeCell ref="H179:I179"/>
    <mergeCell ref="J179:K179"/>
    <mergeCell ref="L179:M180"/>
    <mergeCell ref="N179:N180"/>
    <mergeCell ref="B180:G180"/>
    <mergeCell ref="H180:I180"/>
    <mergeCell ref="J180:K180"/>
    <mergeCell ref="F15:F16"/>
    <mergeCell ref="G15:G16"/>
    <mergeCell ref="H15:I15"/>
    <mergeCell ref="J15:K15"/>
    <mergeCell ref="B15:B16"/>
    <mergeCell ref="D15:D16"/>
    <mergeCell ref="E15:E16"/>
    <mergeCell ref="B9:C9"/>
    <mergeCell ref="B10:C10"/>
    <mergeCell ref="B11:C11"/>
    <mergeCell ref="B12:C12"/>
    <mergeCell ref="B13:C13"/>
    <mergeCell ref="O15:O16"/>
    <mergeCell ref="M2:O6"/>
    <mergeCell ref="B1:O1"/>
    <mergeCell ref="G2:H2"/>
    <mergeCell ref="C3:F3"/>
    <mergeCell ref="G3:H3"/>
    <mergeCell ref="J3:J4"/>
    <mergeCell ref="K3:L4"/>
    <mergeCell ref="C4:F4"/>
    <mergeCell ref="G4:H4"/>
    <mergeCell ref="C5:D5"/>
    <mergeCell ref="K5:L5"/>
    <mergeCell ref="C6:E6"/>
    <mergeCell ref="K6:L6"/>
    <mergeCell ref="G5:H5"/>
    <mergeCell ref="C15:C16"/>
  </mergeCells>
  <pageMargins left="0.78740157480314965" right="0.78740157480314965" top="1.0629921259842521" bottom="1.0629921259842521" header="0.78740157480314965" footer="0.78740157480314965"/>
  <pageSetup paperSize="9" scale="42" fitToHeight="0" orientation="landscape" useFirstPageNumber="1" horizontalDpi="300" verticalDpi="300" r:id="rId1"/>
  <headerFooter>
    <oddHeader>&amp;C&amp;"Times New Roman,Normal"&amp;12&amp;A</oddHeader>
    <oddFooter>&amp;C&amp;"Times New Roman,Normal"&amp;12Página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468"/>
  <sheetViews>
    <sheetView zoomScale="86" zoomScaleNormal="86" workbookViewId="0">
      <selection activeCell="AB1" sqref="AB1:AF1048576"/>
    </sheetView>
  </sheetViews>
  <sheetFormatPr defaultColWidth="11.5546875" defaultRowHeight="13.2" x14ac:dyDescent="0.25"/>
  <cols>
    <col min="1" max="1" width="12.33203125" style="1" customWidth="1"/>
    <col min="2" max="2" width="11.6640625" style="2" customWidth="1"/>
    <col min="3" max="4" width="13.44140625" style="2" customWidth="1"/>
    <col min="5" max="5" width="70.109375" style="1" customWidth="1"/>
    <col min="6" max="6" width="8.109375" style="2" customWidth="1"/>
    <col min="7" max="15" width="13.6640625" style="3" customWidth="1"/>
    <col min="16" max="23" width="13.6640625" style="3" hidden="1" customWidth="1"/>
    <col min="24" max="25" width="13.6640625" style="3" customWidth="1"/>
    <col min="26" max="26" width="14.33203125" style="1" bestFit="1" customWidth="1"/>
    <col min="27" max="27" width="16" style="1" customWidth="1"/>
    <col min="28" max="29" width="0" hidden="1" customWidth="1"/>
    <col min="30" max="30" width="38.5546875" style="1" hidden="1" customWidth="1"/>
    <col min="31" max="31" width="21.88671875" style="1" hidden="1" customWidth="1"/>
    <col min="32" max="32" width="20.88671875" style="1" hidden="1" customWidth="1"/>
  </cols>
  <sheetData>
    <row r="1" spans="1:33" x14ac:dyDescent="0.25">
      <c r="A1" s="268" t="s">
        <v>0</v>
      </c>
      <c r="B1" s="268"/>
      <c r="C1" s="268"/>
      <c r="D1" s="268"/>
      <c r="E1" s="268"/>
      <c r="F1" s="268"/>
      <c r="G1" s="268"/>
      <c r="H1" s="11"/>
      <c r="I1" s="11"/>
      <c r="J1" s="11"/>
      <c r="K1" s="11"/>
      <c r="L1" s="11"/>
      <c r="M1" s="11"/>
      <c r="N1" s="11"/>
      <c r="O1" s="11"/>
      <c r="P1" s="11"/>
      <c r="Q1" s="11"/>
      <c r="R1" s="11"/>
      <c r="S1" s="11"/>
      <c r="T1" s="11"/>
      <c r="U1" s="11"/>
      <c r="V1" s="11"/>
      <c r="W1" s="11"/>
      <c r="X1" s="11"/>
      <c r="Y1" s="11"/>
      <c r="Z1" s="11"/>
      <c r="AA1" s="11"/>
    </row>
    <row r="2" spans="1:33" x14ac:dyDescent="0.25">
      <c r="A2" s="38" t="s">
        <v>1</v>
      </c>
      <c r="B2" s="269" t="s">
        <v>2</v>
      </c>
      <c r="C2" s="269"/>
      <c r="D2" s="269"/>
      <c r="E2" s="269"/>
      <c r="F2" s="39"/>
      <c r="G2" s="40"/>
      <c r="H2" s="41"/>
      <c r="I2" s="41"/>
      <c r="J2" s="41"/>
      <c r="K2" s="41"/>
      <c r="L2" s="41"/>
      <c r="M2" s="41"/>
      <c r="N2" s="41"/>
      <c r="O2" s="41"/>
      <c r="P2" s="41"/>
      <c r="Q2" s="41"/>
      <c r="R2" s="41"/>
      <c r="S2" s="41"/>
      <c r="T2" s="41"/>
      <c r="U2" s="41"/>
      <c r="V2" s="41"/>
      <c r="W2" s="41"/>
      <c r="X2" s="41"/>
      <c r="Y2" s="41"/>
      <c r="Z2" s="11"/>
      <c r="AA2" s="11"/>
    </row>
    <row r="3" spans="1:33" x14ac:dyDescent="0.25">
      <c r="A3" s="42" t="s">
        <v>3</v>
      </c>
      <c r="B3" s="270" t="s">
        <v>4</v>
      </c>
      <c r="C3" s="270"/>
      <c r="D3" s="270"/>
      <c r="E3" s="270"/>
      <c r="F3" s="43"/>
      <c r="G3" s="44"/>
      <c r="H3" s="45"/>
      <c r="I3" s="45"/>
      <c r="J3" s="45"/>
      <c r="K3" s="45"/>
      <c r="L3" s="45"/>
      <c r="M3" s="45"/>
      <c r="N3" s="45"/>
      <c r="O3" s="45"/>
      <c r="P3" s="45"/>
      <c r="Q3" s="45"/>
      <c r="R3" s="45"/>
      <c r="S3" s="45"/>
      <c r="T3" s="45"/>
      <c r="U3" s="45"/>
      <c r="V3" s="45"/>
      <c r="W3" s="45"/>
      <c r="X3" s="45"/>
      <c r="Y3" s="45"/>
      <c r="Z3" s="11"/>
      <c r="AA3" s="11"/>
    </row>
    <row r="4" spans="1:33" x14ac:dyDescent="0.25">
      <c r="A4" s="38" t="s">
        <v>5</v>
      </c>
      <c r="B4" s="269" t="s">
        <v>6</v>
      </c>
      <c r="C4" s="269"/>
      <c r="D4" s="269"/>
      <c r="E4" s="269"/>
      <c r="F4" s="46"/>
      <c r="G4" s="44"/>
      <c r="H4" s="45"/>
      <c r="I4" s="45"/>
      <c r="J4" s="45"/>
      <c r="K4" s="45"/>
      <c r="L4" s="45"/>
      <c r="M4" s="45"/>
      <c r="N4" s="45"/>
      <c r="O4" s="45"/>
      <c r="P4" s="45"/>
      <c r="Q4" s="45"/>
      <c r="R4" s="45"/>
      <c r="S4" s="45"/>
      <c r="T4" s="45"/>
      <c r="U4" s="45"/>
      <c r="V4" s="45"/>
      <c r="W4" s="45"/>
      <c r="X4" s="45"/>
      <c r="Y4" s="45"/>
      <c r="Z4" s="11"/>
      <c r="AA4" s="11"/>
    </row>
    <row r="5" spans="1:33" x14ac:dyDescent="0.25">
      <c r="A5" s="42" t="s">
        <v>7</v>
      </c>
      <c r="B5" s="270" t="s">
        <v>8</v>
      </c>
      <c r="C5" s="270"/>
      <c r="D5" s="270"/>
      <c r="E5" s="270"/>
      <c r="F5" s="46"/>
      <c r="G5" s="44"/>
      <c r="H5" s="45"/>
      <c r="I5" s="45"/>
      <c r="J5" s="45"/>
      <c r="K5" s="45"/>
      <c r="L5" s="45"/>
      <c r="M5" s="45"/>
      <c r="N5" s="45"/>
      <c r="O5" s="45"/>
      <c r="P5" s="45"/>
      <c r="Q5" s="45"/>
      <c r="R5" s="45"/>
      <c r="S5" s="45"/>
      <c r="T5" s="45"/>
      <c r="U5" s="45"/>
      <c r="V5" s="45"/>
      <c r="W5" s="45"/>
      <c r="X5" s="45"/>
      <c r="Y5" s="45"/>
      <c r="Z5" s="11"/>
      <c r="AA5" s="11"/>
    </row>
    <row r="6" spans="1:33" x14ac:dyDescent="0.25">
      <c r="A6" s="38" t="s">
        <v>9</v>
      </c>
      <c r="B6" s="269" t="s">
        <v>10</v>
      </c>
      <c r="C6" s="269"/>
      <c r="D6" s="269"/>
      <c r="E6" s="269"/>
      <c r="F6" s="43"/>
      <c r="G6" s="47"/>
      <c r="H6" s="10"/>
      <c r="I6" s="10"/>
      <c r="J6" s="10"/>
      <c r="K6" s="10"/>
      <c r="L6" s="10"/>
      <c r="M6" s="10"/>
      <c r="N6" s="10"/>
      <c r="O6" s="10"/>
      <c r="P6" s="10"/>
      <c r="Q6" s="10"/>
      <c r="R6" s="10"/>
      <c r="S6" s="10"/>
      <c r="T6" s="10"/>
      <c r="U6" s="10"/>
      <c r="V6" s="10"/>
      <c r="W6" s="10"/>
      <c r="X6" s="10"/>
      <c r="Y6" s="10"/>
      <c r="Z6" s="11"/>
      <c r="AA6" s="11"/>
    </row>
    <row r="7" spans="1:33" x14ac:dyDescent="0.25">
      <c r="A7" s="42" t="s">
        <v>11</v>
      </c>
      <c r="B7" s="270" t="s">
        <v>1372</v>
      </c>
      <c r="C7" s="270"/>
      <c r="D7" s="270"/>
      <c r="E7" s="270"/>
      <c r="F7" s="43"/>
      <c r="G7" s="47"/>
      <c r="H7" s="10"/>
      <c r="I7" s="10"/>
      <c r="J7" s="10"/>
      <c r="K7" s="10"/>
      <c r="L7" s="10"/>
      <c r="M7" s="10"/>
      <c r="N7" s="10"/>
      <c r="O7" s="10"/>
      <c r="P7" s="10"/>
      <c r="Q7" s="10"/>
      <c r="R7" s="10"/>
      <c r="S7" s="10"/>
      <c r="T7" s="10"/>
      <c r="U7" s="10"/>
      <c r="V7" s="10"/>
      <c r="W7" s="10"/>
      <c r="X7" s="10"/>
      <c r="Y7" s="10"/>
      <c r="Z7" s="11"/>
      <c r="AA7" s="11"/>
    </row>
    <row r="8" spans="1:33" x14ac:dyDescent="0.25">
      <c r="A8" s="42" t="s">
        <v>12</v>
      </c>
      <c r="B8" s="270" t="s">
        <v>13</v>
      </c>
      <c r="C8" s="270"/>
      <c r="D8" s="270"/>
      <c r="E8" s="270"/>
      <c r="F8" s="48"/>
      <c r="G8" s="49"/>
      <c r="H8" s="10"/>
      <c r="I8" s="10"/>
      <c r="J8" s="10"/>
      <c r="K8" s="10"/>
      <c r="L8" s="10"/>
      <c r="M8" s="10"/>
      <c r="N8" s="10"/>
      <c r="O8" s="10"/>
      <c r="P8" s="10"/>
      <c r="Q8" s="10"/>
      <c r="R8" s="10"/>
      <c r="S8" s="10"/>
      <c r="T8" s="10"/>
      <c r="U8" s="10"/>
      <c r="V8" s="10"/>
      <c r="W8" s="10"/>
      <c r="X8" s="10"/>
      <c r="Y8" s="10"/>
      <c r="Z8" s="11"/>
      <c r="AA8" s="11"/>
    </row>
    <row r="9" spans="1:33" x14ac:dyDescent="0.25">
      <c r="A9" s="7"/>
      <c r="B9" s="8"/>
      <c r="C9" s="8"/>
      <c r="D9" s="8"/>
      <c r="E9" s="8"/>
      <c r="F9" s="9"/>
      <c r="G9" s="10"/>
      <c r="H9" s="10"/>
      <c r="I9" s="10"/>
      <c r="J9" s="10"/>
      <c r="K9" s="10"/>
      <c r="L9" s="10"/>
      <c r="M9" s="10"/>
      <c r="N9" s="10"/>
      <c r="O9" s="10"/>
      <c r="P9" s="10"/>
      <c r="Q9" s="10"/>
      <c r="R9" s="10"/>
      <c r="S9" s="10"/>
      <c r="T9" s="10"/>
      <c r="U9" s="10"/>
      <c r="V9" s="10"/>
      <c r="W9" s="10"/>
      <c r="X9" s="10"/>
      <c r="Y9" s="10"/>
      <c r="Z9" s="11"/>
      <c r="AA9" s="11"/>
    </row>
    <row r="10" spans="1:33"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row>
    <row r="11" spans="1:33" x14ac:dyDescent="0.25">
      <c r="A11" s="271" t="s">
        <v>14</v>
      </c>
      <c r="B11" s="271"/>
      <c r="C11" s="271"/>
      <c r="D11" s="271"/>
      <c r="E11" s="271"/>
      <c r="F11" s="271"/>
      <c r="G11" s="271"/>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c r="AF11" s="271"/>
    </row>
    <row r="12" spans="1:33" ht="23.85" customHeight="1" x14ac:dyDescent="0.25">
      <c r="A12" s="253" t="s">
        <v>15</v>
      </c>
      <c r="B12" s="253" t="s">
        <v>16</v>
      </c>
      <c r="C12" s="253" t="s">
        <v>17</v>
      </c>
      <c r="D12" s="253" t="s">
        <v>17</v>
      </c>
      <c r="E12" s="253" t="s">
        <v>11</v>
      </c>
      <c r="F12" s="253" t="s">
        <v>18</v>
      </c>
      <c r="G12" s="253" t="s">
        <v>19</v>
      </c>
      <c r="H12" s="253" t="s">
        <v>20</v>
      </c>
      <c r="I12" s="253"/>
      <c r="J12" s="272" t="s">
        <v>21</v>
      </c>
      <c r="K12" s="272"/>
      <c r="L12" s="273" t="s">
        <v>22</v>
      </c>
      <c r="M12" s="274"/>
      <c r="N12" s="253" t="s">
        <v>23</v>
      </c>
      <c r="O12" s="253"/>
      <c r="P12" s="253" t="s">
        <v>24</v>
      </c>
      <c r="Q12" s="253"/>
      <c r="R12" s="253" t="s">
        <v>25</v>
      </c>
      <c r="S12" s="253"/>
      <c r="T12" s="253" t="s">
        <v>26</v>
      </c>
      <c r="U12" s="253"/>
      <c r="V12" s="253" t="s">
        <v>27</v>
      </c>
      <c r="W12" s="253"/>
      <c r="X12" s="253" t="s">
        <v>28</v>
      </c>
      <c r="Y12" s="253"/>
      <c r="Z12" s="253" t="s">
        <v>29</v>
      </c>
      <c r="AA12" s="253"/>
      <c r="AB12" s="272" t="s">
        <v>30</v>
      </c>
      <c r="AC12" s="272" t="s">
        <v>31</v>
      </c>
      <c r="AD12" s="272" t="s">
        <v>32</v>
      </c>
      <c r="AE12" s="272" t="s">
        <v>33</v>
      </c>
      <c r="AF12" s="272" t="s">
        <v>34</v>
      </c>
    </row>
    <row r="13" spans="1:33" x14ac:dyDescent="0.25">
      <c r="A13" s="253"/>
      <c r="B13" s="253"/>
      <c r="C13" s="253"/>
      <c r="D13" s="253"/>
      <c r="E13" s="253"/>
      <c r="F13" s="253"/>
      <c r="G13" s="253"/>
      <c r="H13" s="50" t="s">
        <v>35</v>
      </c>
      <c r="I13" s="50" t="s">
        <v>36</v>
      </c>
      <c r="J13" s="50" t="s">
        <v>35</v>
      </c>
      <c r="K13" s="50" t="s">
        <v>36</v>
      </c>
      <c r="L13" s="50" t="s">
        <v>35</v>
      </c>
      <c r="M13" s="50" t="s">
        <v>36</v>
      </c>
      <c r="N13" s="50" t="s">
        <v>35</v>
      </c>
      <c r="O13" s="50" t="s">
        <v>36</v>
      </c>
      <c r="P13" s="50" t="s">
        <v>35</v>
      </c>
      <c r="Q13" s="50" t="s">
        <v>36</v>
      </c>
      <c r="R13" s="50" t="s">
        <v>35</v>
      </c>
      <c r="S13" s="50" t="s">
        <v>36</v>
      </c>
      <c r="T13" s="50" t="s">
        <v>35</v>
      </c>
      <c r="U13" s="50" t="s">
        <v>36</v>
      </c>
      <c r="V13" s="50" t="s">
        <v>35</v>
      </c>
      <c r="W13" s="50" t="s">
        <v>36</v>
      </c>
      <c r="X13" s="50" t="s">
        <v>35</v>
      </c>
      <c r="Y13" s="50" t="s">
        <v>36</v>
      </c>
      <c r="Z13" s="50" t="s">
        <v>35</v>
      </c>
      <c r="AA13" s="50" t="s">
        <v>36</v>
      </c>
      <c r="AB13" s="272"/>
      <c r="AC13" s="272"/>
      <c r="AD13" s="272"/>
      <c r="AE13" s="272"/>
      <c r="AF13" s="272"/>
    </row>
    <row r="14" spans="1:33" x14ac:dyDescent="0.25">
      <c r="A14" s="136" t="s">
        <v>37</v>
      </c>
      <c r="B14" s="51" t="s">
        <v>38</v>
      </c>
      <c r="C14" s="52" t="s">
        <v>39</v>
      </c>
      <c r="D14" s="53" t="s">
        <v>40</v>
      </c>
      <c r="E14" s="53" t="s">
        <v>41</v>
      </c>
      <c r="F14" s="54" t="s">
        <v>42</v>
      </c>
      <c r="G14" s="55"/>
      <c r="H14" s="56"/>
      <c r="I14" s="56">
        <f>SUM(I15:I21)</f>
        <v>0</v>
      </c>
      <c r="J14" s="56"/>
      <c r="K14" s="56">
        <f>SUM(K15:K21)</f>
        <v>6888.82</v>
      </c>
      <c r="L14" s="56"/>
      <c r="M14" s="56">
        <f>SUM(M15:M21)</f>
        <v>6193.33</v>
      </c>
      <c r="N14" s="56"/>
      <c r="O14" s="56">
        <f>SUM(O15:O21)</f>
        <v>0</v>
      </c>
      <c r="P14" s="56"/>
      <c r="Q14" s="56">
        <f>SUM(Q15:Q21)</f>
        <v>0</v>
      </c>
      <c r="R14" s="56"/>
      <c r="S14" s="56">
        <f>SUM(S15:S21)</f>
        <v>0</v>
      </c>
      <c r="T14" s="56"/>
      <c r="U14" s="56">
        <f>SUM(U15:U21)</f>
        <v>0</v>
      </c>
      <c r="V14" s="56"/>
      <c r="W14" s="56">
        <f>SUM(W15:W21)</f>
        <v>0</v>
      </c>
      <c r="X14" s="56"/>
      <c r="Y14" s="56">
        <f>SUM(Y15:Y21)</f>
        <v>695.49</v>
      </c>
      <c r="Z14" s="56"/>
      <c r="AA14" s="56">
        <f>SUM(AA15:AA21)</f>
        <v>6888.82</v>
      </c>
      <c r="AB14" s="57" t="s">
        <v>39</v>
      </c>
      <c r="AC14" s="57"/>
      <c r="AD14" s="53" t="s">
        <v>39</v>
      </c>
      <c r="AE14" s="58" t="s">
        <v>39</v>
      </c>
      <c r="AF14" s="58" t="s">
        <v>43</v>
      </c>
      <c r="AG14" t="str">
        <f>A14&amp;B14&amp;C14</f>
        <v>93572SINAPI</v>
      </c>
    </row>
    <row r="15" spans="1:33" x14ac:dyDescent="0.25">
      <c r="A15" s="137" t="s">
        <v>44</v>
      </c>
      <c r="B15" s="68" t="s">
        <v>38</v>
      </c>
      <c r="C15" s="69" t="s">
        <v>45</v>
      </c>
      <c r="D15" s="70" t="s">
        <v>40</v>
      </c>
      <c r="E15" s="70" t="s">
        <v>46</v>
      </c>
      <c r="F15" s="71" t="s">
        <v>42</v>
      </c>
      <c r="G15" s="71">
        <v>1</v>
      </c>
      <c r="H15" s="72">
        <f>IF(
                        C15="INSUMO",
                                        IFERROR(
                                            IF(
                                                INDEX(
                                                    Insumos!C:C,
                                                    MATCH(
                                                        A15&amp;B15,
                                                        Insumos!I:I,
                                                        0)
                                                )="Material",
                                                INDEX(
                                                    Insumos!F:F,
                                                    MATCH(
                                                        A15&amp;B15,
                                                        Insumos!I:I,
                                                        0)
                                                ),
                                                0
                                            ),
                                            "Não encontrado"),
                                        IFERROR(
                                            INDEX(I:I,
                                                MATCH(
                                                    A15&amp;B15,AG:AG,
                                                    0)
                                            ),
                                            "Não encontrado")
                                    )</f>
        <v>0</v>
      </c>
      <c r="I15" s="72">
        <f t="shared" ref="I15:I21" si="0">H15*G15/1</f>
        <v>0</v>
      </c>
      <c r="J15" s="72">
        <f t="shared" ref="J15:K21" si="1">T15 + N15 + L15 + X15 + R15 + P15 + V15</f>
        <v>221.72</v>
      </c>
      <c r="K15" s="72">
        <f t="shared" si="1"/>
        <v>221.72</v>
      </c>
      <c r="L15" s="72">
        <f>IF(
                        C15="INSUMO",
                                        IFERROR(
                                            IF(
                                                INDEX(
                                                    Insumos!C:C,
                                                    MATCH(
                                                        A15&amp;B15,
                                                        Insumos!I:I,
                                                        0)
                                                )="Mao_obra",
                                                INDEX(
                                                    Insumos!F:F,
                                                    MATCH(
                                                        A15&amp;B15,
                                                        Insumos!I:I,
                                                        0)
                                                ),
                                                0
                                            ),
                                            "Não encontrado"),
                                        IFERROR(
                                            INDEX(M:M,
                                                MATCH(
                                                    A15&amp;B15,AG:AG,
                                                    0)
                                            ),
                                            "Não encontrado")
                                    )</f>
        <v>0</v>
      </c>
      <c r="M15" s="72">
        <f t="shared" ref="M15:M21" si="2">L15*G15/1</f>
        <v>0</v>
      </c>
      <c r="N15" s="72">
        <f>IF(
                        C15="INSUMO",
                                        IFERROR(
                                            IF(
                                                INDEX(
                                                    Insumos!C:C,
                                                    MATCH(
                                                        A15&amp;B15,
                                                        Insumos!I:I,
                                                        0)
                                                )="Equipamento",
                                                INDEX(
                                                    Insumos!F:F,
                                                    MATCH(
                                                        A15&amp;B15,
                                                        Insumos!I:I,
                                                        0)
                                                ),
                                                0
                                            ),
                                            "Não encontrado"),
                                        IFERROR(
                                            INDEX(O:O,
                                                MATCH(
                                                    A15&amp;B15,AG:AG,
                                                    0)
                                            ),
                                            "Não encontrado")
                                    )</f>
        <v>0</v>
      </c>
      <c r="O15" s="72">
        <f t="shared" ref="O15:O21" si="3">N15*G15/1</f>
        <v>0</v>
      </c>
      <c r="P15" s="72">
        <f>IF(
                        C15="INSUMO",
                                        IFERROR(
                                            IF(
                                                INDEX(
                                                    Insumos!C:C,
                                                    MATCH(
                                                        A15&amp;B15,
                                                        Insumos!I:I,
                                                        0)
                                                )="Transporte",
                                                INDEX(
                                                    Insumos!F:F,
                                                    MATCH(
                                                        A15&amp;B15,
                                                        Insumos!I:I,
                                                        0)
                                                ),
                                                0
                                            ),
                                            "Não encontrado"),
                                        IFERROR(
                                            INDEX(Q:Q,
                                                MATCH(
                                                    A15&amp;B15,AG:AG,
                                                    0)
                                            ),
                                            "Não encontrado")
                                    )</f>
        <v>0</v>
      </c>
      <c r="Q15" s="72">
        <f t="shared" ref="Q15:Q21" si="4">P15*G15/1</f>
        <v>0</v>
      </c>
      <c r="R15" s="72">
        <f>IF(
                        C15="INSUMO",
                                        IFERROR(
                                            IF(
                                                INDEX(
                                                    Insumos!C:C,
                                                    MATCH(
                                                        A15&amp;B15,
                                                        Insumos!I:I,
                                                        0)
                                                )="Terceirizados",
                                                INDEX(
                                                    Insumos!F:F,
                                                    MATCH(
                                                        A15&amp;B15,
                                                        Insumos!I:I,
                                                        0)
                                                ),
                                                0
                                            ),
                                            "Não encontrado"),
                                        IFERROR(
                                            INDEX(S:S,
                                                MATCH(
                                                    A15&amp;B15,AG:AG,
                                                    0)
                                            ),
                                            "Não encontrado")
                                    )</f>
        <v>0</v>
      </c>
      <c r="S15" s="72">
        <f t="shared" ref="S15:S21" si="5">R15*G15/1</f>
        <v>0</v>
      </c>
      <c r="T15" s="72">
        <f>IF(
                        C15="INSUMO",
                                        IFERROR(
                                            IF(
                                                INDEX(
                                                    Insumos!C:C,
                                                    MATCH(
                                                        A15&amp;B15,
                                                        Insumos!I:I,
                                                        0)
                                                )="Comissionamento",
                                                INDEX(
                                                    Insumos!F:F,
                                                    MATCH(
                                                        A15&amp;B15,
                                                        Insumos!I:I,
                                                        0)
                                                ),
                                                0
                                            ),
                                            "Não encontrado"),
                                        IFERROR(
                                            INDEX(U:U,
                                                MATCH(
                                                    A15&amp;B15,AG:AG,
                                                    0)
                                            ),
                                            "Não encontrado")
                                    )</f>
        <v>0</v>
      </c>
      <c r="U15" s="72">
        <f t="shared" ref="U15:U21" si="6">T15*G15/1</f>
        <v>0</v>
      </c>
      <c r="V15" s="72">
        <f>IF(
                        C15="INSUMO",
                                        IFERROR(
                                            IF(
                                                INDEX(
                                                    Insumos!C:C,
                                                    MATCH(
                                                        A15&amp;B15,
                                                        Insumos!I:I,
                                                        0)
                                                )="Verba",
                                                INDEX(
                                                    Insumos!F:F,
                                                    MATCH(
                                                        A15&amp;B15,
                                                        Insumos!I:I,
                                                        0)
                                                ),
                                                0
                                            ),
                                            "Não encontrado"),
                                        IFERROR(
                                            INDEX(W:W,
                                                MATCH(
                                                    A15&amp;B15,AG:AG,
                                                    0)
                                            ),
                                            "Não encontrado")
                                    )</f>
        <v>0</v>
      </c>
      <c r="W15" s="72">
        <f t="shared" ref="W15:W21" si="7">V15*G15/1</f>
        <v>0</v>
      </c>
      <c r="X15" s="72">
        <f>IF(
                        C15="INSUMO",
                                        IFERROR(
                                            IF(
                                                INDEX(
                                                    Insumos!C:C,
                                                    MATCH(
                                                        A15&amp;B15,
                                                        Insumos!I:I,
                                                        0)
                                                )="Outro",
                                                INDEX(
                                                    Insumos!F:F,
                                                    MATCH(
                                                        A15&amp;B15,
                                                        Insumos!I:I,
                                                        0)
                                                ),
                                                0
                                            ),
                                            "Não encontrado"),
                                        IFERROR(
                                            INDEX(Y:Y,
                                                MATCH(
                                                    A15&amp;B15,AG:AG,
                                                    0)
                                            ),
                                            "Não encontrado")
                                    )</f>
        <v>221.72</v>
      </c>
      <c r="Y15" s="72">
        <f t="shared" ref="Y15:Y21" si="8">X15*G15/1</f>
        <v>221.72</v>
      </c>
      <c r="Z15" s="72">
        <f>IF(
                            C15="INSUMO",
                            IFERROR(
                                INDEX(
                                    Insumos!F:F,
                                    MATCH(
                                        A15&amp;B15,
                                        Insumos!I:I,
                                        0)
                                ),
                                "Não encontrado"),
                            IFERROR(
                                INDEX(AA:AA,
                                    MATCH(
                                        A15&amp;B15,AG:AG,
                                        0)
                                ),
                                "Não encontrado")
                        )</f>
        <v>221.72</v>
      </c>
      <c r="AA15" s="72">
        <f t="shared" ref="AA15:AA21" si="9">G15*Z15</f>
        <v>221.72</v>
      </c>
      <c r="AB15" s="73"/>
      <c r="AC15" s="73"/>
      <c r="AD15" s="70" t="s">
        <v>39</v>
      </c>
      <c r="AE15" s="74"/>
      <c r="AF15" s="74"/>
    </row>
    <row r="16" spans="1:33" x14ac:dyDescent="0.25">
      <c r="A16" s="138" t="s">
        <v>47</v>
      </c>
      <c r="B16" s="60" t="s">
        <v>38</v>
      </c>
      <c r="C16" s="61" t="s">
        <v>45</v>
      </c>
      <c r="D16" s="62" t="s">
        <v>40</v>
      </c>
      <c r="E16" s="62" t="s">
        <v>48</v>
      </c>
      <c r="F16" s="63" t="s">
        <v>42</v>
      </c>
      <c r="G16" s="63">
        <v>1</v>
      </c>
      <c r="H16" s="64">
        <f>IF(
                        C16="INSUMO",
                                        IFERROR(
                                            IF(
                                                INDEX(
                                                    Insumos!C:C,
                                                    MATCH(
                                                        A16&amp;B16,
                                                        Insumos!I:I,
                                                        0)
                                                )="Material",
                                                INDEX(
                                                    Insumos!F:F,
                                                    MATCH(
                                                        A16&amp;B16,
                                                        Insumos!I:I,
                                                        0)
                                                ),
                                                0
                                            ),
                                            "Não encontrado"),
                                        IFERROR(
                                            INDEX(I:I,
                                                MATCH(
                                                    A16&amp;B16,AG:AG,
                                                    0)
                                            ),
                                            "Não encontrado")
                                    )</f>
        <v>0</v>
      </c>
      <c r="I16" s="64">
        <f t="shared" si="0"/>
        <v>0</v>
      </c>
      <c r="J16" s="64">
        <f t="shared" si="1"/>
        <v>21.51</v>
      </c>
      <c r="K16" s="64">
        <f t="shared" si="1"/>
        <v>21.51</v>
      </c>
      <c r="L16" s="64">
        <f>IF(
                        C16="INSUMO",
                                        IFERROR(
                                            IF(
                                                INDEX(
                                                    Insumos!C:C,
                                                    MATCH(
                                                        A16&amp;B16,
                                                        Insumos!I:I,
                                                        0)
                                                )="Mao_obra",
                                                INDEX(
                                                    Insumos!F:F,
                                                    MATCH(
                                                        A16&amp;B16,
                                                        Insumos!I:I,
                                                        0)
                                                ),
                                                0
                                            ),
                                            "Não encontrado"),
                                        IFERROR(
                                            INDEX(M:M,
                                                MATCH(
                                                    A16&amp;B16,AG:AG,
                                                    0)
                                            ),
                                            "Não encontrado")
                                    )</f>
        <v>0</v>
      </c>
      <c r="M16" s="64">
        <f t="shared" si="2"/>
        <v>0</v>
      </c>
      <c r="N16" s="64">
        <f>IF(
                        C16="INSUMO",
                                        IFERROR(
                                            IF(
                                                INDEX(
                                                    Insumos!C:C,
                                                    MATCH(
                                                        A16&amp;B16,
                                                        Insumos!I:I,
                                                        0)
                                                )="Equipamento",
                                                INDEX(
                                                    Insumos!F:F,
                                                    MATCH(
                                                        A16&amp;B16,
                                                        Insumos!I:I,
                                                        0)
                                                ),
                                                0
                                            ),
                                            "Não encontrado"),
                                        IFERROR(
                                            INDEX(O:O,
                                                MATCH(
                                                    A16&amp;B16,AG:AG,
                                                    0)
                                            ),
                                            "Não encontrado")
                                    )</f>
        <v>0</v>
      </c>
      <c r="O16" s="64">
        <f t="shared" si="3"/>
        <v>0</v>
      </c>
      <c r="P16" s="64">
        <f>IF(
                        C16="INSUMO",
                                        IFERROR(
                                            IF(
                                                INDEX(
                                                    Insumos!C:C,
                                                    MATCH(
                                                        A16&amp;B16,
                                                        Insumos!I:I,
                                                        0)
                                                )="Transporte",
                                                INDEX(
                                                    Insumos!F:F,
                                                    MATCH(
                                                        A16&amp;B16,
                                                        Insumos!I:I,
                                                        0)
                                                ),
                                                0
                                            ),
                                            "Não encontrado"),
                                        IFERROR(
                                            INDEX(Q:Q,
                                                MATCH(
                                                    A16&amp;B16,AG:AG,
                                                    0)
                                            ),
                                            "Não encontrado")
                                    )</f>
        <v>0</v>
      </c>
      <c r="Q16" s="64">
        <f t="shared" si="4"/>
        <v>0</v>
      </c>
      <c r="R16" s="64">
        <f>IF(
                        C16="INSUMO",
                                        IFERROR(
                                            IF(
                                                INDEX(
                                                    Insumos!C:C,
                                                    MATCH(
                                                        A16&amp;B16,
                                                        Insumos!I:I,
                                                        0)
                                                )="Terceirizados",
                                                INDEX(
                                                    Insumos!F:F,
                                                    MATCH(
                                                        A16&amp;B16,
                                                        Insumos!I:I,
                                                        0)
                                                ),
                                                0
                                            ),
                                            "Não encontrado"),
                                        IFERROR(
                                            INDEX(S:S,
                                                MATCH(
                                                    A16&amp;B16,AG:AG,
                                                    0)
                                            ),
                                            "Não encontrado")
                                    )</f>
        <v>0</v>
      </c>
      <c r="S16" s="64">
        <f t="shared" si="5"/>
        <v>0</v>
      </c>
      <c r="T16" s="64">
        <f>IF(
                        C16="INSUMO",
                                        IFERROR(
                                            IF(
                                                INDEX(
                                                    Insumos!C:C,
                                                    MATCH(
                                                        A16&amp;B16,
                                                        Insumos!I:I,
                                                        0)
                                                )="Comissionamento",
                                                INDEX(
                                                    Insumos!F:F,
                                                    MATCH(
                                                        A16&amp;B16,
                                                        Insumos!I:I,
                                                        0)
                                                ),
                                                0
                                            ),
                                            "Não encontrado"),
                                        IFERROR(
                                            INDEX(U:U,
                                                MATCH(
                                                    A16&amp;B16,AG:AG,
                                                    0)
                                            ),
                                            "Não encontrado")
                                    )</f>
        <v>0</v>
      </c>
      <c r="U16" s="64">
        <f t="shared" si="6"/>
        <v>0</v>
      </c>
      <c r="V16" s="64">
        <f>IF(
                        C16="INSUMO",
                                        IFERROR(
                                            IF(
                                                INDEX(
                                                    Insumos!C:C,
                                                    MATCH(
                                                        A16&amp;B16,
                                                        Insumos!I:I,
                                                        0)
                                                )="Verba",
                                                INDEX(
                                                    Insumos!F:F,
                                                    MATCH(
                                                        A16&amp;B16,
                                                        Insumos!I:I,
                                                        0)
                                                ),
                                                0
                                            ),
                                            "Não encontrado"),
                                        IFERROR(
                                            INDEX(W:W,
                                                MATCH(
                                                    A16&amp;B16,AG:AG,
                                                    0)
                                            ),
                                            "Não encontrado")
                                    )</f>
        <v>0</v>
      </c>
      <c r="W16" s="64">
        <f t="shared" si="7"/>
        <v>0</v>
      </c>
      <c r="X16" s="64">
        <f>IF(
                        C16="INSUMO",
                                        IFERROR(
                                            IF(
                                                INDEX(
                                                    Insumos!C:C,
                                                    MATCH(
                                                        A16&amp;B16,
                                                        Insumos!I:I,
                                                        0)
                                                )="Outro",
                                                INDEX(
                                                    Insumos!F:F,
                                                    MATCH(
                                                        A16&amp;B16,
                                                        Insumos!I:I,
                                                        0)
                                                ),
                                                0
                                            ),
                                            "Não encontrado"),
                                        IFERROR(
                                            INDEX(Y:Y,
                                                MATCH(
                                                    A16&amp;B16,AG:AG,
                                                    0)
                                            ),
                                            "Não encontrado")
                                    )</f>
        <v>21.51</v>
      </c>
      <c r="Y16" s="64">
        <f t="shared" si="8"/>
        <v>21.51</v>
      </c>
      <c r="Z16" s="64">
        <f>IF(
                            C16="INSUMO",
                            IFERROR(
                                INDEX(
                                    Insumos!F:F,
                                    MATCH(
                                        A16&amp;B16,
                                        Insumos!I:I,
                                        0)
                                ),
                                "Não encontrado"),
                            IFERROR(
                                INDEX(AA:AA,
                                    MATCH(
                                        A16&amp;B16,AG:AG,
                                        0)
                                ),
                                "Não encontrado")
                        )</f>
        <v>21.51</v>
      </c>
      <c r="AA16" s="64">
        <f t="shared" si="9"/>
        <v>21.51</v>
      </c>
      <c r="AB16" s="65"/>
      <c r="AC16" s="65"/>
      <c r="AD16" s="62" t="s">
        <v>39</v>
      </c>
      <c r="AE16" s="66"/>
      <c r="AF16" s="66"/>
    </row>
    <row r="17" spans="1:33" x14ac:dyDescent="0.25">
      <c r="A17" s="137" t="s">
        <v>49</v>
      </c>
      <c r="B17" s="68" t="s">
        <v>38</v>
      </c>
      <c r="C17" s="69" t="s">
        <v>45</v>
      </c>
      <c r="D17" s="70" t="s">
        <v>40</v>
      </c>
      <c r="E17" s="70" t="s">
        <v>50</v>
      </c>
      <c r="F17" s="71" t="s">
        <v>42</v>
      </c>
      <c r="G17" s="71">
        <v>1</v>
      </c>
      <c r="H17" s="72">
        <f>IF(
                        C17="INSUMO",
                                        IFERROR(
                                            IF(
                                                INDEX(
                                                    Insumos!C:C,
                                                    MATCH(
                                                        A17&amp;B17,
                                                        Insumos!I:I,
                                                        0)
                                                )="Material",
                                                INDEX(
                                                    Insumos!F:F,
                                                    MATCH(
                                                        A17&amp;B17,
                                                        Insumos!I:I,
                                                        0)
                                                ),
                                                0
                                            ),
                                            "Não encontrado"),
                                        IFERROR(
                                            INDEX(I:I,
                                                MATCH(
                                                    A17&amp;B17,AG:AG,
                                                    0)
                                            ),
                                            "Não encontrado")
                                    )</f>
        <v>0</v>
      </c>
      <c r="I17" s="72">
        <f t="shared" si="0"/>
        <v>0</v>
      </c>
      <c r="J17" s="72">
        <f t="shared" si="1"/>
        <v>18.28</v>
      </c>
      <c r="K17" s="72">
        <f t="shared" si="1"/>
        <v>18.28</v>
      </c>
      <c r="L17" s="72">
        <f>IF(
                        C17="INSUMO",
                                        IFERROR(
                                            IF(
                                                INDEX(
                                                    Insumos!C:C,
                                                    MATCH(
                                                        A17&amp;B17,
                                                        Insumos!I:I,
                                                        0)
                                                )="Mao_obra",
                                                INDEX(
                                                    Insumos!F:F,
                                                    MATCH(
                                                        A17&amp;B17,
                                                        Insumos!I:I,
                                                        0)
                                                ),
                                                0
                                            ),
                                            "Não encontrado"),
                                        IFERROR(
                                            INDEX(M:M,
                                                MATCH(
                                                    A17&amp;B17,AG:AG,
                                                    0)
                                            ),
                                            "Não encontrado")
                                    )</f>
        <v>0</v>
      </c>
      <c r="M17" s="72">
        <f t="shared" si="2"/>
        <v>0</v>
      </c>
      <c r="N17" s="72">
        <f>IF(
                        C17="INSUMO",
                                        IFERROR(
                                            IF(
                                                INDEX(
                                                    Insumos!C:C,
                                                    MATCH(
                                                        A17&amp;B17,
                                                        Insumos!I:I,
                                                        0)
                                                )="Equipamento",
                                                INDEX(
                                                    Insumos!F:F,
                                                    MATCH(
                                                        A17&amp;B17,
                                                        Insumos!I:I,
                                                        0)
                                                ),
                                                0
                                            ),
                                            "Não encontrado"),
                                        IFERROR(
                                            INDEX(O:O,
                                                MATCH(
                                                    A17&amp;B17,AG:AG,
                                                    0)
                                            ),
                                            "Não encontrado")
                                    )</f>
        <v>0</v>
      </c>
      <c r="O17" s="72">
        <f t="shared" si="3"/>
        <v>0</v>
      </c>
      <c r="P17" s="72">
        <f>IF(
                        C17="INSUMO",
                                        IFERROR(
                                            IF(
                                                INDEX(
                                                    Insumos!C:C,
                                                    MATCH(
                                                        A17&amp;B17,
                                                        Insumos!I:I,
                                                        0)
                                                )="Transporte",
                                                INDEX(
                                                    Insumos!F:F,
                                                    MATCH(
                                                        A17&amp;B17,
                                                        Insumos!I:I,
                                                        0)
                                                ),
                                                0
                                            ),
                                            "Não encontrado"),
                                        IFERROR(
                                            INDEX(Q:Q,
                                                MATCH(
                                                    A17&amp;B17,AG:AG,
                                                    0)
                                            ),
                                            "Não encontrado")
                                    )</f>
        <v>0</v>
      </c>
      <c r="Q17" s="72">
        <f t="shared" si="4"/>
        <v>0</v>
      </c>
      <c r="R17" s="72">
        <f>IF(
                        C17="INSUMO",
                                        IFERROR(
                                            IF(
                                                INDEX(
                                                    Insumos!C:C,
                                                    MATCH(
                                                        A17&amp;B17,
                                                        Insumos!I:I,
                                                        0)
                                                )="Terceirizados",
                                                INDEX(
                                                    Insumos!F:F,
                                                    MATCH(
                                                        A17&amp;B17,
                                                        Insumos!I:I,
                                                        0)
                                                ),
                                                0
                                            ),
                                            "Não encontrado"),
                                        IFERROR(
                                            INDEX(S:S,
                                                MATCH(
                                                    A17&amp;B17,AG:AG,
                                                    0)
                                            ),
                                            "Não encontrado")
                                    )</f>
        <v>0</v>
      </c>
      <c r="S17" s="72">
        <f t="shared" si="5"/>
        <v>0</v>
      </c>
      <c r="T17" s="72">
        <f>IF(
                        C17="INSUMO",
                                        IFERROR(
                                            IF(
                                                INDEX(
                                                    Insumos!C:C,
                                                    MATCH(
                                                        A17&amp;B17,
                                                        Insumos!I:I,
                                                        0)
                                                )="Comissionamento",
                                                INDEX(
                                                    Insumos!F:F,
                                                    MATCH(
                                                        A17&amp;B17,
                                                        Insumos!I:I,
                                                        0)
                                                ),
                                                0
                                            ),
                                            "Não encontrado"),
                                        IFERROR(
                                            INDEX(U:U,
                                                MATCH(
                                                    A17&amp;B17,AG:AG,
                                                    0)
                                            ),
                                            "Não encontrado")
                                    )</f>
        <v>0</v>
      </c>
      <c r="U17" s="72">
        <f t="shared" si="6"/>
        <v>0</v>
      </c>
      <c r="V17" s="72">
        <f>IF(
                        C17="INSUMO",
                                        IFERROR(
                                            IF(
                                                INDEX(
                                                    Insumos!C:C,
                                                    MATCH(
                                                        A17&amp;B17,
                                                        Insumos!I:I,
                                                        0)
                                                )="Verba",
                                                INDEX(
                                                    Insumos!F:F,
                                                    MATCH(
                                                        A17&amp;B17,
                                                        Insumos!I:I,
                                                        0)
                                                ),
                                                0
                                            ),
                                            "Não encontrado"),
                                        IFERROR(
                                            INDEX(W:W,
                                                MATCH(
                                                    A17&amp;B17,AG:AG,
                                                    0)
                                            ),
                                            "Não encontrado")
                                    )</f>
        <v>0</v>
      </c>
      <c r="W17" s="72">
        <f t="shared" si="7"/>
        <v>0</v>
      </c>
      <c r="X17" s="72">
        <f>IF(
                        C17="INSUMO",
                                        IFERROR(
                                            IF(
                                                INDEX(
                                                    Insumos!C:C,
                                                    MATCH(
                                                        A17&amp;B17,
                                                        Insumos!I:I,
                                                        0)
                                                )="Outro",
                                                INDEX(
                                                    Insumos!F:F,
                                                    MATCH(
                                                        A17&amp;B17,
                                                        Insumos!I:I,
                                                        0)
                                                ),
                                                0
                                            ),
                                            "Não encontrado"),
                                        IFERROR(
                                            INDEX(Y:Y,
                                                MATCH(
                                                    A17&amp;B17,AG:AG,
                                                    0)
                                            ),
                                            "Não encontrado")
                                    )</f>
        <v>18.28</v>
      </c>
      <c r="Y17" s="72">
        <f t="shared" si="8"/>
        <v>18.28</v>
      </c>
      <c r="Z17" s="72">
        <f>IF(
                            C17="INSUMO",
                            IFERROR(
                                INDEX(
                                    Insumos!F:F,
                                    MATCH(
                                        A17&amp;B17,
                                        Insumos!I:I,
                                        0)
                                ),
                                "Não encontrado"),
                            IFERROR(
                                INDEX(AA:AA,
                                    MATCH(
                                        A17&amp;B17,AG:AG,
                                        0)
                                ),
                                "Não encontrado")
                        )</f>
        <v>18.28</v>
      </c>
      <c r="AA17" s="72">
        <f t="shared" si="9"/>
        <v>18.28</v>
      </c>
      <c r="AB17" s="73"/>
      <c r="AC17" s="73"/>
      <c r="AD17" s="70" t="s">
        <v>39</v>
      </c>
      <c r="AE17" s="74"/>
      <c r="AF17" s="74"/>
    </row>
    <row r="18" spans="1:33" x14ac:dyDescent="0.25">
      <c r="A18" s="138" t="s">
        <v>51</v>
      </c>
      <c r="B18" s="60" t="s">
        <v>38</v>
      </c>
      <c r="C18" s="61" t="s">
        <v>45</v>
      </c>
      <c r="D18" s="62" t="s">
        <v>40</v>
      </c>
      <c r="E18" s="62" t="s">
        <v>52</v>
      </c>
      <c r="F18" s="63" t="s">
        <v>42</v>
      </c>
      <c r="G18" s="63">
        <v>1</v>
      </c>
      <c r="H18" s="64">
        <f>IF(
                        C18="INSUMO",
                                        IFERROR(
                                            IF(
                                                INDEX(
                                                    Insumos!C:C,
                                                    MATCH(
                                                        A18&amp;B18,
                                                        Insumos!I:I,
                                                        0)
                                                )="Material",
                                                INDEX(
                                                    Insumos!F:F,
                                                    MATCH(
                                                        A18&amp;B18,
                                                        Insumos!I:I,
                                                        0)
                                                ),
                                                0
                                            ),
                                            "Não encontrado"),
                                        IFERROR(
                                            INDEX(I:I,
                                                MATCH(
                                                    A18&amp;B18,AG:AG,
                                                    0)
                                            ),
                                            "Não encontrado")
                                    )</f>
        <v>0</v>
      </c>
      <c r="I18" s="64">
        <f t="shared" si="0"/>
        <v>0</v>
      </c>
      <c r="J18" s="64">
        <f t="shared" si="1"/>
        <v>271.75</v>
      </c>
      <c r="K18" s="64">
        <f t="shared" si="1"/>
        <v>271.75</v>
      </c>
      <c r="L18" s="64">
        <f>IF(
                        C18="INSUMO",
                                        IFERROR(
                                            IF(
                                                INDEX(
                                                    Insumos!C:C,
                                                    MATCH(
                                                        A18&amp;B18,
                                                        Insumos!I:I,
                                                        0)
                                                )="Mao_obra",
                                                INDEX(
                                                    Insumos!F:F,
                                                    MATCH(
                                                        A18&amp;B18,
                                                        Insumos!I:I,
                                                        0)
                                                ),
                                                0
                                            ),
                                            "Não encontrado"),
                                        IFERROR(
                                            INDEX(M:M,
                                                MATCH(
                                                    A18&amp;B18,AG:AG,
                                                    0)
                                            ),
                                            "Não encontrado")
                                    )</f>
        <v>0</v>
      </c>
      <c r="M18" s="64">
        <f t="shared" si="2"/>
        <v>0</v>
      </c>
      <c r="N18" s="64">
        <f>IF(
                        C18="INSUMO",
                                        IFERROR(
                                            IF(
                                                INDEX(
                                                    Insumos!C:C,
                                                    MATCH(
                                                        A18&amp;B18,
                                                        Insumos!I:I,
                                                        0)
                                                )="Equipamento",
                                                INDEX(
                                                    Insumos!F:F,
                                                    MATCH(
                                                        A18&amp;B18,
                                                        Insumos!I:I,
                                                        0)
                                                ),
                                                0
                                            ),
                                            "Não encontrado"),
                                        IFERROR(
                                            INDEX(O:O,
                                                MATCH(
                                                    A18&amp;B18,AG:AG,
                                                    0)
                                            ),
                                            "Não encontrado")
                                    )</f>
        <v>0</v>
      </c>
      <c r="O18" s="64">
        <f t="shared" si="3"/>
        <v>0</v>
      </c>
      <c r="P18" s="64">
        <f>IF(
                        C18="INSUMO",
                                        IFERROR(
                                            IF(
                                                INDEX(
                                                    Insumos!C:C,
                                                    MATCH(
                                                        A18&amp;B18,
                                                        Insumos!I:I,
                                                        0)
                                                )="Transporte",
                                                INDEX(
                                                    Insumos!F:F,
                                                    MATCH(
                                                        A18&amp;B18,
                                                        Insumos!I:I,
                                                        0)
                                                ),
                                                0
                                            ),
                                            "Não encontrado"),
                                        IFERROR(
                                            INDEX(Q:Q,
                                                MATCH(
                                                    A18&amp;B18,AG:AG,
                                                    0)
                                            ),
                                            "Não encontrado")
                                    )</f>
        <v>0</v>
      </c>
      <c r="Q18" s="64">
        <f t="shared" si="4"/>
        <v>0</v>
      </c>
      <c r="R18" s="64">
        <f>IF(
                        C18="INSUMO",
                                        IFERROR(
                                            IF(
                                                INDEX(
                                                    Insumos!C:C,
                                                    MATCH(
                                                        A18&amp;B18,
                                                        Insumos!I:I,
                                                        0)
                                                )="Terceirizados",
                                                INDEX(
                                                    Insumos!F:F,
                                                    MATCH(
                                                        A18&amp;B18,
                                                        Insumos!I:I,
                                                        0)
                                                ),
                                                0
                                            ),
                                            "Não encontrado"),
                                        IFERROR(
                                            INDEX(S:S,
                                                MATCH(
                                                    A18&amp;B18,AG:AG,
                                                    0)
                                            ),
                                            "Não encontrado")
                                    )</f>
        <v>0</v>
      </c>
      <c r="S18" s="64">
        <f t="shared" si="5"/>
        <v>0</v>
      </c>
      <c r="T18" s="64">
        <f>IF(
                        C18="INSUMO",
                                        IFERROR(
                                            IF(
                                                INDEX(
                                                    Insumos!C:C,
                                                    MATCH(
                                                        A18&amp;B18,
                                                        Insumos!I:I,
                                                        0)
                                                )="Comissionamento",
                                                INDEX(
                                                    Insumos!F:F,
                                                    MATCH(
                                                        A18&amp;B18,
                                                        Insumos!I:I,
                                                        0)
                                                ),
                                                0
                                            ),
                                            "Não encontrado"),
                                        IFERROR(
                                            INDEX(U:U,
                                                MATCH(
                                                    A18&amp;B18,AG:AG,
                                                    0)
                                            ),
                                            "Não encontrado")
                                    )</f>
        <v>0</v>
      </c>
      <c r="U18" s="64">
        <f t="shared" si="6"/>
        <v>0</v>
      </c>
      <c r="V18" s="64">
        <f>IF(
                        C18="INSUMO",
                                        IFERROR(
                                            IF(
                                                INDEX(
                                                    Insumos!C:C,
                                                    MATCH(
                                                        A18&amp;B18,
                                                        Insumos!I:I,
                                                        0)
                                                )="Verba",
                                                INDEX(
                                                    Insumos!F:F,
                                                    MATCH(
                                                        A18&amp;B18,
                                                        Insumos!I:I,
                                                        0)
                                                ),
                                                0
                                            ),
                                            "Não encontrado"),
                                        IFERROR(
                                            INDEX(W:W,
                                                MATCH(
                                                    A18&amp;B18,AG:AG,
                                                    0)
                                            ),
                                            "Não encontrado")
                                    )</f>
        <v>0</v>
      </c>
      <c r="W18" s="64">
        <f t="shared" si="7"/>
        <v>0</v>
      </c>
      <c r="X18" s="64">
        <f>IF(
                        C18="INSUMO",
                                        IFERROR(
                                            IF(
                                                INDEX(
                                                    Insumos!C:C,
                                                    MATCH(
                                                        A18&amp;B18,
                                                        Insumos!I:I,
                                                        0)
                                                )="Outro",
                                                INDEX(
                                                    Insumos!F:F,
                                                    MATCH(
                                                        A18&amp;B18,
                                                        Insumos!I:I,
                                                        0)
                                                ),
                                                0
                                            ),
                                            "Não encontrado"),
                                        IFERROR(
                                            INDEX(Y:Y,
                                                MATCH(
                                                    A18&amp;B18,AG:AG,
                                                    0)
                                            ),
                                            "Não encontrado")
                                    )</f>
        <v>271.75</v>
      </c>
      <c r="Y18" s="64">
        <f t="shared" si="8"/>
        <v>271.75</v>
      </c>
      <c r="Z18" s="64">
        <f>IF(
                            C18="INSUMO",
                            IFERROR(
                                INDEX(
                                    Insumos!F:F,
                                    MATCH(
                                        A18&amp;B18,
                                        Insumos!I:I,
                                        0)
                                ),
                                "Não encontrado"),
                            IFERROR(
                                INDEX(AA:AA,
                                    MATCH(
                                        A18&amp;B18,AG:AG,
                                        0)
                                ),
                                "Não encontrado")
                        )</f>
        <v>271.75</v>
      </c>
      <c r="AA18" s="64">
        <f t="shared" si="9"/>
        <v>271.75</v>
      </c>
      <c r="AB18" s="65"/>
      <c r="AC18" s="65"/>
      <c r="AD18" s="62" t="s">
        <v>39</v>
      </c>
      <c r="AE18" s="66"/>
      <c r="AF18" s="66"/>
    </row>
    <row r="19" spans="1:33" x14ac:dyDescent="0.25">
      <c r="A19" s="137" t="s">
        <v>53</v>
      </c>
      <c r="B19" s="68" t="s">
        <v>38</v>
      </c>
      <c r="C19" s="69" t="s">
        <v>45</v>
      </c>
      <c r="D19" s="70" t="s">
        <v>40</v>
      </c>
      <c r="E19" s="70" t="s">
        <v>54</v>
      </c>
      <c r="F19" s="71" t="s">
        <v>42</v>
      </c>
      <c r="G19" s="71">
        <v>1</v>
      </c>
      <c r="H19" s="72">
        <f>IF(
                        C19="INSUMO",
                                        IFERROR(
                                            IF(
                                                INDEX(
                                                    Insumos!C:C,
                                                    MATCH(
                                                        A19&amp;B19,
                                                        Insumos!I:I,
                                                        0)
                                                )="Material",
                                                INDEX(
                                                    Insumos!F:F,
                                                    MATCH(
                                                        A19&amp;B19,
                                                        Insumos!I:I,
                                                        0)
                                                ),
                                                0
                                            ),
                                            "Não encontrado"),
                                        IFERROR(
                                            INDEX(I:I,
                                                MATCH(
                                                    A19&amp;B19,AG:AG,
                                                    0)
                                            ),
                                            "Não encontrado")
                                    )</f>
        <v>0</v>
      </c>
      <c r="I19" s="72">
        <f t="shared" si="0"/>
        <v>0</v>
      </c>
      <c r="J19" s="72">
        <f t="shared" si="1"/>
        <v>0.01</v>
      </c>
      <c r="K19" s="72">
        <f t="shared" si="1"/>
        <v>0.01</v>
      </c>
      <c r="L19" s="72">
        <f>IF(
                        C19="INSUMO",
                                        IFERROR(
                                            IF(
                                                INDEX(
                                                    Insumos!C:C,
                                                    MATCH(
                                                        A19&amp;B19,
                                                        Insumos!I:I,
                                                        0)
                                                )="Mao_obra",
                                                INDEX(
                                                    Insumos!F:F,
                                                    MATCH(
                                                        A19&amp;B19,
                                                        Insumos!I:I,
                                                        0)
                                                ),
                                                0
                                            ),
                                            "Não encontrado"),
                                        IFERROR(
                                            INDEX(M:M,
                                                MATCH(
                                                    A19&amp;B19,AG:AG,
                                                    0)
                                            ),
                                            "Não encontrado")
                                    )</f>
        <v>0</v>
      </c>
      <c r="M19" s="72">
        <f t="shared" si="2"/>
        <v>0</v>
      </c>
      <c r="N19" s="72">
        <f>IF(
                        C19="INSUMO",
                                        IFERROR(
                                            IF(
                                                INDEX(
                                                    Insumos!C:C,
                                                    MATCH(
                                                        A19&amp;B19,
                                                        Insumos!I:I,
                                                        0)
                                                )="Equipamento",
                                                INDEX(
                                                    Insumos!F:F,
                                                    MATCH(
                                                        A19&amp;B19,
                                                        Insumos!I:I,
                                                        0)
                                                ),
                                                0
                                            ),
                                            "Não encontrado"),
                                        IFERROR(
                                            INDEX(O:O,
                                                MATCH(
                                                    A19&amp;B19,AG:AG,
                                                    0)
                                            ),
                                            "Não encontrado")
                                    )</f>
        <v>0</v>
      </c>
      <c r="O19" s="72">
        <f t="shared" si="3"/>
        <v>0</v>
      </c>
      <c r="P19" s="72">
        <f>IF(
                        C19="INSUMO",
                                        IFERROR(
                                            IF(
                                                INDEX(
                                                    Insumos!C:C,
                                                    MATCH(
                                                        A19&amp;B19,
                                                        Insumos!I:I,
                                                        0)
                                                )="Transporte",
                                                INDEX(
                                                    Insumos!F:F,
                                                    MATCH(
                                                        A19&amp;B19,
                                                        Insumos!I:I,
                                                        0)
                                                ),
                                                0
                                            ),
                                            "Não encontrado"),
                                        IFERROR(
                                            INDEX(Q:Q,
                                                MATCH(
                                                    A19&amp;B19,AG:AG,
                                                    0)
                                            ),
                                            "Não encontrado")
                                    )</f>
        <v>0</v>
      </c>
      <c r="Q19" s="72">
        <f t="shared" si="4"/>
        <v>0</v>
      </c>
      <c r="R19" s="72">
        <f>IF(
                        C19="INSUMO",
                                        IFERROR(
                                            IF(
                                                INDEX(
                                                    Insumos!C:C,
                                                    MATCH(
                                                        A19&amp;B19,
                                                        Insumos!I:I,
                                                        0)
                                                )="Terceirizados",
                                                INDEX(
                                                    Insumos!F:F,
                                                    MATCH(
                                                        A19&amp;B19,
                                                        Insumos!I:I,
                                                        0)
                                                ),
                                                0
                                            ),
                                            "Não encontrado"),
                                        IFERROR(
                                            INDEX(S:S,
                                                MATCH(
                                                    A19&amp;B19,AG:AG,
                                                    0)
                                            ),
                                            "Não encontrado")
                                    )</f>
        <v>0</v>
      </c>
      <c r="S19" s="72">
        <f t="shared" si="5"/>
        <v>0</v>
      </c>
      <c r="T19" s="72">
        <f>IF(
                        C19="INSUMO",
                                        IFERROR(
                                            IF(
                                                INDEX(
                                                    Insumos!C:C,
                                                    MATCH(
                                                        A19&amp;B19,
                                                        Insumos!I:I,
                                                        0)
                                                )="Comissionamento",
                                                INDEX(
                                                    Insumos!F:F,
                                                    MATCH(
                                                        A19&amp;B19,
                                                        Insumos!I:I,
                                                        0)
                                                ),
                                                0
                                            ),
                                            "Não encontrado"),
                                        IFERROR(
                                            INDEX(U:U,
                                                MATCH(
                                                    A19&amp;B19,AG:AG,
                                                    0)
                                            ),
                                            "Não encontrado")
                                    )</f>
        <v>0</v>
      </c>
      <c r="U19" s="72">
        <f t="shared" si="6"/>
        <v>0</v>
      </c>
      <c r="V19" s="72">
        <f>IF(
                        C19="INSUMO",
                                        IFERROR(
                                            IF(
                                                INDEX(
                                                    Insumos!C:C,
                                                    MATCH(
                                                        A19&amp;B19,
                                                        Insumos!I:I,
                                                        0)
                                                )="Verba",
                                                INDEX(
                                                    Insumos!F:F,
                                                    MATCH(
                                                        A19&amp;B19,
                                                        Insumos!I:I,
                                                        0)
                                                ),
                                                0
                                            ),
                                            "Não encontrado"),
                                        IFERROR(
                                            INDEX(W:W,
                                                MATCH(
                                                    A19&amp;B19,AG:AG,
                                                    0)
                                            ),
                                            "Não encontrado")
                                    )</f>
        <v>0</v>
      </c>
      <c r="W19" s="72">
        <f t="shared" si="7"/>
        <v>0</v>
      </c>
      <c r="X19" s="72">
        <f>IF(
                        C19="INSUMO",
                                        IFERROR(
                                            IF(
                                                INDEX(
                                                    Insumos!C:C,
                                                    MATCH(
                                                        A19&amp;B19,
                                                        Insumos!I:I,
                                                        0)
                                                )="Outro",
                                                INDEX(
                                                    Insumos!F:F,
                                                    MATCH(
                                                        A19&amp;B19,
                                                        Insumos!I:I,
                                                        0)
                                                ),
                                                0
                                            ),
                                            "Não encontrado"),
                                        IFERROR(
                                            INDEX(Y:Y,
                                                MATCH(
                                                    A19&amp;B19,AG:AG,
                                                    0)
                                            ),
                                            "Não encontrado")
                                    )</f>
        <v>0.01</v>
      </c>
      <c r="Y19" s="72">
        <f t="shared" si="8"/>
        <v>0.01</v>
      </c>
      <c r="Z19" s="72">
        <f>IF(
                            C19="INSUMO",
                            IFERROR(
                                INDEX(
                                    Insumos!F:F,
                                    MATCH(
                                        A19&amp;B19,
                                        Insumos!I:I,
                                        0)
                                ),
                                "Não encontrado"),
                            IFERROR(
                                INDEX(AA:AA,
                                    MATCH(
                                        A19&amp;B19,AG:AG,
                                        0)
                                ),
                                "Não encontrado")
                        )</f>
        <v>0.01</v>
      </c>
      <c r="AA19" s="72">
        <f t="shared" si="9"/>
        <v>0.01</v>
      </c>
      <c r="AB19" s="73"/>
      <c r="AC19" s="73"/>
      <c r="AD19" s="70" t="s">
        <v>39</v>
      </c>
      <c r="AE19" s="74"/>
      <c r="AF19" s="74"/>
    </row>
    <row r="20" spans="1:33" x14ac:dyDescent="0.25">
      <c r="A20" s="138" t="s">
        <v>55</v>
      </c>
      <c r="B20" s="60" t="s">
        <v>38</v>
      </c>
      <c r="C20" s="61" t="s">
        <v>45</v>
      </c>
      <c r="D20" s="62" t="s">
        <v>40</v>
      </c>
      <c r="E20" s="62" t="s">
        <v>56</v>
      </c>
      <c r="F20" s="63" t="s">
        <v>42</v>
      </c>
      <c r="G20" s="63">
        <v>1</v>
      </c>
      <c r="H20" s="64">
        <f>IF(
                        C20="INSUMO",
                                        IFERROR(
                                            IF(
                                                INDEX(
                                                    Insumos!C:C,
                                                    MATCH(
                                                        A20&amp;B20,
                                                        Insumos!I:I,
                                                        0)
                                                )="Material",
                                                INDEX(
                                                    Insumos!F:F,
                                                    MATCH(
                                                        A20&amp;B20,
                                                        Insumos!I:I,
                                                        0)
                                                ),
                                                0
                                            ),
                                            "Não encontrado"),
                                        IFERROR(
                                            INDEX(I:I,
                                                MATCH(
                                                    A20&amp;B20,AG:AG,
                                                    0)
                                            ),
                                            "Não encontrado")
                                    )</f>
        <v>0</v>
      </c>
      <c r="I20" s="64">
        <f t="shared" si="0"/>
        <v>0</v>
      </c>
      <c r="J20" s="64">
        <f t="shared" si="1"/>
        <v>162.22</v>
      </c>
      <c r="K20" s="64">
        <f t="shared" si="1"/>
        <v>162.22</v>
      </c>
      <c r="L20" s="64">
        <f>IF(
                        C20="INSUMO",
                                        IFERROR(
                                            IF(
                                                INDEX(
                                                    Insumos!C:C,
                                                    MATCH(
                                                        A20&amp;B20,
                                                        Insumos!I:I,
                                                        0)
                                                )="Mao_obra",
                                                INDEX(
                                                    Insumos!F:F,
                                                    MATCH(
                                                        A20&amp;B20,
                                                        Insumos!I:I,
                                                        0)
                                                ),
                                                0
                                            ),
                                            "Não encontrado"),
                                        IFERROR(
                                            INDEX(M:M,
                                                MATCH(
                                                    A20&amp;B20,AG:AG,
                                                    0)
                                            ),
                                            "Não encontrado")
                                    )</f>
        <v>0</v>
      </c>
      <c r="M20" s="64">
        <f t="shared" si="2"/>
        <v>0</v>
      </c>
      <c r="N20" s="64">
        <f>IF(
                        C20="INSUMO",
                                        IFERROR(
                                            IF(
                                                INDEX(
                                                    Insumos!C:C,
                                                    MATCH(
                                                        A20&amp;B20,
                                                        Insumos!I:I,
                                                        0)
                                                )="Equipamento",
                                                INDEX(
                                                    Insumos!F:F,
                                                    MATCH(
                                                        A20&amp;B20,
                                                        Insumos!I:I,
                                                        0)
                                                ),
                                                0
                                            ),
                                            "Não encontrado"),
                                        IFERROR(
                                            INDEX(O:O,
                                                MATCH(
                                                    A20&amp;B20,AG:AG,
                                                    0)
                                            ),
                                            "Não encontrado")
                                    )</f>
        <v>0</v>
      </c>
      <c r="O20" s="64">
        <f t="shared" si="3"/>
        <v>0</v>
      </c>
      <c r="P20" s="64">
        <f>IF(
                        C20="INSUMO",
                                        IFERROR(
                                            IF(
                                                INDEX(
                                                    Insumos!C:C,
                                                    MATCH(
                                                        A20&amp;B20,
                                                        Insumos!I:I,
                                                        0)
                                                )="Transporte",
                                                INDEX(
                                                    Insumos!F:F,
                                                    MATCH(
                                                        A20&amp;B20,
                                                        Insumos!I:I,
                                                        0)
                                                ),
                                                0
                                            ),
                                            "Não encontrado"),
                                        IFERROR(
                                            INDEX(Q:Q,
                                                MATCH(
                                                    A20&amp;B20,AG:AG,
                                                    0)
                                            ),
                                            "Não encontrado")
                                    )</f>
        <v>0</v>
      </c>
      <c r="Q20" s="64">
        <f t="shared" si="4"/>
        <v>0</v>
      </c>
      <c r="R20" s="64">
        <f>IF(
                        C20="INSUMO",
                                        IFERROR(
                                            IF(
                                                INDEX(
                                                    Insumos!C:C,
                                                    MATCH(
                                                        A20&amp;B20,
                                                        Insumos!I:I,
                                                        0)
                                                )="Terceirizados",
                                                INDEX(
                                                    Insumos!F:F,
                                                    MATCH(
                                                        A20&amp;B20,
                                                        Insumos!I:I,
                                                        0)
                                                ),
                                                0
                                            ),
                                            "Não encontrado"),
                                        IFERROR(
                                            INDEX(S:S,
                                                MATCH(
                                                    A20&amp;B20,AG:AG,
                                                    0)
                                            ),
                                            "Não encontrado")
                                    )</f>
        <v>0</v>
      </c>
      <c r="S20" s="64">
        <f t="shared" si="5"/>
        <v>0</v>
      </c>
      <c r="T20" s="64">
        <f>IF(
                        C20="INSUMO",
                                        IFERROR(
                                            IF(
                                                INDEX(
                                                    Insumos!C:C,
                                                    MATCH(
                                                        A20&amp;B20,
                                                        Insumos!I:I,
                                                        0)
                                                )="Comissionamento",
                                                INDEX(
                                                    Insumos!F:F,
                                                    MATCH(
                                                        A20&amp;B20,
                                                        Insumos!I:I,
                                                        0)
                                                ),
                                                0
                                            ),
                                            "Não encontrado"),
                                        IFERROR(
                                            INDEX(U:U,
                                                MATCH(
                                                    A20&amp;B20,AG:AG,
                                                    0)
                                            ),
                                            "Não encontrado")
                                    )</f>
        <v>0</v>
      </c>
      <c r="U20" s="64">
        <f t="shared" si="6"/>
        <v>0</v>
      </c>
      <c r="V20" s="64">
        <f>IF(
                        C20="INSUMO",
                                        IFERROR(
                                            IF(
                                                INDEX(
                                                    Insumos!C:C,
                                                    MATCH(
                                                        A20&amp;B20,
                                                        Insumos!I:I,
                                                        0)
                                                )="Verba",
                                                INDEX(
                                                    Insumos!F:F,
                                                    MATCH(
                                                        A20&amp;B20,
                                                        Insumos!I:I,
                                                        0)
                                                ),
                                                0
                                            ),
                                            "Não encontrado"),
                                        IFERROR(
                                            INDEX(W:W,
                                                MATCH(
                                                    A20&amp;B20,AG:AG,
                                                    0)
                                            ),
                                            "Não encontrado")
                                    )</f>
        <v>0</v>
      </c>
      <c r="W20" s="64">
        <f t="shared" si="7"/>
        <v>0</v>
      </c>
      <c r="X20" s="64">
        <f>IF(
                        C20="INSUMO",
                                        IFERROR(
                                            IF(
                                                INDEX(
                                                    Insumos!C:C,
                                                    MATCH(
                                                        A20&amp;B20,
                                                        Insumos!I:I,
                                                        0)
                                                )="Outro",
                                                INDEX(
                                                    Insumos!F:F,
                                                    MATCH(
                                                        A20&amp;B20,
                                                        Insumos!I:I,
                                                        0)
                                                ),
                                                0
                                            ),
                                            "Não encontrado"),
                                        IFERROR(
                                            INDEX(Y:Y,
                                                MATCH(
                                                    A20&amp;B20,AG:AG,
                                                    0)
                                            ),
                                            "Não encontrado")
                                    )</f>
        <v>162.22</v>
      </c>
      <c r="Y20" s="64">
        <f t="shared" si="8"/>
        <v>162.22</v>
      </c>
      <c r="Z20" s="64">
        <f>IF(
                            C20="INSUMO",
                            IFERROR(
                                INDEX(
                                    Insumos!F:F,
                                    MATCH(
                                        A20&amp;B20,
                                        Insumos!I:I,
                                        0)
                                ),
                                "Não encontrado"),
                            IFERROR(
                                INDEX(AA:AA,
                                    MATCH(
                                        A20&amp;B20,AG:AG,
                                        0)
                                ),
                                "Não encontrado")
                        )</f>
        <v>162.22</v>
      </c>
      <c r="AA20" s="64">
        <f t="shared" si="9"/>
        <v>162.22</v>
      </c>
      <c r="AB20" s="65"/>
      <c r="AC20" s="65"/>
      <c r="AD20" s="62" t="s">
        <v>39</v>
      </c>
      <c r="AE20" s="66"/>
      <c r="AF20" s="66"/>
    </row>
    <row r="21" spans="1:33" x14ac:dyDescent="0.25">
      <c r="A21" s="137" t="s">
        <v>57</v>
      </c>
      <c r="B21" s="68" t="s">
        <v>38</v>
      </c>
      <c r="C21" s="69" t="s">
        <v>45</v>
      </c>
      <c r="D21" s="70" t="s">
        <v>40</v>
      </c>
      <c r="E21" s="70" t="s">
        <v>58</v>
      </c>
      <c r="F21" s="71" t="s">
        <v>42</v>
      </c>
      <c r="G21" s="71">
        <v>1</v>
      </c>
      <c r="H21" s="72">
        <f>IF(
                        C21="INSUMO",
                                        IFERROR(
                                            IF(
                                                INDEX(
                                                    Insumos!C:C,
                                                    MATCH(
                                                        A21&amp;B21,
                                                        Insumos!I:I,
                                                        0)
                                                )="Material",
                                                INDEX(
                                                    Insumos!F:F,
                                                    MATCH(
                                                        A21&amp;B21,
                                                        Insumos!I:I,
                                                        0)
                                                ),
                                                0
                                            ),
                                            "Não encontrado"),
                                        IFERROR(
                                            INDEX(I:I,
                                                MATCH(
                                                    A21&amp;B21,AG:AG,
                                                    0)
                                            ),
                                            "Não encontrado")
                                    )</f>
        <v>0</v>
      </c>
      <c r="I21" s="72">
        <f t="shared" si="0"/>
        <v>0</v>
      </c>
      <c r="J21" s="72">
        <f t="shared" si="1"/>
        <v>6193.33</v>
      </c>
      <c r="K21" s="72">
        <f t="shared" si="1"/>
        <v>6193.33</v>
      </c>
      <c r="L21" s="72">
        <f>IF(
                        C21="INSUMO",
                                        IFERROR(
                                            IF(
                                                INDEX(
                                                    Insumos!C:C,
                                                    MATCH(
                                                        A21&amp;B21,
                                                        Insumos!I:I,
                                                        0)
                                                )="Mao_obra",
                                                INDEX(
                                                    Insumos!F:F,
                                                    MATCH(
                                                        A21&amp;B21,
                                                        Insumos!I:I,
                                                        0)
                                                ),
                                                0
                                            ),
                                            "Não encontrado"),
                                        IFERROR(
                                            INDEX(M:M,
                                                MATCH(
                                                    A21&amp;B21,AG:AG,
                                                    0)
                                            ),
                                            "Não encontrado")
                                    )</f>
        <v>6193.33</v>
      </c>
      <c r="M21" s="72">
        <f t="shared" si="2"/>
        <v>6193.33</v>
      </c>
      <c r="N21" s="72">
        <f>IF(
                        C21="INSUMO",
                                        IFERROR(
                                            IF(
                                                INDEX(
                                                    Insumos!C:C,
                                                    MATCH(
                                                        A21&amp;B21,
                                                        Insumos!I:I,
                                                        0)
                                                )="Equipamento",
                                                INDEX(
                                                    Insumos!F:F,
                                                    MATCH(
                                                        A21&amp;B21,
                                                        Insumos!I:I,
                                                        0)
                                                ),
                                                0
                                            ),
                                            "Não encontrado"),
                                        IFERROR(
                                            INDEX(O:O,
                                                MATCH(
                                                    A21&amp;B21,AG:AG,
                                                    0)
                                            ),
                                            "Não encontrado")
                                    )</f>
        <v>0</v>
      </c>
      <c r="O21" s="72">
        <f t="shared" si="3"/>
        <v>0</v>
      </c>
      <c r="P21" s="72">
        <f>IF(
                        C21="INSUMO",
                                        IFERROR(
                                            IF(
                                                INDEX(
                                                    Insumos!C:C,
                                                    MATCH(
                                                        A21&amp;B21,
                                                        Insumos!I:I,
                                                        0)
                                                )="Transporte",
                                                INDEX(
                                                    Insumos!F:F,
                                                    MATCH(
                                                        A21&amp;B21,
                                                        Insumos!I:I,
                                                        0)
                                                ),
                                                0
                                            ),
                                            "Não encontrado"),
                                        IFERROR(
                                            INDEX(Q:Q,
                                                MATCH(
                                                    A21&amp;B21,AG:AG,
                                                    0)
                                            ),
                                            "Não encontrado")
                                    )</f>
        <v>0</v>
      </c>
      <c r="Q21" s="72">
        <f t="shared" si="4"/>
        <v>0</v>
      </c>
      <c r="R21" s="72">
        <f>IF(
                        C21="INSUMO",
                                        IFERROR(
                                            IF(
                                                INDEX(
                                                    Insumos!C:C,
                                                    MATCH(
                                                        A21&amp;B21,
                                                        Insumos!I:I,
                                                        0)
                                                )="Terceirizados",
                                                INDEX(
                                                    Insumos!F:F,
                                                    MATCH(
                                                        A21&amp;B21,
                                                        Insumos!I:I,
                                                        0)
                                                ),
                                                0
                                            ),
                                            "Não encontrado"),
                                        IFERROR(
                                            INDEX(S:S,
                                                MATCH(
                                                    A21&amp;B21,AG:AG,
                                                    0)
                                            ),
                                            "Não encontrado")
                                    )</f>
        <v>0</v>
      </c>
      <c r="S21" s="72">
        <f t="shared" si="5"/>
        <v>0</v>
      </c>
      <c r="T21" s="72">
        <f>IF(
                        C21="INSUMO",
                                        IFERROR(
                                            IF(
                                                INDEX(
                                                    Insumos!C:C,
                                                    MATCH(
                                                        A21&amp;B21,
                                                        Insumos!I:I,
                                                        0)
                                                )="Comissionamento",
                                                INDEX(
                                                    Insumos!F:F,
                                                    MATCH(
                                                        A21&amp;B21,
                                                        Insumos!I:I,
                                                        0)
                                                ),
                                                0
                                            ),
                                            "Não encontrado"),
                                        IFERROR(
                                            INDEX(U:U,
                                                MATCH(
                                                    A21&amp;B21,AG:AG,
                                                    0)
                                            ),
                                            "Não encontrado")
                                    )</f>
        <v>0</v>
      </c>
      <c r="U21" s="72">
        <f t="shared" si="6"/>
        <v>0</v>
      </c>
      <c r="V21" s="72">
        <f>IF(
                        C21="INSUMO",
                                        IFERROR(
                                            IF(
                                                INDEX(
                                                    Insumos!C:C,
                                                    MATCH(
                                                        A21&amp;B21,
                                                        Insumos!I:I,
                                                        0)
                                                )="Verba",
                                                INDEX(
                                                    Insumos!F:F,
                                                    MATCH(
                                                        A21&amp;B21,
                                                        Insumos!I:I,
                                                        0)
                                                ),
                                                0
                                            ),
                                            "Não encontrado"),
                                        IFERROR(
                                            INDEX(W:W,
                                                MATCH(
                                                    A21&amp;B21,AG:AG,
                                                    0)
                                            ),
                                            "Não encontrado")
                                    )</f>
        <v>0</v>
      </c>
      <c r="W21" s="72">
        <f t="shared" si="7"/>
        <v>0</v>
      </c>
      <c r="X21" s="72">
        <f>IF(
                        C21="INSUMO",
                                        IFERROR(
                                            IF(
                                                INDEX(
                                                    Insumos!C:C,
                                                    MATCH(
                                                        A21&amp;B21,
                                                        Insumos!I:I,
                                                        0)
                                                )="Outro",
                                                INDEX(
                                                    Insumos!F:F,
                                                    MATCH(
                                                        A21&amp;B21,
                                                        Insumos!I:I,
                                                        0)
                                                ),
                                                0
                                            ),
                                            "Não encontrado"),
                                        IFERROR(
                                            INDEX(Y:Y,
                                                MATCH(
                                                    A21&amp;B21,AG:AG,
                                                    0)
                                            ),
                                            "Não encontrado")
                                    )</f>
        <v>0</v>
      </c>
      <c r="Y21" s="72">
        <f t="shared" si="8"/>
        <v>0</v>
      </c>
      <c r="Z21" s="72">
        <f>IF(
                            C21="INSUMO",
                            IFERROR(
                                INDEX(
                                    Insumos!F:F,
                                    MATCH(
                                        A21&amp;B21,
                                        Insumos!I:I,
                                        0)
                                ),
                                "Não encontrado"),
                            IFERROR(
                                INDEX(AA:AA,
                                    MATCH(
                                        A21&amp;B21,AG:AG,
                                        0)
                                ),
                                "Não encontrado")
                        )</f>
        <v>6193.33</v>
      </c>
      <c r="AA21" s="72">
        <f t="shared" si="9"/>
        <v>6193.33</v>
      </c>
      <c r="AB21" s="73"/>
      <c r="AC21" s="73"/>
      <c r="AD21" s="70" t="s">
        <v>39</v>
      </c>
      <c r="AE21" s="74"/>
      <c r="AF21" s="74"/>
    </row>
    <row r="22" spans="1:33" x14ac:dyDescent="0.25">
      <c r="A22" s="136" t="s">
        <v>59</v>
      </c>
      <c r="B22" s="51" t="s">
        <v>38</v>
      </c>
      <c r="C22" s="52" t="s">
        <v>39</v>
      </c>
      <c r="D22" s="53" t="s">
        <v>40</v>
      </c>
      <c r="E22" s="53" t="s">
        <v>60</v>
      </c>
      <c r="F22" s="54" t="s">
        <v>42</v>
      </c>
      <c r="G22" s="55"/>
      <c r="H22" s="56">
        <v>0</v>
      </c>
      <c r="I22" s="56">
        <f>SUM(I23:I29)</f>
        <v>0</v>
      </c>
      <c r="J22" s="56"/>
      <c r="K22" s="56">
        <f>SUM(K23:K29)</f>
        <v>8731.3700000000008</v>
      </c>
      <c r="L22" s="56"/>
      <c r="M22" s="56">
        <f>SUM(M23:M29)</f>
        <v>7890.67</v>
      </c>
      <c r="N22" s="56"/>
      <c r="O22" s="56">
        <f>SUM(O23:O29)</f>
        <v>0</v>
      </c>
      <c r="P22" s="56"/>
      <c r="Q22" s="56">
        <f>SUM(Q23:Q29)</f>
        <v>0</v>
      </c>
      <c r="R22" s="56"/>
      <c r="S22" s="56">
        <f>SUM(S23:S29)</f>
        <v>0</v>
      </c>
      <c r="T22" s="56"/>
      <c r="U22" s="56">
        <f>SUM(U23:U29)</f>
        <v>0</v>
      </c>
      <c r="V22" s="56"/>
      <c r="W22" s="56">
        <f>SUM(W23:W29)</f>
        <v>0</v>
      </c>
      <c r="X22" s="56"/>
      <c r="Y22" s="56">
        <f>SUM(Y23:Y29)</f>
        <v>840.7</v>
      </c>
      <c r="Z22" s="56"/>
      <c r="AA22" s="56">
        <f>SUM(AA23:AA29)</f>
        <v>8731.3700000000008</v>
      </c>
      <c r="AB22" s="57" t="s">
        <v>39</v>
      </c>
      <c r="AC22" s="57"/>
      <c r="AD22" s="53" t="s">
        <v>39</v>
      </c>
      <c r="AE22" s="58" t="s">
        <v>39</v>
      </c>
      <c r="AF22" s="58" t="s">
        <v>43</v>
      </c>
      <c r="AG22" t="str">
        <f>A22&amp;B22&amp;C22</f>
        <v>101401SINAPI</v>
      </c>
    </row>
    <row r="23" spans="1:33" x14ac:dyDescent="0.25">
      <c r="A23" s="137" t="s">
        <v>61</v>
      </c>
      <c r="B23" s="68" t="s">
        <v>38</v>
      </c>
      <c r="C23" s="69" t="s">
        <v>45</v>
      </c>
      <c r="D23" s="70" t="s">
        <v>40</v>
      </c>
      <c r="E23" s="70" t="s">
        <v>62</v>
      </c>
      <c r="F23" s="71" t="s">
        <v>42</v>
      </c>
      <c r="G23" s="71">
        <v>1</v>
      </c>
      <c r="H23" s="72">
        <f>IF(
                        C23="INSUMO",
                                        IFERROR(
                                            IF(
                                                INDEX(
                                                    Insumos!C:C,
                                                    MATCH(
                                                        A23&amp;B23,
                                                        Insumos!I:I,
                                                        0)
                                                )="Material",
                                                INDEX(
                                                    Insumos!F:F,
                                                    MATCH(
                                                        A23&amp;B23,
                                                        Insumos!I:I,
                                                        0)
                                                ),
                                                0
                                            ),
                                            "Não encontrado"),
                                        IFERROR(
                                            INDEX(I:I,
                                                MATCH(
                                                    A23&amp;B23,AG:AG,
                                                    0)
                                            ),
                                            "Não encontrado")
                                    )</f>
        <v>0</v>
      </c>
      <c r="I23" s="72">
        <f t="shared" ref="I23:I29" si="10">H23*G23/1</f>
        <v>0</v>
      </c>
      <c r="J23" s="72">
        <f t="shared" ref="J23:K29" si="11">T23 + N23 + L23 + X23 + R23 + P23 + V23</f>
        <v>239.85</v>
      </c>
      <c r="K23" s="72">
        <f t="shared" si="11"/>
        <v>239.85</v>
      </c>
      <c r="L23" s="72">
        <f>IF(
                        C23="INSUMO",
                                        IFERROR(
                                            IF(
                                                INDEX(
                                                    Insumos!C:C,
                                                    MATCH(
                                                        A23&amp;B23,
                                                        Insumos!I:I,
                                                        0)
                                                )="Mao_obra",
                                                INDEX(
                                                    Insumos!F:F,
                                                    MATCH(
                                                        A23&amp;B23,
                                                        Insumos!I:I,
                                                        0)
                                                ),
                                                0
                                            ),
                                            "Não encontrado"),
                                        IFERROR(
                                            INDEX(M:M,
                                                MATCH(
                                                    A23&amp;B23,AG:AG,
                                                    0)
                                            ),
                                            "Não encontrado")
                                    )</f>
        <v>0</v>
      </c>
      <c r="M23" s="72">
        <f t="shared" ref="M23:M29" si="12">L23*G23/1</f>
        <v>0</v>
      </c>
      <c r="N23" s="72">
        <f>IF(
                        C23="INSUMO",
                                        IFERROR(
                                            IF(
                                                INDEX(
                                                    Insumos!C:C,
                                                    MATCH(
                                                        A23&amp;B23,
                                                        Insumos!I:I,
                                                        0)
                                                )="Equipamento",
                                                INDEX(
                                                    Insumos!F:F,
                                                    MATCH(
                                                        A23&amp;B23,
                                                        Insumos!I:I,
                                                        0)
                                                ),
                                                0
                                            ),
                                            "Não encontrado"),
                                        IFERROR(
                                            INDEX(O:O,
                                                MATCH(
                                                    A23&amp;B23,AG:AG,
                                                    0)
                                            ),
                                            "Não encontrado")
                                    )</f>
        <v>0</v>
      </c>
      <c r="O23" s="72">
        <f t="shared" ref="O23:O29" si="13">N23*G23/1</f>
        <v>0</v>
      </c>
      <c r="P23" s="72">
        <f>IF(
                        C23="INSUMO",
                                        IFERROR(
                                            IF(
                                                INDEX(
                                                    Insumos!C:C,
                                                    MATCH(
                                                        A23&amp;B23,
                                                        Insumos!I:I,
                                                        0)
                                                )="Transporte",
                                                INDEX(
                                                    Insumos!F:F,
                                                    MATCH(
                                                        A23&amp;B23,
                                                        Insumos!I:I,
                                                        0)
                                                ),
                                                0
                                            ),
                                            "Não encontrado"),
                                        IFERROR(
                                            INDEX(Q:Q,
                                                MATCH(
                                                    A23&amp;B23,AG:AG,
                                                    0)
                                            ),
                                            "Não encontrado")
                                    )</f>
        <v>0</v>
      </c>
      <c r="Q23" s="72">
        <f t="shared" ref="Q23:Q29" si="14">P23*G23/1</f>
        <v>0</v>
      </c>
      <c r="R23" s="72">
        <f>IF(
                        C23="INSUMO",
                                        IFERROR(
                                            IF(
                                                INDEX(
                                                    Insumos!C:C,
                                                    MATCH(
                                                        A23&amp;B23,
                                                        Insumos!I:I,
                                                        0)
                                                )="Terceirizados",
                                                INDEX(
                                                    Insumos!F:F,
                                                    MATCH(
                                                        A23&amp;B23,
                                                        Insumos!I:I,
                                                        0)
                                                ),
                                                0
                                            ),
                                            "Não encontrado"),
                                        IFERROR(
                                            INDEX(S:S,
                                                MATCH(
                                                    A23&amp;B23,AG:AG,
                                                    0)
                                            ),
                                            "Não encontrado")
                                    )</f>
        <v>0</v>
      </c>
      <c r="S23" s="72">
        <f t="shared" ref="S23:S29" si="15">R23*G23/1</f>
        <v>0</v>
      </c>
      <c r="T23" s="72">
        <f>IF(
                        C23="INSUMO",
                                        IFERROR(
                                            IF(
                                                INDEX(
                                                    Insumos!C:C,
                                                    MATCH(
                                                        A23&amp;B23,
                                                        Insumos!I:I,
                                                        0)
                                                )="Comissionamento",
                                                INDEX(
                                                    Insumos!F:F,
                                                    MATCH(
                                                        A23&amp;B23,
                                                        Insumos!I:I,
                                                        0)
                                                ),
                                                0
                                            ),
                                            "Não encontrado"),
                                        IFERROR(
                                            INDEX(U:U,
                                                MATCH(
                                                    A23&amp;B23,AG:AG,
                                                    0)
                                            ),
                                            "Não encontrado")
                                    )</f>
        <v>0</v>
      </c>
      <c r="U23" s="72">
        <f t="shared" ref="U23:U29" si="16">T23*G23/1</f>
        <v>0</v>
      </c>
      <c r="V23" s="72">
        <f>IF(
                        C23="INSUMO",
                                        IFERROR(
                                            IF(
                                                INDEX(
                                                    Insumos!C:C,
                                                    MATCH(
                                                        A23&amp;B23,
                                                        Insumos!I:I,
                                                        0)
                                                )="Verba",
                                                INDEX(
                                                    Insumos!F:F,
                                                    MATCH(
                                                        A23&amp;B23,
                                                        Insumos!I:I,
                                                        0)
                                                ),
                                                0
                                            ),
                                            "Não encontrado"),
                                        IFERROR(
                                            INDEX(W:W,
                                                MATCH(
                                                    A23&amp;B23,AG:AG,
                                                    0)
                                            ),
                                            "Não encontrado")
                                    )</f>
        <v>0</v>
      </c>
      <c r="W23" s="72">
        <f t="shared" ref="W23:W29" si="17">V23*G23/1</f>
        <v>0</v>
      </c>
      <c r="X23" s="72">
        <f>IF(
                        C23="INSUMO",
                                        IFERROR(
                                            IF(
                                                INDEX(
                                                    Insumos!C:C,
                                                    MATCH(
                                                        A23&amp;B23,
                                                        Insumos!I:I,
                                                        0)
                                                )="Outro",
                                                INDEX(
                                                    Insumos!F:F,
                                                    MATCH(
                                                        A23&amp;B23,
                                                        Insumos!I:I,
                                                        0)
                                                ),
                                                0
                                            ),
                                            "Não encontrado"),
                                        IFERROR(
                                            INDEX(Y:Y,
                                                MATCH(
                                                    A23&amp;B23,AG:AG,
                                                    0)
                                            ),
                                            "Não encontrado")
                                    )</f>
        <v>239.85</v>
      </c>
      <c r="Y23" s="72">
        <f t="shared" ref="Y23:Y29" si="18">X23*G23/1</f>
        <v>239.85</v>
      </c>
      <c r="Z23" s="72">
        <f>IF(
                            C23="INSUMO",
                            IFERROR(
                                INDEX(
                                    Insumos!F:F,
                                    MATCH(
                                        A23&amp;B23,
                                        Insumos!I:I,
                                        0)
                                ),
                                "Não encontrado"),
                            IFERROR(
                                INDEX(AA:AA,
                                    MATCH(
                                        A23&amp;B23,AG:AG,
                                        0)
                                ),
                                "Não encontrado")
                        )</f>
        <v>239.85</v>
      </c>
      <c r="AA23" s="72">
        <f t="shared" ref="AA23:AA29" si="19">G23*Z23</f>
        <v>239.85</v>
      </c>
      <c r="AB23" s="73"/>
      <c r="AC23" s="73"/>
      <c r="AD23" s="70" t="s">
        <v>39</v>
      </c>
      <c r="AE23" s="74"/>
      <c r="AF23" s="74"/>
    </row>
    <row r="24" spans="1:33" x14ac:dyDescent="0.25">
      <c r="A24" s="138" t="s">
        <v>63</v>
      </c>
      <c r="B24" s="60" t="s">
        <v>38</v>
      </c>
      <c r="C24" s="61" t="s">
        <v>45</v>
      </c>
      <c r="D24" s="62" t="s">
        <v>40</v>
      </c>
      <c r="E24" s="62" t="s">
        <v>64</v>
      </c>
      <c r="F24" s="63" t="s">
        <v>42</v>
      </c>
      <c r="G24" s="63">
        <v>1</v>
      </c>
      <c r="H24" s="64">
        <f>IF(
                        C24="INSUMO",
                                        IFERROR(
                                            IF(
                                                INDEX(
                                                    Insumos!C:C,
                                                    MATCH(
                                                        A24&amp;B24,
                                                        Insumos!I:I,
                                                        0)
                                                )="Material",
                                                INDEX(
                                                    Insumos!F:F,
                                                    MATCH(
                                                        A24&amp;B24,
                                                        Insumos!I:I,
                                                        0)
                                                ),
                                                0
                                            ),
                                            "Não encontrado"),
                                        IFERROR(
                                            INDEX(I:I,
                                                MATCH(
                                                    A24&amp;B24,AG:AG,
                                                    0)
                                            ),
                                            "Não encontrado")
                                    )</f>
        <v>0</v>
      </c>
      <c r="I24" s="64">
        <f t="shared" si="10"/>
        <v>0</v>
      </c>
      <c r="J24" s="64">
        <f t="shared" si="11"/>
        <v>148.59</v>
      </c>
      <c r="K24" s="64">
        <f t="shared" si="11"/>
        <v>148.59</v>
      </c>
      <c r="L24" s="64">
        <f>IF(
                        C24="INSUMO",
                                        IFERROR(
                                            IF(
                                                INDEX(
                                                    Insumos!C:C,
                                                    MATCH(
                                                        A24&amp;B24,
                                                        Insumos!I:I,
                                                        0)
                                                )="Mao_obra",
                                                INDEX(
                                                    Insumos!F:F,
                                                    MATCH(
                                                        A24&amp;B24,
                                                        Insumos!I:I,
                                                        0)
                                                ),
                                                0
                                            ),
                                            "Não encontrado"),
                                        IFERROR(
                                            INDEX(M:M,
                                                MATCH(
                                                    A24&amp;B24,AG:AG,
                                                    0)
                                            ),
                                            "Não encontrado")
                                    )</f>
        <v>0</v>
      </c>
      <c r="M24" s="64">
        <f t="shared" si="12"/>
        <v>0</v>
      </c>
      <c r="N24" s="64">
        <f>IF(
                        C24="INSUMO",
                                        IFERROR(
                                            IF(
                                                INDEX(
                                                    Insumos!C:C,
                                                    MATCH(
                                                        A24&amp;B24,
                                                        Insumos!I:I,
                                                        0)
                                                )="Equipamento",
                                                INDEX(
                                                    Insumos!F:F,
                                                    MATCH(
                                                        A24&amp;B24,
                                                        Insumos!I:I,
                                                        0)
                                                ),
                                                0
                                            ),
                                            "Não encontrado"),
                                        IFERROR(
                                            INDEX(O:O,
                                                MATCH(
                                                    A24&amp;B24,AG:AG,
                                                    0)
                                            ),
                                            "Não encontrado")
                                    )</f>
        <v>0</v>
      </c>
      <c r="O24" s="64">
        <f t="shared" si="13"/>
        <v>0</v>
      </c>
      <c r="P24" s="64">
        <f>IF(
                        C24="INSUMO",
                                        IFERROR(
                                            IF(
                                                INDEX(
                                                    Insumos!C:C,
                                                    MATCH(
                                                        A24&amp;B24,
                                                        Insumos!I:I,
                                                        0)
                                                )="Transporte",
                                                INDEX(
                                                    Insumos!F:F,
                                                    MATCH(
                                                        A24&amp;B24,
                                                        Insumos!I:I,
                                                        0)
                                                ),
                                                0
                                            ),
                                            "Não encontrado"),
                                        IFERROR(
                                            INDEX(Q:Q,
                                                MATCH(
                                                    A24&amp;B24,AG:AG,
                                                    0)
                                            ),
                                            "Não encontrado")
                                    )</f>
        <v>0</v>
      </c>
      <c r="Q24" s="64">
        <f t="shared" si="14"/>
        <v>0</v>
      </c>
      <c r="R24" s="64">
        <f>IF(
                        C24="INSUMO",
                                        IFERROR(
                                            IF(
                                                INDEX(
                                                    Insumos!C:C,
                                                    MATCH(
                                                        A24&amp;B24,
                                                        Insumos!I:I,
                                                        0)
                                                )="Terceirizados",
                                                INDEX(
                                                    Insumos!F:F,
                                                    MATCH(
                                                        A24&amp;B24,
                                                        Insumos!I:I,
                                                        0)
                                                ),
                                                0
                                            ),
                                            "Não encontrado"),
                                        IFERROR(
                                            INDEX(S:S,
                                                MATCH(
                                                    A24&amp;B24,AG:AG,
                                                    0)
                                            ),
                                            "Não encontrado")
                                    )</f>
        <v>0</v>
      </c>
      <c r="S24" s="64">
        <f t="shared" si="15"/>
        <v>0</v>
      </c>
      <c r="T24" s="64">
        <f>IF(
                        C24="INSUMO",
                                        IFERROR(
                                            IF(
                                                INDEX(
                                                    Insumos!C:C,
                                                    MATCH(
                                                        A24&amp;B24,
                                                        Insumos!I:I,
                                                        0)
                                                )="Comissionamento",
                                                INDEX(
                                                    Insumos!F:F,
                                                    MATCH(
                                                        A24&amp;B24,
                                                        Insumos!I:I,
                                                        0)
                                                ),
                                                0
                                            ),
                                            "Não encontrado"),
                                        IFERROR(
                                            INDEX(U:U,
                                                MATCH(
                                                    A24&amp;B24,AG:AG,
                                                    0)
                                            ),
                                            "Não encontrado")
                                    )</f>
        <v>0</v>
      </c>
      <c r="U24" s="64">
        <f t="shared" si="16"/>
        <v>0</v>
      </c>
      <c r="V24" s="64">
        <f>IF(
                        C24="INSUMO",
                                        IFERROR(
                                            IF(
                                                INDEX(
                                                    Insumos!C:C,
                                                    MATCH(
                                                        A24&amp;B24,
                                                        Insumos!I:I,
                                                        0)
                                                )="Verba",
                                                INDEX(
                                                    Insumos!F:F,
                                                    MATCH(
                                                        A24&amp;B24,
                                                        Insumos!I:I,
                                                        0)
                                                ),
                                                0
                                            ),
                                            "Não encontrado"),
                                        IFERROR(
                                            INDEX(W:W,
                                                MATCH(
                                                    A24&amp;B24,AG:AG,
                                                    0)
                                            ),
                                            "Não encontrado")
                                    )</f>
        <v>0</v>
      </c>
      <c r="W24" s="64">
        <f t="shared" si="17"/>
        <v>0</v>
      </c>
      <c r="X24" s="64">
        <f>IF(
                        C24="INSUMO",
                                        IFERROR(
                                            IF(
                                                INDEX(
                                                    Insumos!C:C,
                                                    MATCH(
                                                        A24&amp;B24,
                                                        Insumos!I:I,
                                                        0)
                                                )="Outro",
                                                INDEX(
                                                    Insumos!F:F,
                                                    MATCH(
                                                        A24&amp;B24,
                                                        Insumos!I:I,
                                                        0)
                                                ),
                                                0
                                            ),
                                            "Não encontrado"),
                                        IFERROR(
                                            INDEX(Y:Y,
                                                MATCH(
                                                    A24&amp;B24,AG:AG,
                                                    0)
                                            ),
                                            "Não encontrado")
                                    )</f>
        <v>148.59</v>
      </c>
      <c r="Y24" s="64">
        <f t="shared" si="18"/>
        <v>148.59</v>
      </c>
      <c r="Z24" s="64">
        <f>IF(
                            C24="INSUMO",
                            IFERROR(
                                INDEX(
                                    Insumos!F:F,
                                    MATCH(
                                        A24&amp;B24,
                                        Insumos!I:I,
                                        0)
                                ),
                                "Não encontrado"),
                            IFERROR(
                                INDEX(AA:AA,
                                    MATCH(
                                        A24&amp;B24,AG:AG,
                                        0)
                                ),
                                "Não encontrado")
                        )</f>
        <v>148.59</v>
      </c>
      <c r="AA24" s="64">
        <f t="shared" si="19"/>
        <v>148.59</v>
      </c>
      <c r="AB24" s="65"/>
      <c r="AC24" s="65"/>
      <c r="AD24" s="62" t="s">
        <v>39</v>
      </c>
      <c r="AE24" s="66"/>
      <c r="AF24" s="66"/>
    </row>
    <row r="25" spans="1:33" x14ac:dyDescent="0.25">
      <c r="A25" s="137" t="s">
        <v>65</v>
      </c>
      <c r="B25" s="68" t="s">
        <v>38</v>
      </c>
      <c r="C25" s="69" t="s">
        <v>45</v>
      </c>
      <c r="D25" s="70" t="s">
        <v>40</v>
      </c>
      <c r="E25" s="70" t="s">
        <v>66</v>
      </c>
      <c r="F25" s="71" t="s">
        <v>42</v>
      </c>
      <c r="G25" s="71">
        <v>1</v>
      </c>
      <c r="H25" s="72">
        <f>IF(
                        C25="INSUMO",
                                        IFERROR(
                                            IF(
                                                INDEX(
                                                    Insumos!C:C,
                                                    MATCH(
                                                        A25&amp;B25,
                                                        Insumos!I:I,
                                                        0)
                                                )="Material",
                                                INDEX(
                                                    Insumos!F:F,
                                                    MATCH(
                                                        A25&amp;B25,
                                                        Insumos!I:I,
                                                        0)
                                                ),
                                                0
                                            ),
                                            "Não encontrado"),
                                        IFERROR(
                                            INDEX(I:I,
                                                MATCH(
                                                    A25&amp;B25,AG:AG,
                                                    0)
                                            ),
                                            "Não encontrado")
                                    )</f>
        <v>0</v>
      </c>
      <c r="I25" s="72">
        <f t="shared" si="10"/>
        <v>0</v>
      </c>
      <c r="J25" s="72">
        <f t="shared" si="11"/>
        <v>7890.67</v>
      </c>
      <c r="K25" s="72">
        <f t="shared" si="11"/>
        <v>7890.67</v>
      </c>
      <c r="L25" s="72">
        <f>IF(
                        C25="INSUMO",
                                        IFERROR(
                                            IF(
                                                INDEX(
                                                    Insumos!C:C,
                                                    MATCH(
                                                        A25&amp;B25,
                                                        Insumos!I:I,
                                                        0)
                                                )="Mao_obra",
                                                INDEX(
                                                    Insumos!F:F,
                                                    MATCH(
                                                        A25&amp;B25,
                                                        Insumos!I:I,
                                                        0)
                                                ),
                                                0
                                            ),
                                            "Não encontrado"),
                                        IFERROR(
                                            INDEX(M:M,
                                                MATCH(
                                                    A25&amp;B25,AG:AG,
                                                    0)
                                            ),
                                            "Não encontrado")
                                    )</f>
        <v>7890.67</v>
      </c>
      <c r="M25" s="72">
        <f t="shared" si="12"/>
        <v>7890.67</v>
      </c>
      <c r="N25" s="72">
        <f>IF(
                        C25="INSUMO",
                                        IFERROR(
                                            IF(
                                                INDEX(
                                                    Insumos!C:C,
                                                    MATCH(
                                                        A25&amp;B25,
                                                        Insumos!I:I,
                                                        0)
                                                )="Equipamento",
                                                INDEX(
                                                    Insumos!F:F,
                                                    MATCH(
                                                        A25&amp;B25,
                                                        Insumos!I:I,
                                                        0)
                                                ),
                                                0
                                            ),
                                            "Não encontrado"),
                                        IFERROR(
                                            INDEX(O:O,
                                                MATCH(
                                                    A25&amp;B25,AG:AG,
                                                    0)
                                            ),
                                            "Não encontrado")
                                    )</f>
        <v>0</v>
      </c>
      <c r="O25" s="72">
        <f t="shared" si="13"/>
        <v>0</v>
      </c>
      <c r="P25" s="72">
        <f>IF(
                        C25="INSUMO",
                                        IFERROR(
                                            IF(
                                                INDEX(
                                                    Insumos!C:C,
                                                    MATCH(
                                                        A25&amp;B25,
                                                        Insumos!I:I,
                                                        0)
                                                )="Transporte",
                                                INDEX(
                                                    Insumos!F:F,
                                                    MATCH(
                                                        A25&amp;B25,
                                                        Insumos!I:I,
                                                        0)
                                                ),
                                                0
                                            ),
                                            "Não encontrado"),
                                        IFERROR(
                                            INDEX(Q:Q,
                                                MATCH(
                                                    A25&amp;B25,AG:AG,
                                                    0)
                                            ),
                                            "Não encontrado")
                                    )</f>
        <v>0</v>
      </c>
      <c r="Q25" s="72">
        <f t="shared" si="14"/>
        <v>0</v>
      </c>
      <c r="R25" s="72">
        <f>IF(
                        C25="INSUMO",
                                        IFERROR(
                                            IF(
                                                INDEX(
                                                    Insumos!C:C,
                                                    MATCH(
                                                        A25&amp;B25,
                                                        Insumos!I:I,
                                                        0)
                                                )="Terceirizados",
                                                INDEX(
                                                    Insumos!F:F,
                                                    MATCH(
                                                        A25&amp;B25,
                                                        Insumos!I:I,
                                                        0)
                                                ),
                                                0
                                            ),
                                            "Não encontrado"),
                                        IFERROR(
                                            INDEX(S:S,
                                                MATCH(
                                                    A25&amp;B25,AG:AG,
                                                    0)
                                            ),
                                            "Não encontrado")
                                    )</f>
        <v>0</v>
      </c>
      <c r="S25" s="72">
        <f t="shared" si="15"/>
        <v>0</v>
      </c>
      <c r="T25" s="72">
        <f>IF(
                        C25="INSUMO",
                                        IFERROR(
                                            IF(
                                                INDEX(
                                                    Insumos!C:C,
                                                    MATCH(
                                                        A25&amp;B25,
                                                        Insumos!I:I,
                                                        0)
                                                )="Comissionamento",
                                                INDEX(
                                                    Insumos!F:F,
                                                    MATCH(
                                                        A25&amp;B25,
                                                        Insumos!I:I,
                                                        0)
                                                ),
                                                0
                                            ),
                                            "Não encontrado"),
                                        IFERROR(
                                            INDEX(U:U,
                                                MATCH(
                                                    A25&amp;B25,AG:AG,
                                                    0)
                                            ),
                                            "Não encontrado")
                                    )</f>
        <v>0</v>
      </c>
      <c r="U25" s="72">
        <f t="shared" si="16"/>
        <v>0</v>
      </c>
      <c r="V25" s="72">
        <f>IF(
                        C25="INSUMO",
                                        IFERROR(
                                            IF(
                                                INDEX(
                                                    Insumos!C:C,
                                                    MATCH(
                                                        A25&amp;B25,
                                                        Insumos!I:I,
                                                        0)
                                                )="Verba",
                                                INDEX(
                                                    Insumos!F:F,
                                                    MATCH(
                                                        A25&amp;B25,
                                                        Insumos!I:I,
                                                        0)
                                                ),
                                                0
                                            ),
                                            "Não encontrado"),
                                        IFERROR(
                                            INDEX(W:W,
                                                MATCH(
                                                    A25&amp;B25,AG:AG,
                                                    0)
                                            ),
                                            "Não encontrado")
                                    )</f>
        <v>0</v>
      </c>
      <c r="W25" s="72">
        <f t="shared" si="17"/>
        <v>0</v>
      </c>
      <c r="X25" s="72">
        <f>IF(
                        C25="INSUMO",
                                        IFERROR(
                                            IF(
                                                INDEX(
                                                    Insumos!C:C,
                                                    MATCH(
                                                        A25&amp;B25,
                                                        Insumos!I:I,
                                                        0)
                                                )="Outro",
                                                INDEX(
                                                    Insumos!F:F,
                                                    MATCH(
                                                        A25&amp;B25,
                                                        Insumos!I:I,
                                                        0)
                                                ),
                                                0
                                            ),
                                            "Não encontrado"),
                                        IFERROR(
                                            INDEX(Y:Y,
                                                MATCH(
                                                    A25&amp;B25,AG:AG,
                                                    0)
                                            ),
                                            "Não encontrado")
                                    )</f>
        <v>0</v>
      </c>
      <c r="Y25" s="72">
        <f t="shared" si="18"/>
        <v>0</v>
      </c>
      <c r="Z25" s="72">
        <f>IF(
                            C25="INSUMO",
                            IFERROR(
                                INDEX(
                                    Insumos!F:F,
                                    MATCH(
                                        A25&amp;B25,
                                        Insumos!I:I,
                                        0)
                                ),
                                "Não encontrado"),
                            IFERROR(
                                INDEX(AA:AA,
                                    MATCH(
                                        A25&amp;B25,AG:AG,
                                        0)
                                ),
                                "Não encontrado")
                        )</f>
        <v>7890.67</v>
      </c>
      <c r="AA25" s="72">
        <f t="shared" si="19"/>
        <v>7890.67</v>
      </c>
      <c r="AB25" s="73"/>
      <c r="AC25" s="73"/>
      <c r="AD25" s="70" t="s">
        <v>39</v>
      </c>
      <c r="AE25" s="74"/>
      <c r="AF25" s="74"/>
    </row>
    <row r="26" spans="1:33" x14ac:dyDescent="0.25">
      <c r="A26" s="138" t="s">
        <v>49</v>
      </c>
      <c r="B26" s="60" t="s">
        <v>38</v>
      </c>
      <c r="C26" s="61" t="s">
        <v>45</v>
      </c>
      <c r="D26" s="62" t="s">
        <v>40</v>
      </c>
      <c r="E26" s="62" t="s">
        <v>50</v>
      </c>
      <c r="F26" s="63" t="s">
        <v>42</v>
      </c>
      <c r="G26" s="63">
        <v>1</v>
      </c>
      <c r="H26" s="64">
        <f>IF(
                        C26="INSUMO",
                                        IFERROR(
                                            IF(
                                                INDEX(
                                                    Insumos!C:C,
                                                    MATCH(
                                                        A26&amp;B26,
                                                        Insumos!I:I,
                                                        0)
                                                )="Material",
                                                INDEX(
                                                    Insumos!F:F,
                                                    MATCH(
                                                        A26&amp;B26,
                                                        Insumos!I:I,
                                                        0)
                                                ),
                                                0
                                            ),
                                            "Não encontrado"),
                                        IFERROR(
                                            INDEX(I:I,
                                                MATCH(
                                                    A26&amp;B26,AG:AG,
                                                    0)
                                            ),
                                            "Não encontrado")
                                    )</f>
        <v>0</v>
      </c>
      <c r="I26" s="64">
        <f t="shared" si="10"/>
        <v>0</v>
      </c>
      <c r="J26" s="64">
        <f t="shared" si="11"/>
        <v>18.28</v>
      </c>
      <c r="K26" s="64">
        <f t="shared" si="11"/>
        <v>18.28</v>
      </c>
      <c r="L26" s="64">
        <f>IF(
                        C26="INSUMO",
                                        IFERROR(
                                            IF(
                                                INDEX(
                                                    Insumos!C:C,
                                                    MATCH(
                                                        A26&amp;B26,
                                                        Insumos!I:I,
                                                        0)
                                                )="Mao_obra",
                                                INDEX(
                                                    Insumos!F:F,
                                                    MATCH(
                                                        A26&amp;B26,
                                                        Insumos!I:I,
                                                        0)
                                                ),
                                                0
                                            ),
                                            "Não encontrado"),
                                        IFERROR(
                                            INDEX(M:M,
                                                MATCH(
                                                    A26&amp;B26,AG:AG,
                                                    0)
                                            ),
                                            "Não encontrado")
                                    )</f>
        <v>0</v>
      </c>
      <c r="M26" s="64">
        <f t="shared" si="12"/>
        <v>0</v>
      </c>
      <c r="N26" s="64">
        <f>IF(
                        C26="INSUMO",
                                        IFERROR(
                                            IF(
                                                INDEX(
                                                    Insumos!C:C,
                                                    MATCH(
                                                        A26&amp;B26,
                                                        Insumos!I:I,
                                                        0)
                                                )="Equipamento",
                                                INDEX(
                                                    Insumos!F:F,
                                                    MATCH(
                                                        A26&amp;B26,
                                                        Insumos!I:I,
                                                        0)
                                                ),
                                                0
                                            ),
                                            "Não encontrado"),
                                        IFERROR(
                                            INDEX(O:O,
                                                MATCH(
                                                    A26&amp;B26,AG:AG,
                                                    0)
                                            ),
                                            "Não encontrado")
                                    )</f>
        <v>0</v>
      </c>
      <c r="O26" s="64">
        <f t="shared" si="13"/>
        <v>0</v>
      </c>
      <c r="P26" s="64">
        <f>IF(
                        C26="INSUMO",
                                        IFERROR(
                                            IF(
                                                INDEX(
                                                    Insumos!C:C,
                                                    MATCH(
                                                        A26&amp;B26,
                                                        Insumos!I:I,
                                                        0)
                                                )="Transporte",
                                                INDEX(
                                                    Insumos!F:F,
                                                    MATCH(
                                                        A26&amp;B26,
                                                        Insumos!I:I,
                                                        0)
                                                ),
                                                0
                                            ),
                                            "Não encontrado"),
                                        IFERROR(
                                            INDEX(Q:Q,
                                                MATCH(
                                                    A26&amp;B26,AG:AG,
                                                    0)
                                            ),
                                            "Não encontrado")
                                    )</f>
        <v>0</v>
      </c>
      <c r="Q26" s="64">
        <f t="shared" si="14"/>
        <v>0</v>
      </c>
      <c r="R26" s="64">
        <f>IF(
                        C26="INSUMO",
                                        IFERROR(
                                            IF(
                                                INDEX(
                                                    Insumos!C:C,
                                                    MATCH(
                                                        A26&amp;B26,
                                                        Insumos!I:I,
                                                        0)
                                                )="Terceirizados",
                                                INDEX(
                                                    Insumos!F:F,
                                                    MATCH(
                                                        A26&amp;B26,
                                                        Insumos!I:I,
                                                        0)
                                                ),
                                                0
                                            ),
                                            "Não encontrado"),
                                        IFERROR(
                                            INDEX(S:S,
                                                MATCH(
                                                    A26&amp;B26,AG:AG,
                                                    0)
                                            ),
                                            "Não encontrado")
                                    )</f>
        <v>0</v>
      </c>
      <c r="S26" s="64">
        <f t="shared" si="15"/>
        <v>0</v>
      </c>
      <c r="T26" s="64">
        <f>IF(
                        C26="INSUMO",
                                        IFERROR(
                                            IF(
                                                INDEX(
                                                    Insumos!C:C,
                                                    MATCH(
                                                        A26&amp;B26,
                                                        Insumos!I:I,
                                                        0)
                                                )="Comissionamento",
                                                INDEX(
                                                    Insumos!F:F,
                                                    MATCH(
                                                        A26&amp;B26,
                                                        Insumos!I:I,
                                                        0)
                                                ),
                                                0
                                            ),
                                            "Não encontrado"),
                                        IFERROR(
                                            INDEX(U:U,
                                                MATCH(
                                                    A26&amp;B26,AG:AG,
                                                    0)
                                            ),
                                            "Não encontrado")
                                    )</f>
        <v>0</v>
      </c>
      <c r="U26" s="64">
        <f t="shared" si="16"/>
        <v>0</v>
      </c>
      <c r="V26" s="64">
        <f>IF(
                        C26="INSUMO",
                                        IFERROR(
                                            IF(
                                                INDEX(
                                                    Insumos!C:C,
                                                    MATCH(
                                                        A26&amp;B26,
                                                        Insumos!I:I,
                                                        0)
                                                )="Verba",
                                                INDEX(
                                                    Insumos!F:F,
                                                    MATCH(
                                                        A26&amp;B26,
                                                        Insumos!I:I,
                                                        0)
                                                ),
                                                0
                                            ),
                                            "Não encontrado"),
                                        IFERROR(
                                            INDEX(W:W,
                                                MATCH(
                                                    A26&amp;B26,AG:AG,
                                                    0)
                                            ),
                                            "Não encontrado")
                                    )</f>
        <v>0</v>
      </c>
      <c r="W26" s="64">
        <f t="shared" si="17"/>
        <v>0</v>
      </c>
      <c r="X26" s="64">
        <f>IF(
                        C26="INSUMO",
                                        IFERROR(
                                            IF(
                                                INDEX(
                                                    Insumos!C:C,
                                                    MATCH(
                                                        A26&amp;B26,
                                                        Insumos!I:I,
                                                        0)
                                                )="Outro",
                                                INDEX(
                                                    Insumos!F:F,
                                                    MATCH(
                                                        A26&amp;B26,
                                                        Insumos!I:I,
                                                        0)
                                                ),
                                                0
                                            ),
                                            "Não encontrado"),
                                        IFERROR(
                                            INDEX(Y:Y,
                                                MATCH(
                                                    A26&amp;B26,AG:AG,
                                                    0)
                                            ),
                                            "Não encontrado")
                                    )</f>
        <v>18.28</v>
      </c>
      <c r="Y26" s="64">
        <f t="shared" si="18"/>
        <v>18.28</v>
      </c>
      <c r="Z26" s="64">
        <f>IF(
                            C26="INSUMO",
                            IFERROR(
                                INDEX(
                                    Insumos!F:F,
                                    MATCH(
                                        A26&amp;B26,
                                        Insumos!I:I,
                                        0)
                                ),
                                "Não encontrado"),
                            IFERROR(
                                INDEX(AA:AA,
                                    MATCH(
                                        A26&amp;B26,AG:AG,
                                        0)
                                ),
                                "Não encontrado")
                        )</f>
        <v>18.28</v>
      </c>
      <c r="AA26" s="64">
        <f t="shared" si="19"/>
        <v>18.28</v>
      </c>
      <c r="AB26" s="65"/>
      <c r="AC26" s="65"/>
      <c r="AD26" s="62" t="s">
        <v>39</v>
      </c>
      <c r="AE26" s="66"/>
      <c r="AF26" s="66"/>
    </row>
    <row r="27" spans="1:33" x14ac:dyDescent="0.25">
      <c r="A27" s="137" t="s">
        <v>51</v>
      </c>
      <c r="B27" s="68" t="s">
        <v>38</v>
      </c>
      <c r="C27" s="69" t="s">
        <v>45</v>
      </c>
      <c r="D27" s="70" t="s">
        <v>40</v>
      </c>
      <c r="E27" s="70" t="s">
        <v>52</v>
      </c>
      <c r="F27" s="71" t="s">
        <v>42</v>
      </c>
      <c r="G27" s="71">
        <v>1</v>
      </c>
      <c r="H27" s="72">
        <f>IF(
                        C27="INSUMO",
                                        IFERROR(
                                            IF(
                                                INDEX(
                                                    Insumos!C:C,
                                                    MATCH(
                                                        A27&amp;B27,
                                                        Insumos!I:I,
                                                        0)
                                                )="Material",
                                                INDEX(
                                                    Insumos!F:F,
                                                    MATCH(
                                                        A27&amp;B27,
                                                        Insumos!I:I,
                                                        0)
                                                ),
                                                0
                                            ),
                                            "Não encontrado"),
                                        IFERROR(
                                            INDEX(I:I,
                                                MATCH(
                                                    A27&amp;B27,AG:AG,
                                                    0)
                                            ),
                                            "Não encontrado")
                                    )</f>
        <v>0</v>
      </c>
      <c r="I27" s="72">
        <f t="shared" si="10"/>
        <v>0</v>
      </c>
      <c r="J27" s="72">
        <f t="shared" si="11"/>
        <v>271.75</v>
      </c>
      <c r="K27" s="72">
        <f t="shared" si="11"/>
        <v>271.75</v>
      </c>
      <c r="L27" s="72">
        <f>IF(
                        C27="INSUMO",
                                        IFERROR(
                                            IF(
                                                INDEX(
                                                    Insumos!C:C,
                                                    MATCH(
                                                        A27&amp;B27,
                                                        Insumos!I:I,
                                                        0)
                                                )="Mao_obra",
                                                INDEX(
                                                    Insumos!F:F,
                                                    MATCH(
                                                        A27&amp;B27,
                                                        Insumos!I:I,
                                                        0)
                                                ),
                                                0
                                            ),
                                            "Não encontrado"),
                                        IFERROR(
                                            INDEX(M:M,
                                                MATCH(
                                                    A27&amp;B27,AG:AG,
                                                    0)
                                            ),
                                            "Não encontrado")
                                    )</f>
        <v>0</v>
      </c>
      <c r="M27" s="72">
        <f t="shared" si="12"/>
        <v>0</v>
      </c>
      <c r="N27" s="72">
        <f>IF(
                        C27="INSUMO",
                                        IFERROR(
                                            IF(
                                                INDEX(
                                                    Insumos!C:C,
                                                    MATCH(
                                                        A27&amp;B27,
                                                        Insumos!I:I,
                                                        0)
                                                )="Equipamento",
                                                INDEX(
                                                    Insumos!F:F,
                                                    MATCH(
                                                        A27&amp;B27,
                                                        Insumos!I:I,
                                                        0)
                                                ),
                                                0
                                            ),
                                            "Não encontrado"),
                                        IFERROR(
                                            INDEX(O:O,
                                                MATCH(
                                                    A27&amp;B27,AG:AG,
                                                    0)
                                            ),
                                            "Não encontrado")
                                    )</f>
        <v>0</v>
      </c>
      <c r="O27" s="72">
        <f t="shared" si="13"/>
        <v>0</v>
      </c>
      <c r="P27" s="72">
        <f>IF(
                        C27="INSUMO",
                                        IFERROR(
                                            IF(
                                                INDEX(
                                                    Insumos!C:C,
                                                    MATCH(
                                                        A27&amp;B27,
                                                        Insumos!I:I,
                                                        0)
                                                )="Transporte",
                                                INDEX(
                                                    Insumos!F:F,
                                                    MATCH(
                                                        A27&amp;B27,
                                                        Insumos!I:I,
                                                        0)
                                                ),
                                                0
                                            ),
                                            "Não encontrado"),
                                        IFERROR(
                                            INDEX(Q:Q,
                                                MATCH(
                                                    A27&amp;B27,AG:AG,
                                                    0)
                                            ),
                                            "Não encontrado")
                                    )</f>
        <v>0</v>
      </c>
      <c r="Q27" s="72">
        <f t="shared" si="14"/>
        <v>0</v>
      </c>
      <c r="R27" s="72">
        <f>IF(
                        C27="INSUMO",
                                        IFERROR(
                                            IF(
                                                INDEX(
                                                    Insumos!C:C,
                                                    MATCH(
                                                        A27&amp;B27,
                                                        Insumos!I:I,
                                                        0)
                                                )="Terceirizados",
                                                INDEX(
                                                    Insumos!F:F,
                                                    MATCH(
                                                        A27&amp;B27,
                                                        Insumos!I:I,
                                                        0)
                                                ),
                                                0
                                            ),
                                            "Não encontrado"),
                                        IFERROR(
                                            INDEX(S:S,
                                                MATCH(
                                                    A27&amp;B27,AG:AG,
                                                    0)
                                            ),
                                            "Não encontrado")
                                    )</f>
        <v>0</v>
      </c>
      <c r="S27" s="72">
        <f t="shared" si="15"/>
        <v>0</v>
      </c>
      <c r="T27" s="72">
        <f>IF(
                        C27="INSUMO",
                                        IFERROR(
                                            IF(
                                                INDEX(
                                                    Insumos!C:C,
                                                    MATCH(
                                                        A27&amp;B27,
                                                        Insumos!I:I,
                                                        0)
                                                )="Comissionamento",
                                                INDEX(
                                                    Insumos!F:F,
                                                    MATCH(
                                                        A27&amp;B27,
                                                        Insumos!I:I,
                                                        0)
                                                ),
                                                0
                                            ),
                                            "Não encontrado"),
                                        IFERROR(
                                            INDEX(U:U,
                                                MATCH(
                                                    A27&amp;B27,AG:AG,
                                                    0)
                                            ),
                                            "Não encontrado")
                                    )</f>
        <v>0</v>
      </c>
      <c r="U27" s="72">
        <f t="shared" si="16"/>
        <v>0</v>
      </c>
      <c r="V27" s="72">
        <f>IF(
                        C27="INSUMO",
                                        IFERROR(
                                            IF(
                                                INDEX(
                                                    Insumos!C:C,
                                                    MATCH(
                                                        A27&amp;B27,
                                                        Insumos!I:I,
                                                        0)
                                                )="Verba",
                                                INDEX(
                                                    Insumos!F:F,
                                                    MATCH(
                                                        A27&amp;B27,
                                                        Insumos!I:I,
                                                        0)
                                                ),
                                                0
                                            ),
                                            "Não encontrado"),
                                        IFERROR(
                                            INDEX(W:W,
                                                MATCH(
                                                    A27&amp;B27,AG:AG,
                                                    0)
                                            ),
                                            "Não encontrado")
                                    )</f>
        <v>0</v>
      </c>
      <c r="W27" s="72">
        <f t="shared" si="17"/>
        <v>0</v>
      </c>
      <c r="X27" s="72">
        <f>IF(
                        C27="INSUMO",
                                        IFERROR(
                                            IF(
                                                INDEX(
                                                    Insumos!C:C,
                                                    MATCH(
                                                        A27&amp;B27,
                                                        Insumos!I:I,
                                                        0)
                                                )="Outro",
                                                INDEX(
                                                    Insumos!F:F,
                                                    MATCH(
                                                        A27&amp;B27,
                                                        Insumos!I:I,
                                                        0)
                                                ),
                                                0
                                            ),
                                            "Não encontrado"),
                                        IFERROR(
                                            INDEX(Y:Y,
                                                MATCH(
                                                    A27&amp;B27,AG:AG,
                                                    0)
                                            ),
                                            "Não encontrado")
                                    )</f>
        <v>271.75</v>
      </c>
      <c r="Y27" s="72">
        <f t="shared" si="18"/>
        <v>271.75</v>
      </c>
      <c r="Z27" s="72">
        <f>IF(
                            C27="INSUMO",
                            IFERROR(
                                INDEX(
                                    Insumos!F:F,
                                    MATCH(
                                        A27&amp;B27,
                                        Insumos!I:I,
                                        0)
                                ),
                                "Não encontrado"),
                            IFERROR(
                                INDEX(AA:AA,
                                    MATCH(
                                        A27&amp;B27,AG:AG,
                                        0)
                                ),
                                "Não encontrado")
                        )</f>
        <v>271.75</v>
      </c>
      <c r="AA27" s="72">
        <f t="shared" si="19"/>
        <v>271.75</v>
      </c>
      <c r="AB27" s="73"/>
      <c r="AC27" s="73"/>
      <c r="AD27" s="70" t="s">
        <v>39</v>
      </c>
      <c r="AE27" s="74"/>
      <c r="AF27" s="74"/>
    </row>
    <row r="28" spans="1:33" x14ac:dyDescent="0.25">
      <c r="A28" s="138" t="s">
        <v>53</v>
      </c>
      <c r="B28" s="60" t="s">
        <v>38</v>
      </c>
      <c r="C28" s="61" t="s">
        <v>45</v>
      </c>
      <c r="D28" s="62" t="s">
        <v>40</v>
      </c>
      <c r="E28" s="62" t="s">
        <v>54</v>
      </c>
      <c r="F28" s="63" t="s">
        <v>42</v>
      </c>
      <c r="G28" s="63">
        <v>1</v>
      </c>
      <c r="H28" s="64">
        <f>IF(
                        C28="INSUMO",
                                        IFERROR(
                                            IF(
                                                INDEX(
                                                    Insumos!C:C,
                                                    MATCH(
                                                        A28&amp;B28,
                                                        Insumos!I:I,
                                                        0)
                                                )="Material",
                                                INDEX(
                                                    Insumos!F:F,
                                                    MATCH(
                                                        A28&amp;B28,
                                                        Insumos!I:I,
                                                        0)
                                                ),
                                                0
                                            ),
                                            "Não encontrado"),
                                        IFERROR(
                                            INDEX(I:I,
                                                MATCH(
                                                    A28&amp;B28,AG:AG,
                                                    0)
                                            ),
                                            "Não encontrado")
                                    )</f>
        <v>0</v>
      </c>
      <c r="I28" s="64">
        <f t="shared" si="10"/>
        <v>0</v>
      </c>
      <c r="J28" s="64">
        <f t="shared" si="11"/>
        <v>0.01</v>
      </c>
      <c r="K28" s="64">
        <f t="shared" si="11"/>
        <v>0.01</v>
      </c>
      <c r="L28" s="64">
        <f>IF(
                        C28="INSUMO",
                                        IFERROR(
                                            IF(
                                                INDEX(
                                                    Insumos!C:C,
                                                    MATCH(
                                                        A28&amp;B28,
                                                        Insumos!I:I,
                                                        0)
                                                )="Mao_obra",
                                                INDEX(
                                                    Insumos!F:F,
                                                    MATCH(
                                                        A28&amp;B28,
                                                        Insumos!I:I,
                                                        0)
                                                ),
                                                0
                                            ),
                                            "Não encontrado"),
                                        IFERROR(
                                            INDEX(M:M,
                                                MATCH(
                                                    A28&amp;B28,AG:AG,
                                                    0)
                                            ),
                                            "Não encontrado")
                                    )</f>
        <v>0</v>
      </c>
      <c r="M28" s="64">
        <f t="shared" si="12"/>
        <v>0</v>
      </c>
      <c r="N28" s="64">
        <f>IF(
                        C28="INSUMO",
                                        IFERROR(
                                            IF(
                                                INDEX(
                                                    Insumos!C:C,
                                                    MATCH(
                                                        A28&amp;B28,
                                                        Insumos!I:I,
                                                        0)
                                                )="Equipamento",
                                                INDEX(
                                                    Insumos!F:F,
                                                    MATCH(
                                                        A28&amp;B28,
                                                        Insumos!I:I,
                                                        0)
                                                ),
                                                0
                                            ),
                                            "Não encontrado"),
                                        IFERROR(
                                            INDEX(O:O,
                                                MATCH(
                                                    A28&amp;B28,AG:AG,
                                                    0)
                                            ),
                                            "Não encontrado")
                                    )</f>
        <v>0</v>
      </c>
      <c r="O28" s="64">
        <f t="shared" si="13"/>
        <v>0</v>
      </c>
      <c r="P28" s="64">
        <f>IF(
                        C28="INSUMO",
                                        IFERROR(
                                            IF(
                                                INDEX(
                                                    Insumos!C:C,
                                                    MATCH(
                                                        A28&amp;B28,
                                                        Insumos!I:I,
                                                        0)
                                                )="Transporte",
                                                INDEX(
                                                    Insumos!F:F,
                                                    MATCH(
                                                        A28&amp;B28,
                                                        Insumos!I:I,
                                                        0)
                                                ),
                                                0
                                            ),
                                            "Não encontrado"),
                                        IFERROR(
                                            INDEX(Q:Q,
                                                MATCH(
                                                    A28&amp;B28,AG:AG,
                                                    0)
                                            ),
                                            "Não encontrado")
                                    )</f>
        <v>0</v>
      </c>
      <c r="Q28" s="64">
        <f t="shared" si="14"/>
        <v>0</v>
      </c>
      <c r="R28" s="64">
        <f>IF(
                        C28="INSUMO",
                                        IFERROR(
                                            IF(
                                                INDEX(
                                                    Insumos!C:C,
                                                    MATCH(
                                                        A28&amp;B28,
                                                        Insumos!I:I,
                                                        0)
                                                )="Terceirizados",
                                                INDEX(
                                                    Insumos!F:F,
                                                    MATCH(
                                                        A28&amp;B28,
                                                        Insumos!I:I,
                                                        0)
                                                ),
                                                0
                                            ),
                                            "Não encontrado"),
                                        IFERROR(
                                            INDEX(S:S,
                                                MATCH(
                                                    A28&amp;B28,AG:AG,
                                                    0)
                                            ),
                                            "Não encontrado")
                                    )</f>
        <v>0</v>
      </c>
      <c r="S28" s="64">
        <f t="shared" si="15"/>
        <v>0</v>
      </c>
      <c r="T28" s="64">
        <f>IF(
                        C28="INSUMO",
                                        IFERROR(
                                            IF(
                                                INDEX(
                                                    Insumos!C:C,
                                                    MATCH(
                                                        A28&amp;B28,
                                                        Insumos!I:I,
                                                        0)
                                                )="Comissionamento",
                                                INDEX(
                                                    Insumos!F:F,
                                                    MATCH(
                                                        A28&amp;B28,
                                                        Insumos!I:I,
                                                        0)
                                                ),
                                                0
                                            ),
                                            "Não encontrado"),
                                        IFERROR(
                                            INDEX(U:U,
                                                MATCH(
                                                    A28&amp;B28,AG:AG,
                                                    0)
                                            ),
                                            "Não encontrado")
                                    )</f>
        <v>0</v>
      </c>
      <c r="U28" s="64">
        <f t="shared" si="16"/>
        <v>0</v>
      </c>
      <c r="V28" s="64">
        <f>IF(
                        C28="INSUMO",
                                        IFERROR(
                                            IF(
                                                INDEX(
                                                    Insumos!C:C,
                                                    MATCH(
                                                        A28&amp;B28,
                                                        Insumos!I:I,
                                                        0)
                                                )="Verba",
                                                INDEX(
                                                    Insumos!F:F,
                                                    MATCH(
                                                        A28&amp;B28,
                                                        Insumos!I:I,
                                                        0)
                                                ),
                                                0
                                            ),
                                            "Não encontrado"),
                                        IFERROR(
                                            INDEX(W:W,
                                                MATCH(
                                                    A28&amp;B28,AG:AG,
                                                    0)
                                            ),
                                            "Não encontrado")
                                    )</f>
        <v>0</v>
      </c>
      <c r="W28" s="64">
        <f t="shared" si="17"/>
        <v>0</v>
      </c>
      <c r="X28" s="64">
        <f>IF(
                        C28="INSUMO",
                                        IFERROR(
                                            IF(
                                                INDEX(
                                                    Insumos!C:C,
                                                    MATCH(
                                                        A28&amp;B28,
                                                        Insumos!I:I,
                                                        0)
                                                )="Outro",
                                                INDEX(
                                                    Insumos!F:F,
                                                    MATCH(
                                                        A28&amp;B28,
                                                        Insumos!I:I,
                                                        0)
                                                ),
                                                0
                                            ),
                                            "Não encontrado"),
                                        IFERROR(
                                            INDEX(Y:Y,
                                                MATCH(
                                                    A28&amp;B28,AG:AG,
                                                    0)
                                            ),
                                            "Não encontrado")
                                    )</f>
        <v>0.01</v>
      </c>
      <c r="Y28" s="64">
        <f t="shared" si="18"/>
        <v>0.01</v>
      </c>
      <c r="Z28" s="64">
        <f>IF(
                            C28="INSUMO",
                            IFERROR(
                                INDEX(
                                    Insumos!F:F,
                                    MATCH(
                                        A28&amp;B28,
                                        Insumos!I:I,
                                        0)
                                ),
                                "Não encontrado"),
                            IFERROR(
                                INDEX(AA:AA,
                                    MATCH(
                                        A28&amp;B28,AG:AG,
                                        0)
                                ),
                                "Não encontrado")
                        )</f>
        <v>0.01</v>
      </c>
      <c r="AA28" s="64">
        <f t="shared" si="19"/>
        <v>0.01</v>
      </c>
      <c r="AB28" s="65"/>
      <c r="AC28" s="65"/>
      <c r="AD28" s="62" t="s">
        <v>39</v>
      </c>
      <c r="AE28" s="66"/>
      <c r="AF28" s="66"/>
    </row>
    <row r="29" spans="1:33" x14ac:dyDescent="0.25">
      <c r="A29" s="137" t="s">
        <v>55</v>
      </c>
      <c r="B29" s="68" t="s">
        <v>38</v>
      </c>
      <c r="C29" s="69" t="s">
        <v>45</v>
      </c>
      <c r="D29" s="70" t="s">
        <v>40</v>
      </c>
      <c r="E29" s="70" t="s">
        <v>56</v>
      </c>
      <c r="F29" s="71" t="s">
        <v>42</v>
      </c>
      <c r="G29" s="71">
        <v>1</v>
      </c>
      <c r="H29" s="72">
        <f>IF(
                        C29="INSUMO",
                                        IFERROR(
                                            IF(
                                                INDEX(
                                                    Insumos!C:C,
                                                    MATCH(
                                                        A29&amp;B29,
                                                        Insumos!I:I,
                                                        0)
                                                )="Material",
                                                INDEX(
                                                    Insumos!F:F,
                                                    MATCH(
                                                        A29&amp;B29,
                                                        Insumos!I:I,
                                                        0)
                                                ),
                                                0
                                            ),
                                            "Não encontrado"),
                                        IFERROR(
                                            INDEX(I:I,
                                                MATCH(
                                                    A29&amp;B29,AG:AG,
                                                    0)
                                            ),
                                            "Não encontrado")
                                    )</f>
        <v>0</v>
      </c>
      <c r="I29" s="72">
        <f t="shared" si="10"/>
        <v>0</v>
      </c>
      <c r="J29" s="72">
        <f t="shared" si="11"/>
        <v>162.22</v>
      </c>
      <c r="K29" s="72">
        <f t="shared" si="11"/>
        <v>162.22</v>
      </c>
      <c r="L29" s="72">
        <f>IF(
                        C29="INSUMO",
                                        IFERROR(
                                            IF(
                                                INDEX(
                                                    Insumos!C:C,
                                                    MATCH(
                                                        A29&amp;B29,
                                                        Insumos!I:I,
                                                        0)
                                                )="Mao_obra",
                                                INDEX(
                                                    Insumos!F:F,
                                                    MATCH(
                                                        A29&amp;B29,
                                                        Insumos!I:I,
                                                        0)
                                                ),
                                                0
                                            ),
                                            "Não encontrado"),
                                        IFERROR(
                                            INDEX(M:M,
                                                MATCH(
                                                    A29&amp;B29,AG:AG,
                                                    0)
                                            ),
                                            "Não encontrado")
                                    )</f>
        <v>0</v>
      </c>
      <c r="M29" s="72">
        <f t="shared" si="12"/>
        <v>0</v>
      </c>
      <c r="N29" s="72">
        <f>IF(
                        C29="INSUMO",
                                        IFERROR(
                                            IF(
                                                INDEX(
                                                    Insumos!C:C,
                                                    MATCH(
                                                        A29&amp;B29,
                                                        Insumos!I:I,
                                                        0)
                                                )="Equipamento",
                                                INDEX(
                                                    Insumos!F:F,
                                                    MATCH(
                                                        A29&amp;B29,
                                                        Insumos!I:I,
                                                        0)
                                                ),
                                                0
                                            ),
                                            "Não encontrado"),
                                        IFERROR(
                                            INDEX(O:O,
                                                MATCH(
                                                    A29&amp;B29,AG:AG,
                                                    0)
                                            ),
                                            "Não encontrado")
                                    )</f>
        <v>0</v>
      </c>
      <c r="O29" s="72">
        <f t="shared" si="13"/>
        <v>0</v>
      </c>
      <c r="P29" s="72">
        <f>IF(
                        C29="INSUMO",
                                        IFERROR(
                                            IF(
                                                INDEX(
                                                    Insumos!C:C,
                                                    MATCH(
                                                        A29&amp;B29,
                                                        Insumos!I:I,
                                                        0)
                                                )="Transporte",
                                                INDEX(
                                                    Insumos!F:F,
                                                    MATCH(
                                                        A29&amp;B29,
                                                        Insumos!I:I,
                                                        0)
                                                ),
                                                0
                                            ),
                                            "Não encontrado"),
                                        IFERROR(
                                            INDEX(Q:Q,
                                                MATCH(
                                                    A29&amp;B29,AG:AG,
                                                    0)
                                            ),
                                            "Não encontrado")
                                    )</f>
        <v>0</v>
      </c>
      <c r="Q29" s="72">
        <f t="shared" si="14"/>
        <v>0</v>
      </c>
      <c r="R29" s="72">
        <f>IF(
                        C29="INSUMO",
                                        IFERROR(
                                            IF(
                                                INDEX(
                                                    Insumos!C:C,
                                                    MATCH(
                                                        A29&amp;B29,
                                                        Insumos!I:I,
                                                        0)
                                                )="Terceirizados",
                                                INDEX(
                                                    Insumos!F:F,
                                                    MATCH(
                                                        A29&amp;B29,
                                                        Insumos!I:I,
                                                        0)
                                                ),
                                                0
                                            ),
                                            "Não encontrado"),
                                        IFERROR(
                                            INDEX(S:S,
                                                MATCH(
                                                    A29&amp;B29,AG:AG,
                                                    0)
                                            ),
                                            "Não encontrado")
                                    )</f>
        <v>0</v>
      </c>
      <c r="S29" s="72">
        <f t="shared" si="15"/>
        <v>0</v>
      </c>
      <c r="T29" s="72">
        <f>IF(
                        C29="INSUMO",
                                        IFERROR(
                                            IF(
                                                INDEX(
                                                    Insumos!C:C,
                                                    MATCH(
                                                        A29&amp;B29,
                                                        Insumos!I:I,
                                                        0)
                                                )="Comissionamento",
                                                INDEX(
                                                    Insumos!F:F,
                                                    MATCH(
                                                        A29&amp;B29,
                                                        Insumos!I:I,
                                                        0)
                                                ),
                                                0
                                            ),
                                            "Não encontrado"),
                                        IFERROR(
                                            INDEX(U:U,
                                                MATCH(
                                                    A29&amp;B29,AG:AG,
                                                    0)
                                            ),
                                            "Não encontrado")
                                    )</f>
        <v>0</v>
      </c>
      <c r="U29" s="72">
        <f t="shared" si="16"/>
        <v>0</v>
      </c>
      <c r="V29" s="72">
        <f>IF(
                        C29="INSUMO",
                                        IFERROR(
                                            IF(
                                                INDEX(
                                                    Insumos!C:C,
                                                    MATCH(
                                                        A29&amp;B29,
                                                        Insumos!I:I,
                                                        0)
                                                )="Verba",
                                                INDEX(
                                                    Insumos!F:F,
                                                    MATCH(
                                                        A29&amp;B29,
                                                        Insumos!I:I,
                                                        0)
                                                ),
                                                0
                                            ),
                                            "Não encontrado"),
                                        IFERROR(
                                            INDEX(W:W,
                                                MATCH(
                                                    A29&amp;B29,AG:AG,
                                                    0)
                                            ),
                                            "Não encontrado")
                                    )</f>
        <v>0</v>
      </c>
      <c r="W29" s="72">
        <f t="shared" si="17"/>
        <v>0</v>
      </c>
      <c r="X29" s="72">
        <f>IF(
                        C29="INSUMO",
                                        IFERROR(
                                            IF(
                                                INDEX(
                                                    Insumos!C:C,
                                                    MATCH(
                                                        A29&amp;B29,
                                                        Insumos!I:I,
                                                        0)
                                                )="Outro",
                                                INDEX(
                                                    Insumos!F:F,
                                                    MATCH(
                                                        A29&amp;B29,
                                                        Insumos!I:I,
                                                        0)
                                                ),
                                                0
                                            ),
                                            "Não encontrado"),
                                        IFERROR(
                                            INDEX(Y:Y,
                                                MATCH(
                                                    A29&amp;B29,AG:AG,
                                                    0)
                                            ),
                                            "Não encontrado")
                                    )</f>
        <v>162.22</v>
      </c>
      <c r="Y29" s="72">
        <f t="shared" si="18"/>
        <v>162.22</v>
      </c>
      <c r="Z29" s="72">
        <f>IF(
                            C29="INSUMO",
                            IFERROR(
                                INDEX(
                                    Insumos!F:F,
                                    MATCH(
                                        A29&amp;B29,
                                        Insumos!I:I,
                                        0)
                                ),
                                "Não encontrado"),
                            IFERROR(
                                INDEX(AA:AA,
                                    MATCH(
                                        A29&amp;B29,AG:AG,
                                        0)
                                ),
                                "Não encontrado")
                        )</f>
        <v>162.22</v>
      </c>
      <c r="AA29" s="72">
        <f t="shared" si="19"/>
        <v>162.22</v>
      </c>
      <c r="AB29" s="73"/>
      <c r="AC29" s="73"/>
      <c r="AD29" s="70" t="s">
        <v>39</v>
      </c>
      <c r="AE29" s="74"/>
      <c r="AF29" s="74"/>
    </row>
    <row r="30" spans="1:33" x14ac:dyDescent="0.25">
      <c r="A30" s="136" t="s">
        <v>67</v>
      </c>
      <c r="B30" s="51" t="s">
        <v>38</v>
      </c>
      <c r="C30" s="52" t="s">
        <v>39</v>
      </c>
      <c r="D30" s="53" t="s">
        <v>40</v>
      </c>
      <c r="E30" s="53" t="s">
        <v>68</v>
      </c>
      <c r="F30" s="54" t="s">
        <v>42</v>
      </c>
      <c r="G30" s="55"/>
      <c r="H30" s="56"/>
      <c r="I30" s="56">
        <f>SUM(I31:I37)</f>
        <v>0</v>
      </c>
      <c r="J30" s="56"/>
      <c r="K30" s="56">
        <f>SUM(K31:K37)</f>
        <v>4742.6600000000008</v>
      </c>
      <c r="L30" s="56"/>
      <c r="M30" s="56">
        <f>SUM(M31:M37)</f>
        <v>4150.26</v>
      </c>
      <c r="N30" s="56"/>
      <c r="O30" s="56">
        <f>SUM(O31:O37)</f>
        <v>0</v>
      </c>
      <c r="P30" s="56"/>
      <c r="Q30" s="56">
        <f>SUM(Q31:Q37)</f>
        <v>0</v>
      </c>
      <c r="R30" s="56"/>
      <c r="S30" s="56">
        <f>SUM(S31:S37)</f>
        <v>0</v>
      </c>
      <c r="T30" s="56"/>
      <c r="U30" s="56">
        <f>SUM(U31:U37)</f>
        <v>0</v>
      </c>
      <c r="V30" s="56"/>
      <c r="W30" s="56">
        <f>SUM(W31:W37)</f>
        <v>0</v>
      </c>
      <c r="X30" s="56"/>
      <c r="Y30" s="56">
        <f>SUM(Y31:Y37)</f>
        <v>592.4</v>
      </c>
      <c r="Z30" s="56"/>
      <c r="AA30" s="56">
        <f>SUM(AA31:AA37)</f>
        <v>4742.6600000000008</v>
      </c>
      <c r="AB30" s="57" t="s">
        <v>39</v>
      </c>
      <c r="AC30" s="57"/>
      <c r="AD30" s="53" t="s">
        <v>39</v>
      </c>
      <c r="AE30" s="58" t="s">
        <v>39</v>
      </c>
      <c r="AF30" s="58" t="s">
        <v>43</v>
      </c>
      <c r="AG30" t="str">
        <f>A30&amp;B30&amp;C30</f>
        <v>100534SINAPI</v>
      </c>
    </row>
    <row r="31" spans="1:33" x14ac:dyDescent="0.25">
      <c r="A31" s="137" t="s">
        <v>69</v>
      </c>
      <c r="B31" s="68" t="s">
        <v>38</v>
      </c>
      <c r="C31" s="69" t="s">
        <v>45</v>
      </c>
      <c r="D31" s="70" t="s">
        <v>40</v>
      </c>
      <c r="E31" s="70" t="s">
        <v>70</v>
      </c>
      <c r="F31" s="71" t="s">
        <v>42</v>
      </c>
      <c r="G31" s="71">
        <v>1</v>
      </c>
      <c r="H31" s="72">
        <f>IF(
                        C31="INSUMO",
                                        IFERROR(
                                            IF(
                                                INDEX(
                                                    Insumos!C:C,
                                                    MATCH(
                                                        A31&amp;B31,
                                                        Insumos!I:I,
                                                        0)
                                                )="Material",
                                                INDEX(
                                                    Insumos!F:F,
                                                    MATCH(
                                                        A31&amp;B31,
                                                        Insumos!I:I,
                                                        0)
                                                ),
                                                0
                                            ),
                                            "Não encontrado"),
                                        IFERROR(
                                            INDEX(I:I,
                                                MATCH(
                                                    A31&amp;B31,AG:AG,
                                                    0)
                                            ),
                                            "Não encontrado")
                                    )</f>
        <v>0</v>
      </c>
      <c r="I31" s="72">
        <f t="shared" ref="I31:I37" si="20">H31*G31/1</f>
        <v>0</v>
      </c>
      <c r="J31" s="72">
        <f t="shared" ref="J31:K37" si="21">T31 + N31 + L31 + X31 + R31 + P31 + V31</f>
        <v>129.96</v>
      </c>
      <c r="K31" s="72">
        <f t="shared" si="21"/>
        <v>129.96</v>
      </c>
      <c r="L31" s="72">
        <f>IF(
                        C31="INSUMO",
                                        IFERROR(
                                            IF(
                                                INDEX(
                                                    Insumos!C:C,
                                                    MATCH(
                                                        A31&amp;B31,
                                                        Insumos!I:I,
                                                        0)
                                                )="Mao_obra",
                                                INDEX(
                                                    Insumos!F:F,
                                                    MATCH(
                                                        A31&amp;B31,
                                                        Insumos!I:I,
                                                        0)
                                                ),
                                                0
                                            ),
                                            "Não encontrado"),
                                        IFERROR(
                                            INDEX(M:M,
                                                MATCH(
                                                    A31&amp;B31,AG:AG,
                                                    0)
                                            ),
                                            "Não encontrado")
                                    )</f>
        <v>0</v>
      </c>
      <c r="M31" s="72">
        <f t="shared" ref="M31:M37" si="22">L31*G31/1</f>
        <v>0</v>
      </c>
      <c r="N31" s="72">
        <f>IF(
                        C31="INSUMO",
                                        IFERROR(
                                            IF(
                                                INDEX(
                                                    Insumos!C:C,
                                                    MATCH(
                                                        A31&amp;B31,
                                                        Insumos!I:I,
                                                        0)
                                                )="Equipamento",
                                                INDEX(
                                                    Insumos!F:F,
                                                    MATCH(
                                                        A31&amp;B31,
                                                        Insumos!I:I,
                                                        0)
                                                ),
                                                0
                                            ),
                                            "Não encontrado"),
                                        IFERROR(
                                            INDEX(O:O,
                                                MATCH(
                                                    A31&amp;B31,AG:AG,
                                                    0)
                                            ),
                                            "Não encontrado")
                                    )</f>
        <v>0</v>
      </c>
      <c r="O31" s="72">
        <f t="shared" ref="O31:O37" si="23">N31*G31/1</f>
        <v>0</v>
      </c>
      <c r="P31" s="72">
        <f>IF(
                        C31="INSUMO",
                                        IFERROR(
                                            IF(
                                                INDEX(
                                                    Insumos!C:C,
                                                    MATCH(
                                                        A31&amp;B31,
                                                        Insumos!I:I,
                                                        0)
                                                )="Transporte",
                                                INDEX(
                                                    Insumos!F:F,
                                                    MATCH(
                                                        A31&amp;B31,
                                                        Insumos!I:I,
                                                        0)
                                                ),
                                                0
                                            ),
                                            "Não encontrado"),
                                        IFERROR(
                                            INDEX(Q:Q,
                                                MATCH(
                                                    A31&amp;B31,AG:AG,
                                                    0)
                                            ),
                                            "Não encontrado")
                                    )</f>
        <v>0</v>
      </c>
      <c r="Q31" s="72">
        <f t="shared" ref="Q31:Q37" si="24">P31*G31/1</f>
        <v>0</v>
      </c>
      <c r="R31" s="72">
        <f>IF(
                        C31="INSUMO",
                                        IFERROR(
                                            IF(
                                                INDEX(
                                                    Insumos!C:C,
                                                    MATCH(
                                                        A31&amp;B31,
                                                        Insumos!I:I,
                                                        0)
                                                )="Terceirizados",
                                                INDEX(
                                                    Insumos!F:F,
                                                    MATCH(
                                                        A31&amp;B31,
                                                        Insumos!I:I,
                                                        0)
                                                ),
                                                0
                                            ),
                                            "Não encontrado"),
                                        IFERROR(
                                            INDEX(S:S,
                                                MATCH(
                                                    A31&amp;B31,AG:AG,
                                                    0)
                                            ),
                                            "Não encontrado")
                                    )</f>
        <v>0</v>
      </c>
      <c r="S31" s="72">
        <f t="shared" ref="S31:S37" si="25">R31*G31/1</f>
        <v>0</v>
      </c>
      <c r="T31" s="72">
        <f>IF(
                        C31="INSUMO",
                                        IFERROR(
                                            IF(
                                                INDEX(
                                                    Insumos!C:C,
                                                    MATCH(
                                                        A31&amp;B31,
                                                        Insumos!I:I,
                                                        0)
                                                )="Comissionamento",
                                                INDEX(
                                                    Insumos!F:F,
                                                    MATCH(
                                                        A31&amp;B31,
                                                        Insumos!I:I,
                                                        0)
                                                ),
                                                0
                                            ),
                                            "Não encontrado"),
                                        IFERROR(
                                            INDEX(U:U,
                                                MATCH(
                                                    A31&amp;B31,AG:AG,
                                                    0)
                                            ),
                                            "Não encontrado")
                                    )</f>
        <v>0</v>
      </c>
      <c r="U31" s="72">
        <f t="shared" ref="U31:U37" si="26">T31*G31/1</f>
        <v>0</v>
      </c>
      <c r="V31" s="72">
        <f>IF(
                        C31="INSUMO",
                                        IFERROR(
                                            IF(
                                                INDEX(
                                                    Insumos!C:C,
                                                    MATCH(
                                                        A31&amp;B31,
                                                        Insumos!I:I,
                                                        0)
                                                )="Verba",
                                                INDEX(
                                                    Insumos!F:F,
                                                    MATCH(
                                                        A31&amp;B31,
                                                        Insumos!I:I,
                                                        0)
                                                ),
                                                0
                                            ),
                                            "Não encontrado"),
                                        IFERROR(
                                            INDEX(W:W,
                                                MATCH(
                                                    A31&amp;B31,AG:AG,
                                                    0)
                                            ),
                                            "Não encontrado")
                                    )</f>
        <v>0</v>
      </c>
      <c r="W31" s="72">
        <f t="shared" ref="W31:W37" si="27">V31*G31/1</f>
        <v>0</v>
      </c>
      <c r="X31" s="72">
        <f>IF(
                        C31="INSUMO",
                                        IFERROR(
                                            IF(
                                                INDEX(
                                                    Insumos!C:C,
                                                    MATCH(
                                                        A31&amp;B31,
                                                        Insumos!I:I,
                                                        0)
                                                )="Outro",
                                                INDEX(
                                                    Insumos!F:F,
                                                    MATCH(
                                                        A31&amp;B31,
                                                        Insumos!I:I,
                                                        0)
                                                ),
                                                0
                                            ),
                                            "Não encontrado"),
                                        IFERROR(
                                            INDEX(Y:Y,
                                                MATCH(
                                                    A31&amp;B31,AG:AG,
                                                    0)
                                            ),
                                            "Não encontrado")
                                    )</f>
        <v>129.96</v>
      </c>
      <c r="Y31" s="72">
        <f t="shared" ref="Y31:Y37" si="28">X31*G31/1</f>
        <v>129.96</v>
      </c>
      <c r="Z31" s="72">
        <f>IF(
                            C31="INSUMO",
                            IFERROR(
                                INDEX(
                                    Insumos!F:F,
                                    MATCH(
                                        A31&amp;B31,
                                        Insumos!I:I,
                                        0)
                                ),
                                "Não encontrado"),
                            IFERROR(
                                INDEX(AA:AA,
                                    MATCH(
                                        A31&amp;B31,AG:AG,
                                        0)
                                ),
                                "Não encontrado")
                        )</f>
        <v>129.96</v>
      </c>
      <c r="AA31" s="72">
        <f t="shared" ref="AA31:AA37" si="29">G31*Z31</f>
        <v>129.96</v>
      </c>
      <c r="AB31" s="73"/>
      <c r="AC31" s="73"/>
      <c r="AD31" s="70" t="s">
        <v>39</v>
      </c>
      <c r="AE31" s="74"/>
      <c r="AF31" s="74"/>
    </row>
    <row r="32" spans="1:33" x14ac:dyDescent="0.25">
      <c r="A32" s="138" t="s">
        <v>71</v>
      </c>
      <c r="B32" s="60" t="s">
        <v>38</v>
      </c>
      <c r="C32" s="61" t="s">
        <v>45</v>
      </c>
      <c r="D32" s="62" t="s">
        <v>40</v>
      </c>
      <c r="E32" s="62" t="s">
        <v>72</v>
      </c>
      <c r="F32" s="63" t="s">
        <v>42</v>
      </c>
      <c r="G32" s="63">
        <v>1</v>
      </c>
      <c r="H32" s="64">
        <f>IF(
                        C32="INSUMO",
                                        IFERROR(
                                            IF(
                                                INDEX(
                                                    Insumos!C:C,
                                                    MATCH(
                                                        A32&amp;B32,
                                                        Insumos!I:I,
                                                        0)
                                                )="Material",
                                                INDEX(
                                                    Insumos!F:F,
                                                    MATCH(
                                                        A32&amp;B32,
                                                        Insumos!I:I,
                                                        0)
                                                ),
                                                0
                                            ),
                                            "Não encontrado"),
                                        IFERROR(
                                            INDEX(I:I,
                                                MATCH(
                                                    A32&amp;B32,AG:AG,
                                                    0)
                                            ),
                                            "Não encontrado")
                                    )</f>
        <v>0</v>
      </c>
      <c r="I32" s="64">
        <f t="shared" si="20"/>
        <v>0</v>
      </c>
      <c r="J32" s="64">
        <f t="shared" si="21"/>
        <v>10.18</v>
      </c>
      <c r="K32" s="64">
        <f t="shared" si="21"/>
        <v>10.18</v>
      </c>
      <c r="L32" s="64">
        <f>IF(
                        C32="INSUMO",
                                        IFERROR(
                                            IF(
                                                INDEX(
                                                    Insumos!C:C,
                                                    MATCH(
                                                        A32&amp;B32,
                                                        Insumos!I:I,
                                                        0)
                                                )="Mao_obra",
                                                INDEX(
                                                    Insumos!F:F,
                                                    MATCH(
                                                        A32&amp;B32,
                                                        Insumos!I:I,
                                                        0)
                                                ),
                                                0
                                            ),
                                            "Não encontrado"),
                                        IFERROR(
                                            INDEX(M:M,
                                                MATCH(
                                                    A32&amp;B32,AG:AG,
                                                    0)
                                            ),
                                            "Não encontrado")
                                    )</f>
        <v>0</v>
      </c>
      <c r="M32" s="64">
        <f t="shared" si="22"/>
        <v>0</v>
      </c>
      <c r="N32" s="64">
        <f>IF(
                        C32="INSUMO",
                                        IFERROR(
                                            IF(
                                                INDEX(
                                                    Insumos!C:C,
                                                    MATCH(
                                                        A32&amp;B32,
                                                        Insumos!I:I,
                                                        0)
                                                )="Equipamento",
                                                INDEX(
                                                    Insumos!F:F,
                                                    MATCH(
                                                        A32&amp;B32,
                                                        Insumos!I:I,
                                                        0)
                                                ),
                                                0
                                            ),
                                            "Não encontrado"),
                                        IFERROR(
                                            INDEX(O:O,
                                                MATCH(
                                                    A32&amp;B32,AG:AG,
                                                    0)
                                            ),
                                            "Não encontrado")
                                    )</f>
        <v>0</v>
      </c>
      <c r="O32" s="64">
        <f t="shared" si="23"/>
        <v>0</v>
      </c>
      <c r="P32" s="64">
        <f>IF(
                        C32="INSUMO",
                                        IFERROR(
                                            IF(
                                                INDEX(
                                                    Insumos!C:C,
                                                    MATCH(
                                                        A32&amp;B32,
                                                        Insumos!I:I,
                                                        0)
                                                )="Transporte",
                                                INDEX(
                                                    Insumos!F:F,
                                                    MATCH(
                                                        A32&amp;B32,
                                                        Insumos!I:I,
                                                        0)
                                                ),
                                                0
                                            ),
                                            "Não encontrado"),
                                        IFERROR(
                                            INDEX(Q:Q,
                                                MATCH(
                                                    A32&amp;B32,AG:AG,
                                                    0)
                                            ),
                                            "Não encontrado")
                                    )</f>
        <v>0</v>
      </c>
      <c r="Q32" s="64">
        <f t="shared" si="24"/>
        <v>0</v>
      </c>
      <c r="R32" s="64">
        <f>IF(
                        C32="INSUMO",
                                        IFERROR(
                                            IF(
                                                INDEX(
                                                    Insumos!C:C,
                                                    MATCH(
                                                        A32&amp;B32,
                                                        Insumos!I:I,
                                                        0)
                                                )="Terceirizados",
                                                INDEX(
                                                    Insumos!F:F,
                                                    MATCH(
                                                        A32&amp;B32,
                                                        Insumos!I:I,
                                                        0)
                                                ),
                                                0
                                            ),
                                            "Não encontrado"),
                                        IFERROR(
                                            INDEX(S:S,
                                                MATCH(
                                                    A32&amp;B32,AG:AG,
                                                    0)
                                            ),
                                            "Não encontrado")
                                    )</f>
        <v>0</v>
      </c>
      <c r="S32" s="64">
        <f t="shared" si="25"/>
        <v>0</v>
      </c>
      <c r="T32" s="64">
        <f>IF(
                        C32="INSUMO",
                                        IFERROR(
                                            IF(
                                                INDEX(
                                                    Insumos!C:C,
                                                    MATCH(
                                                        A32&amp;B32,
                                                        Insumos!I:I,
                                                        0)
                                                )="Comissionamento",
                                                INDEX(
                                                    Insumos!F:F,
                                                    MATCH(
                                                        A32&amp;B32,
                                                        Insumos!I:I,
                                                        0)
                                                ),
                                                0
                                            ),
                                            "Não encontrado"),
                                        IFERROR(
                                            INDEX(U:U,
                                                MATCH(
                                                    A32&amp;B32,AG:AG,
                                                    0)
                                            ),
                                            "Não encontrado")
                                    )</f>
        <v>0</v>
      </c>
      <c r="U32" s="64">
        <f t="shared" si="26"/>
        <v>0</v>
      </c>
      <c r="V32" s="64">
        <f>IF(
                        C32="INSUMO",
                                        IFERROR(
                                            IF(
                                                INDEX(
                                                    Insumos!C:C,
                                                    MATCH(
                                                        A32&amp;B32,
                                                        Insumos!I:I,
                                                        0)
                                                )="Verba",
                                                INDEX(
                                                    Insumos!F:F,
                                                    MATCH(
                                                        A32&amp;B32,
                                                        Insumos!I:I,
                                                        0)
                                                ),
                                                0
                                            ),
                                            "Não encontrado"),
                                        IFERROR(
                                            INDEX(W:W,
                                                MATCH(
                                                    A32&amp;B32,AG:AG,
                                                    0)
                                            ),
                                            "Não encontrado")
                                    )</f>
        <v>0</v>
      </c>
      <c r="W32" s="64">
        <f t="shared" si="27"/>
        <v>0</v>
      </c>
      <c r="X32" s="64">
        <f>IF(
                        C32="INSUMO",
                                        IFERROR(
                                            IF(
                                                INDEX(
                                                    Insumos!C:C,
                                                    MATCH(
                                                        A32&amp;B32,
                                                        Insumos!I:I,
                                                        0)
                                                )="Outro",
                                                INDEX(
                                                    Insumos!F:F,
                                                    MATCH(
                                                        A32&amp;B32,
                                                        Insumos!I:I,
                                                        0)
                                                ),
                                                0
                                            ),
                                            "Não encontrado"),
                                        IFERROR(
                                            INDEX(Y:Y,
                                                MATCH(
                                                    A32&amp;B32,AG:AG,
                                                    0)
                                            ),
                                            "Não encontrado")
                                    )</f>
        <v>10.18</v>
      </c>
      <c r="Y32" s="64">
        <f t="shared" si="28"/>
        <v>10.18</v>
      </c>
      <c r="Z32" s="64">
        <f>IF(
                            C32="INSUMO",
                            IFERROR(
                                INDEX(
                                    Insumos!F:F,
                                    MATCH(
                                        A32&amp;B32,
                                        Insumos!I:I,
                                        0)
                                ),
                                "Não encontrado"),
                            IFERROR(
                                INDEX(AA:AA,
                                    MATCH(
                                        A32&amp;B32,AG:AG,
                                        0)
                                ),
                                "Não encontrado")
                        )</f>
        <v>10.18</v>
      </c>
      <c r="AA32" s="64">
        <f t="shared" si="29"/>
        <v>10.18</v>
      </c>
      <c r="AB32" s="65"/>
      <c r="AC32" s="65"/>
      <c r="AD32" s="62" t="s">
        <v>39</v>
      </c>
      <c r="AE32" s="66"/>
      <c r="AF32" s="66"/>
    </row>
    <row r="33" spans="1:33" x14ac:dyDescent="0.25">
      <c r="A33" s="137" t="s">
        <v>73</v>
      </c>
      <c r="B33" s="68" t="s">
        <v>38</v>
      </c>
      <c r="C33" s="69" t="s">
        <v>45</v>
      </c>
      <c r="D33" s="70" t="s">
        <v>40</v>
      </c>
      <c r="E33" s="70" t="s">
        <v>74</v>
      </c>
      <c r="F33" s="71" t="s">
        <v>42</v>
      </c>
      <c r="G33" s="71">
        <v>1</v>
      </c>
      <c r="H33" s="72">
        <f>IF(
                        C33="INSUMO",
                                        IFERROR(
                                            IF(
                                                INDEX(
                                                    Insumos!C:C,
                                                    MATCH(
                                                        A33&amp;B33,
                                                        Insumos!I:I,
                                                        0)
                                                )="Material",
                                                INDEX(
                                                    Insumos!F:F,
                                                    MATCH(
                                                        A33&amp;B33,
                                                        Insumos!I:I,
                                                        0)
                                                ),
                                                0
                                            ),
                                            "Não encontrado"),
                                        IFERROR(
                                            INDEX(I:I,
                                                MATCH(
                                                    A33&amp;B33,AG:AG,
                                                    0)
                                            ),
                                            "Não encontrado")
                                    )</f>
        <v>0</v>
      </c>
      <c r="I33" s="72">
        <f t="shared" si="20"/>
        <v>0</v>
      </c>
      <c r="J33" s="72">
        <f t="shared" si="21"/>
        <v>4150.26</v>
      </c>
      <c r="K33" s="72">
        <f t="shared" si="21"/>
        <v>4150.26</v>
      </c>
      <c r="L33" s="72">
        <f>IF(
                        C33="INSUMO",
                                        IFERROR(
                                            IF(
                                                INDEX(
                                                    Insumos!C:C,
                                                    MATCH(
                                                        A33&amp;B33,
                                                        Insumos!I:I,
                                                        0)
                                                )="Mao_obra",
                                                INDEX(
                                                    Insumos!F:F,
                                                    MATCH(
                                                        A33&amp;B33,
                                                        Insumos!I:I,
                                                        0)
                                                ),
                                                0
                                            ),
                                            "Não encontrado"),
                                        IFERROR(
                                            INDEX(M:M,
                                                MATCH(
                                                    A33&amp;B33,AG:AG,
                                                    0)
                                            ),
                                            "Não encontrado")
                                    )</f>
        <v>4150.26</v>
      </c>
      <c r="M33" s="72">
        <f t="shared" si="22"/>
        <v>4150.26</v>
      </c>
      <c r="N33" s="72">
        <f>IF(
                        C33="INSUMO",
                                        IFERROR(
                                            IF(
                                                INDEX(
                                                    Insumos!C:C,
                                                    MATCH(
                                                        A33&amp;B33,
                                                        Insumos!I:I,
                                                        0)
                                                )="Equipamento",
                                                INDEX(
                                                    Insumos!F:F,
                                                    MATCH(
                                                        A33&amp;B33,
                                                        Insumos!I:I,
                                                        0)
                                                ),
                                                0
                                            ),
                                            "Não encontrado"),
                                        IFERROR(
                                            INDEX(O:O,
                                                MATCH(
                                                    A33&amp;B33,AG:AG,
                                                    0)
                                            ),
                                            "Não encontrado")
                                    )</f>
        <v>0</v>
      </c>
      <c r="O33" s="72">
        <f t="shared" si="23"/>
        <v>0</v>
      </c>
      <c r="P33" s="72">
        <f>IF(
                        C33="INSUMO",
                                        IFERROR(
                                            IF(
                                                INDEX(
                                                    Insumos!C:C,
                                                    MATCH(
                                                        A33&amp;B33,
                                                        Insumos!I:I,
                                                        0)
                                                )="Transporte",
                                                INDEX(
                                                    Insumos!F:F,
                                                    MATCH(
                                                        A33&amp;B33,
                                                        Insumos!I:I,
                                                        0)
                                                ),
                                                0
                                            ),
                                            "Não encontrado"),
                                        IFERROR(
                                            INDEX(Q:Q,
                                                MATCH(
                                                    A33&amp;B33,AG:AG,
                                                    0)
                                            ),
                                            "Não encontrado")
                                    )</f>
        <v>0</v>
      </c>
      <c r="Q33" s="72">
        <f t="shared" si="24"/>
        <v>0</v>
      </c>
      <c r="R33" s="72">
        <f>IF(
                        C33="INSUMO",
                                        IFERROR(
                                            IF(
                                                INDEX(
                                                    Insumos!C:C,
                                                    MATCH(
                                                        A33&amp;B33,
                                                        Insumos!I:I,
                                                        0)
                                                )="Terceirizados",
                                                INDEX(
                                                    Insumos!F:F,
                                                    MATCH(
                                                        A33&amp;B33,
                                                        Insumos!I:I,
                                                        0)
                                                ),
                                                0
                                            ),
                                            "Não encontrado"),
                                        IFERROR(
                                            INDEX(S:S,
                                                MATCH(
                                                    A33&amp;B33,AG:AG,
                                                    0)
                                            ),
                                            "Não encontrado")
                                    )</f>
        <v>0</v>
      </c>
      <c r="S33" s="72">
        <f t="shared" si="25"/>
        <v>0</v>
      </c>
      <c r="T33" s="72">
        <f>IF(
                        C33="INSUMO",
                                        IFERROR(
                                            IF(
                                                INDEX(
                                                    Insumos!C:C,
                                                    MATCH(
                                                        A33&amp;B33,
                                                        Insumos!I:I,
                                                        0)
                                                )="Comissionamento",
                                                INDEX(
                                                    Insumos!F:F,
                                                    MATCH(
                                                        A33&amp;B33,
                                                        Insumos!I:I,
                                                        0)
                                                ),
                                                0
                                            ),
                                            "Não encontrado"),
                                        IFERROR(
                                            INDEX(U:U,
                                                MATCH(
                                                    A33&amp;B33,AG:AG,
                                                    0)
                                            ),
                                            "Não encontrado")
                                    )</f>
        <v>0</v>
      </c>
      <c r="U33" s="72">
        <f t="shared" si="26"/>
        <v>0</v>
      </c>
      <c r="V33" s="72">
        <f>IF(
                        C33="INSUMO",
                                        IFERROR(
                                            IF(
                                                INDEX(
                                                    Insumos!C:C,
                                                    MATCH(
                                                        A33&amp;B33,
                                                        Insumos!I:I,
                                                        0)
                                                )="Verba",
                                                INDEX(
                                                    Insumos!F:F,
                                                    MATCH(
                                                        A33&amp;B33,
                                                        Insumos!I:I,
                                                        0)
                                                ),
                                                0
                                            ),
                                            "Não encontrado"),
                                        IFERROR(
                                            INDEX(W:W,
                                                MATCH(
                                                    A33&amp;B33,AG:AG,
                                                    0)
                                            ),
                                            "Não encontrado")
                                    )</f>
        <v>0</v>
      </c>
      <c r="W33" s="72">
        <f t="shared" si="27"/>
        <v>0</v>
      </c>
      <c r="X33" s="72">
        <f>IF(
                        C33="INSUMO",
                                        IFERROR(
                                            IF(
                                                INDEX(
                                                    Insumos!C:C,
                                                    MATCH(
                                                        A33&amp;B33,
                                                        Insumos!I:I,
                                                        0)
                                                )="Outro",
                                                INDEX(
                                                    Insumos!F:F,
                                                    MATCH(
                                                        A33&amp;B33,
                                                        Insumos!I:I,
                                                        0)
                                                ),
                                                0
                                            ),
                                            "Não encontrado"),
                                        IFERROR(
                                            INDEX(Y:Y,
                                                MATCH(
                                                    A33&amp;B33,AG:AG,
                                                    0)
                                            ),
                                            "Não encontrado")
                                    )</f>
        <v>0</v>
      </c>
      <c r="Y33" s="72">
        <f t="shared" si="28"/>
        <v>0</v>
      </c>
      <c r="Z33" s="72">
        <f>IF(
                            C33="INSUMO",
                            IFERROR(
                                INDEX(
                                    Insumos!F:F,
                                    MATCH(
                                        A33&amp;B33,
                                        Insumos!I:I,
                                        0)
                                ),
                                "Não encontrado"),
                            IFERROR(
                                INDEX(AA:AA,
                                    MATCH(
                                        A33&amp;B33,AG:AG,
                                        0)
                                ),
                                "Não encontrado")
                        )</f>
        <v>4150.26</v>
      </c>
      <c r="AA33" s="72">
        <f t="shared" si="29"/>
        <v>4150.26</v>
      </c>
      <c r="AB33" s="73"/>
      <c r="AC33" s="73"/>
      <c r="AD33" s="70" t="s">
        <v>39</v>
      </c>
      <c r="AE33" s="74"/>
      <c r="AF33" s="74"/>
    </row>
    <row r="34" spans="1:33" x14ac:dyDescent="0.25">
      <c r="A34" s="138" t="s">
        <v>49</v>
      </c>
      <c r="B34" s="60" t="s">
        <v>38</v>
      </c>
      <c r="C34" s="61" t="s">
        <v>45</v>
      </c>
      <c r="D34" s="62" t="s">
        <v>40</v>
      </c>
      <c r="E34" s="62" t="s">
        <v>50</v>
      </c>
      <c r="F34" s="63" t="s">
        <v>42</v>
      </c>
      <c r="G34" s="63">
        <v>1</v>
      </c>
      <c r="H34" s="64">
        <f>IF(
                        C34="INSUMO",
                                        IFERROR(
                                            IF(
                                                INDEX(
                                                    Insumos!C:C,
                                                    MATCH(
                                                        A34&amp;B34,
                                                        Insumos!I:I,
                                                        0)
                                                )="Material",
                                                INDEX(
                                                    Insumos!F:F,
                                                    MATCH(
                                                        A34&amp;B34,
                                                        Insumos!I:I,
                                                        0)
                                                ),
                                                0
                                            ),
                                            "Não encontrado"),
                                        IFERROR(
                                            INDEX(I:I,
                                                MATCH(
                                                    A34&amp;B34,AG:AG,
                                                    0)
                                            ),
                                            "Não encontrado")
                                    )</f>
        <v>0</v>
      </c>
      <c r="I34" s="64">
        <f t="shared" si="20"/>
        <v>0</v>
      </c>
      <c r="J34" s="64">
        <f t="shared" si="21"/>
        <v>18.28</v>
      </c>
      <c r="K34" s="64">
        <f t="shared" si="21"/>
        <v>18.28</v>
      </c>
      <c r="L34" s="64">
        <f>IF(
                        C34="INSUMO",
                                        IFERROR(
                                            IF(
                                                INDEX(
                                                    Insumos!C:C,
                                                    MATCH(
                                                        A34&amp;B34,
                                                        Insumos!I:I,
                                                        0)
                                                )="Mao_obra",
                                                INDEX(
                                                    Insumos!F:F,
                                                    MATCH(
                                                        A34&amp;B34,
                                                        Insumos!I:I,
                                                        0)
                                                ),
                                                0
                                            ),
                                            "Não encontrado"),
                                        IFERROR(
                                            INDEX(M:M,
                                                MATCH(
                                                    A34&amp;B34,AG:AG,
                                                    0)
                                            ),
                                            "Não encontrado")
                                    )</f>
        <v>0</v>
      </c>
      <c r="M34" s="64">
        <f t="shared" si="22"/>
        <v>0</v>
      </c>
      <c r="N34" s="64">
        <f>IF(
                        C34="INSUMO",
                                        IFERROR(
                                            IF(
                                                INDEX(
                                                    Insumos!C:C,
                                                    MATCH(
                                                        A34&amp;B34,
                                                        Insumos!I:I,
                                                        0)
                                                )="Equipamento",
                                                INDEX(
                                                    Insumos!F:F,
                                                    MATCH(
                                                        A34&amp;B34,
                                                        Insumos!I:I,
                                                        0)
                                                ),
                                                0
                                            ),
                                            "Não encontrado"),
                                        IFERROR(
                                            INDEX(O:O,
                                                MATCH(
                                                    A34&amp;B34,AG:AG,
                                                    0)
                                            ),
                                            "Não encontrado")
                                    )</f>
        <v>0</v>
      </c>
      <c r="O34" s="64">
        <f t="shared" si="23"/>
        <v>0</v>
      </c>
      <c r="P34" s="64">
        <f>IF(
                        C34="INSUMO",
                                        IFERROR(
                                            IF(
                                                INDEX(
                                                    Insumos!C:C,
                                                    MATCH(
                                                        A34&amp;B34,
                                                        Insumos!I:I,
                                                        0)
                                                )="Transporte",
                                                INDEX(
                                                    Insumos!F:F,
                                                    MATCH(
                                                        A34&amp;B34,
                                                        Insumos!I:I,
                                                        0)
                                                ),
                                                0
                                            ),
                                            "Não encontrado"),
                                        IFERROR(
                                            INDEX(Q:Q,
                                                MATCH(
                                                    A34&amp;B34,AG:AG,
                                                    0)
                                            ),
                                            "Não encontrado")
                                    )</f>
        <v>0</v>
      </c>
      <c r="Q34" s="64">
        <f t="shared" si="24"/>
        <v>0</v>
      </c>
      <c r="R34" s="64">
        <f>IF(
                        C34="INSUMO",
                                        IFERROR(
                                            IF(
                                                INDEX(
                                                    Insumos!C:C,
                                                    MATCH(
                                                        A34&amp;B34,
                                                        Insumos!I:I,
                                                        0)
                                                )="Terceirizados",
                                                INDEX(
                                                    Insumos!F:F,
                                                    MATCH(
                                                        A34&amp;B34,
                                                        Insumos!I:I,
                                                        0)
                                                ),
                                                0
                                            ),
                                            "Não encontrado"),
                                        IFERROR(
                                            INDEX(S:S,
                                                MATCH(
                                                    A34&amp;B34,AG:AG,
                                                    0)
                                            ),
                                            "Não encontrado")
                                    )</f>
        <v>0</v>
      </c>
      <c r="S34" s="64">
        <f t="shared" si="25"/>
        <v>0</v>
      </c>
      <c r="T34" s="64">
        <f>IF(
                        C34="INSUMO",
                                        IFERROR(
                                            IF(
                                                INDEX(
                                                    Insumos!C:C,
                                                    MATCH(
                                                        A34&amp;B34,
                                                        Insumos!I:I,
                                                        0)
                                                )="Comissionamento",
                                                INDEX(
                                                    Insumos!F:F,
                                                    MATCH(
                                                        A34&amp;B34,
                                                        Insumos!I:I,
                                                        0)
                                                ),
                                                0
                                            ),
                                            "Não encontrado"),
                                        IFERROR(
                                            INDEX(U:U,
                                                MATCH(
                                                    A34&amp;B34,AG:AG,
                                                    0)
                                            ),
                                            "Não encontrado")
                                    )</f>
        <v>0</v>
      </c>
      <c r="U34" s="64">
        <f t="shared" si="26"/>
        <v>0</v>
      </c>
      <c r="V34" s="64">
        <f>IF(
                        C34="INSUMO",
                                        IFERROR(
                                            IF(
                                                INDEX(
                                                    Insumos!C:C,
                                                    MATCH(
                                                        A34&amp;B34,
                                                        Insumos!I:I,
                                                        0)
                                                )="Verba",
                                                INDEX(
                                                    Insumos!F:F,
                                                    MATCH(
                                                        A34&amp;B34,
                                                        Insumos!I:I,
                                                        0)
                                                ),
                                                0
                                            ),
                                            "Não encontrado"),
                                        IFERROR(
                                            INDEX(W:W,
                                                MATCH(
                                                    A34&amp;B34,AG:AG,
                                                    0)
                                            ),
                                            "Não encontrado")
                                    )</f>
        <v>0</v>
      </c>
      <c r="W34" s="64">
        <f t="shared" si="27"/>
        <v>0</v>
      </c>
      <c r="X34" s="64">
        <f>IF(
                        C34="INSUMO",
                                        IFERROR(
                                            IF(
                                                INDEX(
                                                    Insumos!C:C,
                                                    MATCH(
                                                        A34&amp;B34,
                                                        Insumos!I:I,
                                                        0)
                                                )="Outro",
                                                INDEX(
                                                    Insumos!F:F,
                                                    MATCH(
                                                        A34&amp;B34,
                                                        Insumos!I:I,
                                                        0)
                                                ),
                                                0
                                            ),
                                            "Não encontrado"),
                                        IFERROR(
                                            INDEX(Y:Y,
                                                MATCH(
                                                    A34&amp;B34,AG:AG,
                                                    0)
                                            ),
                                            "Não encontrado")
                                    )</f>
        <v>18.28</v>
      </c>
      <c r="Y34" s="64">
        <f t="shared" si="28"/>
        <v>18.28</v>
      </c>
      <c r="Z34" s="64">
        <f>IF(
                            C34="INSUMO",
                            IFERROR(
                                INDEX(
                                    Insumos!F:F,
                                    MATCH(
                                        A34&amp;B34,
                                        Insumos!I:I,
                                        0)
                                ),
                                "Não encontrado"),
                            IFERROR(
                                INDEX(AA:AA,
                                    MATCH(
                                        A34&amp;B34,AG:AG,
                                        0)
                                ),
                                "Não encontrado")
                        )</f>
        <v>18.28</v>
      </c>
      <c r="AA34" s="64">
        <f t="shared" si="29"/>
        <v>18.28</v>
      </c>
      <c r="AB34" s="65"/>
      <c r="AC34" s="65"/>
      <c r="AD34" s="62" t="s">
        <v>39</v>
      </c>
      <c r="AE34" s="66"/>
      <c r="AF34" s="66"/>
    </row>
    <row r="35" spans="1:33" x14ac:dyDescent="0.25">
      <c r="A35" s="137" t="s">
        <v>51</v>
      </c>
      <c r="B35" s="68" t="s">
        <v>38</v>
      </c>
      <c r="C35" s="69" t="s">
        <v>45</v>
      </c>
      <c r="D35" s="70" t="s">
        <v>40</v>
      </c>
      <c r="E35" s="70" t="s">
        <v>52</v>
      </c>
      <c r="F35" s="71" t="s">
        <v>42</v>
      </c>
      <c r="G35" s="71">
        <v>1</v>
      </c>
      <c r="H35" s="72">
        <f>IF(
                        C35="INSUMO",
                                        IFERROR(
                                            IF(
                                                INDEX(
                                                    Insumos!C:C,
                                                    MATCH(
                                                        A35&amp;B35,
                                                        Insumos!I:I,
                                                        0)
                                                )="Material",
                                                INDEX(
                                                    Insumos!F:F,
                                                    MATCH(
                                                        A35&amp;B35,
                                                        Insumos!I:I,
                                                        0)
                                                ),
                                                0
                                            ),
                                            "Não encontrado"),
                                        IFERROR(
                                            INDEX(I:I,
                                                MATCH(
                                                    A35&amp;B35,AG:AG,
                                                    0)
                                            ),
                                            "Não encontrado")
                                    )</f>
        <v>0</v>
      </c>
      <c r="I35" s="72">
        <f t="shared" si="20"/>
        <v>0</v>
      </c>
      <c r="J35" s="72">
        <f t="shared" si="21"/>
        <v>271.75</v>
      </c>
      <c r="K35" s="72">
        <f t="shared" si="21"/>
        <v>271.75</v>
      </c>
      <c r="L35" s="72">
        <f>IF(
                        C35="INSUMO",
                                        IFERROR(
                                            IF(
                                                INDEX(
                                                    Insumos!C:C,
                                                    MATCH(
                                                        A35&amp;B35,
                                                        Insumos!I:I,
                                                        0)
                                                )="Mao_obra",
                                                INDEX(
                                                    Insumos!F:F,
                                                    MATCH(
                                                        A35&amp;B35,
                                                        Insumos!I:I,
                                                        0)
                                                ),
                                                0
                                            ),
                                            "Não encontrado"),
                                        IFERROR(
                                            INDEX(M:M,
                                                MATCH(
                                                    A35&amp;B35,AG:AG,
                                                    0)
                                            ),
                                            "Não encontrado")
                                    )</f>
        <v>0</v>
      </c>
      <c r="M35" s="72">
        <f t="shared" si="22"/>
        <v>0</v>
      </c>
      <c r="N35" s="72">
        <f>IF(
                        C35="INSUMO",
                                        IFERROR(
                                            IF(
                                                INDEX(
                                                    Insumos!C:C,
                                                    MATCH(
                                                        A35&amp;B35,
                                                        Insumos!I:I,
                                                        0)
                                                )="Equipamento",
                                                INDEX(
                                                    Insumos!F:F,
                                                    MATCH(
                                                        A35&amp;B35,
                                                        Insumos!I:I,
                                                        0)
                                                ),
                                                0
                                            ),
                                            "Não encontrado"),
                                        IFERROR(
                                            INDEX(O:O,
                                                MATCH(
                                                    A35&amp;B35,AG:AG,
                                                    0)
                                            ),
                                            "Não encontrado")
                                    )</f>
        <v>0</v>
      </c>
      <c r="O35" s="72">
        <f t="shared" si="23"/>
        <v>0</v>
      </c>
      <c r="P35" s="72">
        <f>IF(
                        C35="INSUMO",
                                        IFERROR(
                                            IF(
                                                INDEX(
                                                    Insumos!C:C,
                                                    MATCH(
                                                        A35&amp;B35,
                                                        Insumos!I:I,
                                                        0)
                                                )="Transporte",
                                                INDEX(
                                                    Insumos!F:F,
                                                    MATCH(
                                                        A35&amp;B35,
                                                        Insumos!I:I,
                                                        0)
                                                ),
                                                0
                                            ),
                                            "Não encontrado"),
                                        IFERROR(
                                            INDEX(Q:Q,
                                                MATCH(
                                                    A35&amp;B35,AG:AG,
                                                    0)
                                            ),
                                            "Não encontrado")
                                    )</f>
        <v>0</v>
      </c>
      <c r="Q35" s="72">
        <f t="shared" si="24"/>
        <v>0</v>
      </c>
      <c r="R35" s="72">
        <f>IF(
                        C35="INSUMO",
                                        IFERROR(
                                            IF(
                                                INDEX(
                                                    Insumos!C:C,
                                                    MATCH(
                                                        A35&amp;B35,
                                                        Insumos!I:I,
                                                        0)
                                                )="Terceirizados",
                                                INDEX(
                                                    Insumos!F:F,
                                                    MATCH(
                                                        A35&amp;B35,
                                                        Insumos!I:I,
                                                        0)
                                                ),
                                                0
                                            ),
                                            "Não encontrado"),
                                        IFERROR(
                                            INDEX(S:S,
                                                MATCH(
                                                    A35&amp;B35,AG:AG,
                                                    0)
                                            ),
                                            "Não encontrado")
                                    )</f>
        <v>0</v>
      </c>
      <c r="S35" s="72">
        <f t="shared" si="25"/>
        <v>0</v>
      </c>
      <c r="T35" s="72">
        <f>IF(
                        C35="INSUMO",
                                        IFERROR(
                                            IF(
                                                INDEX(
                                                    Insumos!C:C,
                                                    MATCH(
                                                        A35&amp;B35,
                                                        Insumos!I:I,
                                                        0)
                                                )="Comissionamento",
                                                INDEX(
                                                    Insumos!F:F,
                                                    MATCH(
                                                        A35&amp;B35,
                                                        Insumos!I:I,
                                                        0)
                                                ),
                                                0
                                            ),
                                            "Não encontrado"),
                                        IFERROR(
                                            INDEX(U:U,
                                                MATCH(
                                                    A35&amp;B35,AG:AG,
                                                    0)
                                            ),
                                            "Não encontrado")
                                    )</f>
        <v>0</v>
      </c>
      <c r="U35" s="72">
        <f t="shared" si="26"/>
        <v>0</v>
      </c>
      <c r="V35" s="72">
        <f>IF(
                        C35="INSUMO",
                                        IFERROR(
                                            IF(
                                                INDEX(
                                                    Insumos!C:C,
                                                    MATCH(
                                                        A35&amp;B35,
                                                        Insumos!I:I,
                                                        0)
                                                )="Verba",
                                                INDEX(
                                                    Insumos!F:F,
                                                    MATCH(
                                                        A35&amp;B35,
                                                        Insumos!I:I,
                                                        0)
                                                ),
                                                0
                                            ),
                                            "Não encontrado"),
                                        IFERROR(
                                            INDEX(W:W,
                                                MATCH(
                                                    A35&amp;B35,AG:AG,
                                                    0)
                                            ),
                                            "Não encontrado")
                                    )</f>
        <v>0</v>
      </c>
      <c r="W35" s="72">
        <f t="shared" si="27"/>
        <v>0</v>
      </c>
      <c r="X35" s="72">
        <f>IF(
                        C35="INSUMO",
                                        IFERROR(
                                            IF(
                                                INDEX(
                                                    Insumos!C:C,
                                                    MATCH(
                                                        A35&amp;B35,
                                                        Insumos!I:I,
                                                        0)
                                                )="Outro",
                                                INDEX(
                                                    Insumos!F:F,
                                                    MATCH(
                                                        A35&amp;B35,
                                                        Insumos!I:I,
                                                        0)
                                                ),
                                                0
                                            ),
                                            "Não encontrado"),
                                        IFERROR(
                                            INDEX(Y:Y,
                                                MATCH(
                                                    A35&amp;B35,AG:AG,
                                                    0)
                                            ),
                                            "Não encontrado")
                                    )</f>
        <v>271.75</v>
      </c>
      <c r="Y35" s="72">
        <f t="shared" si="28"/>
        <v>271.75</v>
      </c>
      <c r="Z35" s="72">
        <f>IF(
                            C35="INSUMO",
                            IFERROR(
                                INDEX(
                                    Insumos!F:F,
                                    MATCH(
                                        A35&amp;B35,
                                        Insumos!I:I,
                                        0)
                                ),
                                "Não encontrado"),
                            IFERROR(
                                INDEX(AA:AA,
                                    MATCH(
                                        A35&amp;B35,AG:AG,
                                        0)
                                ),
                                "Não encontrado")
                        )</f>
        <v>271.75</v>
      </c>
      <c r="AA35" s="72">
        <f t="shared" si="29"/>
        <v>271.75</v>
      </c>
      <c r="AB35" s="73"/>
      <c r="AC35" s="73"/>
      <c r="AD35" s="70" t="s">
        <v>39</v>
      </c>
      <c r="AE35" s="74"/>
      <c r="AF35" s="74"/>
    </row>
    <row r="36" spans="1:33" x14ac:dyDescent="0.25">
      <c r="A36" s="138" t="s">
        <v>53</v>
      </c>
      <c r="B36" s="60" t="s">
        <v>38</v>
      </c>
      <c r="C36" s="61" t="s">
        <v>45</v>
      </c>
      <c r="D36" s="62" t="s">
        <v>40</v>
      </c>
      <c r="E36" s="62" t="s">
        <v>54</v>
      </c>
      <c r="F36" s="63" t="s">
        <v>42</v>
      </c>
      <c r="G36" s="63">
        <v>1</v>
      </c>
      <c r="H36" s="64">
        <f>IF(
                        C36="INSUMO",
                                        IFERROR(
                                            IF(
                                                INDEX(
                                                    Insumos!C:C,
                                                    MATCH(
                                                        A36&amp;B36,
                                                        Insumos!I:I,
                                                        0)
                                                )="Material",
                                                INDEX(
                                                    Insumos!F:F,
                                                    MATCH(
                                                        A36&amp;B36,
                                                        Insumos!I:I,
                                                        0)
                                                ),
                                                0
                                            ),
                                            "Não encontrado"),
                                        IFERROR(
                                            INDEX(I:I,
                                                MATCH(
                                                    A36&amp;B36,AG:AG,
                                                    0)
                                            ),
                                            "Não encontrado")
                                    )</f>
        <v>0</v>
      </c>
      <c r="I36" s="64">
        <f t="shared" si="20"/>
        <v>0</v>
      </c>
      <c r="J36" s="64">
        <f t="shared" si="21"/>
        <v>0.01</v>
      </c>
      <c r="K36" s="64">
        <f t="shared" si="21"/>
        <v>0.01</v>
      </c>
      <c r="L36" s="64">
        <f>IF(
                        C36="INSUMO",
                                        IFERROR(
                                            IF(
                                                INDEX(
                                                    Insumos!C:C,
                                                    MATCH(
                                                        A36&amp;B36,
                                                        Insumos!I:I,
                                                        0)
                                                )="Mao_obra",
                                                INDEX(
                                                    Insumos!F:F,
                                                    MATCH(
                                                        A36&amp;B36,
                                                        Insumos!I:I,
                                                        0)
                                                ),
                                                0
                                            ),
                                            "Não encontrado"),
                                        IFERROR(
                                            INDEX(M:M,
                                                MATCH(
                                                    A36&amp;B36,AG:AG,
                                                    0)
                                            ),
                                            "Não encontrado")
                                    )</f>
        <v>0</v>
      </c>
      <c r="M36" s="64">
        <f t="shared" si="22"/>
        <v>0</v>
      </c>
      <c r="N36" s="64">
        <f>IF(
                        C36="INSUMO",
                                        IFERROR(
                                            IF(
                                                INDEX(
                                                    Insumos!C:C,
                                                    MATCH(
                                                        A36&amp;B36,
                                                        Insumos!I:I,
                                                        0)
                                                )="Equipamento",
                                                INDEX(
                                                    Insumos!F:F,
                                                    MATCH(
                                                        A36&amp;B36,
                                                        Insumos!I:I,
                                                        0)
                                                ),
                                                0
                                            ),
                                            "Não encontrado"),
                                        IFERROR(
                                            INDEX(O:O,
                                                MATCH(
                                                    A36&amp;B36,AG:AG,
                                                    0)
                                            ),
                                            "Não encontrado")
                                    )</f>
        <v>0</v>
      </c>
      <c r="O36" s="64">
        <f t="shared" si="23"/>
        <v>0</v>
      </c>
      <c r="P36" s="64">
        <f>IF(
                        C36="INSUMO",
                                        IFERROR(
                                            IF(
                                                INDEX(
                                                    Insumos!C:C,
                                                    MATCH(
                                                        A36&amp;B36,
                                                        Insumos!I:I,
                                                        0)
                                                )="Transporte",
                                                INDEX(
                                                    Insumos!F:F,
                                                    MATCH(
                                                        A36&amp;B36,
                                                        Insumos!I:I,
                                                        0)
                                                ),
                                                0
                                            ),
                                            "Não encontrado"),
                                        IFERROR(
                                            INDEX(Q:Q,
                                                MATCH(
                                                    A36&amp;B36,AG:AG,
                                                    0)
                                            ),
                                            "Não encontrado")
                                    )</f>
        <v>0</v>
      </c>
      <c r="Q36" s="64">
        <f t="shared" si="24"/>
        <v>0</v>
      </c>
      <c r="R36" s="64">
        <f>IF(
                        C36="INSUMO",
                                        IFERROR(
                                            IF(
                                                INDEX(
                                                    Insumos!C:C,
                                                    MATCH(
                                                        A36&amp;B36,
                                                        Insumos!I:I,
                                                        0)
                                                )="Terceirizados",
                                                INDEX(
                                                    Insumos!F:F,
                                                    MATCH(
                                                        A36&amp;B36,
                                                        Insumos!I:I,
                                                        0)
                                                ),
                                                0
                                            ),
                                            "Não encontrado"),
                                        IFERROR(
                                            INDEX(S:S,
                                                MATCH(
                                                    A36&amp;B36,AG:AG,
                                                    0)
                                            ),
                                            "Não encontrado")
                                    )</f>
        <v>0</v>
      </c>
      <c r="S36" s="64">
        <f t="shared" si="25"/>
        <v>0</v>
      </c>
      <c r="T36" s="64">
        <f>IF(
                        C36="INSUMO",
                                        IFERROR(
                                            IF(
                                                INDEX(
                                                    Insumos!C:C,
                                                    MATCH(
                                                        A36&amp;B36,
                                                        Insumos!I:I,
                                                        0)
                                                )="Comissionamento",
                                                INDEX(
                                                    Insumos!F:F,
                                                    MATCH(
                                                        A36&amp;B36,
                                                        Insumos!I:I,
                                                        0)
                                                ),
                                                0
                                            ),
                                            "Não encontrado"),
                                        IFERROR(
                                            INDEX(U:U,
                                                MATCH(
                                                    A36&amp;B36,AG:AG,
                                                    0)
                                            ),
                                            "Não encontrado")
                                    )</f>
        <v>0</v>
      </c>
      <c r="U36" s="64">
        <f t="shared" si="26"/>
        <v>0</v>
      </c>
      <c r="V36" s="64">
        <f>IF(
                        C36="INSUMO",
                                        IFERROR(
                                            IF(
                                                INDEX(
                                                    Insumos!C:C,
                                                    MATCH(
                                                        A36&amp;B36,
                                                        Insumos!I:I,
                                                        0)
                                                )="Verba",
                                                INDEX(
                                                    Insumos!F:F,
                                                    MATCH(
                                                        A36&amp;B36,
                                                        Insumos!I:I,
                                                        0)
                                                ),
                                                0
                                            ),
                                            "Não encontrado"),
                                        IFERROR(
                                            INDEX(W:W,
                                                MATCH(
                                                    A36&amp;B36,AG:AG,
                                                    0)
                                            ),
                                            "Não encontrado")
                                    )</f>
        <v>0</v>
      </c>
      <c r="W36" s="64">
        <f t="shared" si="27"/>
        <v>0</v>
      </c>
      <c r="X36" s="64">
        <f>IF(
                        C36="INSUMO",
                                        IFERROR(
                                            IF(
                                                INDEX(
                                                    Insumos!C:C,
                                                    MATCH(
                                                        A36&amp;B36,
                                                        Insumos!I:I,
                                                        0)
                                                )="Outro",
                                                INDEX(
                                                    Insumos!F:F,
                                                    MATCH(
                                                        A36&amp;B36,
                                                        Insumos!I:I,
                                                        0)
                                                ),
                                                0
                                            ),
                                            "Não encontrado"),
                                        IFERROR(
                                            INDEX(Y:Y,
                                                MATCH(
                                                    A36&amp;B36,AG:AG,
                                                    0)
                                            ),
                                            "Não encontrado")
                                    )</f>
        <v>0.01</v>
      </c>
      <c r="Y36" s="64">
        <f t="shared" si="28"/>
        <v>0.01</v>
      </c>
      <c r="Z36" s="64">
        <f>IF(
                            C36="INSUMO",
                            IFERROR(
                                INDEX(
                                    Insumos!F:F,
                                    MATCH(
                                        A36&amp;B36,
                                        Insumos!I:I,
                                        0)
                                ),
                                "Não encontrado"),
                            IFERROR(
                                INDEX(AA:AA,
                                    MATCH(
                                        A36&amp;B36,AG:AG,
                                        0)
                                ),
                                "Não encontrado")
                        )</f>
        <v>0.01</v>
      </c>
      <c r="AA36" s="64">
        <f t="shared" si="29"/>
        <v>0.01</v>
      </c>
      <c r="AB36" s="65"/>
      <c r="AC36" s="65"/>
      <c r="AD36" s="62" t="s">
        <v>39</v>
      </c>
      <c r="AE36" s="66"/>
      <c r="AF36" s="66"/>
    </row>
    <row r="37" spans="1:33" x14ac:dyDescent="0.25">
      <c r="A37" s="137" t="s">
        <v>55</v>
      </c>
      <c r="B37" s="68" t="s">
        <v>38</v>
      </c>
      <c r="C37" s="69" t="s">
        <v>45</v>
      </c>
      <c r="D37" s="70" t="s">
        <v>40</v>
      </c>
      <c r="E37" s="70" t="s">
        <v>56</v>
      </c>
      <c r="F37" s="71" t="s">
        <v>42</v>
      </c>
      <c r="G37" s="71">
        <v>1</v>
      </c>
      <c r="H37" s="72">
        <f>IF(
                        C37="INSUMO",
                                        IFERROR(
                                            IF(
                                                INDEX(
                                                    Insumos!C:C,
                                                    MATCH(
                                                        A37&amp;B37,
                                                        Insumos!I:I,
                                                        0)
                                                )="Material",
                                                INDEX(
                                                    Insumos!F:F,
                                                    MATCH(
                                                        A37&amp;B37,
                                                        Insumos!I:I,
                                                        0)
                                                ),
                                                0
                                            ),
                                            "Não encontrado"),
                                        IFERROR(
                                            INDEX(I:I,
                                                MATCH(
                                                    A37&amp;B37,AG:AG,
                                                    0)
                                            ),
                                            "Não encontrado")
                                    )</f>
        <v>0</v>
      </c>
      <c r="I37" s="72">
        <f t="shared" si="20"/>
        <v>0</v>
      </c>
      <c r="J37" s="72">
        <f t="shared" si="21"/>
        <v>162.22</v>
      </c>
      <c r="K37" s="72">
        <f t="shared" si="21"/>
        <v>162.22</v>
      </c>
      <c r="L37" s="72">
        <f>IF(
                        C37="INSUMO",
                                        IFERROR(
                                            IF(
                                                INDEX(
                                                    Insumos!C:C,
                                                    MATCH(
                                                        A37&amp;B37,
                                                        Insumos!I:I,
                                                        0)
                                                )="Mao_obra",
                                                INDEX(
                                                    Insumos!F:F,
                                                    MATCH(
                                                        A37&amp;B37,
                                                        Insumos!I:I,
                                                        0)
                                                ),
                                                0
                                            ),
                                            "Não encontrado"),
                                        IFERROR(
                                            INDEX(M:M,
                                                MATCH(
                                                    A37&amp;B37,AG:AG,
                                                    0)
                                            ),
                                            "Não encontrado")
                                    )</f>
        <v>0</v>
      </c>
      <c r="M37" s="72">
        <f t="shared" si="22"/>
        <v>0</v>
      </c>
      <c r="N37" s="72">
        <f>IF(
                        C37="INSUMO",
                                        IFERROR(
                                            IF(
                                                INDEX(
                                                    Insumos!C:C,
                                                    MATCH(
                                                        A37&amp;B37,
                                                        Insumos!I:I,
                                                        0)
                                                )="Equipamento",
                                                INDEX(
                                                    Insumos!F:F,
                                                    MATCH(
                                                        A37&amp;B37,
                                                        Insumos!I:I,
                                                        0)
                                                ),
                                                0
                                            ),
                                            "Não encontrado"),
                                        IFERROR(
                                            INDEX(O:O,
                                                MATCH(
                                                    A37&amp;B37,AG:AG,
                                                    0)
                                            ),
                                            "Não encontrado")
                                    )</f>
        <v>0</v>
      </c>
      <c r="O37" s="72">
        <f t="shared" si="23"/>
        <v>0</v>
      </c>
      <c r="P37" s="72">
        <f>IF(
                        C37="INSUMO",
                                        IFERROR(
                                            IF(
                                                INDEX(
                                                    Insumos!C:C,
                                                    MATCH(
                                                        A37&amp;B37,
                                                        Insumos!I:I,
                                                        0)
                                                )="Transporte",
                                                INDEX(
                                                    Insumos!F:F,
                                                    MATCH(
                                                        A37&amp;B37,
                                                        Insumos!I:I,
                                                        0)
                                                ),
                                                0
                                            ),
                                            "Não encontrado"),
                                        IFERROR(
                                            INDEX(Q:Q,
                                                MATCH(
                                                    A37&amp;B37,AG:AG,
                                                    0)
                                            ),
                                            "Não encontrado")
                                    )</f>
        <v>0</v>
      </c>
      <c r="Q37" s="72">
        <f t="shared" si="24"/>
        <v>0</v>
      </c>
      <c r="R37" s="72">
        <f>IF(
                        C37="INSUMO",
                                        IFERROR(
                                            IF(
                                                INDEX(
                                                    Insumos!C:C,
                                                    MATCH(
                                                        A37&amp;B37,
                                                        Insumos!I:I,
                                                        0)
                                                )="Terceirizados",
                                                INDEX(
                                                    Insumos!F:F,
                                                    MATCH(
                                                        A37&amp;B37,
                                                        Insumos!I:I,
                                                        0)
                                                ),
                                                0
                                            ),
                                            "Não encontrado"),
                                        IFERROR(
                                            INDEX(S:S,
                                                MATCH(
                                                    A37&amp;B37,AG:AG,
                                                    0)
                                            ),
                                            "Não encontrado")
                                    )</f>
        <v>0</v>
      </c>
      <c r="S37" s="72">
        <f t="shared" si="25"/>
        <v>0</v>
      </c>
      <c r="T37" s="72">
        <f>IF(
                        C37="INSUMO",
                                        IFERROR(
                                            IF(
                                                INDEX(
                                                    Insumos!C:C,
                                                    MATCH(
                                                        A37&amp;B37,
                                                        Insumos!I:I,
                                                        0)
                                                )="Comissionamento",
                                                INDEX(
                                                    Insumos!F:F,
                                                    MATCH(
                                                        A37&amp;B37,
                                                        Insumos!I:I,
                                                        0)
                                                ),
                                                0
                                            ),
                                            "Não encontrado"),
                                        IFERROR(
                                            INDEX(U:U,
                                                MATCH(
                                                    A37&amp;B37,AG:AG,
                                                    0)
                                            ),
                                            "Não encontrado")
                                    )</f>
        <v>0</v>
      </c>
      <c r="U37" s="72">
        <f t="shared" si="26"/>
        <v>0</v>
      </c>
      <c r="V37" s="72">
        <f>IF(
                        C37="INSUMO",
                                        IFERROR(
                                            IF(
                                                INDEX(
                                                    Insumos!C:C,
                                                    MATCH(
                                                        A37&amp;B37,
                                                        Insumos!I:I,
                                                        0)
                                                )="Verba",
                                                INDEX(
                                                    Insumos!F:F,
                                                    MATCH(
                                                        A37&amp;B37,
                                                        Insumos!I:I,
                                                        0)
                                                ),
                                                0
                                            ),
                                            "Não encontrado"),
                                        IFERROR(
                                            INDEX(W:W,
                                                MATCH(
                                                    A37&amp;B37,AG:AG,
                                                    0)
                                            ),
                                            "Não encontrado")
                                    )</f>
        <v>0</v>
      </c>
      <c r="W37" s="72">
        <f t="shared" si="27"/>
        <v>0</v>
      </c>
      <c r="X37" s="72">
        <f>IF(
                        C37="INSUMO",
                                        IFERROR(
                                            IF(
                                                INDEX(
                                                    Insumos!C:C,
                                                    MATCH(
                                                        A37&amp;B37,
                                                        Insumos!I:I,
                                                        0)
                                                )="Outro",
                                                INDEX(
                                                    Insumos!F:F,
                                                    MATCH(
                                                        A37&amp;B37,
                                                        Insumos!I:I,
                                                        0)
                                                ),
                                                0
                                            ),
                                            "Não encontrado"),
                                        IFERROR(
                                            INDEX(Y:Y,
                                                MATCH(
                                                    A37&amp;B37,AG:AG,
                                                    0)
                                            ),
                                            "Não encontrado")
                                    )</f>
        <v>162.22</v>
      </c>
      <c r="Y37" s="72">
        <f t="shared" si="28"/>
        <v>162.22</v>
      </c>
      <c r="Z37" s="72">
        <f>IF(
                            C37="INSUMO",
                            IFERROR(
                                INDEX(
                                    Insumos!F:F,
                                    MATCH(
                                        A37&amp;B37,
                                        Insumos!I:I,
                                        0)
                                ),
                                "Não encontrado"),
                            IFERROR(
                                INDEX(AA:AA,
                                    MATCH(
                                        A37&amp;B37,AG:AG,
                                        0)
                                ),
                                "Não encontrado")
                        )</f>
        <v>162.22</v>
      </c>
      <c r="AA37" s="72">
        <f t="shared" si="29"/>
        <v>162.22</v>
      </c>
      <c r="AB37" s="73"/>
      <c r="AC37" s="73"/>
      <c r="AD37" s="70" t="s">
        <v>39</v>
      </c>
      <c r="AE37" s="74"/>
      <c r="AF37" s="74"/>
    </row>
    <row r="38" spans="1:33" x14ac:dyDescent="0.25">
      <c r="A38" s="136" t="s">
        <v>75</v>
      </c>
      <c r="B38" s="51" t="s">
        <v>76</v>
      </c>
      <c r="C38" s="52" t="s">
        <v>39</v>
      </c>
      <c r="D38" s="53" t="s">
        <v>40</v>
      </c>
      <c r="E38" s="53" t="s">
        <v>77</v>
      </c>
      <c r="F38" s="54" t="s">
        <v>78</v>
      </c>
      <c r="G38" s="55"/>
      <c r="H38" s="56"/>
      <c r="I38" s="56">
        <f>SUM(I39:I39)</f>
        <v>130.63999999999999</v>
      </c>
      <c r="J38" s="56"/>
      <c r="K38" s="56">
        <f>SUM(K39:K39)</f>
        <v>0</v>
      </c>
      <c r="L38" s="56"/>
      <c r="M38" s="56">
        <f>SUM(M39:M39)</f>
        <v>0</v>
      </c>
      <c r="N38" s="56"/>
      <c r="O38" s="56">
        <f>SUM(O39:O39)</f>
        <v>0</v>
      </c>
      <c r="P38" s="56"/>
      <c r="Q38" s="56">
        <f>SUM(Q39:Q39)</f>
        <v>0</v>
      </c>
      <c r="R38" s="56"/>
      <c r="S38" s="56">
        <f>SUM(S39:S39)</f>
        <v>0</v>
      </c>
      <c r="T38" s="56"/>
      <c r="U38" s="56">
        <f>SUM(U39:U39)</f>
        <v>0</v>
      </c>
      <c r="V38" s="56"/>
      <c r="W38" s="56">
        <f>SUM(W39:W39)</f>
        <v>0</v>
      </c>
      <c r="X38" s="56"/>
      <c r="Y38" s="56">
        <f>SUM(Y39:Y39)</f>
        <v>0</v>
      </c>
      <c r="Z38" s="56"/>
      <c r="AA38" s="56">
        <f>SUM(AA39:AA39)</f>
        <v>130.63999999999999</v>
      </c>
      <c r="AB38" s="57" t="s">
        <v>39</v>
      </c>
      <c r="AC38" s="57"/>
      <c r="AD38" s="53" t="s">
        <v>39</v>
      </c>
      <c r="AE38" s="58" t="s">
        <v>39</v>
      </c>
      <c r="AF38" s="58" t="s">
        <v>79</v>
      </c>
      <c r="AG38" t="str">
        <f>A38&amp;B38&amp;C38</f>
        <v>0151PRÓPRIA</v>
      </c>
    </row>
    <row r="39" spans="1:33" x14ac:dyDescent="0.25">
      <c r="A39" s="137" t="s">
        <v>80</v>
      </c>
      <c r="B39" s="68" t="s">
        <v>76</v>
      </c>
      <c r="C39" s="69" t="s">
        <v>45</v>
      </c>
      <c r="D39" s="70" t="s">
        <v>40</v>
      </c>
      <c r="E39" s="70" t="s">
        <v>77</v>
      </c>
      <c r="F39" s="71" t="s">
        <v>78</v>
      </c>
      <c r="G39" s="71">
        <v>1</v>
      </c>
      <c r="H39" s="72">
        <f>IF(
                        C39="INSUMO",
                                        IFERROR(
                                            IF(
                                                INDEX(
                                                    Insumos!C:C,
                                                    MATCH(
                                                        A39&amp;B39,
                                                        Insumos!I:I,
                                                        0)
                                                )="Material",
                                                INDEX(
                                                    Insumos!F:F,
                                                    MATCH(
                                                        A39&amp;B39,
                                                        Insumos!I:I,
                                                        0)
                                                ),
                                                0
                                            ),
                                            "Não encontrado"),
                                        IFERROR(
                                            INDEX(I:I,
                                                MATCH(
                                                    A39&amp;B39,AG:AG,
                                                    0)
                                            ),
                                            "Não encontrado")
                                    )</f>
        <v>130.63999999999999</v>
      </c>
      <c r="I39" s="72">
        <f>H39*G39/1</f>
        <v>130.63999999999999</v>
      </c>
      <c r="J39" s="72">
        <f>T39 + N39 + L39 + X39 + R39 + P39 + V39</f>
        <v>0</v>
      </c>
      <c r="K39" s="72">
        <f>U39 + O39 + M39 + Y39 + S39 + Q39 + W39</f>
        <v>0</v>
      </c>
      <c r="L39" s="72">
        <f>IF(
                        C39="INSUMO",
                                        IFERROR(
                                            IF(
                                                INDEX(
                                                    Insumos!C:C,
                                                    MATCH(
                                                        A39&amp;B39,
                                                        Insumos!I:I,
                                                        0)
                                                )="Mao_obra",
                                                INDEX(
                                                    Insumos!F:F,
                                                    MATCH(
                                                        A39&amp;B39,
                                                        Insumos!I:I,
                                                        0)
                                                ),
                                                0
                                            ),
                                            "Não encontrado"),
                                        IFERROR(
                                            INDEX(M:M,
                                                MATCH(
                                                    A39&amp;B39,AG:AG,
                                                    0)
                                            ),
                                            "Não encontrado")
                                    )</f>
        <v>0</v>
      </c>
      <c r="M39" s="72">
        <f>L39*G39/1</f>
        <v>0</v>
      </c>
      <c r="N39" s="72">
        <f>IF(
                        C39="INSUMO",
                                        IFERROR(
                                            IF(
                                                INDEX(
                                                    Insumos!C:C,
                                                    MATCH(
                                                        A39&amp;B39,
                                                        Insumos!I:I,
                                                        0)
                                                )="Equipamento",
                                                INDEX(
                                                    Insumos!F:F,
                                                    MATCH(
                                                        A39&amp;B39,
                                                        Insumos!I:I,
                                                        0)
                                                ),
                                                0
                                            ),
                                            "Não encontrado"),
                                        IFERROR(
                                            INDEX(O:O,
                                                MATCH(
                                                    A39&amp;B39,AG:AG,
                                                    0)
                                            ),
                                            "Não encontrado")
                                    )</f>
        <v>0</v>
      </c>
      <c r="O39" s="72">
        <f>N39*G39/1</f>
        <v>0</v>
      </c>
      <c r="P39" s="72">
        <f>IF(
                        C39="INSUMO",
                                        IFERROR(
                                            IF(
                                                INDEX(
                                                    Insumos!C:C,
                                                    MATCH(
                                                        A39&amp;B39,
                                                        Insumos!I:I,
                                                        0)
                                                )="Transporte",
                                                INDEX(
                                                    Insumos!F:F,
                                                    MATCH(
                                                        A39&amp;B39,
                                                        Insumos!I:I,
                                                        0)
                                                ),
                                                0
                                            ),
                                            "Não encontrado"),
                                        IFERROR(
                                            INDEX(Q:Q,
                                                MATCH(
                                                    A39&amp;B39,AG:AG,
                                                    0)
                                            ),
                                            "Não encontrado")
                                    )</f>
        <v>0</v>
      </c>
      <c r="Q39" s="72">
        <f>P39*G39/1</f>
        <v>0</v>
      </c>
      <c r="R39" s="72">
        <f>IF(
                        C39="INSUMO",
                                        IFERROR(
                                            IF(
                                                INDEX(
                                                    Insumos!C:C,
                                                    MATCH(
                                                        A39&amp;B39,
                                                        Insumos!I:I,
                                                        0)
                                                )="Terceirizados",
                                                INDEX(
                                                    Insumos!F:F,
                                                    MATCH(
                                                        A39&amp;B39,
                                                        Insumos!I:I,
                                                        0)
                                                ),
                                                0
                                            ),
                                            "Não encontrado"),
                                        IFERROR(
                                            INDEX(S:S,
                                                MATCH(
                                                    A39&amp;B39,AG:AG,
                                                    0)
                                            ),
                                            "Não encontrado")
                                    )</f>
        <v>0</v>
      </c>
      <c r="S39" s="72">
        <f>R39*G39/1</f>
        <v>0</v>
      </c>
      <c r="T39" s="72">
        <f>IF(
                        C39="INSUMO",
                                        IFERROR(
                                            IF(
                                                INDEX(
                                                    Insumos!C:C,
                                                    MATCH(
                                                        A39&amp;B39,
                                                        Insumos!I:I,
                                                        0)
                                                )="Comissionamento",
                                                INDEX(
                                                    Insumos!F:F,
                                                    MATCH(
                                                        A39&amp;B39,
                                                        Insumos!I:I,
                                                        0)
                                                ),
                                                0
                                            ),
                                            "Não encontrado"),
                                        IFERROR(
                                            INDEX(U:U,
                                                MATCH(
                                                    A39&amp;B39,AG:AG,
                                                    0)
                                            ),
                                            "Não encontrado")
                                    )</f>
        <v>0</v>
      </c>
      <c r="U39" s="72">
        <f>T39*G39/1</f>
        <v>0</v>
      </c>
      <c r="V39" s="72">
        <f>IF(
                        C39="INSUMO",
                                        IFERROR(
                                            IF(
                                                INDEX(
                                                    Insumos!C:C,
                                                    MATCH(
                                                        A39&amp;B39,
                                                        Insumos!I:I,
                                                        0)
                                                )="Verba",
                                                INDEX(
                                                    Insumos!F:F,
                                                    MATCH(
                                                        A39&amp;B39,
                                                        Insumos!I:I,
                                                        0)
                                                ),
                                                0
                                            ),
                                            "Não encontrado"),
                                        IFERROR(
                                            INDEX(W:W,
                                                MATCH(
                                                    A39&amp;B39,AG:AG,
                                                    0)
                                            ),
                                            "Não encontrado")
                                    )</f>
        <v>0</v>
      </c>
      <c r="W39" s="72">
        <f>V39*G39/1</f>
        <v>0</v>
      </c>
      <c r="X39" s="72">
        <f>IF(
                        C39="INSUMO",
                                        IFERROR(
                                            IF(
                                                INDEX(
                                                    Insumos!C:C,
                                                    MATCH(
                                                        A39&amp;B39,
                                                        Insumos!I:I,
                                                        0)
                                                )="Outro",
                                                INDEX(
                                                    Insumos!F:F,
                                                    MATCH(
                                                        A39&amp;B39,
                                                        Insumos!I:I,
                                                        0)
                                                ),
                                                0
                                            ),
                                            "Não encontrado"),
                                        IFERROR(
                                            INDEX(Y:Y,
                                                MATCH(
                                                    A39&amp;B39,AG:AG,
                                                    0)
                                            ),
                                            "Não encontrado")
                                    )</f>
        <v>0</v>
      </c>
      <c r="Y39" s="72">
        <f>X39*G39/1</f>
        <v>0</v>
      </c>
      <c r="Z39" s="72">
        <f>IF(
                            C39="INSUMO",
                            IFERROR(
                                INDEX(
                                    Insumos!F:F,
                                    MATCH(
                                        A39&amp;B39,
                                        Insumos!I:I,
                                        0)
                                ),
                                "Não encontrado"),
                            IFERROR(
                                INDEX(AA:AA,
                                    MATCH(
                                        A39&amp;B39,AG:AG,
                                        0)
                                ),
                                "Não encontrado")
                        )</f>
        <v>130.63999999999999</v>
      </c>
      <c r="AA39" s="72">
        <f>G39*Z39</f>
        <v>130.63999999999999</v>
      </c>
      <c r="AB39" s="73"/>
      <c r="AC39" s="73"/>
      <c r="AD39" s="70" t="s">
        <v>39</v>
      </c>
      <c r="AE39" s="74"/>
      <c r="AF39" s="74"/>
    </row>
    <row r="40" spans="1:33" x14ac:dyDescent="0.25">
      <c r="A40" s="136" t="s">
        <v>81</v>
      </c>
      <c r="B40" s="51" t="s">
        <v>38</v>
      </c>
      <c r="C40" s="52" t="s">
        <v>39</v>
      </c>
      <c r="D40" s="53" t="s">
        <v>40</v>
      </c>
      <c r="E40" s="53" t="s">
        <v>82</v>
      </c>
      <c r="F40" s="54" t="s">
        <v>83</v>
      </c>
      <c r="G40" s="55"/>
      <c r="H40" s="56"/>
      <c r="I40" s="56">
        <f>SUM(I41:I47)</f>
        <v>448.99691449999995</v>
      </c>
      <c r="J40" s="56"/>
      <c r="K40" s="56">
        <f>SUM(K41:K47)</f>
        <v>55.091647953540004</v>
      </c>
      <c r="L40" s="56"/>
      <c r="M40" s="56">
        <f>SUM(M41:M47)</f>
        <v>46.294986453540005</v>
      </c>
      <c r="N40" s="56"/>
      <c r="O40" s="56">
        <f>SUM(O41:O47)</f>
        <v>0</v>
      </c>
      <c r="P40" s="56"/>
      <c r="Q40" s="56">
        <f>SUM(Q41:Q47)</f>
        <v>0</v>
      </c>
      <c r="R40" s="56"/>
      <c r="S40" s="56">
        <f>SUM(S41:S47)</f>
        <v>0</v>
      </c>
      <c r="T40" s="56"/>
      <c r="U40" s="56">
        <f>SUM(U41:U47)</f>
        <v>0</v>
      </c>
      <c r="V40" s="56"/>
      <c r="W40" s="56">
        <f>SUM(W41:W47)</f>
        <v>0</v>
      </c>
      <c r="X40" s="56"/>
      <c r="Y40" s="56">
        <f>SUM(Y41:Y47)</f>
        <v>8.796661499999999</v>
      </c>
      <c r="Z40" s="56"/>
      <c r="AA40" s="56">
        <f>SUM(AA41:AA47)</f>
        <v>504.08856245353996</v>
      </c>
      <c r="AB40" s="57" t="s">
        <v>39</v>
      </c>
      <c r="AC40" s="57"/>
      <c r="AD40" s="53" t="s">
        <v>39</v>
      </c>
      <c r="AE40" s="58" t="s">
        <v>39</v>
      </c>
      <c r="AF40" s="58" t="s">
        <v>84</v>
      </c>
      <c r="AG40" t="str">
        <f>A40&amp;B40&amp;C40</f>
        <v>103689SINAPI</v>
      </c>
    </row>
    <row r="41" spans="1:33" x14ac:dyDescent="0.25">
      <c r="A41" s="137" t="s">
        <v>85</v>
      </c>
      <c r="B41" s="68" t="s">
        <v>38</v>
      </c>
      <c r="C41" s="69" t="s">
        <v>86</v>
      </c>
      <c r="D41" s="70" t="s">
        <v>40</v>
      </c>
      <c r="E41" s="70" t="s">
        <v>87</v>
      </c>
      <c r="F41" s="71" t="s">
        <v>83</v>
      </c>
      <c r="G41" s="71">
        <v>0.5</v>
      </c>
      <c r="H41" s="72">
        <f>IF(
                        C41="INSUMO",
                                        IFERROR(
                                            IF(
                                                INDEX(
                                                    Insumos!C:C,
                                                    MATCH(
                                                        A41&amp;B41,
                                                        Insumos!I:I,
                                                        0)
                                                )="Material",
                                                INDEX(
                                                    Insumos!F:F,
                                                    MATCH(
                                                        A41&amp;B41,
                                                        Insumos!I:I,
                                                        0)
                                                ),
                                                0
                                            ),
                                            "Não encontrado"),
                                        IFERROR(
                                            INDEX(I:I,
                                                MATCH(
                                                    A41&amp;B41,AG:AG,
                                                    0)
                                            ),
                                            "Não encontrado")
                                    )</f>
        <v>10.093442999999999</v>
      </c>
      <c r="I41" s="72">
        <f t="shared" ref="I41:I47" si="30">H41*G41/1</f>
        <v>5.0467214999999994</v>
      </c>
      <c r="J41" s="72">
        <f t="shared" ref="J41:K47" si="31">T41 + N41 + L41 + X41 + R41 + P41 + V41</f>
        <v>16.895039752359999</v>
      </c>
      <c r="K41" s="72">
        <f t="shared" si="31"/>
        <v>8.4475198761799994</v>
      </c>
      <c r="L41" s="72">
        <f>IF(
                        C41="INSUMO",
                                        IFERROR(
                                            IF(
                                                INDEX(
                                                    Insumos!C:C,
                                                    MATCH(
                                                        A41&amp;B41,
                                                        Insumos!I:I,
                                                        0)
                                                )="Mao_obra",
                                                INDEX(
                                                    Insumos!F:F,
                                                    MATCH(
                                                        A41&amp;B41,
                                                        Insumos!I:I,
                                                        0)
                                                ),
                                                0
                                            ),
                                            "Não encontrado"),
                                        IFERROR(
                                            INDEX(M:M,
                                                MATCH(
                                                    A41&amp;B41,AG:AG,
                                                    0)
                                            ),
                                            "Não encontrado")
                                    )</f>
        <v>13.82890675236</v>
      </c>
      <c r="M41" s="72">
        <f t="shared" ref="M41:M47" si="32">L41*G41/1</f>
        <v>6.91445337618</v>
      </c>
      <c r="N41" s="72">
        <f>IF(
                        C41="INSUMO",
                                        IFERROR(
                                            IF(
                                                INDEX(
                                                    Insumos!C:C,
                                                    MATCH(
                                                        A41&amp;B41,
                                                        Insumos!I:I,
                                                        0)
                                                )="Equipamento",
                                                INDEX(
                                                    Insumos!F:F,
                                                    MATCH(
                                                        A41&amp;B41,
                                                        Insumos!I:I,
                                                        0)
                                                ),
                                                0
                                            ),
                                            "Não encontrado"),
                                        IFERROR(
                                            INDEX(O:O,
                                                MATCH(
                                                    A41&amp;B41,AG:AG,
                                                    0)
                                            ),
                                            "Não encontrado")
                                    )</f>
        <v>0</v>
      </c>
      <c r="O41" s="72">
        <f t="shared" ref="O41:O47" si="33">N41*G41/1</f>
        <v>0</v>
      </c>
      <c r="P41" s="72">
        <f>IF(
                        C41="INSUMO",
                                        IFERROR(
                                            IF(
                                                INDEX(
                                                    Insumos!C:C,
                                                    MATCH(
                                                        A41&amp;B41,
                                                        Insumos!I:I,
                                                        0)
                                                )="Transporte",
                                                INDEX(
                                                    Insumos!F:F,
                                                    MATCH(
                                                        A41&amp;B41,
                                                        Insumos!I:I,
                                                        0)
                                                ),
                                                0
                                            ),
                                            "Não encontrado"),
                                        IFERROR(
                                            INDEX(Q:Q,
                                                MATCH(
                                                    A41&amp;B41,AG:AG,
                                                    0)
                                            ),
                                            "Não encontrado")
                                    )</f>
        <v>0</v>
      </c>
      <c r="Q41" s="72">
        <f t="shared" ref="Q41:Q47" si="34">P41*G41/1</f>
        <v>0</v>
      </c>
      <c r="R41" s="72">
        <f>IF(
                        C41="INSUMO",
                                        IFERROR(
                                            IF(
                                                INDEX(
                                                    Insumos!C:C,
                                                    MATCH(
                                                        A41&amp;B41,
                                                        Insumos!I:I,
                                                        0)
                                                )="Terceirizados",
                                                INDEX(
                                                    Insumos!F:F,
                                                    MATCH(
                                                        A41&amp;B41,
                                                        Insumos!I:I,
                                                        0)
                                                ),
                                                0
                                            ),
                                            "Não encontrado"),
                                        IFERROR(
                                            INDEX(S:S,
                                                MATCH(
                                                    A41&amp;B41,AG:AG,
                                                    0)
                                            ),
                                            "Não encontrado")
                                    )</f>
        <v>0</v>
      </c>
      <c r="S41" s="72">
        <f t="shared" ref="S41:S47" si="35">R41*G41/1</f>
        <v>0</v>
      </c>
      <c r="T41" s="72">
        <f>IF(
                        C41="INSUMO",
                                        IFERROR(
                                            IF(
                                                INDEX(
                                                    Insumos!C:C,
                                                    MATCH(
                                                        A41&amp;B41,
                                                        Insumos!I:I,
                                                        0)
                                                )="Comissionamento",
                                                INDEX(
                                                    Insumos!F:F,
                                                    MATCH(
                                                        A41&amp;B41,
                                                        Insumos!I:I,
                                                        0)
                                                ),
                                                0
                                            ),
                                            "Não encontrado"),
                                        IFERROR(
                                            INDEX(U:U,
                                                MATCH(
                                                    A41&amp;B41,AG:AG,
                                                    0)
                                            ),
                                            "Não encontrado")
                                    )</f>
        <v>0</v>
      </c>
      <c r="U41" s="72">
        <f t="shared" ref="U41:U47" si="36">T41*G41/1</f>
        <v>0</v>
      </c>
      <c r="V41" s="72">
        <f>IF(
                        C41="INSUMO",
                                        IFERROR(
                                            IF(
                                                INDEX(
                                                    Insumos!C:C,
                                                    MATCH(
                                                        A41&amp;B41,
                                                        Insumos!I:I,
                                                        0)
                                                )="Verba",
                                                INDEX(
                                                    Insumos!F:F,
                                                    MATCH(
                                                        A41&amp;B41,
                                                        Insumos!I:I,
                                                        0)
                                                ),
                                                0
                                            ),
                                            "Não encontrado"),
                                        IFERROR(
                                            INDEX(W:W,
                                                MATCH(
                                                    A41&amp;B41,AG:AG,
                                                    0)
                                            ),
                                            "Não encontrado")
                                    )</f>
        <v>0</v>
      </c>
      <c r="W41" s="72">
        <f t="shared" ref="W41:W47" si="37">V41*G41/1</f>
        <v>0</v>
      </c>
      <c r="X41" s="72">
        <f>IF(
                        C41="INSUMO",
                                        IFERROR(
                                            IF(
                                                INDEX(
                                                    Insumos!C:C,
                                                    MATCH(
                                                        A41&amp;B41,
                                                        Insumos!I:I,
                                                        0)
                                                )="Outro",
                                                INDEX(
                                                    Insumos!F:F,
                                                    MATCH(
                                                        A41&amp;B41,
                                                        Insumos!I:I,
                                                        0)
                                                ),
                                                0
                                            ),
                                            "Não encontrado"),
                                        IFERROR(
                                            INDEX(Y:Y,
                                                MATCH(
                                                    A41&amp;B41,AG:AG,
                                                    0)
                                            ),
                                            "Não encontrado")
                                    )</f>
        <v>3.0661329999999998</v>
      </c>
      <c r="Y41" s="72">
        <f t="shared" ref="Y41:Y47" si="38">X41*G41/1</f>
        <v>1.5330664999999999</v>
      </c>
      <c r="Z41" s="72">
        <f>IF(
                            C41="INSUMO",
                            IFERROR(
                                INDEX(
                                    Insumos!F:F,
                                    MATCH(
                                        A41&amp;B41,
                                        Insumos!I:I,
                                        0)
                                ),
                                "Não encontrado"),
                            IFERROR(
                                INDEX(AA:AA,
                                    MATCH(
                                        A41&amp;B41,AG:AG,
                                        0)
                                ),
                                "Não encontrado")
                        )</f>
        <v>26.988482752359999</v>
      </c>
      <c r="AA41" s="72">
        <f t="shared" ref="AA41:AA47" si="39">G41*Z41</f>
        <v>13.49424137618</v>
      </c>
      <c r="AB41" s="73"/>
      <c r="AC41" s="73"/>
      <c r="AD41" s="70" t="s">
        <v>39</v>
      </c>
      <c r="AE41" s="74"/>
      <c r="AF41" s="74"/>
    </row>
    <row r="42" spans="1:33" x14ac:dyDescent="0.25">
      <c r="A42" s="138" t="s">
        <v>88</v>
      </c>
      <c r="B42" s="60" t="s">
        <v>38</v>
      </c>
      <c r="C42" s="61" t="s">
        <v>86</v>
      </c>
      <c r="D42" s="62" t="s">
        <v>40</v>
      </c>
      <c r="E42" s="62" t="s">
        <v>89</v>
      </c>
      <c r="F42" s="63" t="s">
        <v>90</v>
      </c>
      <c r="G42" s="63">
        <v>1.1186</v>
      </c>
      <c r="H42" s="64">
        <f>IF(
                        C42="INSUMO",
                                        IFERROR(
                                            IF(
                                                INDEX(
                                                    Insumos!C:C,
                                                    MATCH(
                                                        A42&amp;B42,
                                                        Insumos!I:I,
                                                        0)
                                                )="Material",
                                                INDEX(
                                                    Insumos!F:F,
                                                    MATCH(
                                                        A42&amp;B42,
                                                        Insumos!I:I,
                                                        0)
                                                ),
                                                0
                                            ),
                                            "Não encontrado"),
                                        IFERROR(
                                            INDEX(I:I,
                                                MATCH(
                                                    A42&amp;B42,AG:AG,
                                                    0)
                                            ),
                                            "Não encontrado")
                                    )</f>
        <v>0</v>
      </c>
      <c r="I42" s="64">
        <f t="shared" si="30"/>
        <v>0</v>
      </c>
      <c r="J42" s="64">
        <f t="shared" si="31"/>
        <v>28.049120000000002</v>
      </c>
      <c r="K42" s="64">
        <f t="shared" si="31"/>
        <v>31.375745632000005</v>
      </c>
      <c r="L42" s="64">
        <f>IF(
                        C42="INSUMO",
                                        IFERROR(
                                            IF(
                                                INDEX(
                                                    Insumos!C:C,
                                                    MATCH(
                                                        A42&amp;B42,
                                                        Insumos!I:I,
                                                        0)
                                                )="Mao_obra",
                                                INDEX(
                                                    Insumos!F:F,
                                                    MATCH(
                                                        A42&amp;B42,
                                                        Insumos!I:I,
                                                        0)
                                                ),
                                                0
                                            ),
                                            "Não encontrado"),
                                        IFERROR(
                                            INDEX(M:M,
                                                MATCH(
                                                    A42&amp;B42,AG:AG,
                                                    0)
                                            ),
                                            "Não encontrado")
                                    )</f>
        <v>23.079120000000003</v>
      </c>
      <c r="M42" s="64">
        <f t="shared" si="32"/>
        <v>25.816303632000004</v>
      </c>
      <c r="N42" s="64">
        <f>IF(
                        C42="INSUMO",
                                        IFERROR(
                                            IF(
                                                INDEX(
                                                    Insumos!C:C,
                                                    MATCH(
                                                        A42&amp;B42,
                                                        Insumos!I:I,
                                                        0)
                                                )="Equipamento",
                                                INDEX(
                                                    Insumos!F:F,
                                                    MATCH(
                                                        A42&amp;B42,
                                                        Insumos!I:I,
                                                        0)
                                                ),
                                                0
                                            ),
                                            "Não encontrado"),
                                        IFERROR(
                                            INDEX(O:O,
                                                MATCH(
                                                    A42&amp;B42,AG:AG,
                                                    0)
                                            ),
                                            "Não encontrado")
                                    )</f>
        <v>0</v>
      </c>
      <c r="O42" s="64">
        <f t="shared" si="33"/>
        <v>0</v>
      </c>
      <c r="P42" s="64">
        <f>IF(
                        C42="INSUMO",
                                        IFERROR(
                                            IF(
                                                INDEX(
                                                    Insumos!C:C,
                                                    MATCH(
                                                        A42&amp;B42,
                                                        Insumos!I:I,
                                                        0)
                                                )="Transporte",
                                                INDEX(
                                                    Insumos!F:F,
                                                    MATCH(
                                                        A42&amp;B42,
                                                        Insumos!I:I,
                                                        0)
                                                ),
                                                0
                                            ),
                                            "Não encontrado"),
                                        IFERROR(
                                            INDEX(Q:Q,
                                                MATCH(
                                                    A42&amp;B42,AG:AG,
                                                    0)
                                            ),
                                            "Não encontrado")
                                    )</f>
        <v>0</v>
      </c>
      <c r="Q42" s="64">
        <f t="shared" si="34"/>
        <v>0</v>
      </c>
      <c r="R42" s="64">
        <f>IF(
                        C42="INSUMO",
                                        IFERROR(
                                            IF(
                                                INDEX(
                                                    Insumos!C:C,
                                                    MATCH(
                                                        A42&amp;B42,
                                                        Insumos!I:I,
                                                        0)
                                                )="Terceirizados",
                                                INDEX(
                                                    Insumos!F:F,
                                                    MATCH(
                                                        A42&amp;B42,
                                                        Insumos!I:I,
                                                        0)
                                                ),
                                                0
                                            ),
                                            "Não encontrado"),
                                        IFERROR(
                                            INDEX(S:S,
                                                MATCH(
                                                    A42&amp;B42,AG:AG,
                                                    0)
                                            ),
                                            "Não encontrado")
                                    )</f>
        <v>0</v>
      </c>
      <c r="S42" s="64">
        <f t="shared" si="35"/>
        <v>0</v>
      </c>
      <c r="T42" s="64">
        <f>IF(
                        C42="INSUMO",
                                        IFERROR(
                                            IF(
                                                INDEX(
                                                    Insumos!C:C,
                                                    MATCH(
                                                        A42&amp;B42,
                                                        Insumos!I:I,
                                                        0)
                                                )="Comissionamento",
                                                INDEX(
                                                    Insumos!F:F,
                                                    MATCH(
                                                        A42&amp;B42,
                                                        Insumos!I:I,
                                                        0)
                                                ),
                                                0
                                            ),
                                            "Não encontrado"),
                                        IFERROR(
                                            INDEX(U:U,
                                                MATCH(
                                                    A42&amp;B42,AG:AG,
                                                    0)
                                            ),
                                            "Não encontrado")
                                    )</f>
        <v>0</v>
      </c>
      <c r="U42" s="64">
        <f t="shared" si="36"/>
        <v>0</v>
      </c>
      <c r="V42" s="64">
        <f>IF(
                        C42="INSUMO",
                                        IFERROR(
                                            IF(
                                                INDEX(
                                                    Insumos!C:C,
                                                    MATCH(
                                                        A42&amp;B42,
                                                        Insumos!I:I,
                                                        0)
                                                )="Verba",
                                                INDEX(
                                                    Insumos!F:F,
                                                    MATCH(
                                                        A42&amp;B42,
                                                        Insumos!I:I,
                                                        0)
                                                ),
                                                0
                                            ),
                                            "Não encontrado"),
                                        IFERROR(
                                            INDEX(W:W,
                                                MATCH(
                                                    A42&amp;B42,AG:AG,
                                                    0)
                                            ),
                                            "Não encontrado")
                                    )</f>
        <v>0</v>
      </c>
      <c r="W42" s="64">
        <f t="shared" si="37"/>
        <v>0</v>
      </c>
      <c r="X42" s="64">
        <f>IF(
                        C42="INSUMO",
                                        IFERROR(
                                            IF(
                                                INDEX(
                                                    Insumos!C:C,
                                                    MATCH(
                                                        A42&amp;B42,
                                                        Insumos!I:I,
                                                        0)
                                                )="Outro",
                                                INDEX(
                                                    Insumos!F:F,
                                                    MATCH(
                                                        A42&amp;B42,
                                                        Insumos!I:I,
                                                        0)
                                                ),
                                                0
                                            ),
                                            "Não encontrado"),
                                        IFERROR(
                                            INDEX(Y:Y,
                                                MATCH(
                                                    A42&amp;B42,AG:AG,
                                                    0)
                                            ),
                                            "Não encontrado")
                                    )</f>
        <v>4.97</v>
      </c>
      <c r="Y42" s="64">
        <f t="shared" si="38"/>
        <v>5.5594419999999998</v>
      </c>
      <c r="Z42" s="64">
        <f>IF(
                            C42="INSUMO",
                            IFERROR(
                                INDEX(
                                    Insumos!F:F,
                                    MATCH(
                                        A42&amp;B42,
                                        Insumos!I:I,
                                        0)
                                ),
                                "Não encontrado"),
                            IFERROR(
                                INDEX(AA:AA,
                                    MATCH(
                                        A42&amp;B42,AG:AG,
                                        0)
                                ),
                                "Não encontrado")
                        )</f>
        <v>28.049120000000002</v>
      </c>
      <c r="AA42" s="64">
        <f t="shared" si="39"/>
        <v>31.375745632000005</v>
      </c>
      <c r="AB42" s="65"/>
      <c r="AC42" s="65"/>
      <c r="AD42" s="62" t="s">
        <v>39</v>
      </c>
      <c r="AE42" s="66"/>
      <c r="AF42" s="66"/>
    </row>
    <row r="43" spans="1:33" x14ac:dyDescent="0.25">
      <c r="A43" s="137" t="s">
        <v>91</v>
      </c>
      <c r="B43" s="68" t="s">
        <v>38</v>
      </c>
      <c r="C43" s="69" t="s">
        <v>86</v>
      </c>
      <c r="D43" s="70" t="s">
        <v>40</v>
      </c>
      <c r="E43" s="70" t="s">
        <v>92</v>
      </c>
      <c r="F43" s="71" t="s">
        <v>90</v>
      </c>
      <c r="G43" s="71">
        <v>0.37290000000000001</v>
      </c>
      <c r="H43" s="72">
        <f>IF(
                        C43="INSUMO",
                                        IFERROR(
                                            IF(
                                                INDEX(
                                                    Insumos!C:C,
                                                    MATCH(
                                                        A43&amp;B43,
                                                        Insumos!I:I,
                                                        0)
                                                )="Material",
                                                INDEX(
                                                    Insumos!F:F,
                                                    MATCH(
                                                        A43&amp;B43,
                                                        Insumos!I:I,
                                                        0)
                                                ),
                                                0
                                            ),
                                            "Não encontrado"),
                                        IFERROR(
                                            INDEX(I:I,
                                                MATCH(
                                                    A43&amp;B43,AG:AG,
                                                    0)
                                            ),
                                            "Não encontrado")
                                    )</f>
        <v>0</v>
      </c>
      <c r="I43" s="72">
        <f t="shared" si="30"/>
        <v>0</v>
      </c>
      <c r="J43" s="72">
        <f t="shared" si="31"/>
        <v>40.944978400000004</v>
      </c>
      <c r="K43" s="72">
        <f t="shared" si="31"/>
        <v>15.268382445360002</v>
      </c>
      <c r="L43" s="72">
        <f>IF(
                        C43="INSUMO",
                                        IFERROR(
                                            IF(
                                                INDEX(
                                                    Insumos!C:C,
                                                    MATCH(
                                                        A43&amp;B43,
                                                        Insumos!I:I,
                                                        0)
                                                )="Mao_obra",
                                                INDEX(
                                                    Insumos!F:F,
                                                    MATCH(
                                                        A43&amp;B43,
                                                        Insumos!I:I,
                                                        0)
                                                ),
                                                0
                                            ),
                                            "Não encontrado"),
                                        IFERROR(
                                            INDEX(M:M,
                                                MATCH(
                                                    A43&amp;B43,AG:AG,
                                                    0)
                                            ),
                                            "Não encontrado")
                                    )</f>
        <v>36.374978400000003</v>
      </c>
      <c r="M43" s="72">
        <f t="shared" si="32"/>
        <v>13.564229445360002</v>
      </c>
      <c r="N43" s="72">
        <f>IF(
                        C43="INSUMO",
                                        IFERROR(
                                            IF(
                                                INDEX(
                                                    Insumos!C:C,
                                                    MATCH(
                                                        A43&amp;B43,
                                                        Insumos!I:I,
                                                        0)
                                                )="Equipamento",
                                                INDEX(
                                                    Insumos!F:F,
                                                    MATCH(
                                                        A43&amp;B43,
                                                        Insumos!I:I,
                                                        0)
                                                ),
                                                0
                                            ),
                                            "Não encontrado"),
                                        IFERROR(
                                            INDEX(O:O,
                                                MATCH(
                                                    A43&amp;B43,AG:AG,
                                                    0)
                                            ),
                                            "Não encontrado")
                                    )</f>
        <v>0</v>
      </c>
      <c r="O43" s="72">
        <f t="shared" si="33"/>
        <v>0</v>
      </c>
      <c r="P43" s="72">
        <f>IF(
                        C43="INSUMO",
                                        IFERROR(
                                            IF(
                                                INDEX(
                                                    Insumos!C:C,
                                                    MATCH(
                                                        A43&amp;B43,
                                                        Insumos!I:I,
                                                        0)
                                                )="Transporte",
                                                INDEX(
                                                    Insumos!F:F,
                                                    MATCH(
                                                        A43&amp;B43,
                                                        Insumos!I:I,
                                                        0)
                                                ),
                                                0
                                            ),
                                            "Não encontrado"),
                                        IFERROR(
                                            INDEX(Q:Q,
                                                MATCH(
                                                    A43&amp;B43,AG:AG,
                                                    0)
                                            ),
                                            "Não encontrado")
                                    )</f>
        <v>0</v>
      </c>
      <c r="Q43" s="72">
        <f t="shared" si="34"/>
        <v>0</v>
      </c>
      <c r="R43" s="72">
        <f>IF(
                        C43="INSUMO",
                                        IFERROR(
                                            IF(
                                                INDEX(
                                                    Insumos!C:C,
                                                    MATCH(
                                                        A43&amp;B43,
                                                        Insumos!I:I,
                                                        0)
                                                )="Terceirizados",
                                                INDEX(
                                                    Insumos!F:F,
                                                    MATCH(
                                                        A43&amp;B43,
                                                        Insumos!I:I,
                                                        0)
                                                ),
                                                0
                                            ),
                                            "Não encontrado"),
                                        IFERROR(
                                            INDEX(S:S,
                                                MATCH(
                                                    A43&amp;B43,AG:AG,
                                                    0)
                                            ),
                                            "Não encontrado")
                                    )</f>
        <v>0</v>
      </c>
      <c r="S43" s="72">
        <f t="shared" si="35"/>
        <v>0</v>
      </c>
      <c r="T43" s="72">
        <f>IF(
                        C43="INSUMO",
                                        IFERROR(
                                            IF(
                                                INDEX(
                                                    Insumos!C:C,
                                                    MATCH(
                                                        A43&amp;B43,
                                                        Insumos!I:I,
                                                        0)
                                                )="Comissionamento",
                                                INDEX(
                                                    Insumos!F:F,
                                                    MATCH(
                                                        A43&amp;B43,
                                                        Insumos!I:I,
                                                        0)
                                                ),
                                                0
                                            ),
                                            "Não encontrado"),
                                        IFERROR(
                                            INDEX(U:U,
                                                MATCH(
                                                    A43&amp;B43,AG:AG,
                                                    0)
                                            ),
                                            "Não encontrado")
                                    )</f>
        <v>0</v>
      </c>
      <c r="U43" s="72">
        <f t="shared" si="36"/>
        <v>0</v>
      </c>
      <c r="V43" s="72">
        <f>IF(
                        C43="INSUMO",
                                        IFERROR(
                                            IF(
                                                INDEX(
                                                    Insumos!C:C,
                                                    MATCH(
                                                        A43&amp;B43,
                                                        Insumos!I:I,
                                                        0)
                                                )="Verba",
                                                INDEX(
                                                    Insumos!F:F,
                                                    MATCH(
                                                        A43&amp;B43,
                                                        Insumos!I:I,
                                                        0)
                                                ),
                                                0
                                            ),
                                            "Não encontrado"),
                                        IFERROR(
                                            INDEX(W:W,
                                                MATCH(
                                                    A43&amp;B43,AG:AG,
                                                    0)
                                            ),
                                            "Não encontrado")
                                    )</f>
        <v>0</v>
      </c>
      <c r="W43" s="72">
        <f t="shared" si="37"/>
        <v>0</v>
      </c>
      <c r="X43" s="72">
        <f>IF(
                        C43="INSUMO",
                                        IFERROR(
                                            IF(
                                                INDEX(
                                                    Insumos!C:C,
                                                    MATCH(
                                                        A43&amp;B43,
                                                        Insumos!I:I,
                                                        0)
                                                )="Outro",
                                                INDEX(
                                                    Insumos!F:F,
                                                    MATCH(
                                                        A43&amp;B43,
                                                        Insumos!I:I,
                                                        0)
                                                ),
                                                0
                                            ),
                                            "Não encontrado"),
                                        IFERROR(
                                            INDEX(Y:Y,
                                                MATCH(
                                                    A43&amp;B43,AG:AG,
                                                    0)
                                            ),
                                            "Não encontrado")
                                    )</f>
        <v>4.57</v>
      </c>
      <c r="Y43" s="72">
        <f t="shared" si="38"/>
        <v>1.7041530000000003</v>
      </c>
      <c r="Z43" s="72">
        <f>IF(
                            C43="INSUMO",
                            IFERROR(
                                INDEX(
                                    Insumos!F:F,
                                    MATCH(
                                        A43&amp;B43,
                                        Insumos!I:I,
                                        0)
                                ),
                                "Não encontrado"),
                            IFERROR(
                                INDEX(AA:AA,
                                    MATCH(
                                        A43&amp;B43,AG:AG,
                                        0)
                                ),
                                "Não encontrado")
                        )</f>
        <v>40.944978399999997</v>
      </c>
      <c r="AA43" s="72">
        <f t="shared" si="39"/>
        <v>15.268382445359999</v>
      </c>
      <c r="AB43" s="73"/>
      <c r="AC43" s="73"/>
      <c r="AD43" s="70" t="s">
        <v>39</v>
      </c>
      <c r="AE43" s="74"/>
      <c r="AF43" s="74"/>
    </row>
    <row r="44" spans="1:33" x14ac:dyDescent="0.25">
      <c r="A44" s="138" t="s">
        <v>93</v>
      </c>
      <c r="B44" s="60" t="s">
        <v>38</v>
      </c>
      <c r="C44" s="61" t="s">
        <v>45</v>
      </c>
      <c r="D44" s="62" t="s">
        <v>40</v>
      </c>
      <c r="E44" s="62" t="s">
        <v>94</v>
      </c>
      <c r="F44" s="63" t="s">
        <v>95</v>
      </c>
      <c r="G44" s="63">
        <v>1.32E-2</v>
      </c>
      <c r="H44" s="64">
        <f>IF(
                        C44="INSUMO",
                                        IFERROR(
                                            IF(
                                                INDEX(
                                                    Insumos!C:C,
                                                    MATCH(
                                                        A44&amp;B44,
                                                        Insumos!I:I,
                                                        0)
                                                )="Material",
                                                INDEX(
                                                    Insumos!F:F,
                                                    MATCH(
                                                        A44&amp;B44,
                                                        Insumos!I:I,
                                                        0)
                                                ),
                                                0
                                            ),
                                            "Não encontrado"),
                                        IFERROR(
                                            INDEX(I:I,
                                                MATCH(
                                                    A44&amp;B44,AG:AG,
                                                    0)
                                            ),
                                            "Não encontrado")
                                    )</f>
        <v>15.42</v>
      </c>
      <c r="I44" s="64">
        <f t="shared" si="30"/>
        <v>0.203544</v>
      </c>
      <c r="J44" s="64">
        <f t="shared" si="31"/>
        <v>0</v>
      </c>
      <c r="K44" s="64">
        <f t="shared" si="31"/>
        <v>0</v>
      </c>
      <c r="L44" s="64">
        <f>IF(
                        C44="INSUMO",
                                        IFERROR(
                                            IF(
                                                INDEX(
                                                    Insumos!C:C,
                                                    MATCH(
                                                        A44&amp;B44,
                                                        Insumos!I:I,
                                                        0)
                                                )="Mao_obra",
                                                INDEX(
                                                    Insumos!F:F,
                                                    MATCH(
                                                        A44&amp;B44,
                                                        Insumos!I:I,
                                                        0)
                                                ),
                                                0
                                            ),
                                            "Não encontrado"),
                                        IFERROR(
                                            INDEX(M:M,
                                                MATCH(
                                                    A44&amp;B44,AG:AG,
                                                    0)
                                            ),
                                            "Não encontrado")
                                    )</f>
        <v>0</v>
      </c>
      <c r="M44" s="64">
        <f t="shared" si="32"/>
        <v>0</v>
      </c>
      <c r="N44" s="64">
        <f>IF(
                        C44="INSUMO",
                                        IFERROR(
                                            IF(
                                                INDEX(
                                                    Insumos!C:C,
                                                    MATCH(
                                                        A44&amp;B44,
                                                        Insumos!I:I,
                                                        0)
                                                )="Equipamento",
                                                INDEX(
                                                    Insumos!F:F,
                                                    MATCH(
                                                        A44&amp;B44,
                                                        Insumos!I:I,
                                                        0)
                                                ),
                                                0
                                            ),
                                            "Não encontrado"),
                                        IFERROR(
                                            INDEX(O:O,
                                                MATCH(
                                                    A44&amp;B44,AG:AG,
                                                    0)
                                            ),
                                            "Não encontrado")
                                    )</f>
        <v>0</v>
      </c>
      <c r="O44" s="64">
        <f t="shared" si="33"/>
        <v>0</v>
      </c>
      <c r="P44" s="64">
        <f>IF(
                        C44="INSUMO",
                                        IFERROR(
                                            IF(
                                                INDEX(
                                                    Insumos!C:C,
                                                    MATCH(
                                                        A44&amp;B44,
                                                        Insumos!I:I,
                                                        0)
                                                )="Transporte",
                                                INDEX(
                                                    Insumos!F:F,
                                                    MATCH(
                                                        A44&amp;B44,
                                                        Insumos!I:I,
                                                        0)
                                                ),
                                                0
                                            ),
                                            "Não encontrado"),
                                        IFERROR(
                                            INDEX(Q:Q,
                                                MATCH(
                                                    A44&amp;B44,AG:AG,
                                                    0)
                                            ),
                                            "Não encontrado")
                                    )</f>
        <v>0</v>
      </c>
      <c r="Q44" s="64">
        <f t="shared" si="34"/>
        <v>0</v>
      </c>
      <c r="R44" s="64">
        <f>IF(
                        C44="INSUMO",
                                        IFERROR(
                                            IF(
                                                INDEX(
                                                    Insumos!C:C,
                                                    MATCH(
                                                        A44&amp;B44,
                                                        Insumos!I:I,
                                                        0)
                                                )="Terceirizados",
                                                INDEX(
                                                    Insumos!F:F,
                                                    MATCH(
                                                        A44&amp;B44,
                                                        Insumos!I:I,
                                                        0)
                                                ),
                                                0
                                            ),
                                            "Não encontrado"),
                                        IFERROR(
                                            INDEX(S:S,
                                                MATCH(
                                                    A44&amp;B44,AG:AG,
                                                    0)
                                            ),
                                            "Não encontrado")
                                    )</f>
        <v>0</v>
      </c>
      <c r="S44" s="64">
        <f t="shared" si="35"/>
        <v>0</v>
      </c>
      <c r="T44" s="64">
        <f>IF(
                        C44="INSUMO",
                                        IFERROR(
                                            IF(
                                                INDEX(
                                                    Insumos!C:C,
                                                    MATCH(
                                                        A44&amp;B44,
                                                        Insumos!I:I,
                                                        0)
                                                )="Comissionamento",
                                                INDEX(
                                                    Insumos!F:F,
                                                    MATCH(
                                                        A44&amp;B44,
                                                        Insumos!I:I,
                                                        0)
                                                ),
                                                0
                                            ),
                                            "Não encontrado"),
                                        IFERROR(
                                            INDEX(U:U,
                                                MATCH(
                                                    A44&amp;B44,AG:AG,
                                                    0)
                                            ),
                                            "Não encontrado")
                                    )</f>
        <v>0</v>
      </c>
      <c r="U44" s="64">
        <f t="shared" si="36"/>
        <v>0</v>
      </c>
      <c r="V44" s="64">
        <f>IF(
                        C44="INSUMO",
                                        IFERROR(
                                            IF(
                                                INDEX(
                                                    Insumos!C:C,
                                                    MATCH(
                                                        A44&amp;B44,
                                                        Insumos!I:I,
                                                        0)
                                                )="Verba",
                                                INDEX(
                                                    Insumos!F:F,
                                                    MATCH(
                                                        A44&amp;B44,
                                                        Insumos!I:I,
                                                        0)
                                                ),
                                                0
                                            ),
                                            "Não encontrado"),
                                        IFERROR(
                                            INDEX(W:W,
                                                MATCH(
                                                    A44&amp;B44,AG:AG,
                                                    0)
                                            ),
                                            "Não encontrado")
                                    )</f>
        <v>0</v>
      </c>
      <c r="W44" s="64">
        <f t="shared" si="37"/>
        <v>0</v>
      </c>
      <c r="X44" s="64">
        <f>IF(
                        C44="INSUMO",
                                        IFERROR(
                                            IF(
                                                INDEX(
                                                    Insumos!C:C,
                                                    MATCH(
                                                        A44&amp;B44,
                                                        Insumos!I:I,
                                                        0)
                                                )="Outro",
                                                INDEX(
                                                    Insumos!F:F,
                                                    MATCH(
                                                        A44&amp;B44,
                                                        Insumos!I:I,
                                                        0)
                                                ),
                                                0
                                            ),
                                            "Não encontrado"),
                                        IFERROR(
                                            INDEX(Y:Y,
                                                MATCH(
                                                    A44&amp;B44,AG:AG,
                                                    0)
                                            ),
                                            "Não encontrado")
                                    )</f>
        <v>0</v>
      </c>
      <c r="Y44" s="64">
        <f t="shared" si="38"/>
        <v>0</v>
      </c>
      <c r="Z44" s="64">
        <f>IF(
                            C44="INSUMO",
                            IFERROR(
                                INDEX(
                                    Insumos!F:F,
                                    MATCH(
                                        A44&amp;B44,
                                        Insumos!I:I,
                                        0)
                                ),
                                "Não encontrado"),
                            IFERROR(
                                INDEX(AA:AA,
                                    MATCH(
                                        A44&amp;B44,AG:AG,
                                        0)
                                ),
                                "Não encontrado")
                        )</f>
        <v>15.42</v>
      </c>
      <c r="AA44" s="64">
        <f t="shared" si="39"/>
        <v>0.203544</v>
      </c>
      <c r="AB44" s="65"/>
      <c r="AC44" s="65"/>
      <c r="AD44" s="62" t="s">
        <v>39</v>
      </c>
      <c r="AE44" s="66"/>
      <c r="AF44" s="66"/>
    </row>
    <row r="45" spans="1:33" x14ac:dyDescent="0.25">
      <c r="A45" s="137" t="s">
        <v>96</v>
      </c>
      <c r="B45" s="68" t="s">
        <v>38</v>
      </c>
      <c r="C45" s="69" t="s">
        <v>45</v>
      </c>
      <c r="D45" s="70" t="s">
        <v>40</v>
      </c>
      <c r="E45" s="70" t="s">
        <v>97</v>
      </c>
      <c r="F45" s="71" t="s">
        <v>95</v>
      </c>
      <c r="G45" s="71">
        <v>1.1299999999999999E-2</v>
      </c>
      <c r="H45" s="72">
        <f>IF(
                        C45="INSUMO",
                                        IFERROR(
                                            IF(
                                                INDEX(
                                                    Insumos!C:C,
                                                    MATCH(
                                                        A45&amp;B45,
                                                        Insumos!I:I,
                                                        0)
                                                )="Material",
                                                INDEX(
                                                    Insumos!F:F,
                                                    MATCH(
                                                        A45&amp;B45,
                                                        Insumos!I:I,
                                                        0)
                                                ),
                                                0
                                            ),
                                            "Não encontrado"),
                                        IFERROR(
                                            INDEX(I:I,
                                                MATCH(
                                                    A45&amp;B45,AG:AG,
                                                    0)
                                            ),
                                            "Não encontrado")
                                    )</f>
        <v>28.77</v>
      </c>
      <c r="I45" s="72">
        <f t="shared" si="30"/>
        <v>0.32510099999999997</v>
      </c>
      <c r="J45" s="72">
        <f t="shared" si="31"/>
        <v>0</v>
      </c>
      <c r="K45" s="72">
        <f t="shared" si="31"/>
        <v>0</v>
      </c>
      <c r="L45" s="72">
        <f>IF(
                        C45="INSUMO",
                                        IFERROR(
                                            IF(
                                                INDEX(
                                                    Insumos!C:C,
                                                    MATCH(
                                                        A45&amp;B45,
                                                        Insumos!I:I,
                                                        0)
                                                )="Mao_obra",
                                                INDEX(
                                                    Insumos!F:F,
                                                    MATCH(
                                                        A45&amp;B45,
                                                        Insumos!I:I,
                                                        0)
                                                ),
                                                0
                                            ),
                                            "Não encontrado"),
                                        IFERROR(
                                            INDEX(M:M,
                                                MATCH(
                                                    A45&amp;B45,AG:AG,
                                                    0)
                                            ),
                                            "Não encontrado")
                                    )</f>
        <v>0</v>
      </c>
      <c r="M45" s="72">
        <f t="shared" si="32"/>
        <v>0</v>
      </c>
      <c r="N45" s="72">
        <f>IF(
                        C45="INSUMO",
                                        IFERROR(
                                            IF(
                                                INDEX(
                                                    Insumos!C:C,
                                                    MATCH(
                                                        A45&amp;B45,
                                                        Insumos!I:I,
                                                        0)
                                                )="Equipamento",
                                                INDEX(
                                                    Insumos!F:F,
                                                    MATCH(
                                                        A45&amp;B45,
                                                        Insumos!I:I,
                                                        0)
                                                ),
                                                0
                                            ),
                                            "Não encontrado"),
                                        IFERROR(
                                            INDEX(O:O,
                                                MATCH(
                                                    A45&amp;B45,AG:AG,
                                                    0)
                                            ),
                                            "Não encontrado")
                                    )</f>
        <v>0</v>
      </c>
      <c r="O45" s="72">
        <f t="shared" si="33"/>
        <v>0</v>
      </c>
      <c r="P45" s="72">
        <f>IF(
                        C45="INSUMO",
                                        IFERROR(
                                            IF(
                                                INDEX(
                                                    Insumos!C:C,
                                                    MATCH(
                                                        A45&amp;B45,
                                                        Insumos!I:I,
                                                        0)
                                                )="Transporte",
                                                INDEX(
                                                    Insumos!F:F,
                                                    MATCH(
                                                        A45&amp;B45,
                                                        Insumos!I:I,
                                                        0)
                                                ),
                                                0
                                            ),
                                            "Não encontrado"),
                                        IFERROR(
                                            INDEX(Q:Q,
                                                MATCH(
                                                    A45&amp;B45,AG:AG,
                                                    0)
                                            ),
                                            "Não encontrado")
                                    )</f>
        <v>0</v>
      </c>
      <c r="Q45" s="72">
        <f t="shared" si="34"/>
        <v>0</v>
      </c>
      <c r="R45" s="72">
        <f>IF(
                        C45="INSUMO",
                                        IFERROR(
                                            IF(
                                                INDEX(
                                                    Insumos!C:C,
                                                    MATCH(
                                                        A45&amp;B45,
                                                        Insumos!I:I,
                                                        0)
                                                )="Terceirizados",
                                                INDEX(
                                                    Insumos!F:F,
                                                    MATCH(
                                                        A45&amp;B45,
                                                        Insumos!I:I,
                                                        0)
                                                ),
                                                0
                                            ),
                                            "Não encontrado"),
                                        IFERROR(
                                            INDEX(S:S,
                                                MATCH(
                                                    A45&amp;B45,AG:AG,
                                                    0)
                                            ),
                                            "Não encontrado")
                                    )</f>
        <v>0</v>
      </c>
      <c r="S45" s="72">
        <f t="shared" si="35"/>
        <v>0</v>
      </c>
      <c r="T45" s="72">
        <f>IF(
                        C45="INSUMO",
                                        IFERROR(
                                            IF(
                                                INDEX(
                                                    Insumos!C:C,
                                                    MATCH(
                                                        A45&amp;B45,
                                                        Insumos!I:I,
                                                        0)
                                                )="Comissionamento",
                                                INDEX(
                                                    Insumos!F:F,
                                                    MATCH(
                                                        A45&amp;B45,
                                                        Insumos!I:I,
                                                        0)
                                                ),
                                                0
                                            ),
                                            "Não encontrado"),
                                        IFERROR(
                                            INDEX(U:U,
                                                MATCH(
                                                    A45&amp;B45,AG:AG,
                                                    0)
                                            ),
                                            "Não encontrado")
                                    )</f>
        <v>0</v>
      </c>
      <c r="U45" s="72">
        <f t="shared" si="36"/>
        <v>0</v>
      </c>
      <c r="V45" s="72">
        <f>IF(
                        C45="INSUMO",
                                        IFERROR(
                                            IF(
                                                INDEX(
                                                    Insumos!C:C,
                                                    MATCH(
                                                        A45&amp;B45,
                                                        Insumos!I:I,
                                                        0)
                                                )="Verba",
                                                INDEX(
                                                    Insumos!F:F,
                                                    MATCH(
                                                        A45&amp;B45,
                                                        Insumos!I:I,
                                                        0)
                                                ),
                                                0
                                            ),
                                            "Não encontrado"),
                                        IFERROR(
                                            INDEX(W:W,
                                                MATCH(
                                                    A45&amp;B45,AG:AG,
                                                    0)
                                            ),
                                            "Não encontrado")
                                    )</f>
        <v>0</v>
      </c>
      <c r="W45" s="72">
        <f t="shared" si="37"/>
        <v>0</v>
      </c>
      <c r="X45" s="72">
        <f>IF(
                        C45="INSUMO",
                                        IFERROR(
                                            IF(
                                                INDEX(
                                                    Insumos!C:C,
                                                    MATCH(
                                                        A45&amp;B45,
                                                        Insumos!I:I,
                                                        0)
                                                )="Outro",
                                                INDEX(
                                                    Insumos!F:F,
                                                    MATCH(
                                                        A45&amp;B45,
                                                        Insumos!I:I,
                                                        0)
                                                ),
                                                0
                                            ),
                                            "Não encontrado"),
                                        IFERROR(
                                            INDEX(Y:Y,
                                                MATCH(
                                                    A45&amp;B45,AG:AG,
                                                    0)
                                            ),
                                            "Não encontrado")
                                    )</f>
        <v>0</v>
      </c>
      <c r="Y45" s="72">
        <f t="shared" si="38"/>
        <v>0</v>
      </c>
      <c r="Z45" s="72">
        <f>IF(
                            C45="INSUMO",
                            IFERROR(
                                INDEX(
                                    Insumos!F:F,
                                    MATCH(
                                        A45&amp;B45,
                                        Insumos!I:I,
                                        0)
                                ),
                                "Não encontrado"),
                            IFERROR(
                                INDEX(AA:AA,
                                    MATCH(
                                        A45&amp;B45,AG:AG,
                                        0)
                                ),
                                "Não encontrado")
                        )</f>
        <v>28.77</v>
      </c>
      <c r="AA45" s="72">
        <f t="shared" si="39"/>
        <v>0.32510099999999997</v>
      </c>
      <c r="AB45" s="73"/>
      <c r="AC45" s="73"/>
      <c r="AD45" s="70" t="s">
        <v>39</v>
      </c>
      <c r="AE45" s="74"/>
      <c r="AF45" s="74"/>
    </row>
    <row r="46" spans="1:33" x14ac:dyDescent="0.25">
      <c r="A46" s="138" t="s">
        <v>98</v>
      </c>
      <c r="B46" s="60" t="s">
        <v>38</v>
      </c>
      <c r="C46" s="61" t="s">
        <v>45</v>
      </c>
      <c r="D46" s="62" t="s">
        <v>40</v>
      </c>
      <c r="E46" s="62" t="s">
        <v>99</v>
      </c>
      <c r="F46" s="63" t="s">
        <v>83</v>
      </c>
      <c r="G46" s="63">
        <v>1</v>
      </c>
      <c r="H46" s="64">
        <f>IF(
                        C46="INSUMO",
                                        IFERROR(
                                            IF(
                                                INDEX(
                                                    Insumos!C:C,
                                                    MATCH(
                                                        A46&amp;B46,
                                                        Insumos!I:I,
                                                        0)
                                                )="Material",
                                                INDEX(
                                                    Insumos!F:F,
                                                    MATCH(
                                                        A46&amp;B46,
                                                        Insumos!I:I,
                                                        0)
                                                ),
                                                0
                                            ),
                                            "Não encontrado"),
                                        IFERROR(
                                            INDEX(I:I,
                                                MATCH(
                                                    A46&amp;B46,AG:AG,
                                                    0)
                                            ),
                                            "Não encontrado")
                                    )</f>
        <v>432</v>
      </c>
      <c r="I46" s="64">
        <f t="shared" si="30"/>
        <v>432</v>
      </c>
      <c r="J46" s="64">
        <f t="shared" si="31"/>
        <v>0</v>
      </c>
      <c r="K46" s="64">
        <f t="shared" si="31"/>
        <v>0</v>
      </c>
      <c r="L46" s="64">
        <f>IF(
                        C46="INSUMO",
                                        IFERROR(
                                            IF(
                                                INDEX(
                                                    Insumos!C:C,
                                                    MATCH(
                                                        A46&amp;B46,
                                                        Insumos!I:I,
                                                        0)
                                                )="Mao_obra",
                                                INDEX(
                                                    Insumos!F:F,
                                                    MATCH(
                                                        A46&amp;B46,
                                                        Insumos!I:I,
                                                        0)
                                                ),
                                                0
                                            ),
                                            "Não encontrado"),
                                        IFERROR(
                                            INDEX(M:M,
                                                MATCH(
                                                    A46&amp;B46,AG:AG,
                                                    0)
                                            ),
                                            "Não encontrado")
                                    )</f>
        <v>0</v>
      </c>
      <c r="M46" s="64">
        <f t="shared" si="32"/>
        <v>0</v>
      </c>
      <c r="N46" s="64">
        <f>IF(
                        C46="INSUMO",
                                        IFERROR(
                                            IF(
                                                INDEX(
                                                    Insumos!C:C,
                                                    MATCH(
                                                        A46&amp;B46,
                                                        Insumos!I:I,
                                                        0)
                                                )="Equipamento",
                                                INDEX(
                                                    Insumos!F:F,
                                                    MATCH(
                                                        A46&amp;B46,
                                                        Insumos!I:I,
                                                        0)
                                                ),
                                                0
                                            ),
                                            "Não encontrado"),
                                        IFERROR(
                                            INDEX(O:O,
                                                MATCH(
                                                    A46&amp;B46,AG:AG,
                                                    0)
                                            ),
                                            "Não encontrado")
                                    )</f>
        <v>0</v>
      </c>
      <c r="O46" s="64">
        <f t="shared" si="33"/>
        <v>0</v>
      </c>
      <c r="P46" s="64">
        <f>IF(
                        C46="INSUMO",
                                        IFERROR(
                                            IF(
                                                INDEX(
                                                    Insumos!C:C,
                                                    MATCH(
                                                        A46&amp;B46,
                                                        Insumos!I:I,
                                                        0)
                                                )="Transporte",
                                                INDEX(
                                                    Insumos!F:F,
                                                    MATCH(
                                                        A46&amp;B46,
                                                        Insumos!I:I,
                                                        0)
                                                ),
                                                0
                                            ),
                                            "Não encontrado"),
                                        IFERROR(
                                            INDEX(Q:Q,
                                                MATCH(
                                                    A46&amp;B46,AG:AG,
                                                    0)
                                            ),
                                            "Não encontrado")
                                    )</f>
        <v>0</v>
      </c>
      <c r="Q46" s="64">
        <f t="shared" si="34"/>
        <v>0</v>
      </c>
      <c r="R46" s="64">
        <f>IF(
                        C46="INSUMO",
                                        IFERROR(
                                            IF(
                                                INDEX(
                                                    Insumos!C:C,
                                                    MATCH(
                                                        A46&amp;B46,
                                                        Insumos!I:I,
                                                        0)
                                                )="Terceirizados",
                                                INDEX(
                                                    Insumos!F:F,
                                                    MATCH(
                                                        A46&amp;B46,
                                                        Insumos!I:I,
                                                        0)
                                                ),
                                                0
                                            ),
                                            "Não encontrado"),
                                        IFERROR(
                                            INDEX(S:S,
                                                MATCH(
                                                    A46&amp;B46,AG:AG,
                                                    0)
                                            ),
                                            "Não encontrado")
                                    )</f>
        <v>0</v>
      </c>
      <c r="S46" s="64">
        <f t="shared" si="35"/>
        <v>0</v>
      </c>
      <c r="T46" s="64">
        <f>IF(
                        C46="INSUMO",
                                        IFERROR(
                                            IF(
                                                INDEX(
                                                    Insumos!C:C,
                                                    MATCH(
                                                        A46&amp;B46,
                                                        Insumos!I:I,
                                                        0)
                                                )="Comissionamento",
                                                INDEX(
                                                    Insumos!F:F,
                                                    MATCH(
                                                        A46&amp;B46,
                                                        Insumos!I:I,
                                                        0)
                                                ),
                                                0
                                            ),
                                            "Não encontrado"),
                                        IFERROR(
                                            INDEX(U:U,
                                                MATCH(
                                                    A46&amp;B46,AG:AG,
                                                    0)
                                            ),
                                            "Não encontrado")
                                    )</f>
        <v>0</v>
      </c>
      <c r="U46" s="64">
        <f t="shared" si="36"/>
        <v>0</v>
      </c>
      <c r="V46" s="64">
        <f>IF(
                        C46="INSUMO",
                                        IFERROR(
                                            IF(
                                                INDEX(
                                                    Insumos!C:C,
                                                    MATCH(
                                                        A46&amp;B46,
                                                        Insumos!I:I,
                                                        0)
                                                )="Verba",
                                                INDEX(
                                                    Insumos!F:F,
                                                    MATCH(
                                                        A46&amp;B46,
                                                        Insumos!I:I,
                                                        0)
                                                ),
                                                0
                                            ),
                                            "Não encontrado"),
                                        IFERROR(
                                            INDEX(W:W,
                                                MATCH(
                                                    A46&amp;B46,AG:AG,
                                                    0)
                                            ),
                                            "Não encontrado")
                                    )</f>
        <v>0</v>
      </c>
      <c r="W46" s="64">
        <f t="shared" si="37"/>
        <v>0</v>
      </c>
      <c r="X46" s="64">
        <f>IF(
                        C46="INSUMO",
                                        IFERROR(
                                            IF(
                                                INDEX(
                                                    Insumos!C:C,
                                                    MATCH(
                                                        A46&amp;B46,
                                                        Insumos!I:I,
                                                        0)
                                                )="Outro",
                                                INDEX(
                                                    Insumos!F:F,
                                                    MATCH(
                                                        A46&amp;B46,
                                                        Insumos!I:I,
                                                        0)
                                                ),
                                                0
                                            ),
                                            "Não encontrado"),
                                        IFERROR(
                                            INDEX(Y:Y,
                                                MATCH(
                                                    A46&amp;B46,AG:AG,
                                                    0)
                                            ),
                                            "Não encontrado")
                                    )</f>
        <v>0</v>
      </c>
      <c r="Y46" s="64">
        <f t="shared" si="38"/>
        <v>0</v>
      </c>
      <c r="Z46" s="64">
        <f>IF(
                            C46="INSUMO",
                            IFERROR(
                                INDEX(
                                    Insumos!F:F,
                                    MATCH(
                                        A46&amp;B46,
                                        Insumos!I:I,
                                        0)
                                ),
                                "Não encontrado"),
                            IFERROR(
                                INDEX(AA:AA,
                                    MATCH(
                                        A46&amp;B46,AG:AG,
                                        0)
                                ),
                                "Não encontrado")
                        )</f>
        <v>432</v>
      </c>
      <c r="AA46" s="64">
        <f t="shared" si="39"/>
        <v>432</v>
      </c>
      <c r="AB46" s="65"/>
      <c r="AC46" s="65"/>
      <c r="AD46" s="62" t="s">
        <v>39</v>
      </c>
      <c r="AE46" s="66"/>
      <c r="AF46" s="66"/>
    </row>
    <row r="47" spans="1:33" x14ac:dyDescent="0.25">
      <c r="A47" s="137" t="s">
        <v>100</v>
      </c>
      <c r="B47" s="68" t="s">
        <v>38</v>
      </c>
      <c r="C47" s="69" t="s">
        <v>45</v>
      </c>
      <c r="D47" s="70" t="s">
        <v>40</v>
      </c>
      <c r="E47" s="70" t="s">
        <v>101</v>
      </c>
      <c r="F47" s="71" t="s">
        <v>102</v>
      </c>
      <c r="G47" s="71">
        <v>3.2082999999999999</v>
      </c>
      <c r="H47" s="72">
        <f>IF(
                        C47="INSUMO",
                                        IFERROR(
                                            IF(
                                                INDEX(
                                                    Insumos!C:C,
                                                    MATCH(
                                                        A47&amp;B47,
                                                        Insumos!I:I,
                                                        0)
                                                )="Material",
                                                INDEX(
                                                    Insumos!F:F,
                                                    MATCH(
                                                        A47&amp;B47,
                                                        Insumos!I:I,
                                                        0)
                                                ),
                                                0
                                            ),
                                            "Não encontrado"),
                                        IFERROR(
                                            INDEX(I:I,
                                                MATCH(
                                                    A47&amp;B47,AG:AG,
                                                    0)
                                            ),
                                            "Não encontrado")
                                    )</f>
        <v>3.56</v>
      </c>
      <c r="I47" s="72">
        <f t="shared" si="30"/>
        <v>11.421548</v>
      </c>
      <c r="J47" s="72">
        <f t="shared" si="31"/>
        <v>0</v>
      </c>
      <c r="K47" s="72">
        <f t="shared" si="31"/>
        <v>0</v>
      </c>
      <c r="L47" s="72">
        <f>IF(
                        C47="INSUMO",
                                        IFERROR(
                                            IF(
                                                INDEX(
                                                    Insumos!C:C,
                                                    MATCH(
                                                        A47&amp;B47,
                                                        Insumos!I:I,
                                                        0)
                                                )="Mao_obra",
                                                INDEX(
                                                    Insumos!F:F,
                                                    MATCH(
                                                        A47&amp;B47,
                                                        Insumos!I:I,
                                                        0)
                                                ),
                                                0
                                            ),
                                            "Não encontrado"),
                                        IFERROR(
                                            INDEX(M:M,
                                                MATCH(
                                                    A47&amp;B47,AG:AG,
                                                    0)
                                            ),
                                            "Não encontrado")
                                    )</f>
        <v>0</v>
      </c>
      <c r="M47" s="72">
        <f t="shared" si="32"/>
        <v>0</v>
      </c>
      <c r="N47" s="72">
        <f>IF(
                        C47="INSUMO",
                                        IFERROR(
                                            IF(
                                                INDEX(
                                                    Insumos!C:C,
                                                    MATCH(
                                                        A47&amp;B47,
                                                        Insumos!I:I,
                                                        0)
                                                )="Equipamento",
                                                INDEX(
                                                    Insumos!F:F,
                                                    MATCH(
                                                        A47&amp;B47,
                                                        Insumos!I:I,
                                                        0)
                                                ),
                                                0
                                            ),
                                            "Não encontrado"),
                                        IFERROR(
                                            INDEX(O:O,
                                                MATCH(
                                                    A47&amp;B47,AG:AG,
                                                    0)
                                            ),
                                            "Não encontrado")
                                    )</f>
        <v>0</v>
      </c>
      <c r="O47" s="72">
        <f t="shared" si="33"/>
        <v>0</v>
      </c>
      <c r="P47" s="72">
        <f>IF(
                        C47="INSUMO",
                                        IFERROR(
                                            IF(
                                                INDEX(
                                                    Insumos!C:C,
                                                    MATCH(
                                                        A47&amp;B47,
                                                        Insumos!I:I,
                                                        0)
                                                )="Transporte",
                                                INDEX(
                                                    Insumos!F:F,
                                                    MATCH(
                                                        A47&amp;B47,
                                                        Insumos!I:I,
                                                        0)
                                                ),
                                                0
                                            ),
                                            "Não encontrado"),
                                        IFERROR(
                                            INDEX(Q:Q,
                                                MATCH(
                                                    A47&amp;B47,AG:AG,
                                                    0)
                                            ),
                                            "Não encontrado")
                                    )</f>
        <v>0</v>
      </c>
      <c r="Q47" s="72">
        <f t="shared" si="34"/>
        <v>0</v>
      </c>
      <c r="R47" s="72">
        <f>IF(
                        C47="INSUMO",
                                        IFERROR(
                                            IF(
                                                INDEX(
                                                    Insumos!C:C,
                                                    MATCH(
                                                        A47&amp;B47,
                                                        Insumos!I:I,
                                                        0)
                                                )="Terceirizados",
                                                INDEX(
                                                    Insumos!F:F,
                                                    MATCH(
                                                        A47&amp;B47,
                                                        Insumos!I:I,
                                                        0)
                                                ),
                                                0
                                            ),
                                            "Não encontrado"),
                                        IFERROR(
                                            INDEX(S:S,
                                                MATCH(
                                                    A47&amp;B47,AG:AG,
                                                    0)
                                            ),
                                            "Não encontrado")
                                    )</f>
        <v>0</v>
      </c>
      <c r="S47" s="72">
        <f t="shared" si="35"/>
        <v>0</v>
      </c>
      <c r="T47" s="72">
        <f>IF(
                        C47="INSUMO",
                                        IFERROR(
                                            IF(
                                                INDEX(
                                                    Insumos!C:C,
                                                    MATCH(
                                                        A47&amp;B47,
                                                        Insumos!I:I,
                                                        0)
                                                )="Comissionamento",
                                                INDEX(
                                                    Insumos!F:F,
                                                    MATCH(
                                                        A47&amp;B47,
                                                        Insumos!I:I,
                                                        0)
                                                ),
                                                0
                                            ),
                                            "Não encontrado"),
                                        IFERROR(
                                            INDEX(U:U,
                                                MATCH(
                                                    A47&amp;B47,AG:AG,
                                                    0)
                                            ),
                                            "Não encontrado")
                                    )</f>
        <v>0</v>
      </c>
      <c r="U47" s="72">
        <f t="shared" si="36"/>
        <v>0</v>
      </c>
      <c r="V47" s="72">
        <f>IF(
                        C47="INSUMO",
                                        IFERROR(
                                            IF(
                                                INDEX(
                                                    Insumos!C:C,
                                                    MATCH(
                                                        A47&amp;B47,
                                                        Insumos!I:I,
                                                        0)
                                                )="Verba",
                                                INDEX(
                                                    Insumos!F:F,
                                                    MATCH(
                                                        A47&amp;B47,
                                                        Insumos!I:I,
                                                        0)
                                                ),
                                                0
                                            ),
                                            "Não encontrado"),
                                        IFERROR(
                                            INDEX(W:W,
                                                MATCH(
                                                    A47&amp;B47,AG:AG,
                                                    0)
                                            ),
                                            "Não encontrado")
                                    )</f>
        <v>0</v>
      </c>
      <c r="W47" s="72">
        <f t="shared" si="37"/>
        <v>0</v>
      </c>
      <c r="X47" s="72">
        <f>IF(
                        C47="INSUMO",
                                        IFERROR(
                                            IF(
                                                INDEX(
                                                    Insumos!C:C,
                                                    MATCH(
                                                        A47&amp;B47,
                                                        Insumos!I:I,
                                                        0)
                                                )="Outro",
                                                INDEX(
                                                    Insumos!F:F,
                                                    MATCH(
                                                        A47&amp;B47,
                                                        Insumos!I:I,
                                                        0)
                                                ),
                                                0
                                            ),
                                            "Não encontrado"),
                                        IFERROR(
                                            INDEX(Y:Y,
                                                MATCH(
                                                    A47&amp;B47,AG:AG,
                                                    0)
                                            ),
                                            "Não encontrado")
                                    )</f>
        <v>0</v>
      </c>
      <c r="Y47" s="72">
        <f t="shared" si="38"/>
        <v>0</v>
      </c>
      <c r="Z47" s="72">
        <f>IF(
                            C47="INSUMO",
                            IFERROR(
                                INDEX(
                                    Insumos!F:F,
                                    MATCH(
                                        A47&amp;B47,
                                        Insumos!I:I,
                                        0)
                                ),
                                "Não encontrado"),
                            IFERROR(
                                INDEX(AA:AA,
                                    MATCH(
                                        A47&amp;B47,AG:AG,
                                        0)
                                ),
                                "Não encontrado")
                        )</f>
        <v>3.56</v>
      </c>
      <c r="AA47" s="72">
        <f t="shared" si="39"/>
        <v>11.421548</v>
      </c>
      <c r="AB47" s="73"/>
      <c r="AC47" s="73"/>
      <c r="AD47" s="70" t="s">
        <v>39</v>
      </c>
      <c r="AE47" s="74"/>
      <c r="AF47" s="74"/>
    </row>
    <row r="48" spans="1:33" x14ac:dyDescent="0.25">
      <c r="A48" s="136" t="s">
        <v>103</v>
      </c>
      <c r="B48" s="51" t="s">
        <v>38</v>
      </c>
      <c r="C48" s="52" t="s">
        <v>39</v>
      </c>
      <c r="D48" s="53" t="s">
        <v>40</v>
      </c>
      <c r="E48" s="53" t="s">
        <v>104</v>
      </c>
      <c r="F48" s="54" t="s">
        <v>83</v>
      </c>
      <c r="G48" s="55"/>
      <c r="H48" s="56"/>
      <c r="I48" s="56">
        <f>SUM(I49:I57)</f>
        <v>56.928520294200005</v>
      </c>
      <c r="J48" s="56"/>
      <c r="K48" s="56">
        <f>SUM(K49:K57)</f>
        <v>47.133739849849604</v>
      </c>
      <c r="L48" s="56"/>
      <c r="M48" s="56">
        <f>SUM(M49:M57)</f>
        <v>41.2006511576256</v>
      </c>
      <c r="N48" s="56"/>
      <c r="O48" s="56">
        <f>SUM(O49:O57)</f>
        <v>3.7524936240000001E-3</v>
      </c>
      <c r="P48" s="56"/>
      <c r="Q48" s="56">
        <f>SUM(Q49:Q57)</f>
        <v>0</v>
      </c>
      <c r="R48" s="56"/>
      <c r="S48" s="56">
        <f>SUM(S49:S57)</f>
        <v>0</v>
      </c>
      <c r="T48" s="56"/>
      <c r="U48" s="56">
        <f>SUM(U49:U57)</f>
        <v>0</v>
      </c>
      <c r="V48" s="56"/>
      <c r="W48" s="56">
        <f>SUM(W49:W57)</f>
        <v>0</v>
      </c>
      <c r="X48" s="56"/>
      <c r="Y48" s="56">
        <f>SUM(Y49:Y57)</f>
        <v>5.9293361985999997</v>
      </c>
      <c r="Z48" s="56"/>
      <c r="AA48" s="56">
        <f>SUM(AA49:AA57)</f>
        <v>104.0622601440496</v>
      </c>
      <c r="AB48" s="57" t="s">
        <v>39</v>
      </c>
      <c r="AC48" s="57"/>
      <c r="AD48" s="53" t="s">
        <v>39</v>
      </c>
      <c r="AE48" s="58" t="s">
        <v>39</v>
      </c>
      <c r="AF48" s="58" t="s">
        <v>105</v>
      </c>
      <c r="AG48" t="str">
        <f>A48&amp;B48&amp;C48</f>
        <v>98459SINAPI</v>
      </c>
    </row>
    <row r="49" spans="1:33" x14ac:dyDescent="0.25">
      <c r="A49" s="137" t="s">
        <v>106</v>
      </c>
      <c r="B49" s="68" t="s">
        <v>38</v>
      </c>
      <c r="C49" s="69" t="s">
        <v>86</v>
      </c>
      <c r="D49" s="70" t="s">
        <v>40</v>
      </c>
      <c r="E49" s="70" t="s">
        <v>107</v>
      </c>
      <c r="F49" s="71" t="s">
        <v>108</v>
      </c>
      <c r="G49" s="71">
        <v>6.1000000000000004E-3</v>
      </c>
      <c r="H49" s="72">
        <f>IF(
                        C49="INSUMO",
                                        IFERROR(
                                            IF(
                                                INDEX(
                                                    Insumos!C:C,
                                                    MATCH(
                                                        A49&amp;B49,
                                                        Insumos!I:I,
                                                        0)
                                                )="Material",
                                                INDEX(
                                                    Insumos!F:F,
                                                    MATCH(
                                                        A49&amp;B49,
                                                        Insumos!I:I,
                                                        0)
                                                ),
                                                0
                                            ),
                                            "Não encontrado"),
                                        IFERROR(
                                            INDEX(I:I,
                                                MATCH(
                                                    A49&amp;B49,AG:AG,
                                                    0)
                                            ),
                                            "Não encontrado")
                                    )</f>
        <v>396.92562199999998</v>
      </c>
      <c r="I49" s="72">
        <f t="shared" ref="I49:I57" si="40">H49*G49/1</f>
        <v>2.4212462941999999</v>
      </c>
      <c r="J49" s="72">
        <f t="shared" ref="J49:J57" si="41">T49 + N49 + L49 + X49 + R49 + P49 + V49</f>
        <v>176.31115849600002</v>
      </c>
      <c r="K49" s="72">
        <f t="shared" ref="K49:K57" si="42">U49 + O49 + M49 + Y49 + S49 + Q49 + W49</f>
        <v>1.0754980668256002</v>
      </c>
      <c r="L49" s="72">
        <f>IF(
                        C49="INSUMO",
                                        IFERROR(
                                            IF(
                                                INDEX(
                                                    Insumos!C:C,
                                                    MATCH(
                                                        A49&amp;B49,
                                                        Insumos!I:I,
                                                        0)
                                                )="Mao_obra",
                                                INDEX(
                                                    Insumos!F:F,
                                                    MATCH(
                                                        A49&amp;B49,
                                                        Insumos!I:I,
                                                        0)
                                                ),
                                                0
                                            ),
                                            "Não encontrado"),
                                        IFERROR(
                                            INDEX(M:M,
                                                MATCH(
                                                    A49&amp;B49,AG:AG,
                                                    0)
                                            ),
                                            "Não encontrado")
                                    )</f>
        <v>145.07073249600003</v>
      </c>
      <c r="M49" s="72">
        <f t="shared" ref="M49:M57" si="43">L49*G49/1</f>
        <v>0.88493146822560032</v>
      </c>
      <c r="N49" s="72">
        <f>IF(
                        C49="INSUMO",
                                        IFERROR(
                                            IF(
                                                INDEX(
                                                    Insumos!C:C,
                                                    MATCH(
                                                        A49&amp;B49,
                                                        Insumos!I:I,
                                                        0)
                                                )="Equipamento",
                                                INDEX(
                                                    Insumos!F:F,
                                                    MATCH(
                                                        A49&amp;B49,
                                                        Insumos!I:I,
                                                        0)
                                                ),
                                                0
                                            ),
                                            "Não encontrado"),
                                        IFERROR(
                                            INDEX(O:O,
                                                MATCH(
                                                    A49&amp;B49,AG:AG,
                                                    0)
                                            ),
                                            "Não encontrado")
                                    )</f>
        <v>0</v>
      </c>
      <c r="O49" s="72">
        <f t="shared" ref="O49:O57" si="44">N49*G49/1</f>
        <v>0</v>
      </c>
      <c r="P49" s="72">
        <f>IF(
                        C49="INSUMO",
                                        IFERROR(
                                            IF(
                                                INDEX(
                                                    Insumos!C:C,
                                                    MATCH(
                                                        A49&amp;B49,
                                                        Insumos!I:I,
                                                        0)
                                                )="Transporte",
                                                INDEX(
                                                    Insumos!F:F,
                                                    MATCH(
                                                        A49&amp;B49,
                                                        Insumos!I:I,
                                                        0)
                                                ),
                                                0
                                            ),
                                            "Não encontrado"),
                                        IFERROR(
                                            INDEX(Q:Q,
                                                MATCH(
                                                    A49&amp;B49,AG:AG,
                                                    0)
                                            ),
                                            "Não encontrado")
                                    )</f>
        <v>0</v>
      </c>
      <c r="Q49" s="72">
        <f t="shared" ref="Q49:Q57" si="45">P49*G49/1</f>
        <v>0</v>
      </c>
      <c r="R49" s="72">
        <f>IF(
                        C49="INSUMO",
                                        IFERROR(
                                            IF(
                                                INDEX(
                                                    Insumos!C:C,
                                                    MATCH(
                                                        A49&amp;B49,
                                                        Insumos!I:I,
                                                        0)
                                                )="Terceirizados",
                                                INDEX(
                                                    Insumos!F:F,
                                                    MATCH(
                                                        A49&amp;B49,
                                                        Insumos!I:I,
                                                        0)
                                                ),
                                                0
                                            ),
                                            "Não encontrado"),
                                        IFERROR(
                                            INDEX(S:S,
                                                MATCH(
                                                    A49&amp;B49,AG:AG,
                                                    0)
                                            ),
                                            "Não encontrado")
                                    )</f>
        <v>0</v>
      </c>
      <c r="S49" s="72">
        <f t="shared" ref="S49:S57" si="46">R49*G49/1</f>
        <v>0</v>
      </c>
      <c r="T49" s="72">
        <f>IF(
                        C49="INSUMO",
                                        IFERROR(
                                            IF(
                                                INDEX(
                                                    Insumos!C:C,
                                                    MATCH(
                                                        A49&amp;B49,
                                                        Insumos!I:I,
                                                        0)
                                                )="Comissionamento",
                                                INDEX(
                                                    Insumos!F:F,
                                                    MATCH(
                                                        A49&amp;B49,
                                                        Insumos!I:I,
                                                        0)
                                                ),
                                                0
                                            ),
                                            "Não encontrado"),
                                        IFERROR(
                                            INDEX(U:U,
                                                MATCH(
                                                    A49&amp;B49,AG:AG,
                                                    0)
                                            ),
                                            "Não encontrado")
                                    )</f>
        <v>0</v>
      </c>
      <c r="U49" s="72">
        <f t="shared" ref="U49:U57" si="47">T49*G49/1</f>
        <v>0</v>
      </c>
      <c r="V49" s="72">
        <f>IF(
                        C49="INSUMO",
                                        IFERROR(
                                            IF(
                                                INDEX(
                                                    Insumos!C:C,
                                                    MATCH(
                                                        A49&amp;B49,
                                                        Insumos!I:I,
                                                        0)
                                                )="Verba",
                                                INDEX(
                                                    Insumos!F:F,
                                                    MATCH(
                                                        A49&amp;B49,
                                                        Insumos!I:I,
                                                        0)
                                                ),
                                                0
                                            ),
                                            "Não encontrado"),
                                        IFERROR(
                                            INDEX(W:W,
                                                MATCH(
                                                    A49&amp;B49,AG:AG,
                                                    0)
                                            ),
                                            "Não encontrado")
                                    )</f>
        <v>0</v>
      </c>
      <c r="W49" s="72">
        <f t="shared" ref="W49:W57" si="48">V49*G49/1</f>
        <v>0</v>
      </c>
      <c r="X49" s="72">
        <f>IF(
                        C49="INSUMO",
                                        IFERROR(
                                            IF(
                                                INDEX(
                                                    Insumos!C:C,
                                                    MATCH(
                                                        A49&amp;B49,
                                                        Insumos!I:I,
                                                        0)
                                                )="Outro",
                                                INDEX(
                                                    Insumos!F:F,
                                                    MATCH(
                                                        A49&amp;B49,
                                                        Insumos!I:I,
                                                        0)
                                                ),
                                                0
                                            ),
                                            "Não encontrado"),
                                        IFERROR(
                                            INDEX(Y:Y,
                                                MATCH(
                                                    A49&amp;B49,AG:AG,
                                                    0)
                                            ),
                                            "Não encontrado")
                                    )</f>
        <v>31.240425999999999</v>
      </c>
      <c r="Y49" s="72">
        <f t="shared" ref="Y49:Y57" si="49">X49*G49/1</f>
        <v>0.1905665986</v>
      </c>
      <c r="Z49" s="72">
        <f>IF(
                            C49="INSUMO",
                            IFERROR(
                                INDEX(
                                    Insumos!F:F,
                                    MATCH(
                                        A49&amp;B49,
                                        Insumos!I:I,
                                        0)
                                ),
                                "Não encontrado"),
                            IFERROR(
                                INDEX(AA:AA,
                                    MATCH(
                                        A49&amp;B49,AG:AG,
                                        0)
                                ),
                                "Não encontrado")
                        )</f>
        <v>573.23678049600005</v>
      </c>
      <c r="AA49" s="72">
        <f t="shared" ref="AA49:AA57" si="50">G49*Z49</f>
        <v>3.4967443610256006</v>
      </c>
      <c r="AB49" s="73"/>
      <c r="AC49" s="73"/>
      <c r="AD49" s="70" t="s">
        <v>39</v>
      </c>
      <c r="AE49" s="74"/>
      <c r="AF49" s="74"/>
    </row>
    <row r="50" spans="1:33" x14ac:dyDescent="0.25">
      <c r="A50" s="138" t="s">
        <v>109</v>
      </c>
      <c r="B50" s="60" t="s">
        <v>38</v>
      </c>
      <c r="C50" s="61" t="s">
        <v>86</v>
      </c>
      <c r="D50" s="62" t="s">
        <v>40</v>
      </c>
      <c r="E50" s="62" t="s">
        <v>110</v>
      </c>
      <c r="F50" s="63" t="s">
        <v>111</v>
      </c>
      <c r="G50" s="63">
        <v>2.64E-2</v>
      </c>
      <c r="H50" s="64">
        <f>IF(
                        C50="INSUMO",
                                        IFERROR(
                                            IF(
                                                INDEX(
                                                    Insumos!C:C,
                                                    MATCH(
                                                        A50&amp;B50,
                                                        Insumos!I:I,
                                                        0)
                                                )="Material",
                                                INDEX(
                                                    Insumos!F:F,
                                                    MATCH(
                                                        A50&amp;B50,
                                                        Insumos!I:I,
                                                        0)
                                                ),
                                                0
                                            ),
                                            "Não encontrado"),
                                        IFERROR(
                                            INDEX(I:I,
                                                MATCH(
                                                    A50&amp;B50,AG:AG,
                                                    0)
                                            ),
                                            "Não encontrado")
                                    )</f>
        <v>0</v>
      </c>
      <c r="I50" s="64">
        <f t="shared" si="40"/>
        <v>0</v>
      </c>
      <c r="J50" s="64">
        <f t="shared" si="41"/>
        <v>40.621443828000004</v>
      </c>
      <c r="K50" s="64">
        <f t="shared" si="42"/>
        <v>1.0724061170592001</v>
      </c>
      <c r="L50" s="64">
        <f>IF(
                        C50="INSUMO",
                                        IFERROR(
                                            IF(
                                                INDEX(
                                                    Insumos!C:C,
                                                    MATCH(
                                                        A50&amp;B50,
                                                        Insumos!I:I,
                                                        0)
                                                )="Mao_obra",
                                                INDEX(
                                                    Insumos!F:F,
                                                    MATCH(
                                                        A50&amp;B50,
                                                        Insumos!I:I,
                                                        0)
                                                ),
                                                0
                                            ),
                                            "Não encontrado"),
                                        IFERROR(
                                            INDEX(M:M,
                                                MATCH(
                                                    A50&amp;B50,AG:AG,
                                                    0)
                                            ),
                                            "Não encontrado")
                                    )</f>
        <v>36.769479000000004</v>
      </c>
      <c r="M50" s="64">
        <f t="shared" si="43"/>
        <v>0.97071424560000008</v>
      </c>
      <c r="N50" s="64">
        <f>IF(
                        C50="INSUMO",
                                        IFERROR(
                                            IF(
                                                INDEX(
                                                    Insumos!C:C,
                                                    MATCH(
                                                        A50&amp;B50,
                                                        Insumos!I:I,
                                                        0)
                                                )="Equipamento",
                                                INDEX(
                                                    Insumos!F:F,
                                                    MATCH(
                                                        A50&amp;B50,
                                                        Insumos!I:I,
                                                        0)
                                                ),
                                                0
                                            ),
                                            "Não encontrado"),
                                        IFERROR(
                                            INDEX(O:O,
                                                MATCH(
                                                    A50&amp;B50,AG:AG,
                                                    0)
                                            ),
                                            "Não encontrado")
                                    )</f>
        <v>0.10196482800000001</v>
      </c>
      <c r="O50" s="64">
        <f t="shared" si="44"/>
        <v>2.6918714592000003E-3</v>
      </c>
      <c r="P50" s="64">
        <f>IF(
                        C50="INSUMO",
                                        IFERROR(
                                            IF(
                                                INDEX(
                                                    Insumos!C:C,
                                                    MATCH(
                                                        A50&amp;B50,
                                                        Insumos!I:I,
                                                        0)
                                                )="Transporte",
                                                INDEX(
                                                    Insumos!F:F,
                                                    MATCH(
                                                        A50&amp;B50,
                                                        Insumos!I:I,
                                                        0)
                                                ),
                                                0
                                            ),
                                            "Não encontrado"),
                                        IFERROR(
                                            INDEX(Q:Q,
                                                MATCH(
                                                    A50&amp;B50,AG:AG,
                                                    0)
                                            ),
                                            "Não encontrado")
                                    )</f>
        <v>0</v>
      </c>
      <c r="Q50" s="64">
        <f t="shared" si="45"/>
        <v>0</v>
      </c>
      <c r="R50" s="64">
        <f>IF(
                        C50="INSUMO",
                                        IFERROR(
                                            IF(
                                                INDEX(
                                                    Insumos!C:C,
                                                    MATCH(
                                                        A50&amp;B50,
                                                        Insumos!I:I,
                                                        0)
                                                )="Terceirizados",
                                                INDEX(
                                                    Insumos!F:F,
                                                    MATCH(
                                                        A50&amp;B50,
                                                        Insumos!I:I,
                                                        0)
                                                ),
                                                0
                                            ),
                                            "Não encontrado"),
                                        IFERROR(
                                            INDEX(S:S,
                                                MATCH(
                                                    A50&amp;B50,AG:AG,
                                                    0)
                                            ),
                                            "Não encontrado")
                                    )</f>
        <v>0</v>
      </c>
      <c r="S50" s="64">
        <f t="shared" si="46"/>
        <v>0</v>
      </c>
      <c r="T50" s="64">
        <f>IF(
                        C50="INSUMO",
                                        IFERROR(
                                            IF(
                                                INDEX(
                                                    Insumos!C:C,
                                                    MATCH(
                                                        A50&amp;B50,
                                                        Insumos!I:I,
                                                        0)
                                                )="Comissionamento",
                                                INDEX(
                                                    Insumos!F:F,
                                                    MATCH(
                                                        A50&amp;B50,
                                                        Insumos!I:I,
                                                        0)
                                                ),
                                                0
                                            ),
                                            "Não encontrado"),
                                        IFERROR(
                                            INDEX(U:U,
                                                MATCH(
                                                    A50&amp;B50,AG:AG,
                                                    0)
                                            ),
                                            "Não encontrado")
                                    )</f>
        <v>0</v>
      </c>
      <c r="U50" s="64">
        <f t="shared" si="47"/>
        <v>0</v>
      </c>
      <c r="V50" s="64">
        <f>IF(
                        C50="INSUMO",
                                        IFERROR(
                                            IF(
                                                INDEX(
                                                    Insumos!C:C,
                                                    MATCH(
                                                        A50&amp;B50,
                                                        Insumos!I:I,
                                                        0)
                                                )="Verba",
                                                INDEX(
                                                    Insumos!F:F,
                                                    MATCH(
                                                        A50&amp;B50,
                                                        Insumos!I:I,
                                                        0)
                                                ),
                                                0
                                            ),
                                            "Não encontrado"),
                                        IFERROR(
                                            INDEX(W:W,
                                                MATCH(
                                                    A50&amp;B50,AG:AG,
                                                    0)
                                            ),
                                            "Não encontrado")
                                    )</f>
        <v>0</v>
      </c>
      <c r="W50" s="64">
        <f t="shared" si="48"/>
        <v>0</v>
      </c>
      <c r="X50" s="64">
        <f>IF(
                        C50="INSUMO",
                                        IFERROR(
                                            IF(
                                                INDEX(
                                                    Insumos!C:C,
                                                    MATCH(
                                                        A50&amp;B50,
                                                        Insumos!I:I,
                                                        0)
                                                )="Outro",
                                                INDEX(
                                                    Insumos!F:F,
                                                    MATCH(
                                                        A50&amp;B50,
                                                        Insumos!I:I,
                                                        0)
                                                ),
                                                0
                                            ),
                                            "Não encontrado"),
                                        IFERROR(
                                            INDEX(Y:Y,
                                                MATCH(
                                                    A50&amp;B50,AG:AG,
                                                    0)
                                            ),
                                            "Não encontrado")
                                    )</f>
        <v>3.7499999999999996</v>
      </c>
      <c r="Y50" s="64">
        <f t="shared" si="49"/>
        <v>9.8999999999999991E-2</v>
      </c>
      <c r="Z50" s="64">
        <f>IF(
                            C50="INSUMO",
                            IFERROR(
                                INDEX(
                                    Insumos!F:F,
                                    MATCH(
                                        A50&amp;B50,
                                        Insumos!I:I,
                                        0)
                                ),
                                "Não encontrado"),
                            IFERROR(
                                INDEX(AA:AA,
                                    MATCH(
                                        A50&amp;B50,AG:AG,
                                        0)
                                ),
                                "Não encontrado")
                        )</f>
        <v>40.621443828000004</v>
      </c>
      <c r="AA50" s="64">
        <f t="shared" si="50"/>
        <v>1.0724061170592001</v>
      </c>
      <c r="AB50" s="65"/>
      <c r="AC50" s="65"/>
      <c r="AD50" s="62" t="s">
        <v>39</v>
      </c>
      <c r="AE50" s="66"/>
      <c r="AF50" s="66"/>
    </row>
    <row r="51" spans="1:33" x14ac:dyDescent="0.25">
      <c r="A51" s="137" t="s">
        <v>112</v>
      </c>
      <c r="B51" s="68" t="s">
        <v>38</v>
      </c>
      <c r="C51" s="69" t="s">
        <v>86</v>
      </c>
      <c r="D51" s="70" t="s">
        <v>40</v>
      </c>
      <c r="E51" s="70" t="s">
        <v>113</v>
      </c>
      <c r="F51" s="71" t="s">
        <v>114</v>
      </c>
      <c r="G51" s="71">
        <v>6.6E-3</v>
      </c>
      <c r="H51" s="72">
        <f>IF(
                        C51="INSUMO",
                                        IFERROR(
                                            IF(
                                                INDEX(
                                                    Insumos!C:C,
                                                    MATCH(
                                                        A51&amp;B51,
                                                        Insumos!I:I,
                                                        0)
                                                )="Material",
                                                INDEX(
                                                    Insumos!F:F,
                                                    MATCH(
                                                        A51&amp;B51,
                                                        Insumos!I:I,
                                                        0)
                                                ),
                                                0
                                            ),
                                            "Não encontrado"),
                                        IFERROR(
                                            INDEX(I:I,
                                                MATCH(
                                                    A51&amp;B51,AG:AG,
                                                    0)
                                            ),
                                            "Não encontrado")
                                    )</f>
        <v>0</v>
      </c>
      <c r="I51" s="72">
        <f t="shared" si="40"/>
        <v>0</v>
      </c>
      <c r="J51" s="72">
        <f t="shared" si="41"/>
        <v>41.836179328</v>
      </c>
      <c r="K51" s="72">
        <f t="shared" si="42"/>
        <v>0.27611878356480002</v>
      </c>
      <c r="L51" s="72">
        <f>IF(
                        C51="INSUMO",
                                        IFERROR(
                                            IF(
                                                INDEX(
                                                    Insumos!C:C,
                                                    MATCH(
                                                        A51&amp;B51,
                                                        Insumos!I:I,
                                                        0)
                                                )="Mao_obra",
                                                INDEX(
                                                    Insumos!F:F,
                                                    MATCH(
                                                        A51&amp;B51,
                                                        Insumos!I:I,
                                                        0)
                                                ),
                                                0
                                            ),
                                            "Não encontrado"),
                                        IFERROR(
                                            INDEX(M:M,
                                                MATCH(
                                                    A51&amp;B51,AG:AG,
                                                    0)
                                            ),
                                            "Não encontrado")
                                    )</f>
        <v>36.769479000000004</v>
      </c>
      <c r="M51" s="72">
        <f t="shared" si="43"/>
        <v>0.24267856140000002</v>
      </c>
      <c r="N51" s="72">
        <f>IF(
                        C51="INSUMO",
                                        IFERROR(
                                            IF(
                                                INDEX(
                                                    Insumos!C:C,
                                                    MATCH(
                                                        A51&amp;B51,
                                                        Insumos!I:I,
                                                        0)
                                                )="Equipamento",
                                                INDEX(
                                                    Insumos!F:F,
                                                    MATCH(
                                                        A51&amp;B51,
                                                        Insumos!I:I,
                                                        0)
                                                ),
                                                0
                                            ),
                                            "Não encontrado"),
                                        IFERROR(
                                            INDEX(O:O,
                                                MATCH(
                                                    A51&amp;B51,AG:AG,
                                                    0)
                                            ),
                                            "Não encontrado")
                                    )</f>
        <v>0.160700328</v>
      </c>
      <c r="O51" s="72">
        <f t="shared" si="44"/>
        <v>1.0606221648E-3</v>
      </c>
      <c r="P51" s="72">
        <f>IF(
                        C51="INSUMO",
                                        IFERROR(
                                            IF(
                                                INDEX(
                                                    Insumos!C:C,
                                                    MATCH(
                                                        A51&amp;B51,
                                                        Insumos!I:I,
                                                        0)
                                                )="Transporte",
                                                INDEX(
                                                    Insumos!F:F,
                                                    MATCH(
                                                        A51&amp;B51,
                                                        Insumos!I:I,
                                                        0)
                                                ),
                                                0
                                            ),
                                            "Não encontrado"),
                                        IFERROR(
                                            INDEX(Q:Q,
                                                MATCH(
                                                    A51&amp;B51,AG:AG,
                                                    0)
                                            ),
                                            "Não encontrado")
                                    )</f>
        <v>0</v>
      </c>
      <c r="Q51" s="72">
        <f t="shared" si="45"/>
        <v>0</v>
      </c>
      <c r="R51" s="72">
        <f>IF(
                        C51="INSUMO",
                                        IFERROR(
                                            IF(
                                                INDEX(
                                                    Insumos!C:C,
                                                    MATCH(
                                                        A51&amp;B51,
                                                        Insumos!I:I,
                                                        0)
                                                )="Terceirizados",
                                                INDEX(
                                                    Insumos!F:F,
                                                    MATCH(
                                                        A51&amp;B51,
                                                        Insumos!I:I,
                                                        0)
                                                ),
                                                0
                                            ),
                                            "Não encontrado"),
                                        IFERROR(
                                            INDEX(S:S,
                                                MATCH(
                                                    A51&amp;B51,AG:AG,
                                                    0)
                                            ),
                                            "Não encontrado")
                                    )</f>
        <v>0</v>
      </c>
      <c r="S51" s="72">
        <f t="shared" si="46"/>
        <v>0</v>
      </c>
      <c r="T51" s="72">
        <f>IF(
                        C51="INSUMO",
                                        IFERROR(
                                            IF(
                                                INDEX(
                                                    Insumos!C:C,
                                                    MATCH(
                                                        A51&amp;B51,
                                                        Insumos!I:I,
                                                        0)
                                                )="Comissionamento",
                                                INDEX(
                                                    Insumos!F:F,
                                                    MATCH(
                                                        A51&amp;B51,
                                                        Insumos!I:I,
                                                        0)
                                                ),
                                                0
                                            ),
                                            "Não encontrado"),
                                        IFERROR(
                                            INDEX(U:U,
                                                MATCH(
                                                    A51&amp;B51,AG:AG,
                                                    0)
                                            ),
                                            "Não encontrado")
                                    )</f>
        <v>0</v>
      </c>
      <c r="U51" s="72">
        <f t="shared" si="47"/>
        <v>0</v>
      </c>
      <c r="V51" s="72">
        <f>IF(
                        C51="INSUMO",
                                        IFERROR(
                                            IF(
                                                INDEX(
                                                    Insumos!C:C,
                                                    MATCH(
                                                        A51&amp;B51,
                                                        Insumos!I:I,
                                                        0)
                                                )="Verba",
                                                INDEX(
                                                    Insumos!F:F,
                                                    MATCH(
                                                        A51&amp;B51,
                                                        Insumos!I:I,
                                                        0)
                                                ),
                                                0
                                            ),
                                            "Não encontrado"),
                                        IFERROR(
                                            INDEX(W:W,
                                                MATCH(
                                                    A51&amp;B51,AG:AG,
                                                    0)
                                            ),
                                            "Não encontrado")
                                    )</f>
        <v>0</v>
      </c>
      <c r="W51" s="72">
        <f t="shared" si="48"/>
        <v>0</v>
      </c>
      <c r="X51" s="72">
        <f>IF(
                        C51="INSUMO",
                                        IFERROR(
                                            IF(
                                                INDEX(
                                                    Insumos!C:C,
                                                    MATCH(
                                                        A51&amp;B51,
                                                        Insumos!I:I,
                                                        0)
                                                )="Outro",
                                                INDEX(
                                                    Insumos!F:F,
                                                    MATCH(
                                                        A51&amp;B51,
                                                        Insumos!I:I,
                                                        0)
                                                ),
                                                0
                                            ),
                                            "Não encontrado"),
                                        IFERROR(
                                            INDEX(Y:Y,
                                                MATCH(
                                                    A51&amp;B51,AG:AG,
                                                    0)
                                            ),
                                            "Não encontrado")
                                    )</f>
        <v>4.9059999999999997</v>
      </c>
      <c r="Y51" s="72">
        <f t="shared" si="49"/>
        <v>3.2379599999999994E-2</v>
      </c>
      <c r="Z51" s="72">
        <f>IF(
                            C51="INSUMO",
                            IFERROR(
                                INDEX(
                                    Insumos!F:F,
                                    MATCH(
                                        A51&amp;B51,
                                        Insumos!I:I,
                                        0)
                                ),
                                "Não encontrado"),
                            IFERROR(
                                INDEX(AA:AA,
                                    MATCH(
                                        A51&amp;B51,AG:AG,
                                        0)
                                ),
                                "Não encontrado")
                        )</f>
        <v>41.836179328000007</v>
      </c>
      <c r="AA51" s="72">
        <f t="shared" si="50"/>
        <v>0.27611878356480002</v>
      </c>
      <c r="AB51" s="73"/>
      <c r="AC51" s="73"/>
      <c r="AD51" s="70" t="s">
        <v>39</v>
      </c>
      <c r="AE51" s="74"/>
      <c r="AF51" s="74"/>
    </row>
    <row r="52" spans="1:33" x14ac:dyDescent="0.25">
      <c r="A52" s="138" t="s">
        <v>91</v>
      </c>
      <c r="B52" s="60" t="s">
        <v>38</v>
      </c>
      <c r="C52" s="61" t="s">
        <v>86</v>
      </c>
      <c r="D52" s="62" t="s">
        <v>40</v>
      </c>
      <c r="E52" s="62" t="s">
        <v>92</v>
      </c>
      <c r="F52" s="63" t="s">
        <v>90</v>
      </c>
      <c r="G52" s="63">
        <v>0.73499999999999999</v>
      </c>
      <c r="H52" s="64">
        <f>IF(
                        C52="INSUMO",
                                        IFERROR(
                                            IF(
                                                INDEX(
                                                    Insumos!C:C,
                                                    MATCH(
                                                        A52&amp;B52,
                                                        Insumos!I:I,
                                                        0)
                                                )="Material",
                                                INDEX(
                                                    Insumos!F:F,
                                                    MATCH(
                                                        A52&amp;B52,
                                                        Insumos!I:I,
                                                        0)
                                                ),
                                                0
                                            ),
                                            "Não encontrado"),
                                        IFERROR(
                                            INDEX(I:I,
                                                MATCH(
                                                    A52&amp;B52,AG:AG,
                                                    0)
                                            ),
                                            "Não encontrado")
                                    )</f>
        <v>0</v>
      </c>
      <c r="I52" s="64">
        <f t="shared" si="40"/>
        <v>0</v>
      </c>
      <c r="J52" s="64">
        <f t="shared" si="41"/>
        <v>40.944978400000004</v>
      </c>
      <c r="K52" s="64">
        <f t="shared" si="42"/>
        <v>30.094559124000003</v>
      </c>
      <c r="L52" s="64">
        <f>IF(
                        C52="INSUMO",
                                        IFERROR(
                                            IF(
                                                INDEX(
                                                    Insumos!C:C,
                                                    MATCH(
                                                        A52&amp;B52,
                                                        Insumos!I:I,
                                                        0)
                                                )="Mao_obra",
                                                INDEX(
                                                    Insumos!F:F,
                                                    MATCH(
                                                        A52&amp;B52,
                                                        Insumos!I:I,
                                                        0)
                                                ),
                                                0
                                            ),
                                            "Não encontrado"),
                                        IFERROR(
                                            INDEX(M:M,
                                                MATCH(
                                                    A52&amp;B52,AG:AG,
                                                    0)
                                            ),
                                            "Não encontrado")
                                    )</f>
        <v>36.374978400000003</v>
      </c>
      <c r="M52" s="64">
        <f t="shared" si="43"/>
        <v>26.735609124000003</v>
      </c>
      <c r="N52" s="64">
        <f>IF(
                        C52="INSUMO",
                                        IFERROR(
                                            IF(
                                                INDEX(
                                                    Insumos!C:C,
                                                    MATCH(
                                                        A52&amp;B52,
                                                        Insumos!I:I,
                                                        0)
                                                )="Equipamento",
                                                INDEX(
                                                    Insumos!F:F,
                                                    MATCH(
                                                        A52&amp;B52,
                                                        Insumos!I:I,
                                                        0)
                                                ),
                                                0
                                            ),
                                            "Não encontrado"),
                                        IFERROR(
                                            INDEX(O:O,
                                                MATCH(
                                                    A52&amp;B52,AG:AG,
                                                    0)
                                            ),
                                            "Não encontrado")
                                    )</f>
        <v>0</v>
      </c>
      <c r="O52" s="64">
        <f t="shared" si="44"/>
        <v>0</v>
      </c>
      <c r="P52" s="64">
        <f>IF(
                        C52="INSUMO",
                                        IFERROR(
                                            IF(
                                                INDEX(
                                                    Insumos!C:C,
                                                    MATCH(
                                                        A52&amp;B52,
                                                        Insumos!I:I,
                                                        0)
                                                )="Transporte",
                                                INDEX(
                                                    Insumos!F:F,
                                                    MATCH(
                                                        A52&amp;B52,
                                                        Insumos!I:I,
                                                        0)
                                                ),
                                                0
                                            ),
                                            "Não encontrado"),
                                        IFERROR(
                                            INDEX(Q:Q,
                                                MATCH(
                                                    A52&amp;B52,AG:AG,
                                                    0)
                                            ),
                                            "Não encontrado")
                                    )</f>
        <v>0</v>
      </c>
      <c r="Q52" s="64">
        <f t="shared" si="45"/>
        <v>0</v>
      </c>
      <c r="R52" s="64">
        <f>IF(
                        C52="INSUMO",
                                        IFERROR(
                                            IF(
                                                INDEX(
                                                    Insumos!C:C,
                                                    MATCH(
                                                        A52&amp;B52,
                                                        Insumos!I:I,
                                                        0)
                                                )="Terceirizados",
                                                INDEX(
                                                    Insumos!F:F,
                                                    MATCH(
                                                        A52&amp;B52,
                                                        Insumos!I:I,
                                                        0)
                                                ),
                                                0
                                            ),
                                            "Não encontrado"),
                                        IFERROR(
                                            INDEX(S:S,
                                                MATCH(
                                                    A52&amp;B52,AG:AG,
                                                    0)
                                            ),
                                            "Não encontrado")
                                    )</f>
        <v>0</v>
      </c>
      <c r="S52" s="64">
        <f t="shared" si="46"/>
        <v>0</v>
      </c>
      <c r="T52" s="64">
        <f>IF(
                        C52="INSUMO",
                                        IFERROR(
                                            IF(
                                                INDEX(
                                                    Insumos!C:C,
                                                    MATCH(
                                                        A52&amp;B52,
                                                        Insumos!I:I,
                                                        0)
                                                )="Comissionamento",
                                                INDEX(
                                                    Insumos!F:F,
                                                    MATCH(
                                                        A52&amp;B52,
                                                        Insumos!I:I,
                                                        0)
                                                ),
                                                0
                                            ),
                                            "Não encontrado"),
                                        IFERROR(
                                            INDEX(U:U,
                                                MATCH(
                                                    A52&amp;B52,AG:AG,
                                                    0)
                                            ),
                                            "Não encontrado")
                                    )</f>
        <v>0</v>
      </c>
      <c r="U52" s="64">
        <f t="shared" si="47"/>
        <v>0</v>
      </c>
      <c r="V52" s="64">
        <f>IF(
                        C52="INSUMO",
                                        IFERROR(
                                            IF(
                                                INDEX(
                                                    Insumos!C:C,
                                                    MATCH(
                                                        A52&amp;B52,
                                                        Insumos!I:I,
                                                        0)
                                                )="Verba",
                                                INDEX(
                                                    Insumos!F:F,
                                                    MATCH(
                                                        A52&amp;B52,
                                                        Insumos!I:I,
                                                        0)
                                                ),
                                                0
                                            ),
                                            "Não encontrado"),
                                        IFERROR(
                                            INDEX(W:W,
                                                MATCH(
                                                    A52&amp;B52,AG:AG,
                                                    0)
                                            ),
                                            "Não encontrado")
                                    )</f>
        <v>0</v>
      </c>
      <c r="W52" s="64">
        <f t="shared" si="48"/>
        <v>0</v>
      </c>
      <c r="X52" s="64">
        <f>IF(
                        C52="INSUMO",
                                        IFERROR(
                                            IF(
                                                INDEX(
                                                    Insumos!C:C,
                                                    MATCH(
                                                        A52&amp;B52,
                                                        Insumos!I:I,
                                                        0)
                                                )="Outro",
                                                INDEX(
                                                    Insumos!F:F,
                                                    MATCH(
                                                        A52&amp;B52,
                                                        Insumos!I:I,
                                                        0)
                                                ),
                                                0
                                            ),
                                            "Não encontrado"),
                                        IFERROR(
                                            INDEX(Y:Y,
                                                MATCH(
                                                    A52&amp;B52,AG:AG,
                                                    0)
                                            ),
                                            "Não encontrado")
                                    )</f>
        <v>4.57</v>
      </c>
      <c r="Y52" s="64">
        <f t="shared" si="49"/>
        <v>3.3589500000000001</v>
      </c>
      <c r="Z52" s="64">
        <f>IF(
                            C52="INSUMO",
                            IFERROR(
                                INDEX(
                                    Insumos!F:F,
                                    MATCH(
                                        A52&amp;B52,
                                        Insumos!I:I,
                                        0)
                                ),
                                "Não encontrado"),
                            IFERROR(
                                INDEX(AA:AA,
                                    MATCH(
                                        A52&amp;B52,AG:AG,
                                        0)
                                ),
                                "Não encontrado")
                        )</f>
        <v>40.944978399999997</v>
      </c>
      <c r="AA52" s="64">
        <f t="shared" si="50"/>
        <v>30.094559123999996</v>
      </c>
      <c r="AB52" s="65"/>
      <c r="AC52" s="65"/>
      <c r="AD52" s="62" t="s">
        <v>39</v>
      </c>
      <c r="AE52" s="66"/>
      <c r="AF52" s="66"/>
    </row>
    <row r="53" spans="1:33" x14ac:dyDescent="0.25">
      <c r="A53" s="137" t="s">
        <v>115</v>
      </c>
      <c r="B53" s="68" t="s">
        <v>38</v>
      </c>
      <c r="C53" s="69" t="s">
        <v>86</v>
      </c>
      <c r="D53" s="70" t="s">
        <v>40</v>
      </c>
      <c r="E53" s="70" t="s">
        <v>116</v>
      </c>
      <c r="F53" s="71" t="s">
        <v>90</v>
      </c>
      <c r="G53" s="71">
        <v>0.49199999999999999</v>
      </c>
      <c r="H53" s="72">
        <f>IF(
                        C53="INSUMO",
                                        IFERROR(
                                            IF(
                                                INDEX(
                                                    Insumos!C:C,
                                                    MATCH(
                                                        A53&amp;B53,
                                                        Insumos!I:I,
                                                        0)
                                                )="Material",
                                                INDEX(
                                                    Insumos!F:F,
                                                    MATCH(
                                                        A53&amp;B53,
                                                        Insumos!I:I,
                                                        0)
                                                ),
                                                0
                                            ),
                                            "Não encontrado"),
                                        IFERROR(
                                            INDEX(I:I,
                                                MATCH(
                                                    A53&amp;B53,AG:AG,
                                                    0)
                                            ),
                                            "Não encontrado")
                                    )</f>
        <v>0</v>
      </c>
      <c r="I53" s="72">
        <f t="shared" si="40"/>
        <v>0</v>
      </c>
      <c r="J53" s="72">
        <f t="shared" si="41"/>
        <v>29.705605200000001</v>
      </c>
      <c r="K53" s="72">
        <f t="shared" si="42"/>
        <v>14.615157758400001</v>
      </c>
      <c r="L53" s="72">
        <f>IF(
                        C53="INSUMO",
                                        IFERROR(
                                            IF(
                                                INDEX(
                                                    Insumos!C:C,
                                                    MATCH(
                                                        A53&amp;B53,
                                                        Insumos!I:I,
                                                        0)
                                                )="Mao_obra",
                                                INDEX(
                                                    Insumos!F:F,
                                                    MATCH(
                                                        A53&amp;B53,
                                                        Insumos!I:I,
                                                        0)
                                                ),
                                                0
                                            ),
                                            "Não encontrado"),
                                        IFERROR(
                                            INDEX(M:M,
                                                MATCH(
                                                    A53&amp;B53,AG:AG,
                                                    0)
                                            ),
                                            "Não encontrado")
                                    )</f>
        <v>25.135605200000001</v>
      </c>
      <c r="M53" s="72">
        <f t="shared" si="43"/>
        <v>12.3667177584</v>
      </c>
      <c r="N53" s="72">
        <f>IF(
                        C53="INSUMO",
                                        IFERROR(
                                            IF(
                                                INDEX(
                                                    Insumos!C:C,
                                                    MATCH(
                                                        A53&amp;B53,
                                                        Insumos!I:I,
                                                        0)
                                                )="Equipamento",
                                                INDEX(
                                                    Insumos!F:F,
                                                    MATCH(
                                                        A53&amp;B53,
                                                        Insumos!I:I,
                                                        0)
                                                ),
                                                0
                                            ),
                                            "Não encontrado"),
                                        IFERROR(
                                            INDEX(O:O,
                                                MATCH(
                                                    A53&amp;B53,AG:AG,
                                                    0)
                                            ),
                                            "Não encontrado")
                                    )</f>
        <v>0</v>
      </c>
      <c r="O53" s="72">
        <f t="shared" si="44"/>
        <v>0</v>
      </c>
      <c r="P53" s="72">
        <f>IF(
                        C53="INSUMO",
                                        IFERROR(
                                            IF(
                                                INDEX(
                                                    Insumos!C:C,
                                                    MATCH(
                                                        A53&amp;B53,
                                                        Insumos!I:I,
                                                        0)
                                                )="Transporte",
                                                INDEX(
                                                    Insumos!F:F,
                                                    MATCH(
                                                        A53&amp;B53,
                                                        Insumos!I:I,
                                                        0)
                                                ),
                                                0
                                            ),
                                            "Não encontrado"),
                                        IFERROR(
                                            INDEX(Q:Q,
                                                MATCH(
                                                    A53&amp;B53,AG:AG,
                                                    0)
                                            ),
                                            "Não encontrado")
                                    )</f>
        <v>0</v>
      </c>
      <c r="Q53" s="72">
        <f t="shared" si="45"/>
        <v>0</v>
      </c>
      <c r="R53" s="72">
        <f>IF(
                        C53="INSUMO",
                                        IFERROR(
                                            IF(
                                                INDEX(
                                                    Insumos!C:C,
                                                    MATCH(
                                                        A53&amp;B53,
                                                        Insumos!I:I,
                                                        0)
                                                )="Terceirizados",
                                                INDEX(
                                                    Insumos!F:F,
                                                    MATCH(
                                                        A53&amp;B53,
                                                        Insumos!I:I,
                                                        0)
                                                ),
                                                0
                                            ),
                                            "Não encontrado"),
                                        IFERROR(
                                            INDEX(S:S,
                                                MATCH(
                                                    A53&amp;B53,AG:AG,
                                                    0)
                                            ),
                                            "Não encontrado")
                                    )</f>
        <v>0</v>
      </c>
      <c r="S53" s="72">
        <f t="shared" si="46"/>
        <v>0</v>
      </c>
      <c r="T53" s="72">
        <f>IF(
                        C53="INSUMO",
                                        IFERROR(
                                            IF(
                                                INDEX(
                                                    Insumos!C:C,
                                                    MATCH(
                                                        A53&amp;B53,
                                                        Insumos!I:I,
                                                        0)
                                                )="Comissionamento",
                                                INDEX(
                                                    Insumos!F:F,
                                                    MATCH(
                                                        A53&amp;B53,
                                                        Insumos!I:I,
                                                        0)
                                                ),
                                                0
                                            ),
                                            "Não encontrado"),
                                        IFERROR(
                                            INDEX(U:U,
                                                MATCH(
                                                    A53&amp;B53,AG:AG,
                                                    0)
                                            ),
                                            "Não encontrado")
                                    )</f>
        <v>0</v>
      </c>
      <c r="U53" s="72">
        <f t="shared" si="47"/>
        <v>0</v>
      </c>
      <c r="V53" s="72">
        <f>IF(
                        C53="INSUMO",
                                        IFERROR(
                                            IF(
                                                INDEX(
                                                    Insumos!C:C,
                                                    MATCH(
                                                        A53&amp;B53,
                                                        Insumos!I:I,
                                                        0)
                                                )="Verba",
                                                INDEX(
                                                    Insumos!F:F,
                                                    MATCH(
                                                        A53&amp;B53,
                                                        Insumos!I:I,
                                                        0)
                                                ),
                                                0
                                            ),
                                            "Não encontrado"),
                                        IFERROR(
                                            INDEX(W:W,
                                                MATCH(
                                                    A53&amp;B53,AG:AG,
                                                    0)
                                            ),
                                            "Não encontrado")
                                    )</f>
        <v>0</v>
      </c>
      <c r="W53" s="72">
        <f t="shared" si="48"/>
        <v>0</v>
      </c>
      <c r="X53" s="72">
        <f>IF(
                        C53="INSUMO",
                                        IFERROR(
                                            IF(
                                                INDEX(
                                                    Insumos!C:C,
                                                    MATCH(
                                                        A53&amp;B53,
                                                        Insumos!I:I,
                                                        0)
                                                )="Outro",
                                                INDEX(
                                                    Insumos!F:F,
                                                    MATCH(
                                                        A53&amp;B53,
                                                        Insumos!I:I,
                                                        0)
                                                ),
                                                0
                                            ),
                                            "Não encontrado"),
                                        IFERROR(
                                            INDEX(Y:Y,
                                                MATCH(
                                                    A53&amp;B53,AG:AG,
                                                    0)
                                            ),
                                            "Não encontrado")
                                    )</f>
        <v>4.57</v>
      </c>
      <c r="Y53" s="72">
        <f t="shared" si="49"/>
        <v>2.24844</v>
      </c>
      <c r="Z53" s="72">
        <f>IF(
                            C53="INSUMO",
                            IFERROR(
                                INDEX(
                                    Insumos!F:F,
                                    MATCH(
                                        A53&amp;B53,
                                        Insumos!I:I,
                                        0)
                                ),
                                "Não encontrado"),
                            IFERROR(
                                INDEX(AA:AA,
                                    MATCH(
                                        A53&amp;B53,AG:AG,
                                        0)
                                ),
                                "Não encontrado")
                        )</f>
        <v>29.705605200000001</v>
      </c>
      <c r="AA53" s="72">
        <f t="shared" si="50"/>
        <v>14.615157758400001</v>
      </c>
      <c r="AB53" s="73"/>
      <c r="AC53" s="73"/>
      <c r="AD53" s="70" t="s">
        <v>39</v>
      </c>
      <c r="AE53" s="74"/>
      <c r="AF53" s="74"/>
    </row>
    <row r="54" spans="1:33" x14ac:dyDescent="0.25">
      <c r="A54" s="138" t="s">
        <v>117</v>
      </c>
      <c r="B54" s="60" t="s">
        <v>38</v>
      </c>
      <c r="C54" s="61" t="s">
        <v>45</v>
      </c>
      <c r="D54" s="62" t="s">
        <v>40</v>
      </c>
      <c r="E54" s="62" t="s">
        <v>118</v>
      </c>
      <c r="F54" s="63" t="s">
        <v>83</v>
      </c>
      <c r="G54" s="63">
        <v>0.58530000000000004</v>
      </c>
      <c r="H54" s="64">
        <f>IF(
                        C54="INSUMO",
                                        IFERROR(
                                            IF(
                                                INDEX(
                                                    Insumos!C:C,
                                                    MATCH(
                                                        A54&amp;B54,
                                                        Insumos!I:I,
                                                        0)
                                                )="Material",
                                                INDEX(
                                                    Insumos!F:F,
                                                    MATCH(
                                                        A54&amp;B54,
                                                        Insumos!I:I,
                                                        0)
                                                ),
                                                0
                                            ),
                                            "Não encontrado"),
                                        IFERROR(
                                            INDEX(I:I,
                                                MATCH(
                                                    A54&amp;B54,AG:AG,
                                                    0)
                                            ),
                                            "Não encontrado")
                                    )</f>
        <v>59.56</v>
      </c>
      <c r="I54" s="64">
        <f t="shared" si="40"/>
        <v>34.860468000000004</v>
      </c>
      <c r="J54" s="64">
        <f t="shared" si="41"/>
        <v>0</v>
      </c>
      <c r="K54" s="64">
        <f t="shared" si="42"/>
        <v>0</v>
      </c>
      <c r="L54" s="64">
        <f>IF(
                        C54="INSUMO",
                                        IFERROR(
                                            IF(
                                                INDEX(
                                                    Insumos!C:C,
                                                    MATCH(
                                                        A54&amp;B54,
                                                        Insumos!I:I,
                                                        0)
                                                )="Mao_obra",
                                                INDEX(
                                                    Insumos!F:F,
                                                    MATCH(
                                                        A54&amp;B54,
                                                        Insumos!I:I,
                                                        0)
                                                ),
                                                0
                                            ),
                                            "Não encontrado"),
                                        IFERROR(
                                            INDEX(M:M,
                                                MATCH(
                                                    A54&amp;B54,AG:AG,
                                                    0)
                                            ),
                                            "Não encontrado")
                                    )</f>
        <v>0</v>
      </c>
      <c r="M54" s="64">
        <f t="shared" si="43"/>
        <v>0</v>
      </c>
      <c r="N54" s="64">
        <f>IF(
                        C54="INSUMO",
                                        IFERROR(
                                            IF(
                                                INDEX(
                                                    Insumos!C:C,
                                                    MATCH(
                                                        A54&amp;B54,
                                                        Insumos!I:I,
                                                        0)
                                                )="Equipamento",
                                                INDEX(
                                                    Insumos!F:F,
                                                    MATCH(
                                                        A54&amp;B54,
                                                        Insumos!I:I,
                                                        0)
                                                ),
                                                0
                                            ),
                                            "Não encontrado"),
                                        IFERROR(
                                            INDEX(O:O,
                                                MATCH(
                                                    A54&amp;B54,AG:AG,
                                                    0)
                                            ),
                                            "Não encontrado")
                                    )</f>
        <v>0</v>
      </c>
      <c r="O54" s="64">
        <f t="shared" si="44"/>
        <v>0</v>
      </c>
      <c r="P54" s="64">
        <f>IF(
                        C54="INSUMO",
                                        IFERROR(
                                            IF(
                                                INDEX(
                                                    Insumos!C:C,
                                                    MATCH(
                                                        A54&amp;B54,
                                                        Insumos!I:I,
                                                        0)
                                                )="Transporte",
                                                INDEX(
                                                    Insumos!F:F,
                                                    MATCH(
                                                        A54&amp;B54,
                                                        Insumos!I:I,
                                                        0)
                                                ),
                                                0
                                            ),
                                            "Não encontrado"),
                                        IFERROR(
                                            INDEX(Q:Q,
                                                MATCH(
                                                    A54&amp;B54,AG:AG,
                                                    0)
                                            ),
                                            "Não encontrado")
                                    )</f>
        <v>0</v>
      </c>
      <c r="Q54" s="64">
        <f t="shared" si="45"/>
        <v>0</v>
      </c>
      <c r="R54" s="64">
        <f>IF(
                        C54="INSUMO",
                                        IFERROR(
                                            IF(
                                                INDEX(
                                                    Insumos!C:C,
                                                    MATCH(
                                                        A54&amp;B54,
                                                        Insumos!I:I,
                                                        0)
                                                )="Terceirizados",
                                                INDEX(
                                                    Insumos!F:F,
                                                    MATCH(
                                                        A54&amp;B54,
                                                        Insumos!I:I,
                                                        0)
                                                ),
                                                0
                                            ),
                                            "Não encontrado"),
                                        IFERROR(
                                            INDEX(S:S,
                                                MATCH(
                                                    A54&amp;B54,AG:AG,
                                                    0)
                                            ),
                                            "Não encontrado")
                                    )</f>
        <v>0</v>
      </c>
      <c r="S54" s="64">
        <f t="shared" si="46"/>
        <v>0</v>
      </c>
      <c r="T54" s="64">
        <f>IF(
                        C54="INSUMO",
                                        IFERROR(
                                            IF(
                                                INDEX(
                                                    Insumos!C:C,
                                                    MATCH(
                                                        A54&amp;B54,
                                                        Insumos!I:I,
                                                        0)
                                                )="Comissionamento",
                                                INDEX(
                                                    Insumos!F:F,
                                                    MATCH(
                                                        A54&amp;B54,
                                                        Insumos!I:I,
                                                        0)
                                                ),
                                                0
                                            ),
                                            "Não encontrado"),
                                        IFERROR(
                                            INDEX(U:U,
                                                MATCH(
                                                    A54&amp;B54,AG:AG,
                                                    0)
                                            ),
                                            "Não encontrado")
                                    )</f>
        <v>0</v>
      </c>
      <c r="U54" s="64">
        <f t="shared" si="47"/>
        <v>0</v>
      </c>
      <c r="V54" s="64">
        <f>IF(
                        C54="INSUMO",
                                        IFERROR(
                                            IF(
                                                INDEX(
                                                    Insumos!C:C,
                                                    MATCH(
                                                        A54&amp;B54,
                                                        Insumos!I:I,
                                                        0)
                                                )="Verba",
                                                INDEX(
                                                    Insumos!F:F,
                                                    MATCH(
                                                        A54&amp;B54,
                                                        Insumos!I:I,
                                                        0)
                                                ),
                                                0
                                            ),
                                            "Não encontrado"),
                                        IFERROR(
                                            INDEX(W:W,
                                                MATCH(
                                                    A54&amp;B54,AG:AG,
                                                    0)
                                            ),
                                            "Não encontrado")
                                    )</f>
        <v>0</v>
      </c>
      <c r="W54" s="64">
        <f t="shared" si="48"/>
        <v>0</v>
      </c>
      <c r="X54" s="64">
        <f>IF(
                        C54="INSUMO",
                                        IFERROR(
                                            IF(
                                                INDEX(
                                                    Insumos!C:C,
                                                    MATCH(
                                                        A54&amp;B54,
                                                        Insumos!I:I,
                                                        0)
                                                )="Outro",
                                                INDEX(
                                                    Insumos!F:F,
                                                    MATCH(
                                                        A54&amp;B54,
                                                        Insumos!I:I,
                                                        0)
                                                ),
                                                0
                                            ),
                                            "Não encontrado"),
                                        IFERROR(
                                            INDEX(Y:Y,
                                                MATCH(
                                                    A54&amp;B54,AG:AG,
                                                    0)
                                            ),
                                            "Não encontrado")
                                    )</f>
        <v>0</v>
      </c>
      <c r="Y54" s="64">
        <f t="shared" si="49"/>
        <v>0</v>
      </c>
      <c r="Z54" s="64">
        <f>IF(
                            C54="INSUMO",
                            IFERROR(
                                INDEX(
                                    Insumos!F:F,
                                    MATCH(
                                        A54&amp;B54,
                                        Insumos!I:I,
                                        0)
                                ),
                                "Não encontrado"),
                            IFERROR(
                                INDEX(AA:AA,
                                    MATCH(
                                        A54&amp;B54,AG:AG,
                                        0)
                                ),
                                "Não encontrado")
                        )</f>
        <v>59.56</v>
      </c>
      <c r="AA54" s="64">
        <f t="shared" si="50"/>
        <v>34.860468000000004</v>
      </c>
      <c r="AB54" s="65"/>
      <c r="AC54" s="65"/>
      <c r="AD54" s="62" t="s">
        <v>39</v>
      </c>
      <c r="AE54" s="66"/>
      <c r="AF54" s="66"/>
    </row>
    <row r="55" spans="1:33" x14ac:dyDescent="0.25">
      <c r="A55" s="137" t="s">
        <v>119</v>
      </c>
      <c r="B55" s="68" t="s">
        <v>38</v>
      </c>
      <c r="C55" s="69" t="s">
        <v>45</v>
      </c>
      <c r="D55" s="70" t="s">
        <v>40</v>
      </c>
      <c r="E55" s="70" t="s">
        <v>120</v>
      </c>
      <c r="F55" s="71" t="s">
        <v>102</v>
      </c>
      <c r="G55" s="71">
        <v>2</v>
      </c>
      <c r="H55" s="72">
        <f>IF(
                        C55="INSUMO",
                                        IFERROR(
                                            IF(
                                                INDEX(
                                                    Insumos!C:C,
                                                    MATCH(
                                                        A55&amp;B55,
                                                        Insumos!I:I,
                                                        0)
                                                )="Material",
                                                INDEX(
                                                    Insumos!F:F,
                                                    MATCH(
                                                        A55&amp;B55,
                                                        Insumos!I:I,
                                                        0)
                                                ),
                                                0
                                            ),
                                            "Não encontrado"),
                                        IFERROR(
                                            INDEX(I:I,
                                                MATCH(
                                                    A55&amp;B55,AG:AG,
                                                    0)
                                            ),
                                            "Não encontrado")
                                    )</f>
        <v>5.01</v>
      </c>
      <c r="I55" s="72">
        <f t="shared" si="40"/>
        <v>10.02</v>
      </c>
      <c r="J55" s="72">
        <f t="shared" si="41"/>
        <v>0</v>
      </c>
      <c r="K55" s="72">
        <f t="shared" si="42"/>
        <v>0</v>
      </c>
      <c r="L55" s="72">
        <f>IF(
                        C55="INSUMO",
                                        IFERROR(
                                            IF(
                                                INDEX(
                                                    Insumos!C:C,
                                                    MATCH(
                                                        A55&amp;B55,
                                                        Insumos!I:I,
                                                        0)
                                                )="Mao_obra",
                                                INDEX(
                                                    Insumos!F:F,
                                                    MATCH(
                                                        A55&amp;B55,
                                                        Insumos!I:I,
                                                        0)
                                                ),
                                                0
                                            ),
                                            "Não encontrado"),
                                        IFERROR(
                                            INDEX(M:M,
                                                MATCH(
                                                    A55&amp;B55,AG:AG,
                                                    0)
                                            ),
                                            "Não encontrado")
                                    )</f>
        <v>0</v>
      </c>
      <c r="M55" s="72">
        <f t="shared" si="43"/>
        <v>0</v>
      </c>
      <c r="N55" s="72">
        <f>IF(
                        C55="INSUMO",
                                        IFERROR(
                                            IF(
                                                INDEX(
                                                    Insumos!C:C,
                                                    MATCH(
                                                        A55&amp;B55,
                                                        Insumos!I:I,
                                                        0)
                                                )="Equipamento",
                                                INDEX(
                                                    Insumos!F:F,
                                                    MATCH(
                                                        A55&amp;B55,
                                                        Insumos!I:I,
                                                        0)
                                                ),
                                                0
                                            ),
                                            "Não encontrado"),
                                        IFERROR(
                                            INDEX(O:O,
                                                MATCH(
                                                    A55&amp;B55,AG:AG,
                                                    0)
                                            ),
                                            "Não encontrado")
                                    )</f>
        <v>0</v>
      </c>
      <c r="O55" s="72">
        <f t="shared" si="44"/>
        <v>0</v>
      </c>
      <c r="P55" s="72">
        <f>IF(
                        C55="INSUMO",
                                        IFERROR(
                                            IF(
                                                INDEX(
                                                    Insumos!C:C,
                                                    MATCH(
                                                        A55&amp;B55,
                                                        Insumos!I:I,
                                                        0)
                                                )="Transporte",
                                                INDEX(
                                                    Insumos!F:F,
                                                    MATCH(
                                                        A55&amp;B55,
                                                        Insumos!I:I,
                                                        0)
                                                ),
                                                0
                                            ),
                                            "Não encontrado"),
                                        IFERROR(
                                            INDEX(Q:Q,
                                                MATCH(
                                                    A55&amp;B55,AG:AG,
                                                    0)
                                            ),
                                            "Não encontrado")
                                    )</f>
        <v>0</v>
      </c>
      <c r="Q55" s="72">
        <f t="shared" si="45"/>
        <v>0</v>
      </c>
      <c r="R55" s="72">
        <f>IF(
                        C55="INSUMO",
                                        IFERROR(
                                            IF(
                                                INDEX(
                                                    Insumos!C:C,
                                                    MATCH(
                                                        A55&amp;B55,
                                                        Insumos!I:I,
                                                        0)
                                                )="Terceirizados",
                                                INDEX(
                                                    Insumos!F:F,
                                                    MATCH(
                                                        A55&amp;B55,
                                                        Insumos!I:I,
                                                        0)
                                                ),
                                                0
                                            ),
                                            "Não encontrado"),
                                        IFERROR(
                                            INDEX(S:S,
                                                MATCH(
                                                    A55&amp;B55,AG:AG,
                                                    0)
                                            ),
                                            "Não encontrado")
                                    )</f>
        <v>0</v>
      </c>
      <c r="S55" s="72">
        <f t="shared" si="46"/>
        <v>0</v>
      </c>
      <c r="T55" s="72">
        <f>IF(
                        C55="INSUMO",
                                        IFERROR(
                                            IF(
                                                INDEX(
                                                    Insumos!C:C,
                                                    MATCH(
                                                        A55&amp;B55,
                                                        Insumos!I:I,
                                                        0)
                                                )="Comissionamento",
                                                INDEX(
                                                    Insumos!F:F,
                                                    MATCH(
                                                        A55&amp;B55,
                                                        Insumos!I:I,
                                                        0)
                                                ),
                                                0
                                            ),
                                            "Não encontrado"),
                                        IFERROR(
                                            INDEX(U:U,
                                                MATCH(
                                                    A55&amp;B55,AG:AG,
                                                    0)
                                            ),
                                            "Não encontrado")
                                    )</f>
        <v>0</v>
      </c>
      <c r="U55" s="72">
        <f t="shared" si="47"/>
        <v>0</v>
      </c>
      <c r="V55" s="72">
        <f>IF(
                        C55="INSUMO",
                                        IFERROR(
                                            IF(
                                                INDEX(
                                                    Insumos!C:C,
                                                    MATCH(
                                                        A55&amp;B55,
                                                        Insumos!I:I,
                                                        0)
                                                )="Verba",
                                                INDEX(
                                                    Insumos!F:F,
                                                    MATCH(
                                                        A55&amp;B55,
                                                        Insumos!I:I,
                                                        0)
                                                ),
                                                0
                                            ),
                                            "Não encontrado"),
                                        IFERROR(
                                            INDEX(W:W,
                                                MATCH(
                                                    A55&amp;B55,AG:AG,
                                                    0)
                                            ),
                                            "Não encontrado")
                                    )</f>
        <v>0</v>
      </c>
      <c r="W55" s="72">
        <f t="shared" si="48"/>
        <v>0</v>
      </c>
      <c r="X55" s="72">
        <f>IF(
                        C55="INSUMO",
                                        IFERROR(
                                            IF(
                                                INDEX(
                                                    Insumos!C:C,
                                                    MATCH(
                                                        A55&amp;B55,
                                                        Insumos!I:I,
                                                        0)
                                                )="Outro",
                                                INDEX(
                                                    Insumos!F:F,
                                                    MATCH(
                                                        A55&amp;B55,
                                                        Insumos!I:I,
                                                        0)
                                                ),
                                                0
                                            ),
                                            "Não encontrado"),
                                        IFERROR(
                                            INDEX(Y:Y,
                                                MATCH(
                                                    A55&amp;B55,AG:AG,
                                                    0)
                                            ),
                                            "Não encontrado")
                                    )</f>
        <v>0</v>
      </c>
      <c r="Y55" s="72">
        <f t="shared" si="49"/>
        <v>0</v>
      </c>
      <c r="Z55" s="72">
        <f>IF(
                            C55="INSUMO",
                            IFERROR(
                                INDEX(
                                    Insumos!F:F,
                                    MATCH(
                                        A55&amp;B55,
                                        Insumos!I:I,
                                        0)
                                ),
                                "Não encontrado"),
                            IFERROR(
                                INDEX(AA:AA,
                                    MATCH(
                                        A55&amp;B55,AG:AG,
                                        0)
                                ),
                                "Não encontrado")
                        )</f>
        <v>5.01</v>
      </c>
      <c r="AA55" s="72">
        <f t="shared" si="50"/>
        <v>10.02</v>
      </c>
      <c r="AB55" s="73"/>
      <c r="AC55" s="73"/>
      <c r="AD55" s="70" t="s">
        <v>39</v>
      </c>
      <c r="AE55" s="74"/>
      <c r="AF55" s="74"/>
    </row>
    <row r="56" spans="1:33" x14ac:dyDescent="0.25">
      <c r="A56" s="138" t="s">
        <v>121</v>
      </c>
      <c r="B56" s="60" t="s">
        <v>38</v>
      </c>
      <c r="C56" s="61" t="s">
        <v>45</v>
      </c>
      <c r="D56" s="62" t="s">
        <v>40</v>
      </c>
      <c r="E56" s="62" t="s">
        <v>122</v>
      </c>
      <c r="F56" s="63" t="s">
        <v>95</v>
      </c>
      <c r="G56" s="63">
        <v>6.8000000000000005E-2</v>
      </c>
      <c r="H56" s="64">
        <f>IF(
                        C56="INSUMO",
                                        IFERROR(
                                            IF(
                                                INDEX(
                                                    Insumos!C:C,
                                                    MATCH(
                                                        A56&amp;B56,
                                                        Insumos!I:I,
                                                        0)
                                                )="Material",
                                                INDEX(
                                                    Insumos!F:F,
                                                    MATCH(
                                                        A56&amp;B56,
                                                        Insumos!I:I,
                                                        0)
                                                ),
                                                0
                                            ),
                                            "Não encontrado"),
                                        IFERROR(
                                            INDEX(I:I,
                                                MATCH(
                                                    A56&amp;B56,AG:AG,
                                                    0)
                                            ),
                                            "Não encontrado")
                                    )</f>
        <v>14.87</v>
      </c>
      <c r="I56" s="64">
        <f t="shared" si="40"/>
        <v>1.0111600000000001</v>
      </c>
      <c r="J56" s="64">
        <f t="shared" si="41"/>
        <v>0</v>
      </c>
      <c r="K56" s="64">
        <f t="shared" si="42"/>
        <v>0</v>
      </c>
      <c r="L56" s="64">
        <f>IF(
                        C56="INSUMO",
                                        IFERROR(
                                            IF(
                                                INDEX(
                                                    Insumos!C:C,
                                                    MATCH(
                                                        A56&amp;B56,
                                                        Insumos!I:I,
                                                        0)
                                                )="Mao_obra",
                                                INDEX(
                                                    Insumos!F:F,
                                                    MATCH(
                                                        A56&amp;B56,
                                                        Insumos!I:I,
                                                        0)
                                                ),
                                                0
                                            ),
                                            "Não encontrado"),
                                        IFERROR(
                                            INDEX(M:M,
                                                MATCH(
                                                    A56&amp;B56,AG:AG,
                                                    0)
                                            ),
                                            "Não encontrado")
                                    )</f>
        <v>0</v>
      </c>
      <c r="M56" s="64">
        <f t="shared" si="43"/>
        <v>0</v>
      </c>
      <c r="N56" s="64">
        <f>IF(
                        C56="INSUMO",
                                        IFERROR(
                                            IF(
                                                INDEX(
                                                    Insumos!C:C,
                                                    MATCH(
                                                        A56&amp;B56,
                                                        Insumos!I:I,
                                                        0)
                                                )="Equipamento",
                                                INDEX(
                                                    Insumos!F:F,
                                                    MATCH(
                                                        A56&amp;B56,
                                                        Insumos!I:I,
                                                        0)
                                                ),
                                                0
                                            ),
                                            "Não encontrado"),
                                        IFERROR(
                                            INDEX(O:O,
                                                MATCH(
                                                    A56&amp;B56,AG:AG,
                                                    0)
                                            ),
                                            "Não encontrado")
                                    )</f>
        <v>0</v>
      </c>
      <c r="O56" s="64">
        <f t="shared" si="44"/>
        <v>0</v>
      </c>
      <c r="P56" s="64">
        <f>IF(
                        C56="INSUMO",
                                        IFERROR(
                                            IF(
                                                INDEX(
                                                    Insumos!C:C,
                                                    MATCH(
                                                        A56&amp;B56,
                                                        Insumos!I:I,
                                                        0)
                                                )="Transporte",
                                                INDEX(
                                                    Insumos!F:F,
                                                    MATCH(
                                                        A56&amp;B56,
                                                        Insumos!I:I,
                                                        0)
                                                ),
                                                0
                                            ),
                                            "Não encontrado"),
                                        IFERROR(
                                            INDEX(Q:Q,
                                                MATCH(
                                                    A56&amp;B56,AG:AG,
                                                    0)
                                            ),
                                            "Não encontrado")
                                    )</f>
        <v>0</v>
      </c>
      <c r="Q56" s="64">
        <f t="shared" si="45"/>
        <v>0</v>
      </c>
      <c r="R56" s="64">
        <f>IF(
                        C56="INSUMO",
                                        IFERROR(
                                            IF(
                                                INDEX(
                                                    Insumos!C:C,
                                                    MATCH(
                                                        A56&amp;B56,
                                                        Insumos!I:I,
                                                        0)
                                                )="Terceirizados",
                                                INDEX(
                                                    Insumos!F:F,
                                                    MATCH(
                                                        A56&amp;B56,
                                                        Insumos!I:I,
                                                        0)
                                                ),
                                                0
                                            ),
                                            "Não encontrado"),
                                        IFERROR(
                                            INDEX(S:S,
                                                MATCH(
                                                    A56&amp;B56,AG:AG,
                                                    0)
                                            ),
                                            "Não encontrado")
                                    )</f>
        <v>0</v>
      </c>
      <c r="S56" s="64">
        <f t="shared" si="46"/>
        <v>0</v>
      </c>
      <c r="T56" s="64">
        <f>IF(
                        C56="INSUMO",
                                        IFERROR(
                                            IF(
                                                INDEX(
                                                    Insumos!C:C,
                                                    MATCH(
                                                        A56&amp;B56,
                                                        Insumos!I:I,
                                                        0)
                                                )="Comissionamento",
                                                INDEX(
                                                    Insumos!F:F,
                                                    MATCH(
                                                        A56&amp;B56,
                                                        Insumos!I:I,
                                                        0)
                                                ),
                                                0
                                            ),
                                            "Não encontrado"),
                                        IFERROR(
                                            INDEX(U:U,
                                                MATCH(
                                                    A56&amp;B56,AG:AG,
                                                    0)
                                            ),
                                            "Não encontrado")
                                    )</f>
        <v>0</v>
      </c>
      <c r="U56" s="64">
        <f t="shared" si="47"/>
        <v>0</v>
      </c>
      <c r="V56" s="64">
        <f>IF(
                        C56="INSUMO",
                                        IFERROR(
                                            IF(
                                                INDEX(
                                                    Insumos!C:C,
                                                    MATCH(
                                                        A56&amp;B56,
                                                        Insumos!I:I,
                                                        0)
                                                )="Verba",
                                                INDEX(
                                                    Insumos!F:F,
                                                    MATCH(
                                                        A56&amp;B56,
                                                        Insumos!I:I,
                                                        0)
                                                ),
                                                0
                                            ),
                                            "Não encontrado"),
                                        IFERROR(
                                            INDEX(W:W,
                                                MATCH(
                                                    A56&amp;B56,AG:AG,
                                                    0)
                                            ),
                                            "Não encontrado")
                                    )</f>
        <v>0</v>
      </c>
      <c r="W56" s="64">
        <f t="shared" si="48"/>
        <v>0</v>
      </c>
      <c r="X56" s="64">
        <f>IF(
                        C56="INSUMO",
                                        IFERROR(
                                            IF(
                                                INDEX(
                                                    Insumos!C:C,
                                                    MATCH(
                                                        A56&amp;B56,
                                                        Insumos!I:I,
                                                        0)
                                                )="Outro",
                                                INDEX(
                                                    Insumos!F:F,
                                                    MATCH(
                                                        A56&amp;B56,
                                                        Insumos!I:I,
                                                        0)
                                                ),
                                                0
                                            ),
                                            "Não encontrado"),
                                        IFERROR(
                                            INDEX(Y:Y,
                                                MATCH(
                                                    A56&amp;B56,AG:AG,
                                                    0)
                                            ),
                                            "Não encontrado")
                                    )</f>
        <v>0</v>
      </c>
      <c r="Y56" s="64">
        <f t="shared" si="49"/>
        <v>0</v>
      </c>
      <c r="Z56" s="64">
        <f>IF(
                            C56="INSUMO",
                            IFERROR(
                                INDEX(
                                    Insumos!F:F,
                                    MATCH(
                                        A56&amp;B56,
                                        Insumos!I:I,
                                        0)
                                ),
                                "Não encontrado"),
                            IFERROR(
                                INDEX(AA:AA,
                                    MATCH(
                                        A56&amp;B56,AG:AG,
                                        0)
                                ),
                                "Não encontrado")
                        )</f>
        <v>14.87</v>
      </c>
      <c r="AA56" s="64">
        <f t="shared" si="50"/>
        <v>1.0111600000000001</v>
      </c>
      <c r="AB56" s="65"/>
      <c r="AC56" s="65"/>
      <c r="AD56" s="62" t="s">
        <v>39</v>
      </c>
      <c r="AE56" s="66"/>
      <c r="AF56" s="66"/>
    </row>
    <row r="57" spans="1:33" x14ac:dyDescent="0.25">
      <c r="A57" s="137" t="s">
        <v>123</v>
      </c>
      <c r="B57" s="68" t="s">
        <v>38</v>
      </c>
      <c r="C57" s="69" t="s">
        <v>45</v>
      </c>
      <c r="D57" s="70" t="s">
        <v>40</v>
      </c>
      <c r="E57" s="70" t="s">
        <v>124</v>
      </c>
      <c r="F57" s="71" t="s">
        <v>102</v>
      </c>
      <c r="G57" s="71">
        <v>1.2273000000000001</v>
      </c>
      <c r="H57" s="72">
        <f>IF(
                        C57="INSUMO",
                                        IFERROR(
                                            IF(
                                                INDEX(
                                                    Insumos!C:C,
                                                    MATCH(
                                                        A57&amp;B57,
                                                        Insumos!I:I,
                                                        0)
                                                )="Material",
                                                INDEX(
                                                    Insumos!F:F,
                                                    MATCH(
                                                        A57&amp;B57,
                                                        Insumos!I:I,
                                                        0)
                                                ),
                                                0
                                            ),
                                            "Não encontrado"),
                                        IFERROR(
                                            INDEX(I:I,
                                                MATCH(
                                                    A57&amp;B57,AG:AG,
                                                    0)
                                            ),
                                            "Não encontrado")
                                    )</f>
        <v>7.02</v>
      </c>
      <c r="I57" s="72">
        <f t="shared" si="40"/>
        <v>8.6156459999999999</v>
      </c>
      <c r="J57" s="72">
        <f t="shared" si="41"/>
        <v>0</v>
      </c>
      <c r="K57" s="72">
        <f t="shared" si="42"/>
        <v>0</v>
      </c>
      <c r="L57" s="72">
        <f>IF(
                        C57="INSUMO",
                                        IFERROR(
                                            IF(
                                                INDEX(
                                                    Insumos!C:C,
                                                    MATCH(
                                                        A57&amp;B57,
                                                        Insumos!I:I,
                                                        0)
                                                )="Mao_obra",
                                                INDEX(
                                                    Insumos!F:F,
                                                    MATCH(
                                                        A57&amp;B57,
                                                        Insumos!I:I,
                                                        0)
                                                ),
                                                0
                                            ),
                                            "Não encontrado"),
                                        IFERROR(
                                            INDEX(M:M,
                                                MATCH(
                                                    A57&amp;B57,AG:AG,
                                                    0)
                                            ),
                                            "Não encontrado")
                                    )</f>
        <v>0</v>
      </c>
      <c r="M57" s="72">
        <f t="shared" si="43"/>
        <v>0</v>
      </c>
      <c r="N57" s="72">
        <f>IF(
                        C57="INSUMO",
                                        IFERROR(
                                            IF(
                                                INDEX(
                                                    Insumos!C:C,
                                                    MATCH(
                                                        A57&amp;B57,
                                                        Insumos!I:I,
                                                        0)
                                                )="Equipamento",
                                                INDEX(
                                                    Insumos!F:F,
                                                    MATCH(
                                                        A57&amp;B57,
                                                        Insumos!I:I,
                                                        0)
                                                ),
                                                0
                                            ),
                                            "Não encontrado"),
                                        IFERROR(
                                            INDEX(O:O,
                                                MATCH(
                                                    A57&amp;B57,AG:AG,
                                                    0)
                                            ),
                                            "Não encontrado")
                                    )</f>
        <v>0</v>
      </c>
      <c r="O57" s="72">
        <f t="shared" si="44"/>
        <v>0</v>
      </c>
      <c r="P57" s="72">
        <f>IF(
                        C57="INSUMO",
                                        IFERROR(
                                            IF(
                                                INDEX(
                                                    Insumos!C:C,
                                                    MATCH(
                                                        A57&amp;B57,
                                                        Insumos!I:I,
                                                        0)
                                                )="Transporte",
                                                INDEX(
                                                    Insumos!F:F,
                                                    MATCH(
                                                        A57&amp;B57,
                                                        Insumos!I:I,
                                                        0)
                                                ),
                                                0
                                            ),
                                            "Não encontrado"),
                                        IFERROR(
                                            INDEX(Q:Q,
                                                MATCH(
                                                    A57&amp;B57,AG:AG,
                                                    0)
                                            ),
                                            "Não encontrado")
                                    )</f>
        <v>0</v>
      </c>
      <c r="Q57" s="72">
        <f t="shared" si="45"/>
        <v>0</v>
      </c>
      <c r="R57" s="72">
        <f>IF(
                        C57="INSUMO",
                                        IFERROR(
                                            IF(
                                                INDEX(
                                                    Insumos!C:C,
                                                    MATCH(
                                                        A57&amp;B57,
                                                        Insumos!I:I,
                                                        0)
                                                )="Terceirizados",
                                                INDEX(
                                                    Insumos!F:F,
                                                    MATCH(
                                                        A57&amp;B57,
                                                        Insumos!I:I,
                                                        0)
                                                ),
                                                0
                                            ),
                                            "Não encontrado"),
                                        IFERROR(
                                            INDEX(S:S,
                                                MATCH(
                                                    A57&amp;B57,AG:AG,
                                                    0)
                                            ),
                                            "Não encontrado")
                                    )</f>
        <v>0</v>
      </c>
      <c r="S57" s="72">
        <f t="shared" si="46"/>
        <v>0</v>
      </c>
      <c r="T57" s="72">
        <f>IF(
                        C57="INSUMO",
                                        IFERROR(
                                            IF(
                                                INDEX(
                                                    Insumos!C:C,
                                                    MATCH(
                                                        A57&amp;B57,
                                                        Insumos!I:I,
                                                        0)
                                                )="Comissionamento",
                                                INDEX(
                                                    Insumos!F:F,
                                                    MATCH(
                                                        A57&amp;B57,
                                                        Insumos!I:I,
                                                        0)
                                                ),
                                                0
                                            ),
                                            "Não encontrado"),
                                        IFERROR(
                                            INDEX(U:U,
                                                MATCH(
                                                    A57&amp;B57,AG:AG,
                                                    0)
                                            ),
                                            "Não encontrado")
                                    )</f>
        <v>0</v>
      </c>
      <c r="U57" s="72">
        <f t="shared" si="47"/>
        <v>0</v>
      </c>
      <c r="V57" s="72">
        <f>IF(
                        C57="INSUMO",
                                        IFERROR(
                                            IF(
                                                INDEX(
                                                    Insumos!C:C,
                                                    MATCH(
                                                        A57&amp;B57,
                                                        Insumos!I:I,
                                                        0)
                                                )="Verba",
                                                INDEX(
                                                    Insumos!F:F,
                                                    MATCH(
                                                        A57&amp;B57,
                                                        Insumos!I:I,
                                                        0)
                                                ),
                                                0
                                            ),
                                            "Não encontrado"),
                                        IFERROR(
                                            INDEX(W:W,
                                                MATCH(
                                                    A57&amp;B57,AG:AG,
                                                    0)
                                            ),
                                            "Não encontrado")
                                    )</f>
        <v>0</v>
      </c>
      <c r="W57" s="72">
        <f t="shared" si="48"/>
        <v>0</v>
      </c>
      <c r="X57" s="72">
        <f>IF(
                        C57="INSUMO",
                                        IFERROR(
                                            IF(
                                                INDEX(
                                                    Insumos!C:C,
                                                    MATCH(
                                                        A57&amp;B57,
                                                        Insumos!I:I,
                                                        0)
                                                )="Outro",
                                                INDEX(
                                                    Insumos!F:F,
                                                    MATCH(
                                                        A57&amp;B57,
                                                        Insumos!I:I,
                                                        0)
                                                ),
                                                0
                                            ),
                                            "Não encontrado"),
                                        IFERROR(
                                            INDEX(Y:Y,
                                                MATCH(
                                                    A57&amp;B57,AG:AG,
                                                    0)
                                            ),
                                            "Não encontrado")
                                    )</f>
        <v>0</v>
      </c>
      <c r="Y57" s="72">
        <f t="shared" si="49"/>
        <v>0</v>
      </c>
      <c r="Z57" s="72">
        <f>IF(
                            C57="INSUMO",
                            IFERROR(
                                INDEX(
                                    Insumos!F:F,
                                    MATCH(
                                        A57&amp;B57,
                                        Insumos!I:I,
                                        0)
                                ),
                                "Não encontrado"),
                            IFERROR(
                                INDEX(AA:AA,
                                    MATCH(
                                        A57&amp;B57,AG:AG,
                                        0)
                                ),
                                "Não encontrado")
                        )</f>
        <v>7.02</v>
      </c>
      <c r="AA57" s="72">
        <f t="shared" si="50"/>
        <v>8.6156459999999999</v>
      </c>
      <c r="AB57" s="73"/>
      <c r="AC57" s="73"/>
      <c r="AD57" s="70" t="s">
        <v>39</v>
      </c>
      <c r="AE57" s="74"/>
      <c r="AF57" s="74"/>
    </row>
    <row r="58" spans="1:33" x14ac:dyDescent="0.25">
      <c r="A58" s="136" t="s">
        <v>125</v>
      </c>
      <c r="B58" s="51" t="s">
        <v>38</v>
      </c>
      <c r="C58" s="52" t="s">
        <v>39</v>
      </c>
      <c r="D58" s="53" t="s">
        <v>40</v>
      </c>
      <c r="E58" s="53" t="s">
        <v>126</v>
      </c>
      <c r="F58" s="54" t="s">
        <v>102</v>
      </c>
      <c r="G58" s="55"/>
      <c r="H58" s="56"/>
      <c r="I58" s="56">
        <f>SUM(I59:I68)</f>
        <v>41.396140488</v>
      </c>
      <c r="J58" s="56"/>
      <c r="K58" s="56">
        <f>SUM(K59:K68)</f>
        <v>53.335976251384011</v>
      </c>
      <c r="L58" s="56"/>
      <c r="M58" s="56">
        <f>SUM(M59:M68)</f>
        <v>46.443934629904007</v>
      </c>
      <c r="N58" s="56"/>
      <c r="O58" s="56">
        <f>SUM(O59:O68)</f>
        <v>3.9799174800000002E-3</v>
      </c>
      <c r="P58" s="56"/>
      <c r="Q58" s="56">
        <f>SUM(Q59:Q68)</f>
        <v>0</v>
      </c>
      <c r="R58" s="56"/>
      <c r="S58" s="56">
        <f>SUM(S59:S68)</f>
        <v>0</v>
      </c>
      <c r="T58" s="56"/>
      <c r="U58" s="56">
        <f>SUM(U59:U68)</f>
        <v>0</v>
      </c>
      <c r="V58" s="56"/>
      <c r="W58" s="56">
        <f>SUM(W59:W68)</f>
        <v>0</v>
      </c>
      <c r="X58" s="56"/>
      <c r="Y58" s="56">
        <f>SUM(Y59:Y68)</f>
        <v>6.8880617040000001</v>
      </c>
      <c r="Z58" s="56"/>
      <c r="AA58" s="56">
        <f>SUM(AA59:AA68)</f>
        <v>94.732116739384011</v>
      </c>
      <c r="AB58" s="57" t="s">
        <v>39</v>
      </c>
      <c r="AC58" s="57"/>
      <c r="AD58" s="53" t="s">
        <v>39</v>
      </c>
      <c r="AE58" s="58" t="s">
        <v>39</v>
      </c>
      <c r="AF58" s="58" t="s">
        <v>127</v>
      </c>
      <c r="AG58" t="str">
        <f>A58&amp;B58&amp;C58</f>
        <v>99059SINAPI</v>
      </c>
    </row>
    <row r="59" spans="1:33" x14ac:dyDescent="0.25">
      <c r="A59" s="137" t="s">
        <v>106</v>
      </c>
      <c r="B59" s="68" t="s">
        <v>38</v>
      </c>
      <c r="C59" s="69" t="s">
        <v>86</v>
      </c>
      <c r="D59" s="70" t="s">
        <v>40</v>
      </c>
      <c r="E59" s="70" t="s">
        <v>107</v>
      </c>
      <c r="F59" s="71" t="s">
        <v>108</v>
      </c>
      <c r="G59" s="71">
        <v>4.0000000000000001E-3</v>
      </c>
      <c r="H59" s="72">
        <f>IF(
                        C59="INSUMO",
                                        IFERROR(
                                            IF(
                                                INDEX(
                                                    Insumos!C:C,
                                                    MATCH(
                                                        A59&amp;B59,
                                                        Insumos!I:I,
                                                        0)
                                                )="Material",
                                                INDEX(
                                                    Insumos!F:F,
                                                    MATCH(
                                                        A59&amp;B59,
                                                        Insumos!I:I,
                                                        0)
                                                ),
                                                0
                                            ),
                                            "Não encontrado"),
                                        IFERROR(
                                            INDEX(I:I,
                                                MATCH(
                                                    A59&amp;B59,AG:AG,
                                                    0)
                                            ),
                                            "Não encontrado")
                                    )</f>
        <v>396.92562199999998</v>
      </c>
      <c r="I59" s="72">
        <f t="shared" ref="I59:I68" si="51">H59*G59/1</f>
        <v>1.5877024879999999</v>
      </c>
      <c r="J59" s="72">
        <f t="shared" ref="J59:J68" si="52">T59 + N59 + L59 + X59 + R59 + P59 + V59</f>
        <v>176.31115849600002</v>
      </c>
      <c r="K59" s="72">
        <f t="shared" ref="K59:K68" si="53">U59 + O59 + M59 + Y59 + S59 + Q59 + W59</f>
        <v>0.70524463398400017</v>
      </c>
      <c r="L59" s="72">
        <f>IF(
                        C59="INSUMO",
                                        IFERROR(
                                            IF(
                                                INDEX(
                                                    Insumos!C:C,
                                                    MATCH(
                                                        A59&amp;B59,
                                                        Insumos!I:I,
                                                        0)
                                                )="Mao_obra",
                                                INDEX(
                                                    Insumos!F:F,
                                                    MATCH(
                                                        A59&amp;B59,
                                                        Insumos!I:I,
                                                        0)
                                                ),
                                                0
                                            ),
                                            "Não encontrado"),
                                        IFERROR(
                                            INDEX(M:M,
                                                MATCH(
                                                    A59&amp;B59,AG:AG,
                                                    0)
                                            ),
                                            "Não encontrado")
                                    )</f>
        <v>145.07073249600003</v>
      </c>
      <c r="M59" s="72">
        <f t="shared" ref="M59:M68" si="54">L59*G59/1</f>
        <v>0.58028292998400011</v>
      </c>
      <c r="N59" s="72">
        <f>IF(
                        C59="INSUMO",
                                        IFERROR(
                                            IF(
                                                INDEX(
                                                    Insumos!C:C,
                                                    MATCH(
                                                        A59&amp;B59,
                                                        Insumos!I:I,
                                                        0)
                                                )="Equipamento",
                                                INDEX(
                                                    Insumos!F:F,
                                                    MATCH(
                                                        A59&amp;B59,
                                                        Insumos!I:I,
                                                        0)
                                                ),
                                                0
                                            ),
                                            "Não encontrado"),
                                        IFERROR(
                                            INDEX(O:O,
                                                MATCH(
                                                    A59&amp;B59,AG:AG,
                                                    0)
                                            ),
                                            "Não encontrado")
                                    )</f>
        <v>0</v>
      </c>
      <c r="O59" s="72">
        <f t="shared" ref="O59:O68" si="55">N59*G59/1</f>
        <v>0</v>
      </c>
      <c r="P59" s="72">
        <f>IF(
                        C59="INSUMO",
                                        IFERROR(
                                            IF(
                                                INDEX(
                                                    Insumos!C:C,
                                                    MATCH(
                                                        A59&amp;B59,
                                                        Insumos!I:I,
                                                        0)
                                                )="Transporte",
                                                INDEX(
                                                    Insumos!F:F,
                                                    MATCH(
                                                        A59&amp;B59,
                                                        Insumos!I:I,
                                                        0)
                                                ),
                                                0
                                            ),
                                            "Não encontrado"),
                                        IFERROR(
                                            INDEX(Q:Q,
                                                MATCH(
                                                    A59&amp;B59,AG:AG,
                                                    0)
                                            ),
                                            "Não encontrado")
                                    )</f>
        <v>0</v>
      </c>
      <c r="Q59" s="72">
        <f t="shared" ref="Q59:Q68" si="56">P59*G59/1</f>
        <v>0</v>
      </c>
      <c r="R59" s="72">
        <f>IF(
                        C59="INSUMO",
                                        IFERROR(
                                            IF(
                                                INDEX(
                                                    Insumos!C:C,
                                                    MATCH(
                                                        A59&amp;B59,
                                                        Insumos!I:I,
                                                        0)
                                                )="Terceirizados",
                                                INDEX(
                                                    Insumos!F:F,
                                                    MATCH(
                                                        A59&amp;B59,
                                                        Insumos!I:I,
                                                        0)
                                                ),
                                                0
                                            ),
                                            "Não encontrado"),
                                        IFERROR(
                                            INDEX(S:S,
                                                MATCH(
                                                    A59&amp;B59,AG:AG,
                                                    0)
                                            ),
                                            "Não encontrado")
                                    )</f>
        <v>0</v>
      </c>
      <c r="S59" s="72">
        <f t="shared" ref="S59:S68" si="57">R59*G59/1</f>
        <v>0</v>
      </c>
      <c r="T59" s="72">
        <f>IF(
                        C59="INSUMO",
                                        IFERROR(
                                            IF(
                                                INDEX(
                                                    Insumos!C:C,
                                                    MATCH(
                                                        A59&amp;B59,
                                                        Insumos!I:I,
                                                        0)
                                                )="Comissionamento",
                                                INDEX(
                                                    Insumos!F:F,
                                                    MATCH(
                                                        A59&amp;B59,
                                                        Insumos!I:I,
                                                        0)
                                                ),
                                                0
                                            ),
                                            "Não encontrado"),
                                        IFERROR(
                                            INDEX(U:U,
                                                MATCH(
                                                    A59&amp;B59,AG:AG,
                                                    0)
                                            ),
                                            "Não encontrado")
                                    )</f>
        <v>0</v>
      </c>
      <c r="U59" s="72">
        <f t="shared" ref="U59:U68" si="58">T59*G59/1</f>
        <v>0</v>
      </c>
      <c r="V59" s="72">
        <f>IF(
                        C59="INSUMO",
                                        IFERROR(
                                            IF(
                                                INDEX(
                                                    Insumos!C:C,
                                                    MATCH(
                                                        A59&amp;B59,
                                                        Insumos!I:I,
                                                        0)
                                                )="Verba",
                                                INDEX(
                                                    Insumos!F:F,
                                                    MATCH(
                                                        A59&amp;B59,
                                                        Insumos!I:I,
                                                        0)
                                                ),
                                                0
                                            ),
                                            "Não encontrado"),
                                        IFERROR(
                                            INDEX(W:W,
                                                MATCH(
                                                    A59&amp;B59,AG:AG,
                                                    0)
                                            ),
                                            "Não encontrado")
                                    )</f>
        <v>0</v>
      </c>
      <c r="W59" s="72">
        <f t="shared" ref="W59:W68" si="59">V59*G59/1</f>
        <v>0</v>
      </c>
      <c r="X59" s="72">
        <f>IF(
                        C59="INSUMO",
                                        IFERROR(
                                            IF(
                                                INDEX(
                                                    Insumos!C:C,
                                                    MATCH(
                                                        A59&amp;B59,
                                                        Insumos!I:I,
                                                        0)
                                                )="Outro",
                                                INDEX(
                                                    Insumos!F:F,
                                                    MATCH(
                                                        A59&amp;B59,
                                                        Insumos!I:I,
                                                        0)
                                                ),
                                                0
                                            ),
                                            "Não encontrado"),
                                        IFERROR(
                                            INDEX(Y:Y,
                                                MATCH(
                                                    A59&amp;B59,AG:AG,
                                                    0)
                                            ),
                                            "Não encontrado")
                                    )</f>
        <v>31.240425999999999</v>
      </c>
      <c r="Y59" s="72">
        <f t="shared" ref="Y59:Y68" si="60">X59*G59/1</f>
        <v>0.12496170400000001</v>
      </c>
      <c r="Z59" s="72">
        <f>IF(
                            C59="INSUMO",
                            IFERROR(
                                INDEX(
                                    Insumos!F:F,
                                    MATCH(
                                        A59&amp;B59,
                                        Insumos!I:I,
                                        0)
                                ),
                                "Não encontrado"),
                            IFERROR(
                                INDEX(AA:AA,
                                    MATCH(
                                        A59&amp;B59,AG:AG,
                                        0)
                                ),
                                "Não encontrado")
                        )</f>
        <v>573.23678049600005</v>
      </c>
      <c r="AA59" s="72">
        <f t="shared" ref="AA59:AA68" si="61">G59*Z59</f>
        <v>2.2929471219840001</v>
      </c>
      <c r="AB59" s="73"/>
      <c r="AC59" s="73"/>
      <c r="AD59" s="70" t="s">
        <v>39</v>
      </c>
      <c r="AE59" s="74"/>
      <c r="AF59" s="74"/>
    </row>
    <row r="60" spans="1:33" x14ac:dyDescent="0.25">
      <c r="A60" s="138" t="s">
        <v>109</v>
      </c>
      <c r="B60" s="60" t="s">
        <v>38</v>
      </c>
      <c r="C60" s="61" t="s">
        <v>86</v>
      </c>
      <c r="D60" s="62" t="s">
        <v>40</v>
      </c>
      <c r="E60" s="62" t="s">
        <v>110</v>
      </c>
      <c r="F60" s="63" t="s">
        <v>111</v>
      </c>
      <c r="G60" s="63">
        <v>2.8000000000000001E-2</v>
      </c>
      <c r="H60" s="64">
        <f>IF(
                        C60="INSUMO",
                                        IFERROR(
                                            IF(
                                                INDEX(
                                                    Insumos!C:C,
                                                    MATCH(
                                                        A60&amp;B60,
                                                        Insumos!I:I,
                                                        0)
                                                )="Material",
                                                INDEX(
                                                    Insumos!F:F,
                                                    MATCH(
                                                        A60&amp;B60,
                                                        Insumos!I:I,
                                                        0)
                                                ),
                                                0
                                            ),
                                            "Não encontrado"),
                                        IFERROR(
                                            INDEX(I:I,
                                                MATCH(
                                                    A60&amp;B60,AG:AG,
                                                    0)
                                            ),
                                            "Não encontrado")
                                    )</f>
        <v>0</v>
      </c>
      <c r="I60" s="64">
        <f t="shared" si="51"/>
        <v>0</v>
      </c>
      <c r="J60" s="64">
        <f t="shared" si="52"/>
        <v>40.621443828000004</v>
      </c>
      <c r="K60" s="64">
        <f t="shared" si="53"/>
        <v>1.1374004271840001</v>
      </c>
      <c r="L60" s="64">
        <f>IF(
                        C60="INSUMO",
                                        IFERROR(
                                            IF(
                                                INDEX(
                                                    Insumos!C:C,
                                                    MATCH(
                                                        A60&amp;B60,
                                                        Insumos!I:I,
                                                        0)
                                                )="Mao_obra",
                                                INDEX(
                                                    Insumos!F:F,
                                                    MATCH(
                                                        A60&amp;B60,
                                                        Insumos!I:I,
                                                        0)
                                                ),
                                                0
                                            ),
                                            "Não encontrado"),
                                        IFERROR(
                                            INDEX(M:M,
                                                MATCH(
                                                    A60&amp;B60,AG:AG,
                                                    0)
                                            ),
                                            "Não encontrado")
                                    )</f>
        <v>36.769479000000004</v>
      </c>
      <c r="M60" s="64">
        <f t="shared" si="54"/>
        <v>1.029545412</v>
      </c>
      <c r="N60" s="64">
        <f>IF(
                        C60="INSUMO",
                                        IFERROR(
                                            IF(
                                                INDEX(
                                                    Insumos!C:C,
                                                    MATCH(
                                                        A60&amp;B60,
                                                        Insumos!I:I,
                                                        0)
                                                )="Equipamento",
                                                INDEX(
                                                    Insumos!F:F,
                                                    MATCH(
                                                        A60&amp;B60,
                                                        Insumos!I:I,
                                                        0)
                                                ),
                                                0
                                            ),
                                            "Não encontrado"),
                                        IFERROR(
                                            INDEX(O:O,
                                                MATCH(
                                                    A60&amp;B60,AG:AG,
                                                    0)
                                            ),
                                            "Não encontrado")
                                    )</f>
        <v>0.10196482800000001</v>
      </c>
      <c r="O60" s="64">
        <f t="shared" si="55"/>
        <v>2.8550151840000004E-3</v>
      </c>
      <c r="P60" s="64">
        <f>IF(
                        C60="INSUMO",
                                        IFERROR(
                                            IF(
                                                INDEX(
                                                    Insumos!C:C,
                                                    MATCH(
                                                        A60&amp;B60,
                                                        Insumos!I:I,
                                                        0)
                                                )="Transporte",
                                                INDEX(
                                                    Insumos!F:F,
                                                    MATCH(
                                                        A60&amp;B60,
                                                        Insumos!I:I,
                                                        0)
                                                ),
                                                0
                                            ),
                                            "Não encontrado"),
                                        IFERROR(
                                            INDEX(Q:Q,
                                                MATCH(
                                                    A60&amp;B60,AG:AG,
                                                    0)
                                            ),
                                            "Não encontrado")
                                    )</f>
        <v>0</v>
      </c>
      <c r="Q60" s="64">
        <f t="shared" si="56"/>
        <v>0</v>
      </c>
      <c r="R60" s="64">
        <f>IF(
                        C60="INSUMO",
                                        IFERROR(
                                            IF(
                                                INDEX(
                                                    Insumos!C:C,
                                                    MATCH(
                                                        A60&amp;B60,
                                                        Insumos!I:I,
                                                        0)
                                                )="Terceirizados",
                                                INDEX(
                                                    Insumos!F:F,
                                                    MATCH(
                                                        A60&amp;B60,
                                                        Insumos!I:I,
                                                        0)
                                                ),
                                                0
                                            ),
                                            "Não encontrado"),
                                        IFERROR(
                                            INDEX(S:S,
                                                MATCH(
                                                    A60&amp;B60,AG:AG,
                                                    0)
                                            ),
                                            "Não encontrado")
                                    )</f>
        <v>0</v>
      </c>
      <c r="S60" s="64">
        <f t="shared" si="57"/>
        <v>0</v>
      </c>
      <c r="T60" s="64">
        <f>IF(
                        C60="INSUMO",
                                        IFERROR(
                                            IF(
                                                INDEX(
                                                    Insumos!C:C,
                                                    MATCH(
                                                        A60&amp;B60,
                                                        Insumos!I:I,
                                                        0)
                                                )="Comissionamento",
                                                INDEX(
                                                    Insumos!F:F,
                                                    MATCH(
                                                        A60&amp;B60,
                                                        Insumos!I:I,
                                                        0)
                                                ),
                                                0
                                            ),
                                            "Não encontrado"),
                                        IFERROR(
                                            INDEX(U:U,
                                                MATCH(
                                                    A60&amp;B60,AG:AG,
                                                    0)
                                            ),
                                            "Não encontrado")
                                    )</f>
        <v>0</v>
      </c>
      <c r="U60" s="64">
        <f t="shared" si="58"/>
        <v>0</v>
      </c>
      <c r="V60" s="64">
        <f>IF(
                        C60="INSUMO",
                                        IFERROR(
                                            IF(
                                                INDEX(
                                                    Insumos!C:C,
                                                    MATCH(
                                                        A60&amp;B60,
                                                        Insumos!I:I,
                                                        0)
                                                )="Verba",
                                                INDEX(
                                                    Insumos!F:F,
                                                    MATCH(
                                                        A60&amp;B60,
                                                        Insumos!I:I,
                                                        0)
                                                ),
                                                0
                                            ),
                                            "Não encontrado"),
                                        IFERROR(
                                            INDEX(W:W,
                                                MATCH(
                                                    A60&amp;B60,AG:AG,
                                                    0)
                                            ),
                                            "Não encontrado")
                                    )</f>
        <v>0</v>
      </c>
      <c r="W60" s="64">
        <f t="shared" si="59"/>
        <v>0</v>
      </c>
      <c r="X60" s="64">
        <f>IF(
                        C60="INSUMO",
                                        IFERROR(
                                            IF(
                                                INDEX(
                                                    Insumos!C:C,
                                                    MATCH(
                                                        A60&amp;B60,
                                                        Insumos!I:I,
                                                        0)
                                                )="Outro",
                                                INDEX(
                                                    Insumos!F:F,
                                                    MATCH(
                                                        A60&amp;B60,
                                                        Insumos!I:I,
                                                        0)
                                                ),
                                                0
                                            ),
                                            "Não encontrado"),
                                        IFERROR(
                                            INDEX(Y:Y,
                                                MATCH(
                                                    A60&amp;B60,AG:AG,
                                                    0)
                                            ),
                                            "Não encontrado")
                                    )</f>
        <v>3.7499999999999996</v>
      </c>
      <c r="Y60" s="64">
        <f t="shared" si="60"/>
        <v>0.105</v>
      </c>
      <c r="Z60" s="64">
        <f>IF(
                            C60="INSUMO",
                            IFERROR(
                                INDEX(
                                    Insumos!F:F,
                                    MATCH(
                                        A60&amp;B60,
                                        Insumos!I:I,
                                        0)
                                ),
                                "Não encontrado"),
                            IFERROR(
                                INDEX(AA:AA,
                                    MATCH(
                                        A60&amp;B60,AG:AG,
                                        0)
                                ),
                                "Não encontrado")
                        )</f>
        <v>40.621443828000004</v>
      </c>
      <c r="AA60" s="64">
        <f t="shared" si="61"/>
        <v>1.1374004271840001</v>
      </c>
      <c r="AB60" s="65"/>
      <c r="AC60" s="65"/>
      <c r="AD60" s="62" t="s">
        <v>39</v>
      </c>
      <c r="AE60" s="66"/>
      <c r="AF60" s="66"/>
    </row>
    <row r="61" spans="1:33" x14ac:dyDescent="0.25">
      <c r="A61" s="137" t="s">
        <v>112</v>
      </c>
      <c r="B61" s="68" t="s">
        <v>38</v>
      </c>
      <c r="C61" s="69" t="s">
        <v>86</v>
      </c>
      <c r="D61" s="70" t="s">
        <v>40</v>
      </c>
      <c r="E61" s="70" t="s">
        <v>113</v>
      </c>
      <c r="F61" s="71" t="s">
        <v>114</v>
      </c>
      <c r="G61" s="71">
        <v>7.0000000000000001E-3</v>
      </c>
      <c r="H61" s="72">
        <f>IF(
                        C61="INSUMO",
                                        IFERROR(
                                            IF(
                                                INDEX(
                                                    Insumos!C:C,
                                                    MATCH(
                                                        A61&amp;B61,
                                                        Insumos!I:I,
                                                        0)
                                                )="Material",
                                                INDEX(
                                                    Insumos!F:F,
                                                    MATCH(
                                                        A61&amp;B61,
                                                        Insumos!I:I,
                                                        0)
                                                ),
                                                0
                                            ),
                                            "Não encontrado"),
                                        IFERROR(
                                            INDEX(I:I,
                                                MATCH(
                                                    A61&amp;B61,AG:AG,
                                                    0)
                                            ),
                                            "Não encontrado")
                                    )</f>
        <v>0</v>
      </c>
      <c r="I61" s="72">
        <f t="shared" si="51"/>
        <v>0</v>
      </c>
      <c r="J61" s="72">
        <f t="shared" si="52"/>
        <v>41.836179328</v>
      </c>
      <c r="K61" s="72">
        <f t="shared" si="53"/>
        <v>0.29285325529599998</v>
      </c>
      <c r="L61" s="72">
        <f>IF(
                        C61="INSUMO",
                                        IFERROR(
                                            IF(
                                                INDEX(
                                                    Insumos!C:C,
                                                    MATCH(
                                                        A61&amp;B61,
                                                        Insumos!I:I,
                                                        0)
                                                )="Mao_obra",
                                                INDEX(
                                                    Insumos!F:F,
                                                    MATCH(
                                                        A61&amp;B61,
                                                        Insumos!I:I,
                                                        0)
                                                ),
                                                0
                                            ),
                                            "Não encontrado"),
                                        IFERROR(
                                            INDEX(M:M,
                                                MATCH(
                                                    A61&amp;B61,AG:AG,
                                                    0)
                                            ),
                                            "Não encontrado")
                                    )</f>
        <v>36.769479000000004</v>
      </c>
      <c r="M61" s="72">
        <f t="shared" si="54"/>
        <v>0.25738635300000001</v>
      </c>
      <c r="N61" s="72">
        <f>IF(
                        C61="INSUMO",
                                        IFERROR(
                                            IF(
                                                INDEX(
                                                    Insumos!C:C,
                                                    MATCH(
                                                        A61&amp;B61,
                                                        Insumos!I:I,
                                                        0)
                                                )="Equipamento",
                                                INDEX(
                                                    Insumos!F:F,
                                                    MATCH(
                                                        A61&amp;B61,
                                                        Insumos!I:I,
                                                        0)
                                                ),
                                                0
                                            ),
                                            "Não encontrado"),
                                        IFERROR(
                                            INDEX(O:O,
                                                MATCH(
                                                    A61&amp;B61,AG:AG,
                                                    0)
                                            ),
                                            "Não encontrado")
                                    )</f>
        <v>0.160700328</v>
      </c>
      <c r="O61" s="72">
        <f t="shared" si="55"/>
        <v>1.124902296E-3</v>
      </c>
      <c r="P61" s="72">
        <f>IF(
                        C61="INSUMO",
                                        IFERROR(
                                            IF(
                                                INDEX(
                                                    Insumos!C:C,
                                                    MATCH(
                                                        A61&amp;B61,
                                                        Insumos!I:I,
                                                        0)
                                                )="Transporte",
                                                INDEX(
                                                    Insumos!F:F,
                                                    MATCH(
                                                        A61&amp;B61,
                                                        Insumos!I:I,
                                                        0)
                                                ),
                                                0
                                            ),
                                            "Não encontrado"),
                                        IFERROR(
                                            INDEX(Q:Q,
                                                MATCH(
                                                    A61&amp;B61,AG:AG,
                                                    0)
                                            ),
                                            "Não encontrado")
                                    )</f>
        <v>0</v>
      </c>
      <c r="Q61" s="72">
        <f t="shared" si="56"/>
        <v>0</v>
      </c>
      <c r="R61" s="72">
        <f>IF(
                        C61="INSUMO",
                                        IFERROR(
                                            IF(
                                                INDEX(
                                                    Insumos!C:C,
                                                    MATCH(
                                                        A61&amp;B61,
                                                        Insumos!I:I,
                                                        0)
                                                )="Terceirizados",
                                                INDEX(
                                                    Insumos!F:F,
                                                    MATCH(
                                                        A61&amp;B61,
                                                        Insumos!I:I,
                                                        0)
                                                ),
                                                0
                                            ),
                                            "Não encontrado"),
                                        IFERROR(
                                            INDEX(S:S,
                                                MATCH(
                                                    A61&amp;B61,AG:AG,
                                                    0)
                                            ),
                                            "Não encontrado")
                                    )</f>
        <v>0</v>
      </c>
      <c r="S61" s="72">
        <f t="shared" si="57"/>
        <v>0</v>
      </c>
      <c r="T61" s="72">
        <f>IF(
                        C61="INSUMO",
                                        IFERROR(
                                            IF(
                                                INDEX(
                                                    Insumos!C:C,
                                                    MATCH(
                                                        A61&amp;B61,
                                                        Insumos!I:I,
                                                        0)
                                                )="Comissionamento",
                                                INDEX(
                                                    Insumos!F:F,
                                                    MATCH(
                                                        A61&amp;B61,
                                                        Insumos!I:I,
                                                        0)
                                                ),
                                                0
                                            ),
                                            "Não encontrado"),
                                        IFERROR(
                                            INDEX(U:U,
                                                MATCH(
                                                    A61&amp;B61,AG:AG,
                                                    0)
                                            ),
                                            "Não encontrado")
                                    )</f>
        <v>0</v>
      </c>
      <c r="U61" s="72">
        <f t="shared" si="58"/>
        <v>0</v>
      </c>
      <c r="V61" s="72">
        <f>IF(
                        C61="INSUMO",
                                        IFERROR(
                                            IF(
                                                INDEX(
                                                    Insumos!C:C,
                                                    MATCH(
                                                        A61&amp;B61,
                                                        Insumos!I:I,
                                                        0)
                                                )="Verba",
                                                INDEX(
                                                    Insumos!F:F,
                                                    MATCH(
                                                        A61&amp;B61,
                                                        Insumos!I:I,
                                                        0)
                                                ),
                                                0
                                            ),
                                            "Não encontrado"),
                                        IFERROR(
                                            INDEX(W:W,
                                                MATCH(
                                                    A61&amp;B61,AG:AG,
                                                    0)
                                            ),
                                            "Não encontrado")
                                    )</f>
        <v>0</v>
      </c>
      <c r="W61" s="72">
        <f t="shared" si="59"/>
        <v>0</v>
      </c>
      <c r="X61" s="72">
        <f>IF(
                        C61="INSUMO",
                                        IFERROR(
                                            IF(
                                                INDEX(
                                                    Insumos!C:C,
                                                    MATCH(
                                                        A61&amp;B61,
                                                        Insumos!I:I,
                                                        0)
                                                )="Outro",
                                                INDEX(
                                                    Insumos!F:F,
                                                    MATCH(
                                                        A61&amp;B61,
                                                        Insumos!I:I,
                                                        0)
                                                ),
                                                0
                                            ),
                                            "Não encontrado"),
                                        IFERROR(
                                            INDEX(Y:Y,
                                                MATCH(
                                                    A61&amp;B61,AG:AG,
                                                    0)
                                            ),
                                            "Não encontrado")
                                    )</f>
        <v>4.9059999999999997</v>
      </c>
      <c r="Y61" s="72">
        <f t="shared" si="60"/>
        <v>3.4341999999999998E-2</v>
      </c>
      <c r="Z61" s="72">
        <f>IF(
                            C61="INSUMO",
                            IFERROR(
                                INDEX(
                                    Insumos!F:F,
                                    MATCH(
                                        A61&amp;B61,
                                        Insumos!I:I,
                                        0)
                                ),
                                "Não encontrado"),
                            IFERROR(
                                INDEX(AA:AA,
                                    MATCH(
                                        A61&amp;B61,AG:AG,
                                        0)
                                ),
                                "Não encontrado")
                        )</f>
        <v>41.836179328000007</v>
      </c>
      <c r="AA61" s="72">
        <f t="shared" si="61"/>
        <v>0.29285325529600004</v>
      </c>
      <c r="AB61" s="73"/>
      <c r="AC61" s="73"/>
      <c r="AD61" s="70" t="s">
        <v>39</v>
      </c>
      <c r="AE61" s="74"/>
      <c r="AF61" s="74"/>
    </row>
    <row r="62" spans="1:33" x14ac:dyDescent="0.25">
      <c r="A62" s="138" t="s">
        <v>91</v>
      </c>
      <c r="B62" s="60" t="s">
        <v>38</v>
      </c>
      <c r="C62" s="61" t="s">
        <v>86</v>
      </c>
      <c r="D62" s="62" t="s">
        <v>40</v>
      </c>
      <c r="E62" s="62" t="s">
        <v>92</v>
      </c>
      <c r="F62" s="63" t="s">
        <v>90</v>
      </c>
      <c r="G62" s="63">
        <v>0.72470000000000001</v>
      </c>
      <c r="H62" s="64">
        <f>IF(
                        C62="INSUMO",
                                        IFERROR(
                                            IF(
                                                INDEX(
                                                    Insumos!C:C,
                                                    MATCH(
                                                        A62&amp;B62,
                                                        Insumos!I:I,
                                                        0)
                                                )="Material",
                                                INDEX(
                                                    Insumos!F:F,
                                                    MATCH(
                                                        A62&amp;B62,
                                                        Insumos!I:I,
                                                        0)
                                                ),
                                                0
                                            ),
                                            "Não encontrado"),
                                        IFERROR(
                                            INDEX(I:I,
                                                MATCH(
                                                    A62&amp;B62,AG:AG,
                                                    0)
                                            ),
                                            "Não encontrado")
                                    )</f>
        <v>0</v>
      </c>
      <c r="I62" s="64">
        <f t="shared" si="51"/>
        <v>0</v>
      </c>
      <c r="J62" s="64">
        <f t="shared" si="52"/>
        <v>40.944978400000004</v>
      </c>
      <c r="K62" s="64">
        <f t="shared" si="53"/>
        <v>29.672825846480006</v>
      </c>
      <c r="L62" s="64">
        <f>IF(
                        C62="INSUMO",
                                        IFERROR(
                                            IF(
                                                INDEX(
                                                    Insumos!C:C,
                                                    MATCH(
                                                        A62&amp;B62,
                                                        Insumos!I:I,
                                                        0)
                                                )="Mao_obra",
                                                INDEX(
                                                    Insumos!F:F,
                                                    MATCH(
                                                        A62&amp;B62,
                                                        Insumos!I:I,
                                                        0)
                                                ),
                                                0
                                            ),
                                            "Não encontrado"),
                                        IFERROR(
                                            INDEX(M:M,
                                                MATCH(
                                                    A62&amp;B62,AG:AG,
                                                    0)
                                            ),
                                            "Não encontrado")
                                    )</f>
        <v>36.374978400000003</v>
      </c>
      <c r="M62" s="64">
        <f t="shared" si="54"/>
        <v>26.360946846480005</v>
      </c>
      <c r="N62" s="64">
        <f>IF(
                        C62="INSUMO",
                                        IFERROR(
                                            IF(
                                                INDEX(
                                                    Insumos!C:C,
                                                    MATCH(
                                                        A62&amp;B62,
                                                        Insumos!I:I,
                                                        0)
                                                )="Equipamento",
                                                INDEX(
                                                    Insumos!F:F,
                                                    MATCH(
                                                        A62&amp;B62,
                                                        Insumos!I:I,
                                                        0)
                                                ),
                                                0
                                            ),
                                            "Não encontrado"),
                                        IFERROR(
                                            INDEX(O:O,
                                                MATCH(
                                                    A62&amp;B62,AG:AG,
                                                    0)
                                            ),
                                            "Não encontrado")
                                    )</f>
        <v>0</v>
      </c>
      <c r="O62" s="64">
        <f t="shared" si="55"/>
        <v>0</v>
      </c>
      <c r="P62" s="64">
        <f>IF(
                        C62="INSUMO",
                                        IFERROR(
                                            IF(
                                                INDEX(
                                                    Insumos!C:C,
                                                    MATCH(
                                                        A62&amp;B62,
                                                        Insumos!I:I,
                                                        0)
                                                )="Transporte",
                                                INDEX(
                                                    Insumos!F:F,
                                                    MATCH(
                                                        A62&amp;B62,
                                                        Insumos!I:I,
                                                        0)
                                                ),
                                                0
                                            ),
                                            "Não encontrado"),
                                        IFERROR(
                                            INDEX(Q:Q,
                                                MATCH(
                                                    A62&amp;B62,AG:AG,
                                                    0)
                                            ),
                                            "Não encontrado")
                                    )</f>
        <v>0</v>
      </c>
      <c r="Q62" s="64">
        <f t="shared" si="56"/>
        <v>0</v>
      </c>
      <c r="R62" s="64">
        <f>IF(
                        C62="INSUMO",
                                        IFERROR(
                                            IF(
                                                INDEX(
                                                    Insumos!C:C,
                                                    MATCH(
                                                        A62&amp;B62,
                                                        Insumos!I:I,
                                                        0)
                                                )="Terceirizados",
                                                INDEX(
                                                    Insumos!F:F,
                                                    MATCH(
                                                        A62&amp;B62,
                                                        Insumos!I:I,
                                                        0)
                                                ),
                                                0
                                            ),
                                            "Não encontrado"),
                                        IFERROR(
                                            INDEX(S:S,
                                                MATCH(
                                                    A62&amp;B62,AG:AG,
                                                    0)
                                            ),
                                            "Não encontrado")
                                    )</f>
        <v>0</v>
      </c>
      <c r="S62" s="64">
        <f t="shared" si="57"/>
        <v>0</v>
      </c>
      <c r="T62" s="64">
        <f>IF(
                        C62="INSUMO",
                                        IFERROR(
                                            IF(
                                                INDEX(
                                                    Insumos!C:C,
                                                    MATCH(
                                                        A62&amp;B62,
                                                        Insumos!I:I,
                                                        0)
                                                )="Comissionamento",
                                                INDEX(
                                                    Insumos!F:F,
                                                    MATCH(
                                                        A62&amp;B62,
                                                        Insumos!I:I,
                                                        0)
                                                ),
                                                0
                                            ),
                                            "Não encontrado"),
                                        IFERROR(
                                            INDEX(U:U,
                                                MATCH(
                                                    A62&amp;B62,AG:AG,
                                                    0)
                                            ),
                                            "Não encontrado")
                                    )</f>
        <v>0</v>
      </c>
      <c r="U62" s="64">
        <f t="shared" si="58"/>
        <v>0</v>
      </c>
      <c r="V62" s="64">
        <f>IF(
                        C62="INSUMO",
                                        IFERROR(
                                            IF(
                                                INDEX(
                                                    Insumos!C:C,
                                                    MATCH(
                                                        A62&amp;B62,
                                                        Insumos!I:I,
                                                        0)
                                                )="Verba",
                                                INDEX(
                                                    Insumos!F:F,
                                                    MATCH(
                                                        A62&amp;B62,
                                                        Insumos!I:I,
                                                        0)
                                                ),
                                                0
                                            ),
                                            "Não encontrado"),
                                        IFERROR(
                                            INDEX(W:W,
                                                MATCH(
                                                    A62&amp;B62,AG:AG,
                                                    0)
                                            ),
                                            "Não encontrado")
                                    )</f>
        <v>0</v>
      </c>
      <c r="W62" s="64">
        <f t="shared" si="59"/>
        <v>0</v>
      </c>
      <c r="X62" s="64">
        <f>IF(
                        C62="INSUMO",
                                        IFERROR(
                                            IF(
                                                INDEX(
                                                    Insumos!C:C,
                                                    MATCH(
                                                        A62&amp;B62,
                                                        Insumos!I:I,
                                                        0)
                                                )="Outro",
                                                INDEX(
                                                    Insumos!F:F,
                                                    MATCH(
                                                        A62&amp;B62,
                                                        Insumos!I:I,
                                                        0)
                                                ),
                                                0
                                            ),
                                            "Não encontrado"),
                                        IFERROR(
                                            INDEX(Y:Y,
                                                MATCH(
                                                    A62&amp;B62,AG:AG,
                                                    0)
                                            ),
                                            "Não encontrado")
                                    )</f>
        <v>4.57</v>
      </c>
      <c r="Y62" s="64">
        <f t="shared" si="60"/>
        <v>3.3118790000000002</v>
      </c>
      <c r="Z62" s="64">
        <f>IF(
                            C62="INSUMO",
                            IFERROR(
                                INDEX(
                                    Insumos!F:F,
                                    MATCH(
                                        A62&amp;B62,
                                        Insumos!I:I,
                                        0)
                                ),
                                "Não encontrado"),
                            IFERROR(
                                INDEX(AA:AA,
                                    MATCH(
                                        A62&amp;B62,AG:AG,
                                        0)
                                ),
                                "Não encontrado")
                        )</f>
        <v>40.944978399999997</v>
      </c>
      <c r="AA62" s="64">
        <f t="shared" si="61"/>
        <v>29.672825846479999</v>
      </c>
      <c r="AB62" s="65"/>
      <c r="AC62" s="65"/>
      <c r="AD62" s="62" t="s">
        <v>39</v>
      </c>
      <c r="AE62" s="66"/>
      <c r="AF62" s="66"/>
    </row>
    <row r="63" spans="1:33" x14ac:dyDescent="0.25">
      <c r="A63" s="137" t="s">
        <v>115</v>
      </c>
      <c r="B63" s="68" t="s">
        <v>38</v>
      </c>
      <c r="C63" s="69" t="s">
        <v>86</v>
      </c>
      <c r="D63" s="70" t="s">
        <v>40</v>
      </c>
      <c r="E63" s="70" t="s">
        <v>116</v>
      </c>
      <c r="F63" s="71" t="s">
        <v>90</v>
      </c>
      <c r="G63" s="71">
        <v>0.72470000000000001</v>
      </c>
      <c r="H63" s="72">
        <f>IF(
                        C63="INSUMO",
                                        IFERROR(
                                            IF(
                                                INDEX(
                                                    Insumos!C:C,
                                                    MATCH(
                                                        A63&amp;B63,
                                                        Insumos!I:I,
                                                        0)
                                                )="Material",
                                                INDEX(
                                                    Insumos!F:F,
                                                    MATCH(
                                                        A63&amp;B63,
                                                        Insumos!I:I,
                                                        0)
                                                ),
                                                0
                                            ),
                                            "Não encontrado"),
                                        IFERROR(
                                            INDEX(I:I,
                                                MATCH(
                                                    A63&amp;B63,AG:AG,
                                                    0)
                                            ),
                                            "Não encontrado")
                                    )</f>
        <v>0</v>
      </c>
      <c r="I63" s="72">
        <f t="shared" si="51"/>
        <v>0</v>
      </c>
      <c r="J63" s="72">
        <f t="shared" si="52"/>
        <v>29.705605200000001</v>
      </c>
      <c r="K63" s="72">
        <f t="shared" si="53"/>
        <v>21.527652088440004</v>
      </c>
      <c r="L63" s="72">
        <f>IF(
                        C63="INSUMO",
                                        IFERROR(
                                            IF(
                                                INDEX(
                                                    Insumos!C:C,
                                                    MATCH(
                                                        A63&amp;B63,
                                                        Insumos!I:I,
                                                        0)
                                                )="Mao_obra",
                                                INDEX(
                                                    Insumos!F:F,
                                                    MATCH(
                                                        A63&amp;B63,
                                                        Insumos!I:I,
                                                        0)
                                                ),
                                                0
                                            ),
                                            "Não encontrado"),
                                        IFERROR(
                                            INDEX(M:M,
                                                MATCH(
                                                    A63&amp;B63,AG:AG,
                                                    0)
                                            ),
                                            "Não encontrado")
                                    )</f>
        <v>25.135605200000001</v>
      </c>
      <c r="M63" s="72">
        <f t="shared" si="54"/>
        <v>18.215773088440002</v>
      </c>
      <c r="N63" s="72">
        <f>IF(
                        C63="INSUMO",
                                        IFERROR(
                                            IF(
                                                INDEX(
                                                    Insumos!C:C,
                                                    MATCH(
                                                        A63&amp;B63,
                                                        Insumos!I:I,
                                                        0)
                                                )="Equipamento",
                                                INDEX(
                                                    Insumos!F:F,
                                                    MATCH(
                                                        A63&amp;B63,
                                                        Insumos!I:I,
                                                        0)
                                                ),
                                                0
                                            ),
                                            "Não encontrado"),
                                        IFERROR(
                                            INDEX(O:O,
                                                MATCH(
                                                    A63&amp;B63,AG:AG,
                                                    0)
                                            ),
                                            "Não encontrado")
                                    )</f>
        <v>0</v>
      </c>
      <c r="O63" s="72">
        <f t="shared" si="55"/>
        <v>0</v>
      </c>
      <c r="P63" s="72">
        <f>IF(
                        C63="INSUMO",
                                        IFERROR(
                                            IF(
                                                INDEX(
                                                    Insumos!C:C,
                                                    MATCH(
                                                        A63&amp;B63,
                                                        Insumos!I:I,
                                                        0)
                                                )="Transporte",
                                                INDEX(
                                                    Insumos!F:F,
                                                    MATCH(
                                                        A63&amp;B63,
                                                        Insumos!I:I,
                                                        0)
                                                ),
                                                0
                                            ),
                                            "Não encontrado"),
                                        IFERROR(
                                            INDEX(Q:Q,
                                                MATCH(
                                                    A63&amp;B63,AG:AG,
                                                    0)
                                            ),
                                            "Não encontrado")
                                    )</f>
        <v>0</v>
      </c>
      <c r="Q63" s="72">
        <f t="shared" si="56"/>
        <v>0</v>
      </c>
      <c r="R63" s="72">
        <f>IF(
                        C63="INSUMO",
                                        IFERROR(
                                            IF(
                                                INDEX(
                                                    Insumos!C:C,
                                                    MATCH(
                                                        A63&amp;B63,
                                                        Insumos!I:I,
                                                        0)
                                                )="Terceirizados",
                                                INDEX(
                                                    Insumos!F:F,
                                                    MATCH(
                                                        A63&amp;B63,
                                                        Insumos!I:I,
                                                        0)
                                                ),
                                                0
                                            ),
                                            "Não encontrado"),
                                        IFERROR(
                                            INDEX(S:S,
                                                MATCH(
                                                    A63&amp;B63,AG:AG,
                                                    0)
                                            ),
                                            "Não encontrado")
                                    )</f>
        <v>0</v>
      </c>
      <c r="S63" s="72">
        <f t="shared" si="57"/>
        <v>0</v>
      </c>
      <c r="T63" s="72">
        <f>IF(
                        C63="INSUMO",
                                        IFERROR(
                                            IF(
                                                INDEX(
                                                    Insumos!C:C,
                                                    MATCH(
                                                        A63&amp;B63,
                                                        Insumos!I:I,
                                                        0)
                                                )="Comissionamento",
                                                INDEX(
                                                    Insumos!F:F,
                                                    MATCH(
                                                        A63&amp;B63,
                                                        Insumos!I:I,
                                                        0)
                                                ),
                                                0
                                            ),
                                            "Não encontrado"),
                                        IFERROR(
                                            INDEX(U:U,
                                                MATCH(
                                                    A63&amp;B63,AG:AG,
                                                    0)
                                            ),
                                            "Não encontrado")
                                    )</f>
        <v>0</v>
      </c>
      <c r="U63" s="72">
        <f t="shared" si="58"/>
        <v>0</v>
      </c>
      <c r="V63" s="72">
        <f>IF(
                        C63="INSUMO",
                                        IFERROR(
                                            IF(
                                                INDEX(
                                                    Insumos!C:C,
                                                    MATCH(
                                                        A63&amp;B63,
                                                        Insumos!I:I,
                                                        0)
                                                )="Verba",
                                                INDEX(
                                                    Insumos!F:F,
                                                    MATCH(
                                                        A63&amp;B63,
                                                        Insumos!I:I,
                                                        0)
                                                ),
                                                0
                                            ),
                                            "Não encontrado"),
                                        IFERROR(
                                            INDEX(W:W,
                                                MATCH(
                                                    A63&amp;B63,AG:AG,
                                                    0)
                                            ),
                                            "Não encontrado")
                                    )</f>
        <v>0</v>
      </c>
      <c r="W63" s="72">
        <f t="shared" si="59"/>
        <v>0</v>
      </c>
      <c r="X63" s="72">
        <f>IF(
                        C63="INSUMO",
                                        IFERROR(
                                            IF(
                                                INDEX(
                                                    Insumos!C:C,
                                                    MATCH(
                                                        A63&amp;B63,
                                                        Insumos!I:I,
                                                        0)
                                                )="Outro",
                                                INDEX(
                                                    Insumos!F:F,
                                                    MATCH(
                                                        A63&amp;B63,
                                                        Insumos!I:I,
                                                        0)
                                                ),
                                                0
                                            ),
                                            "Não encontrado"),
                                        IFERROR(
                                            INDEX(Y:Y,
                                                MATCH(
                                                    A63&amp;B63,AG:AG,
                                                    0)
                                            ),
                                            "Não encontrado")
                                    )</f>
        <v>4.57</v>
      </c>
      <c r="Y63" s="72">
        <f t="shared" si="60"/>
        <v>3.3118790000000002</v>
      </c>
      <c r="Z63" s="72">
        <f>IF(
                            C63="INSUMO",
                            IFERROR(
                                INDEX(
                                    Insumos!F:F,
                                    MATCH(
                                        A63&amp;B63,
                                        Insumos!I:I,
                                        0)
                                ),
                                "Não encontrado"),
                            IFERROR(
                                INDEX(AA:AA,
                                    MATCH(
                                        A63&amp;B63,AG:AG,
                                        0)
                                ),
                                "Não encontrado")
                        )</f>
        <v>29.705605200000001</v>
      </c>
      <c r="AA63" s="72">
        <f t="shared" si="61"/>
        <v>21.52765208844</v>
      </c>
      <c r="AB63" s="73"/>
      <c r="AC63" s="73"/>
      <c r="AD63" s="70" t="s">
        <v>39</v>
      </c>
      <c r="AE63" s="74"/>
      <c r="AF63" s="74"/>
    </row>
    <row r="64" spans="1:33" x14ac:dyDescent="0.25">
      <c r="A64" s="138" t="s">
        <v>128</v>
      </c>
      <c r="B64" s="60" t="s">
        <v>38</v>
      </c>
      <c r="C64" s="61" t="s">
        <v>45</v>
      </c>
      <c r="D64" s="62" t="s">
        <v>40</v>
      </c>
      <c r="E64" s="62" t="s">
        <v>129</v>
      </c>
      <c r="F64" s="63" t="s">
        <v>102</v>
      </c>
      <c r="G64" s="63">
        <v>0.55000000000000004</v>
      </c>
      <c r="H64" s="64">
        <f>IF(
                        C64="INSUMO",
                                        IFERROR(
                                            IF(
                                                INDEX(
                                                    Insumos!C:C,
                                                    MATCH(
                                                        A64&amp;B64,
                                                        Insumos!I:I,
                                                        0)
                                                )="Material",
                                                INDEX(
                                                    Insumos!F:F,
                                                    MATCH(
                                                        A64&amp;B64,
                                                        Insumos!I:I,
                                                        0)
                                                ),
                                                0
                                            ),
                                            "Não encontrado"),
                                        IFERROR(
                                            INDEX(I:I,
                                                MATCH(
                                                    A64&amp;B64,AG:AG,
                                                    0)
                                            ),
                                            "Não encontrado")
                                    )</f>
        <v>7.93</v>
      </c>
      <c r="I64" s="64">
        <f t="shared" si="51"/>
        <v>4.3615000000000004</v>
      </c>
      <c r="J64" s="64">
        <f t="shared" si="52"/>
        <v>0</v>
      </c>
      <c r="K64" s="64">
        <f t="shared" si="53"/>
        <v>0</v>
      </c>
      <c r="L64" s="64">
        <f>IF(
                        C64="INSUMO",
                                        IFERROR(
                                            IF(
                                                INDEX(
                                                    Insumos!C:C,
                                                    MATCH(
                                                        A64&amp;B64,
                                                        Insumos!I:I,
                                                        0)
                                                )="Mao_obra",
                                                INDEX(
                                                    Insumos!F:F,
                                                    MATCH(
                                                        A64&amp;B64,
                                                        Insumos!I:I,
                                                        0)
                                                ),
                                                0
                                            ),
                                            "Não encontrado"),
                                        IFERROR(
                                            INDEX(M:M,
                                                MATCH(
                                                    A64&amp;B64,AG:AG,
                                                    0)
                                            ),
                                            "Não encontrado")
                                    )</f>
        <v>0</v>
      </c>
      <c r="M64" s="64">
        <f t="shared" si="54"/>
        <v>0</v>
      </c>
      <c r="N64" s="64">
        <f>IF(
                        C64="INSUMO",
                                        IFERROR(
                                            IF(
                                                INDEX(
                                                    Insumos!C:C,
                                                    MATCH(
                                                        A64&amp;B64,
                                                        Insumos!I:I,
                                                        0)
                                                )="Equipamento",
                                                INDEX(
                                                    Insumos!F:F,
                                                    MATCH(
                                                        A64&amp;B64,
                                                        Insumos!I:I,
                                                        0)
                                                ),
                                                0
                                            ),
                                            "Não encontrado"),
                                        IFERROR(
                                            INDEX(O:O,
                                                MATCH(
                                                    A64&amp;B64,AG:AG,
                                                    0)
                                            ),
                                            "Não encontrado")
                                    )</f>
        <v>0</v>
      </c>
      <c r="O64" s="64">
        <f t="shared" si="55"/>
        <v>0</v>
      </c>
      <c r="P64" s="64">
        <f>IF(
                        C64="INSUMO",
                                        IFERROR(
                                            IF(
                                                INDEX(
                                                    Insumos!C:C,
                                                    MATCH(
                                                        A64&amp;B64,
                                                        Insumos!I:I,
                                                        0)
                                                )="Transporte",
                                                INDEX(
                                                    Insumos!F:F,
                                                    MATCH(
                                                        A64&amp;B64,
                                                        Insumos!I:I,
                                                        0)
                                                ),
                                                0
                                            ),
                                            "Não encontrado"),
                                        IFERROR(
                                            INDEX(Q:Q,
                                                MATCH(
                                                    A64&amp;B64,AG:AG,
                                                    0)
                                            ),
                                            "Não encontrado")
                                    )</f>
        <v>0</v>
      </c>
      <c r="Q64" s="64">
        <f t="shared" si="56"/>
        <v>0</v>
      </c>
      <c r="R64" s="64">
        <f>IF(
                        C64="INSUMO",
                                        IFERROR(
                                            IF(
                                                INDEX(
                                                    Insumos!C:C,
                                                    MATCH(
                                                        A64&amp;B64,
                                                        Insumos!I:I,
                                                        0)
                                                )="Terceirizados",
                                                INDEX(
                                                    Insumos!F:F,
                                                    MATCH(
                                                        A64&amp;B64,
                                                        Insumos!I:I,
                                                        0)
                                                ),
                                                0
                                            ),
                                            "Não encontrado"),
                                        IFERROR(
                                            INDEX(S:S,
                                                MATCH(
                                                    A64&amp;B64,AG:AG,
                                                    0)
                                            ),
                                            "Não encontrado")
                                    )</f>
        <v>0</v>
      </c>
      <c r="S64" s="64">
        <f t="shared" si="57"/>
        <v>0</v>
      </c>
      <c r="T64" s="64">
        <f>IF(
                        C64="INSUMO",
                                        IFERROR(
                                            IF(
                                                INDEX(
                                                    Insumos!C:C,
                                                    MATCH(
                                                        A64&amp;B64,
                                                        Insumos!I:I,
                                                        0)
                                                )="Comissionamento",
                                                INDEX(
                                                    Insumos!F:F,
                                                    MATCH(
                                                        A64&amp;B64,
                                                        Insumos!I:I,
                                                        0)
                                                ),
                                                0
                                            ),
                                            "Não encontrado"),
                                        IFERROR(
                                            INDEX(U:U,
                                                MATCH(
                                                    A64&amp;B64,AG:AG,
                                                    0)
                                            ),
                                            "Não encontrado")
                                    )</f>
        <v>0</v>
      </c>
      <c r="U64" s="64">
        <f t="shared" si="58"/>
        <v>0</v>
      </c>
      <c r="V64" s="64">
        <f>IF(
                        C64="INSUMO",
                                        IFERROR(
                                            IF(
                                                INDEX(
                                                    Insumos!C:C,
                                                    MATCH(
                                                        A64&amp;B64,
                                                        Insumos!I:I,
                                                        0)
                                                )="Verba",
                                                INDEX(
                                                    Insumos!F:F,
                                                    MATCH(
                                                        A64&amp;B64,
                                                        Insumos!I:I,
                                                        0)
                                                ),
                                                0
                                            ),
                                            "Não encontrado"),
                                        IFERROR(
                                            INDEX(W:W,
                                                MATCH(
                                                    A64&amp;B64,AG:AG,
                                                    0)
                                            ),
                                            "Não encontrado")
                                    )</f>
        <v>0</v>
      </c>
      <c r="W64" s="64">
        <f t="shared" si="59"/>
        <v>0</v>
      </c>
      <c r="X64" s="64">
        <f>IF(
                        C64="INSUMO",
                                        IFERROR(
                                            IF(
                                                INDEX(
                                                    Insumos!C:C,
                                                    MATCH(
                                                        A64&amp;B64,
                                                        Insumos!I:I,
                                                        0)
                                                )="Outro",
                                                INDEX(
                                                    Insumos!F:F,
                                                    MATCH(
                                                        A64&amp;B64,
                                                        Insumos!I:I,
                                                        0)
                                                ),
                                                0
                                            ),
                                            "Não encontrado"),
                                        IFERROR(
                                            INDEX(Y:Y,
                                                MATCH(
                                                    A64&amp;B64,AG:AG,
                                                    0)
                                            ),
                                            "Não encontrado")
                                    )</f>
        <v>0</v>
      </c>
      <c r="Y64" s="64">
        <f t="shared" si="60"/>
        <v>0</v>
      </c>
      <c r="Z64" s="64">
        <f>IF(
                            C64="INSUMO",
                            IFERROR(
                                INDEX(
                                    Insumos!F:F,
                                    MATCH(
                                        A64&amp;B64,
                                        Insumos!I:I,
                                        0)
                                ),
                                "Não encontrado"),
                            IFERROR(
                                INDEX(AA:AA,
                                    MATCH(
                                        A64&amp;B64,AG:AG,
                                        0)
                                ),
                                "Não encontrado")
                        )</f>
        <v>7.93</v>
      </c>
      <c r="AA64" s="64">
        <f t="shared" si="61"/>
        <v>4.3615000000000004</v>
      </c>
      <c r="AB64" s="65"/>
      <c r="AC64" s="65"/>
      <c r="AD64" s="62" t="s">
        <v>39</v>
      </c>
      <c r="AE64" s="66"/>
      <c r="AF64" s="66"/>
    </row>
    <row r="65" spans="1:33" x14ac:dyDescent="0.25">
      <c r="A65" s="137" t="s">
        <v>130</v>
      </c>
      <c r="B65" s="68" t="s">
        <v>38</v>
      </c>
      <c r="C65" s="69" t="s">
        <v>45</v>
      </c>
      <c r="D65" s="70" t="s">
        <v>40</v>
      </c>
      <c r="E65" s="70" t="s">
        <v>131</v>
      </c>
      <c r="F65" s="71" t="s">
        <v>132</v>
      </c>
      <c r="G65" s="71">
        <v>2.5600000000000001E-2</v>
      </c>
      <c r="H65" s="72">
        <f>IF(
                        C65="INSUMO",
                                        IFERROR(
                                            IF(
                                                INDEX(
                                                    Insumos!C:C,
                                                    MATCH(
                                                        A65&amp;B65,
                                                        Insumos!I:I,
                                                        0)
                                                )="Material",
                                                INDEX(
                                                    Insumos!F:F,
                                                    MATCH(
                                                        A65&amp;B65,
                                                        Insumos!I:I,
                                                        0)
                                                ),
                                                0
                                            ),
                                            "Não encontrado"),
                                        IFERROR(
                                            INDEX(I:I,
                                                MATCH(
                                                    A65&amp;B65,AG:AG,
                                                    0)
                                            ),
                                            "Não encontrado")
                                    )</f>
        <v>29.08</v>
      </c>
      <c r="I65" s="72">
        <f t="shared" si="51"/>
        <v>0.744448</v>
      </c>
      <c r="J65" s="72">
        <f t="shared" si="52"/>
        <v>0</v>
      </c>
      <c r="K65" s="72">
        <f t="shared" si="53"/>
        <v>0</v>
      </c>
      <c r="L65" s="72">
        <f>IF(
                        C65="INSUMO",
                                        IFERROR(
                                            IF(
                                                INDEX(
                                                    Insumos!C:C,
                                                    MATCH(
                                                        A65&amp;B65,
                                                        Insumos!I:I,
                                                        0)
                                                )="Mao_obra",
                                                INDEX(
                                                    Insumos!F:F,
                                                    MATCH(
                                                        A65&amp;B65,
                                                        Insumos!I:I,
                                                        0)
                                                ),
                                                0
                                            ),
                                            "Não encontrado"),
                                        IFERROR(
                                            INDEX(M:M,
                                                MATCH(
                                                    A65&amp;B65,AG:AG,
                                                    0)
                                            ),
                                            "Não encontrado")
                                    )</f>
        <v>0</v>
      </c>
      <c r="M65" s="72">
        <f t="shared" si="54"/>
        <v>0</v>
      </c>
      <c r="N65" s="72">
        <f>IF(
                        C65="INSUMO",
                                        IFERROR(
                                            IF(
                                                INDEX(
                                                    Insumos!C:C,
                                                    MATCH(
                                                        A65&amp;B65,
                                                        Insumos!I:I,
                                                        0)
                                                )="Equipamento",
                                                INDEX(
                                                    Insumos!F:F,
                                                    MATCH(
                                                        A65&amp;B65,
                                                        Insumos!I:I,
                                                        0)
                                                ),
                                                0
                                            ),
                                            "Não encontrado"),
                                        IFERROR(
                                            INDEX(O:O,
                                                MATCH(
                                                    A65&amp;B65,AG:AG,
                                                    0)
                                            ),
                                            "Não encontrado")
                                    )</f>
        <v>0</v>
      </c>
      <c r="O65" s="72">
        <f t="shared" si="55"/>
        <v>0</v>
      </c>
      <c r="P65" s="72">
        <f>IF(
                        C65="INSUMO",
                                        IFERROR(
                                            IF(
                                                INDEX(
                                                    Insumos!C:C,
                                                    MATCH(
                                                        A65&amp;B65,
                                                        Insumos!I:I,
                                                        0)
                                                )="Transporte",
                                                INDEX(
                                                    Insumos!F:F,
                                                    MATCH(
                                                        A65&amp;B65,
                                                        Insumos!I:I,
                                                        0)
                                                ),
                                                0
                                            ),
                                            "Não encontrado"),
                                        IFERROR(
                                            INDEX(Q:Q,
                                                MATCH(
                                                    A65&amp;B65,AG:AG,
                                                    0)
                                            ),
                                            "Não encontrado")
                                    )</f>
        <v>0</v>
      </c>
      <c r="Q65" s="72">
        <f t="shared" si="56"/>
        <v>0</v>
      </c>
      <c r="R65" s="72">
        <f>IF(
                        C65="INSUMO",
                                        IFERROR(
                                            IF(
                                                INDEX(
                                                    Insumos!C:C,
                                                    MATCH(
                                                        A65&amp;B65,
                                                        Insumos!I:I,
                                                        0)
                                                )="Terceirizados",
                                                INDEX(
                                                    Insumos!F:F,
                                                    MATCH(
                                                        A65&amp;B65,
                                                        Insumos!I:I,
                                                        0)
                                                ),
                                                0
                                            ),
                                            "Não encontrado"),
                                        IFERROR(
                                            INDEX(S:S,
                                                MATCH(
                                                    A65&amp;B65,AG:AG,
                                                    0)
                                            ),
                                            "Não encontrado")
                                    )</f>
        <v>0</v>
      </c>
      <c r="S65" s="72">
        <f t="shared" si="57"/>
        <v>0</v>
      </c>
      <c r="T65" s="72">
        <f>IF(
                        C65="INSUMO",
                                        IFERROR(
                                            IF(
                                                INDEX(
                                                    Insumos!C:C,
                                                    MATCH(
                                                        A65&amp;B65,
                                                        Insumos!I:I,
                                                        0)
                                                )="Comissionamento",
                                                INDEX(
                                                    Insumos!F:F,
                                                    MATCH(
                                                        A65&amp;B65,
                                                        Insumos!I:I,
                                                        0)
                                                ),
                                                0
                                            ),
                                            "Não encontrado"),
                                        IFERROR(
                                            INDEX(U:U,
                                                MATCH(
                                                    A65&amp;B65,AG:AG,
                                                    0)
                                            ),
                                            "Não encontrado")
                                    )</f>
        <v>0</v>
      </c>
      <c r="U65" s="72">
        <f t="shared" si="58"/>
        <v>0</v>
      </c>
      <c r="V65" s="72">
        <f>IF(
                        C65="INSUMO",
                                        IFERROR(
                                            IF(
                                                INDEX(
                                                    Insumos!C:C,
                                                    MATCH(
                                                        A65&amp;B65,
                                                        Insumos!I:I,
                                                        0)
                                                )="Verba",
                                                INDEX(
                                                    Insumos!F:F,
                                                    MATCH(
                                                        A65&amp;B65,
                                                        Insumos!I:I,
                                                        0)
                                                ),
                                                0
                                            ),
                                            "Não encontrado"),
                                        IFERROR(
                                            INDEX(W:W,
                                                MATCH(
                                                    A65&amp;B65,AG:AG,
                                                    0)
                                            ),
                                            "Não encontrado")
                                    )</f>
        <v>0</v>
      </c>
      <c r="W65" s="72">
        <f t="shared" si="59"/>
        <v>0</v>
      </c>
      <c r="X65" s="72">
        <f>IF(
                        C65="INSUMO",
                                        IFERROR(
                                            IF(
                                                INDEX(
                                                    Insumos!C:C,
                                                    MATCH(
                                                        A65&amp;B65,
                                                        Insumos!I:I,
                                                        0)
                                                )="Outro",
                                                INDEX(
                                                    Insumos!F:F,
                                                    MATCH(
                                                        A65&amp;B65,
                                                        Insumos!I:I,
                                                        0)
                                                ),
                                                0
                                            ),
                                            "Não encontrado"),
                                        IFERROR(
                                            INDEX(Y:Y,
                                                MATCH(
                                                    A65&amp;B65,AG:AG,
                                                    0)
                                            ),
                                            "Não encontrado")
                                    )</f>
        <v>0</v>
      </c>
      <c r="Y65" s="72">
        <f t="shared" si="60"/>
        <v>0</v>
      </c>
      <c r="Z65" s="72">
        <f>IF(
                            C65="INSUMO",
                            IFERROR(
                                INDEX(
                                    Insumos!F:F,
                                    MATCH(
                                        A65&amp;B65,
                                        Insumos!I:I,
                                        0)
                                ),
                                "Não encontrado"),
                            IFERROR(
                                INDEX(AA:AA,
                                    MATCH(
                                        A65&amp;B65,AG:AG,
                                        0)
                                ),
                                "Não encontrado")
                        )</f>
        <v>29.08</v>
      </c>
      <c r="AA65" s="72">
        <f t="shared" si="61"/>
        <v>0.744448</v>
      </c>
      <c r="AB65" s="73"/>
      <c r="AC65" s="73"/>
      <c r="AD65" s="70" t="s">
        <v>39</v>
      </c>
      <c r="AE65" s="74"/>
      <c r="AF65" s="74"/>
    </row>
    <row r="66" spans="1:33" x14ac:dyDescent="0.25">
      <c r="A66" s="138" t="s">
        <v>133</v>
      </c>
      <c r="B66" s="60" t="s">
        <v>38</v>
      </c>
      <c r="C66" s="61" t="s">
        <v>45</v>
      </c>
      <c r="D66" s="62" t="s">
        <v>40</v>
      </c>
      <c r="E66" s="62" t="s">
        <v>134</v>
      </c>
      <c r="F66" s="63" t="s">
        <v>95</v>
      </c>
      <c r="G66" s="63">
        <v>0.111</v>
      </c>
      <c r="H66" s="64">
        <f>IF(
                        C66="INSUMO",
                                        IFERROR(
                                            IF(
                                                INDEX(
                                                    Insumos!C:C,
                                                    MATCH(
                                                        A66&amp;B66,
                                                        Insumos!I:I,
                                                        0)
                                                )="Material",
                                                INDEX(
                                                    Insumos!F:F,
                                                    MATCH(
                                                        A66&amp;B66,
                                                        Insumos!I:I,
                                                        0)
                                                ),
                                                0
                                            ),
                                            "Não encontrado"),
                                        IFERROR(
                                            INDEX(I:I,
                                                MATCH(
                                                    A66&amp;B66,AG:AG,
                                                    0)
                                            ),
                                            "Não encontrado")
                                    )</f>
        <v>15.13</v>
      </c>
      <c r="I66" s="64">
        <f t="shared" si="51"/>
        <v>1.6794300000000002</v>
      </c>
      <c r="J66" s="64">
        <f t="shared" si="52"/>
        <v>0</v>
      </c>
      <c r="K66" s="64">
        <f t="shared" si="53"/>
        <v>0</v>
      </c>
      <c r="L66" s="64">
        <f>IF(
                        C66="INSUMO",
                                        IFERROR(
                                            IF(
                                                INDEX(
                                                    Insumos!C:C,
                                                    MATCH(
                                                        A66&amp;B66,
                                                        Insumos!I:I,
                                                        0)
                                                )="Mao_obra",
                                                INDEX(
                                                    Insumos!F:F,
                                                    MATCH(
                                                        A66&amp;B66,
                                                        Insumos!I:I,
                                                        0)
                                                ),
                                                0
                                            ),
                                            "Não encontrado"),
                                        IFERROR(
                                            INDEX(M:M,
                                                MATCH(
                                                    A66&amp;B66,AG:AG,
                                                    0)
                                            ),
                                            "Não encontrado")
                                    )</f>
        <v>0</v>
      </c>
      <c r="M66" s="64">
        <f t="shared" si="54"/>
        <v>0</v>
      </c>
      <c r="N66" s="64">
        <f>IF(
                        C66="INSUMO",
                                        IFERROR(
                                            IF(
                                                INDEX(
                                                    Insumos!C:C,
                                                    MATCH(
                                                        A66&amp;B66,
                                                        Insumos!I:I,
                                                        0)
                                                )="Equipamento",
                                                INDEX(
                                                    Insumos!F:F,
                                                    MATCH(
                                                        A66&amp;B66,
                                                        Insumos!I:I,
                                                        0)
                                                ),
                                                0
                                            ),
                                            "Não encontrado"),
                                        IFERROR(
                                            INDEX(O:O,
                                                MATCH(
                                                    A66&amp;B66,AG:AG,
                                                    0)
                                            ),
                                            "Não encontrado")
                                    )</f>
        <v>0</v>
      </c>
      <c r="O66" s="64">
        <f t="shared" si="55"/>
        <v>0</v>
      </c>
      <c r="P66" s="64">
        <f>IF(
                        C66="INSUMO",
                                        IFERROR(
                                            IF(
                                                INDEX(
                                                    Insumos!C:C,
                                                    MATCH(
                                                        A66&amp;B66,
                                                        Insumos!I:I,
                                                        0)
                                                )="Transporte",
                                                INDEX(
                                                    Insumos!F:F,
                                                    MATCH(
                                                        A66&amp;B66,
                                                        Insumos!I:I,
                                                        0)
                                                ),
                                                0
                                            ),
                                            "Não encontrado"),
                                        IFERROR(
                                            INDEX(Q:Q,
                                                MATCH(
                                                    A66&amp;B66,AG:AG,
                                                    0)
                                            ),
                                            "Não encontrado")
                                    )</f>
        <v>0</v>
      </c>
      <c r="Q66" s="64">
        <f t="shared" si="56"/>
        <v>0</v>
      </c>
      <c r="R66" s="64">
        <f>IF(
                        C66="INSUMO",
                                        IFERROR(
                                            IF(
                                                INDEX(
                                                    Insumos!C:C,
                                                    MATCH(
                                                        A66&amp;B66,
                                                        Insumos!I:I,
                                                        0)
                                                )="Terceirizados",
                                                INDEX(
                                                    Insumos!F:F,
                                                    MATCH(
                                                        A66&amp;B66,
                                                        Insumos!I:I,
                                                        0)
                                                ),
                                                0
                                            ),
                                            "Não encontrado"),
                                        IFERROR(
                                            INDEX(S:S,
                                                MATCH(
                                                    A66&amp;B66,AG:AG,
                                                    0)
                                            ),
                                            "Não encontrado")
                                    )</f>
        <v>0</v>
      </c>
      <c r="S66" s="64">
        <f t="shared" si="57"/>
        <v>0</v>
      </c>
      <c r="T66" s="64">
        <f>IF(
                        C66="INSUMO",
                                        IFERROR(
                                            IF(
                                                INDEX(
                                                    Insumos!C:C,
                                                    MATCH(
                                                        A66&amp;B66,
                                                        Insumos!I:I,
                                                        0)
                                                )="Comissionamento",
                                                INDEX(
                                                    Insumos!F:F,
                                                    MATCH(
                                                        A66&amp;B66,
                                                        Insumos!I:I,
                                                        0)
                                                ),
                                                0
                                            ),
                                            "Não encontrado"),
                                        IFERROR(
                                            INDEX(U:U,
                                                MATCH(
                                                    A66&amp;B66,AG:AG,
                                                    0)
                                            ),
                                            "Não encontrado")
                                    )</f>
        <v>0</v>
      </c>
      <c r="U66" s="64">
        <f t="shared" si="58"/>
        <v>0</v>
      </c>
      <c r="V66" s="64">
        <f>IF(
                        C66="INSUMO",
                                        IFERROR(
                                            IF(
                                                INDEX(
                                                    Insumos!C:C,
                                                    MATCH(
                                                        A66&amp;B66,
                                                        Insumos!I:I,
                                                        0)
                                                )="Verba",
                                                INDEX(
                                                    Insumos!F:F,
                                                    MATCH(
                                                        A66&amp;B66,
                                                        Insumos!I:I,
                                                        0)
                                                ),
                                                0
                                            ),
                                            "Não encontrado"),
                                        IFERROR(
                                            INDEX(W:W,
                                                MATCH(
                                                    A66&amp;B66,AG:AG,
                                                    0)
                                            ),
                                            "Não encontrado")
                                    )</f>
        <v>0</v>
      </c>
      <c r="W66" s="64">
        <f t="shared" si="59"/>
        <v>0</v>
      </c>
      <c r="X66" s="64">
        <f>IF(
                        C66="INSUMO",
                                        IFERROR(
                                            IF(
                                                INDEX(
                                                    Insumos!C:C,
                                                    MATCH(
                                                        A66&amp;B66,
                                                        Insumos!I:I,
                                                        0)
                                                )="Outro",
                                                INDEX(
                                                    Insumos!F:F,
                                                    MATCH(
                                                        A66&amp;B66,
                                                        Insumos!I:I,
                                                        0)
                                                ),
                                                0
                                            ),
                                            "Não encontrado"),
                                        IFERROR(
                                            INDEX(Y:Y,
                                                MATCH(
                                                    A66&amp;B66,AG:AG,
                                                    0)
                                            ),
                                            "Não encontrado")
                                    )</f>
        <v>0</v>
      </c>
      <c r="Y66" s="64">
        <f t="shared" si="60"/>
        <v>0</v>
      </c>
      <c r="Z66" s="64">
        <f>IF(
                            C66="INSUMO",
                            IFERROR(
                                INDEX(
                                    Insumos!F:F,
                                    MATCH(
                                        A66&amp;B66,
                                        Insumos!I:I,
                                        0)
                                ),
                                "Não encontrado"),
                            IFERROR(
                                INDEX(AA:AA,
                                    MATCH(
                                        A66&amp;B66,AG:AG,
                                        0)
                                ),
                                "Não encontrado")
                        )</f>
        <v>15.13</v>
      </c>
      <c r="AA66" s="64">
        <f t="shared" si="61"/>
        <v>1.6794300000000002</v>
      </c>
      <c r="AB66" s="65"/>
      <c r="AC66" s="65"/>
      <c r="AD66" s="62" t="s">
        <v>39</v>
      </c>
      <c r="AE66" s="66"/>
      <c r="AF66" s="66"/>
    </row>
    <row r="67" spans="1:33" x14ac:dyDescent="0.25">
      <c r="A67" s="137" t="s">
        <v>135</v>
      </c>
      <c r="B67" s="68" t="s">
        <v>38</v>
      </c>
      <c r="C67" s="69" t="s">
        <v>45</v>
      </c>
      <c r="D67" s="70" t="s">
        <v>40</v>
      </c>
      <c r="E67" s="70" t="s">
        <v>136</v>
      </c>
      <c r="F67" s="71" t="s">
        <v>102</v>
      </c>
      <c r="G67" s="71">
        <v>0.41249999999999998</v>
      </c>
      <c r="H67" s="72">
        <f>IF(
                        C67="INSUMO",
                                        IFERROR(
                                            IF(
                                                INDEX(
                                                    Insumos!C:C,
                                                    MATCH(
                                                        A67&amp;B67,
                                                        Insumos!I:I,
                                                        0)
                                                )="Material",
                                                INDEX(
                                                    Insumos!F:F,
                                                    MATCH(
                                                        A67&amp;B67,
                                                        Insumos!I:I,
                                                        0)
                                                ),
                                                0
                                            ),
                                            "Não encontrado"),
                                        IFERROR(
                                            INDEX(I:I,
                                                MATCH(
                                                    A67&amp;B67,AG:AG,
                                                    0)
                                            ),
                                            "Não encontrado")
                                    )</f>
        <v>53.29</v>
      </c>
      <c r="I67" s="72">
        <f t="shared" si="51"/>
        <v>21.982125</v>
      </c>
      <c r="J67" s="72">
        <f t="shared" si="52"/>
        <v>0</v>
      </c>
      <c r="K67" s="72">
        <f t="shared" si="53"/>
        <v>0</v>
      </c>
      <c r="L67" s="72">
        <f>IF(
                        C67="INSUMO",
                                        IFERROR(
                                            IF(
                                                INDEX(
                                                    Insumos!C:C,
                                                    MATCH(
                                                        A67&amp;B67,
                                                        Insumos!I:I,
                                                        0)
                                                )="Mao_obra",
                                                INDEX(
                                                    Insumos!F:F,
                                                    MATCH(
                                                        A67&amp;B67,
                                                        Insumos!I:I,
                                                        0)
                                                ),
                                                0
                                            ),
                                            "Não encontrado"),
                                        IFERROR(
                                            INDEX(M:M,
                                                MATCH(
                                                    A67&amp;B67,AG:AG,
                                                    0)
                                            ),
                                            "Não encontrado")
                                    )</f>
        <v>0</v>
      </c>
      <c r="M67" s="72">
        <f t="shared" si="54"/>
        <v>0</v>
      </c>
      <c r="N67" s="72">
        <f>IF(
                        C67="INSUMO",
                                        IFERROR(
                                            IF(
                                                INDEX(
                                                    Insumos!C:C,
                                                    MATCH(
                                                        A67&amp;B67,
                                                        Insumos!I:I,
                                                        0)
                                                )="Equipamento",
                                                INDEX(
                                                    Insumos!F:F,
                                                    MATCH(
                                                        A67&amp;B67,
                                                        Insumos!I:I,
                                                        0)
                                                ),
                                                0
                                            ),
                                            "Não encontrado"),
                                        IFERROR(
                                            INDEX(O:O,
                                                MATCH(
                                                    A67&amp;B67,AG:AG,
                                                    0)
                                            ),
                                            "Não encontrado")
                                    )</f>
        <v>0</v>
      </c>
      <c r="O67" s="72">
        <f t="shared" si="55"/>
        <v>0</v>
      </c>
      <c r="P67" s="72">
        <f>IF(
                        C67="INSUMO",
                                        IFERROR(
                                            IF(
                                                INDEX(
                                                    Insumos!C:C,
                                                    MATCH(
                                                        A67&amp;B67,
                                                        Insumos!I:I,
                                                        0)
                                                )="Transporte",
                                                INDEX(
                                                    Insumos!F:F,
                                                    MATCH(
                                                        A67&amp;B67,
                                                        Insumos!I:I,
                                                        0)
                                                ),
                                                0
                                            ),
                                            "Não encontrado"),
                                        IFERROR(
                                            INDEX(Q:Q,
                                                MATCH(
                                                    A67&amp;B67,AG:AG,
                                                    0)
                                            ),
                                            "Não encontrado")
                                    )</f>
        <v>0</v>
      </c>
      <c r="Q67" s="72">
        <f t="shared" si="56"/>
        <v>0</v>
      </c>
      <c r="R67" s="72">
        <f>IF(
                        C67="INSUMO",
                                        IFERROR(
                                            IF(
                                                INDEX(
                                                    Insumos!C:C,
                                                    MATCH(
                                                        A67&amp;B67,
                                                        Insumos!I:I,
                                                        0)
                                                )="Terceirizados",
                                                INDEX(
                                                    Insumos!F:F,
                                                    MATCH(
                                                        A67&amp;B67,
                                                        Insumos!I:I,
                                                        0)
                                                ),
                                                0
                                            ),
                                            "Não encontrado"),
                                        IFERROR(
                                            INDEX(S:S,
                                                MATCH(
                                                    A67&amp;B67,AG:AG,
                                                    0)
                                            ),
                                            "Não encontrado")
                                    )</f>
        <v>0</v>
      </c>
      <c r="S67" s="72">
        <f t="shared" si="57"/>
        <v>0</v>
      </c>
      <c r="T67" s="72">
        <f>IF(
                        C67="INSUMO",
                                        IFERROR(
                                            IF(
                                                INDEX(
                                                    Insumos!C:C,
                                                    MATCH(
                                                        A67&amp;B67,
                                                        Insumos!I:I,
                                                        0)
                                                )="Comissionamento",
                                                INDEX(
                                                    Insumos!F:F,
                                                    MATCH(
                                                        A67&amp;B67,
                                                        Insumos!I:I,
                                                        0)
                                                ),
                                                0
                                            ),
                                            "Não encontrado"),
                                        IFERROR(
                                            INDEX(U:U,
                                                MATCH(
                                                    A67&amp;B67,AG:AG,
                                                    0)
                                            ),
                                            "Não encontrado")
                                    )</f>
        <v>0</v>
      </c>
      <c r="U67" s="72">
        <f t="shared" si="58"/>
        <v>0</v>
      </c>
      <c r="V67" s="72">
        <f>IF(
                        C67="INSUMO",
                                        IFERROR(
                                            IF(
                                                INDEX(
                                                    Insumos!C:C,
                                                    MATCH(
                                                        A67&amp;B67,
                                                        Insumos!I:I,
                                                        0)
                                                )="Verba",
                                                INDEX(
                                                    Insumos!F:F,
                                                    MATCH(
                                                        A67&amp;B67,
                                                        Insumos!I:I,
                                                        0)
                                                ),
                                                0
                                            ),
                                            "Não encontrado"),
                                        IFERROR(
                                            INDEX(W:W,
                                                MATCH(
                                                    A67&amp;B67,AG:AG,
                                                    0)
                                            ),
                                            "Não encontrado")
                                    )</f>
        <v>0</v>
      </c>
      <c r="W67" s="72">
        <f t="shared" si="59"/>
        <v>0</v>
      </c>
      <c r="X67" s="72">
        <f>IF(
                        C67="INSUMO",
                                        IFERROR(
                                            IF(
                                                INDEX(
                                                    Insumos!C:C,
                                                    MATCH(
                                                        A67&amp;B67,
                                                        Insumos!I:I,
                                                        0)
                                                )="Outro",
                                                INDEX(
                                                    Insumos!F:F,
                                                    MATCH(
                                                        A67&amp;B67,
                                                        Insumos!I:I,
                                                        0)
                                                ),
                                                0
                                            ),
                                            "Não encontrado"),
                                        IFERROR(
                                            INDEX(Y:Y,
                                                MATCH(
                                                    A67&amp;B67,AG:AG,
                                                    0)
                                            ),
                                            "Não encontrado")
                                    )</f>
        <v>0</v>
      </c>
      <c r="Y67" s="72">
        <f t="shared" si="60"/>
        <v>0</v>
      </c>
      <c r="Z67" s="72">
        <f>IF(
                            C67="INSUMO",
                            IFERROR(
                                INDEX(
                                    Insumos!F:F,
                                    MATCH(
                                        A67&amp;B67,
                                        Insumos!I:I,
                                        0)
                                ),
                                "Não encontrado"),
                            IFERROR(
                                INDEX(AA:AA,
                                    MATCH(
                                        A67&amp;B67,AG:AG,
                                        0)
                                ),
                                "Não encontrado")
                        )</f>
        <v>53.29</v>
      </c>
      <c r="AA67" s="72">
        <f t="shared" si="61"/>
        <v>21.982125</v>
      </c>
      <c r="AB67" s="73"/>
      <c r="AC67" s="73"/>
      <c r="AD67" s="70" t="s">
        <v>39</v>
      </c>
      <c r="AE67" s="74"/>
      <c r="AF67" s="74"/>
    </row>
    <row r="68" spans="1:33" x14ac:dyDescent="0.25">
      <c r="A68" s="138" t="s">
        <v>137</v>
      </c>
      <c r="B68" s="60" t="s">
        <v>38</v>
      </c>
      <c r="C68" s="61" t="s">
        <v>45</v>
      </c>
      <c r="D68" s="62" t="s">
        <v>40</v>
      </c>
      <c r="E68" s="62" t="s">
        <v>138</v>
      </c>
      <c r="F68" s="63" t="s">
        <v>102</v>
      </c>
      <c r="G68" s="63">
        <v>0.74450000000000005</v>
      </c>
      <c r="H68" s="64">
        <f>IF(
                        C68="INSUMO",
                                        IFERROR(
                                            IF(
                                                INDEX(
                                                    Insumos!C:C,
                                                    MATCH(
                                                        A68&amp;B68,
                                                        Insumos!I:I,
                                                        0)
                                                )="Material",
                                                INDEX(
                                                    Insumos!F:F,
                                                    MATCH(
                                                        A68&amp;B68,
                                                        Insumos!I:I,
                                                        0)
                                                ),
                                                0
                                            ),
                                            "Não encontrado"),
                                        IFERROR(
                                            INDEX(I:I,
                                                MATCH(
                                                    A68&amp;B68,AG:AG,
                                                    0)
                                            ),
                                            "Não encontrado")
                                    )</f>
        <v>14.83</v>
      </c>
      <c r="I68" s="64">
        <f t="shared" si="51"/>
        <v>11.040935000000001</v>
      </c>
      <c r="J68" s="64">
        <f t="shared" si="52"/>
        <v>0</v>
      </c>
      <c r="K68" s="64">
        <f t="shared" si="53"/>
        <v>0</v>
      </c>
      <c r="L68" s="64">
        <f>IF(
                        C68="INSUMO",
                                        IFERROR(
                                            IF(
                                                INDEX(
                                                    Insumos!C:C,
                                                    MATCH(
                                                        A68&amp;B68,
                                                        Insumos!I:I,
                                                        0)
                                                )="Mao_obra",
                                                INDEX(
                                                    Insumos!F:F,
                                                    MATCH(
                                                        A68&amp;B68,
                                                        Insumos!I:I,
                                                        0)
                                                ),
                                                0
                                            ),
                                            "Não encontrado"),
                                        IFERROR(
                                            INDEX(M:M,
                                                MATCH(
                                                    A68&amp;B68,AG:AG,
                                                    0)
                                            ),
                                            "Não encontrado")
                                    )</f>
        <v>0</v>
      </c>
      <c r="M68" s="64">
        <f t="shared" si="54"/>
        <v>0</v>
      </c>
      <c r="N68" s="64">
        <f>IF(
                        C68="INSUMO",
                                        IFERROR(
                                            IF(
                                                INDEX(
                                                    Insumos!C:C,
                                                    MATCH(
                                                        A68&amp;B68,
                                                        Insumos!I:I,
                                                        0)
                                                )="Equipamento",
                                                INDEX(
                                                    Insumos!F:F,
                                                    MATCH(
                                                        A68&amp;B68,
                                                        Insumos!I:I,
                                                        0)
                                                ),
                                                0
                                            ),
                                            "Não encontrado"),
                                        IFERROR(
                                            INDEX(O:O,
                                                MATCH(
                                                    A68&amp;B68,AG:AG,
                                                    0)
                                            ),
                                            "Não encontrado")
                                    )</f>
        <v>0</v>
      </c>
      <c r="O68" s="64">
        <f t="shared" si="55"/>
        <v>0</v>
      </c>
      <c r="P68" s="64">
        <f>IF(
                        C68="INSUMO",
                                        IFERROR(
                                            IF(
                                                INDEX(
                                                    Insumos!C:C,
                                                    MATCH(
                                                        A68&amp;B68,
                                                        Insumos!I:I,
                                                        0)
                                                )="Transporte",
                                                INDEX(
                                                    Insumos!F:F,
                                                    MATCH(
                                                        A68&amp;B68,
                                                        Insumos!I:I,
                                                        0)
                                                ),
                                                0
                                            ),
                                            "Não encontrado"),
                                        IFERROR(
                                            INDEX(Q:Q,
                                                MATCH(
                                                    A68&amp;B68,AG:AG,
                                                    0)
                                            ),
                                            "Não encontrado")
                                    )</f>
        <v>0</v>
      </c>
      <c r="Q68" s="64">
        <f t="shared" si="56"/>
        <v>0</v>
      </c>
      <c r="R68" s="64">
        <f>IF(
                        C68="INSUMO",
                                        IFERROR(
                                            IF(
                                                INDEX(
                                                    Insumos!C:C,
                                                    MATCH(
                                                        A68&amp;B68,
                                                        Insumos!I:I,
                                                        0)
                                                )="Terceirizados",
                                                INDEX(
                                                    Insumos!F:F,
                                                    MATCH(
                                                        A68&amp;B68,
                                                        Insumos!I:I,
                                                        0)
                                                ),
                                                0
                                            ),
                                            "Não encontrado"),
                                        IFERROR(
                                            INDEX(S:S,
                                                MATCH(
                                                    A68&amp;B68,AG:AG,
                                                    0)
                                            ),
                                            "Não encontrado")
                                    )</f>
        <v>0</v>
      </c>
      <c r="S68" s="64">
        <f t="shared" si="57"/>
        <v>0</v>
      </c>
      <c r="T68" s="64">
        <f>IF(
                        C68="INSUMO",
                                        IFERROR(
                                            IF(
                                                INDEX(
                                                    Insumos!C:C,
                                                    MATCH(
                                                        A68&amp;B68,
                                                        Insumos!I:I,
                                                        0)
                                                )="Comissionamento",
                                                INDEX(
                                                    Insumos!F:F,
                                                    MATCH(
                                                        A68&amp;B68,
                                                        Insumos!I:I,
                                                        0)
                                                ),
                                                0
                                            ),
                                            "Não encontrado"),
                                        IFERROR(
                                            INDEX(U:U,
                                                MATCH(
                                                    A68&amp;B68,AG:AG,
                                                    0)
                                            ),
                                            "Não encontrado")
                                    )</f>
        <v>0</v>
      </c>
      <c r="U68" s="64">
        <f t="shared" si="58"/>
        <v>0</v>
      </c>
      <c r="V68" s="64">
        <f>IF(
                        C68="INSUMO",
                                        IFERROR(
                                            IF(
                                                INDEX(
                                                    Insumos!C:C,
                                                    MATCH(
                                                        A68&amp;B68,
                                                        Insumos!I:I,
                                                        0)
                                                )="Verba",
                                                INDEX(
                                                    Insumos!F:F,
                                                    MATCH(
                                                        A68&amp;B68,
                                                        Insumos!I:I,
                                                        0)
                                                ),
                                                0
                                            ),
                                            "Não encontrado"),
                                        IFERROR(
                                            INDEX(W:W,
                                                MATCH(
                                                    A68&amp;B68,AG:AG,
                                                    0)
                                            ),
                                            "Não encontrado")
                                    )</f>
        <v>0</v>
      </c>
      <c r="W68" s="64">
        <f t="shared" si="59"/>
        <v>0</v>
      </c>
      <c r="X68" s="64">
        <f>IF(
                        C68="INSUMO",
                                        IFERROR(
                                            IF(
                                                INDEX(
                                                    Insumos!C:C,
                                                    MATCH(
                                                        A68&amp;B68,
                                                        Insumos!I:I,
                                                        0)
                                                )="Outro",
                                                INDEX(
                                                    Insumos!F:F,
                                                    MATCH(
                                                        A68&amp;B68,
                                                        Insumos!I:I,
                                                        0)
                                                ),
                                                0
                                            ),
                                            "Não encontrado"),
                                        IFERROR(
                                            INDEX(Y:Y,
                                                MATCH(
                                                    A68&amp;B68,AG:AG,
                                                    0)
                                            ),
                                            "Não encontrado")
                                    )</f>
        <v>0</v>
      </c>
      <c r="Y68" s="64">
        <f t="shared" si="60"/>
        <v>0</v>
      </c>
      <c r="Z68" s="64">
        <f>IF(
                            C68="INSUMO",
                            IFERROR(
                                INDEX(
                                    Insumos!F:F,
                                    MATCH(
                                        A68&amp;B68,
                                        Insumos!I:I,
                                        0)
                                ),
                                "Não encontrado"),
                            IFERROR(
                                INDEX(AA:AA,
                                    MATCH(
                                        A68&amp;B68,AG:AG,
                                        0)
                                ),
                                "Não encontrado")
                        )</f>
        <v>14.83</v>
      </c>
      <c r="AA68" s="64">
        <f t="shared" si="61"/>
        <v>11.040935000000001</v>
      </c>
      <c r="AB68" s="65"/>
      <c r="AC68" s="65"/>
      <c r="AD68" s="62" t="s">
        <v>39</v>
      </c>
      <c r="AE68" s="66"/>
      <c r="AF68" s="66"/>
    </row>
    <row r="69" spans="1:33" x14ac:dyDescent="0.25">
      <c r="A69" s="136" t="s">
        <v>139</v>
      </c>
      <c r="B69" s="51" t="s">
        <v>76</v>
      </c>
      <c r="C69" s="52" t="s">
        <v>39</v>
      </c>
      <c r="D69" s="53" t="s">
        <v>40</v>
      </c>
      <c r="E69" s="53" t="s">
        <v>140</v>
      </c>
      <c r="F69" s="54" t="s">
        <v>78</v>
      </c>
      <c r="G69" s="55"/>
      <c r="H69" s="56"/>
      <c r="I69" s="56">
        <f>SUM(I70:I70)</f>
        <v>18</v>
      </c>
      <c r="J69" s="56"/>
      <c r="K69" s="56">
        <f>SUM(K70:K70)</f>
        <v>0</v>
      </c>
      <c r="L69" s="56"/>
      <c r="M69" s="56">
        <f>SUM(M70:M70)</f>
        <v>0</v>
      </c>
      <c r="N69" s="56"/>
      <c r="O69" s="56">
        <f>SUM(O70:O70)</f>
        <v>0</v>
      </c>
      <c r="P69" s="56"/>
      <c r="Q69" s="56">
        <f>SUM(Q70:Q70)</f>
        <v>0</v>
      </c>
      <c r="R69" s="56"/>
      <c r="S69" s="56">
        <f>SUM(S70:S70)</f>
        <v>0</v>
      </c>
      <c r="T69" s="56"/>
      <c r="U69" s="56">
        <f>SUM(U70:U70)</f>
        <v>0</v>
      </c>
      <c r="V69" s="56"/>
      <c r="W69" s="56">
        <f>SUM(W70:W70)</f>
        <v>0</v>
      </c>
      <c r="X69" s="56"/>
      <c r="Y69" s="56">
        <f>SUM(Y70:Y70)</f>
        <v>0</v>
      </c>
      <c r="Z69" s="56"/>
      <c r="AA69" s="56">
        <f>SUM(AA70:AA70)</f>
        <v>18</v>
      </c>
      <c r="AB69" s="57" t="s">
        <v>39</v>
      </c>
      <c r="AC69" s="57"/>
      <c r="AD69" s="53" t="s">
        <v>39</v>
      </c>
      <c r="AE69" s="58" t="s">
        <v>39</v>
      </c>
      <c r="AF69" s="58" t="s">
        <v>79</v>
      </c>
      <c r="AG69" t="str">
        <f>A69&amp;B69&amp;C69</f>
        <v>0073PRÓPRIA</v>
      </c>
    </row>
    <row r="70" spans="1:33" x14ac:dyDescent="0.25">
      <c r="A70" s="137" t="s">
        <v>141</v>
      </c>
      <c r="B70" s="68" t="s">
        <v>76</v>
      </c>
      <c r="C70" s="69" t="s">
        <v>45</v>
      </c>
      <c r="D70" s="70" t="s">
        <v>40</v>
      </c>
      <c r="E70" s="70" t="s">
        <v>142</v>
      </c>
      <c r="F70" s="71" t="s">
        <v>78</v>
      </c>
      <c r="G70" s="71">
        <v>1</v>
      </c>
      <c r="H70" s="72">
        <f>IF(
                        C70="INSUMO",
                                        IFERROR(
                                            IF(
                                                INDEX(
                                                    Insumos!C:C,
                                                    MATCH(
                                                        A70&amp;B70,
                                                        Insumos!I:I,
                                                        0)
                                                )="Material",
                                                INDEX(
                                                    Insumos!F:F,
                                                    MATCH(
                                                        A70&amp;B70,
                                                        Insumos!I:I,
                                                        0)
                                                ),
                                                0
                                            ),
                                            "Não encontrado"),
                                        IFERROR(
                                            INDEX(I:I,
                                                MATCH(
                                                    A70&amp;B70,AG:AG,
                                                    0)
                                            ),
                                            "Não encontrado")
                                    )</f>
        <v>18</v>
      </c>
      <c r="I70" s="72">
        <f>H70*G70/1</f>
        <v>18</v>
      </c>
      <c r="J70" s="72">
        <f>T70 + N70 + L70 + X70 + R70 + P70 + V70</f>
        <v>0</v>
      </c>
      <c r="K70" s="72">
        <f>U70 + O70 + M70 + Y70 + S70 + Q70 + W70</f>
        <v>0</v>
      </c>
      <c r="L70" s="72">
        <f>IF(
                        C70="INSUMO",
                                        IFERROR(
                                            IF(
                                                INDEX(
                                                    Insumos!C:C,
                                                    MATCH(
                                                        A70&amp;B70,
                                                        Insumos!I:I,
                                                        0)
                                                )="Mao_obra",
                                                INDEX(
                                                    Insumos!F:F,
                                                    MATCH(
                                                        A70&amp;B70,
                                                        Insumos!I:I,
                                                        0)
                                                ),
                                                0
                                            ),
                                            "Não encontrado"),
                                        IFERROR(
                                            INDEX(M:M,
                                                MATCH(
                                                    A70&amp;B70,AG:AG,
                                                    0)
                                            ),
                                            "Não encontrado")
                                    )</f>
        <v>0</v>
      </c>
      <c r="M70" s="72">
        <f>L70*G70/1</f>
        <v>0</v>
      </c>
      <c r="N70" s="72">
        <f>IF(
                        C70="INSUMO",
                                        IFERROR(
                                            IF(
                                                INDEX(
                                                    Insumos!C:C,
                                                    MATCH(
                                                        A70&amp;B70,
                                                        Insumos!I:I,
                                                        0)
                                                )="Equipamento",
                                                INDEX(
                                                    Insumos!F:F,
                                                    MATCH(
                                                        A70&amp;B70,
                                                        Insumos!I:I,
                                                        0)
                                                ),
                                                0
                                            ),
                                            "Não encontrado"),
                                        IFERROR(
                                            INDEX(O:O,
                                                MATCH(
                                                    A70&amp;B70,AG:AG,
                                                    0)
                                            ),
                                            "Não encontrado")
                                    )</f>
        <v>0</v>
      </c>
      <c r="O70" s="72">
        <f>N70*G70/1</f>
        <v>0</v>
      </c>
      <c r="P70" s="72">
        <f>IF(
                        C70="INSUMO",
                                        IFERROR(
                                            IF(
                                                INDEX(
                                                    Insumos!C:C,
                                                    MATCH(
                                                        A70&amp;B70,
                                                        Insumos!I:I,
                                                        0)
                                                )="Transporte",
                                                INDEX(
                                                    Insumos!F:F,
                                                    MATCH(
                                                        A70&amp;B70,
                                                        Insumos!I:I,
                                                        0)
                                                ),
                                                0
                                            ),
                                            "Não encontrado"),
                                        IFERROR(
                                            INDEX(Q:Q,
                                                MATCH(
                                                    A70&amp;B70,AG:AG,
                                                    0)
                                            ),
                                            "Não encontrado")
                                    )</f>
        <v>0</v>
      </c>
      <c r="Q70" s="72">
        <f>P70*G70/1</f>
        <v>0</v>
      </c>
      <c r="R70" s="72">
        <f>IF(
                        C70="INSUMO",
                                        IFERROR(
                                            IF(
                                                INDEX(
                                                    Insumos!C:C,
                                                    MATCH(
                                                        A70&amp;B70,
                                                        Insumos!I:I,
                                                        0)
                                                )="Terceirizados",
                                                INDEX(
                                                    Insumos!F:F,
                                                    MATCH(
                                                        A70&amp;B70,
                                                        Insumos!I:I,
                                                        0)
                                                ),
                                                0
                                            ),
                                            "Não encontrado"),
                                        IFERROR(
                                            INDEX(S:S,
                                                MATCH(
                                                    A70&amp;B70,AG:AG,
                                                    0)
                                            ),
                                            "Não encontrado")
                                    )</f>
        <v>0</v>
      </c>
      <c r="S70" s="72">
        <f>R70*G70/1</f>
        <v>0</v>
      </c>
      <c r="T70" s="72">
        <f>IF(
                        C70="INSUMO",
                                        IFERROR(
                                            IF(
                                                INDEX(
                                                    Insumos!C:C,
                                                    MATCH(
                                                        A70&amp;B70,
                                                        Insumos!I:I,
                                                        0)
                                                )="Comissionamento",
                                                INDEX(
                                                    Insumos!F:F,
                                                    MATCH(
                                                        A70&amp;B70,
                                                        Insumos!I:I,
                                                        0)
                                                ),
                                                0
                                            ),
                                            "Não encontrado"),
                                        IFERROR(
                                            INDEX(U:U,
                                                MATCH(
                                                    A70&amp;B70,AG:AG,
                                                    0)
                                            ),
                                            "Não encontrado")
                                    )</f>
        <v>0</v>
      </c>
      <c r="U70" s="72">
        <f>T70*G70/1</f>
        <v>0</v>
      </c>
      <c r="V70" s="72">
        <f>IF(
                        C70="INSUMO",
                                        IFERROR(
                                            IF(
                                                INDEX(
                                                    Insumos!C:C,
                                                    MATCH(
                                                        A70&amp;B70,
                                                        Insumos!I:I,
                                                        0)
                                                )="Verba",
                                                INDEX(
                                                    Insumos!F:F,
                                                    MATCH(
                                                        A70&amp;B70,
                                                        Insumos!I:I,
                                                        0)
                                                ),
                                                0
                                            ),
                                            "Não encontrado"),
                                        IFERROR(
                                            INDEX(W:W,
                                                MATCH(
                                                    A70&amp;B70,AG:AG,
                                                    0)
                                            ),
                                            "Não encontrado")
                                    )</f>
        <v>0</v>
      </c>
      <c r="W70" s="72">
        <f>V70*G70/1</f>
        <v>0</v>
      </c>
      <c r="X70" s="72">
        <f>IF(
                        C70="INSUMO",
                                        IFERROR(
                                            IF(
                                                INDEX(
                                                    Insumos!C:C,
                                                    MATCH(
                                                        A70&amp;B70,
                                                        Insumos!I:I,
                                                        0)
                                                )="Outro",
                                                INDEX(
                                                    Insumos!F:F,
                                                    MATCH(
                                                        A70&amp;B70,
                                                        Insumos!I:I,
                                                        0)
                                                ),
                                                0
                                            ),
                                            "Não encontrado"),
                                        IFERROR(
                                            INDEX(Y:Y,
                                                MATCH(
                                                    A70&amp;B70,AG:AG,
                                                    0)
                                            ),
                                            "Não encontrado")
                                    )</f>
        <v>0</v>
      </c>
      <c r="Y70" s="72">
        <f>X70*G70/1</f>
        <v>0</v>
      </c>
      <c r="Z70" s="72">
        <f>IF(
                            C70="INSUMO",
                            IFERROR(
                                INDEX(
                                    Insumos!F:F,
                                    MATCH(
                                        A70&amp;B70,
                                        Insumos!I:I,
                                        0)
                                ),
                                "Não encontrado"),
                            IFERROR(
                                INDEX(AA:AA,
                                    MATCH(
                                        A70&amp;B70,AG:AG,
                                        0)
                                ),
                                "Não encontrado")
                        )</f>
        <v>18</v>
      </c>
      <c r="AA70" s="72">
        <f>G70*Z70</f>
        <v>18</v>
      </c>
      <c r="AB70" s="73"/>
      <c r="AC70" s="73"/>
      <c r="AD70" s="70" t="s">
        <v>39</v>
      </c>
      <c r="AE70" s="74"/>
      <c r="AF70" s="74"/>
    </row>
    <row r="71" spans="1:33" x14ac:dyDescent="0.25">
      <c r="A71" s="136" t="s">
        <v>143</v>
      </c>
      <c r="B71" s="51" t="s">
        <v>76</v>
      </c>
      <c r="C71" s="52" t="s">
        <v>39</v>
      </c>
      <c r="D71" s="53" t="s">
        <v>40</v>
      </c>
      <c r="E71" s="53" t="s">
        <v>144</v>
      </c>
      <c r="F71" s="54" t="s">
        <v>83</v>
      </c>
      <c r="G71" s="55"/>
      <c r="H71" s="56"/>
      <c r="I71" s="56">
        <f>SUM(I72:I72)</f>
        <v>10.53</v>
      </c>
      <c r="J71" s="56"/>
      <c r="K71" s="56">
        <f>SUM(K72:K72)</f>
        <v>0</v>
      </c>
      <c r="L71" s="56"/>
      <c r="M71" s="56">
        <f>SUM(M72:M72)</f>
        <v>0</v>
      </c>
      <c r="N71" s="56"/>
      <c r="O71" s="56">
        <f>SUM(O72:O72)</f>
        <v>0</v>
      </c>
      <c r="P71" s="56"/>
      <c r="Q71" s="56">
        <f>SUM(Q72:Q72)</f>
        <v>0</v>
      </c>
      <c r="R71" s="56"/>
      <c r="S71" s="56">
        <f>SUM(S72:S72)</f>
        <v>0</v>
      </c>
      <c r="T71" s="56"/>
      <c r="U71" s="56">
        <f>SUM(U72:U72)</f>
        <v>0</v>
      </c>
      <c r="V71" s="56"/>
      <c r="W71" s="56">
        <f>SUM(W72:W72)</f>
        <v>0</v>
      </c>
      <c r="X71" s="56"/>
      <c r="Y71" s="56">
        <f>SUM(Y72:Y72)</f>
        <v>0</v>
      </c>
      <c r="Z71" s="56"/>
      <c r="AA71" s="56">
        <f>SUM(AA72:AA72)</f>
        <v>10.53</v>
      </c>
      <c r="AB71" s="57" t="s">
        <v>39</v>
      </c>
      <c r="AC71" s="57"/>
      <c r="AD71" s="53" t="s">
        <v>39</v>
      </c>
      <c r="AE71" s="58" t="s">
        <v>39</v>
      </c>
      <c r="AF71" s="58" t="s">
        <v>79</v>
      </c>
      <c r="AG71" t="str">
        <f>A71&amp;B71&amp;C71</f>
        <v>0074PRÓPRIA</v>
      </c>
    </row>
    <row r="72" spans="1:33" x14ac:dyDescent="0.25">
      <c r="A72" s="137" t="s">
        <v>145</v>
      </c>
      <c r="B72" s="68" t="s">
        <v>76</v>
      </c>
      <c r="C72" s="69" t="s">
        <v>45</v>
      </c>
      <c r="D72" s="70" t="s">
        <v>40</v>
      </c>
      <c r="E72" s="70" t="s">
        <v>146</v>
      </c>
      <c r="F72" s="71" t="s">
        <v>83</v>
      </c>
      <c r="G72" s="71">
        <v>1</v>
      </c>
      <c r="H72" s="72">
        <f>IF(
                        C72="INSUMO",
                                        IFERROR(
                                            IF(
                                                INDEX(
                                                    Insumos!C:C,
                                                    MATCH(
                                                        A72&amp;B72,
                                                        Insumos!I:I,
                                                        0)
                                                )="Material",
                                                INDEX(
                                                    Insumos!F:F,
                                                    MATCH(
                                                        A72&amp;B72,
                                                        Insumos!I:I,
                                                        0)
                                                ),
                                                0
                                            ),
                                            "Não encontrado"),
                                        IFERROR(
                                            INDEX(I:I,
                                                MATCH(
                                                    A72&amp;B72,AG:AG,
                                                    0)
                                            ),
                                            "Não encontrado")
                                    )</f>
        <v>10.53</v>
      </c>
      <c r="I72" s="72">
        <f>H72*G72/1</f>
        <v>10.53</v>
      </c>
      <c r="J72" s="72">
        <f>T72 + N72 + L72 + X72 + R72 + P72 + V72</f>
        <v>0</v>
      </c>
      <c r="K72" s="72">
        <f>U72 + O72 + M72 + Y72 + S72 + Q72 + W72</f>
        <v>0</v>
      </c>
      <c r="L72" s="72">
        <f>IF(
                        C72="INSUMO",
                                        IFERROR(
                                            IF(
                                                INDEX(
                                                    Insumos!C:C,
                                                    MATCH(
                                                        A72&amp;B72,
                                                        Insumos!I:I,
                                                        0)
                                                )="Mao_obra",
                                                INDEX(
                                                    Insumos!F:F,
                                                    MATCH(
                                                        A72&amp;B72,
                                                        Insumos!I:I,
                                                        0)
                                                ),
                                                0
                                            ),
                                            "Não encontrado"),
                                        IFERROR(
                                            INDEX(M:M,
                                                MATCH(
                                                    A72&amp;B72,AG:AG,
                                                    0)
                                            ),
                                            "Não encontrado")
                                    )</f>
        <v>0</v>
      </c>
      <c r="M72" s="72">
        <f>L72*G72/1</f>
        <v>0</v>
      </c>
      <c r="N72" s="72">
        <f>IF(
                        C72="INSUMO",
                                        IFERROR(
                                            IF(
                                                INDEX(
                                                    Insumos!C:C,
                                                    MATCH(
                                                        A72&amp;B72,
                                                        Insumos!I:I,
                                                        0)
                                                )="Equipamento",
                                                INDEX(
                                                    Insumos!F:F,
                                                    MATCH(
                                                        A72&amp;B72,
                                                        Insumos!I:I,
                                                        0)
                                                ),
                                                0
                                            ),
                                            "Não encontrado"),
                                        IFERROR(
                                            INDEX(O:O,
                                                MATCH(
                                                    A72&amp;B72,AG:AG,
                                                    0)
                                            ),
                                            "Não encontrado")
                                    )</f>
        <v>0</v>
      </c>
      <c r="O72" s="72">
        <f>N72*G72/1</f>
        <v>0</v>
      </c>
      <c r="P72" s="72">
        <f>IF(
                        C72="INSUMO",
                                        IFERROR(
                                            IF(
                                                INDEX(
                                                    Insumos!C:C,
                                                    MATCH(
                                                        A72&amp;B72,
                                                        Insumos!I:I,
                                                        0)
                                                )="Transporte",
                                                INDEX(
                                                    Insumos!F:F,
                                                    MATCH(
                                                        A72&amp;B72,
                                                        Insumos!I:I,
                                                        0)
                                                ),
                                                0
                                            ),
                                            "Não encontrado"),
                                        IFERROR(
                                            INDEX(Q:Q,
                                                MATCH(
                                                    A72&amp;B72,AG:AG,
                                                    0)
                                            ),
                                            "Não encontrado")
                                    )</f>
        <v>0</v>
      </c>
      <c r="Q72" s="72">
        <f>P72*G72/1</f>
        <v>0</v>
      </c>
      <c r="R72" s="72">
        <f>IF(
                        C72="INSUMO",
                                        IFERROR(
                                            IF(
                                                INDEX(
                                                    Insumos!C:C,
                                                    MATCH(
                                                        A72&amp;B72,
                                                        Insumos!I:I,
                                                        0)
                                                )="Terceirizados",
                                                INDEX(
                                                    Insumos!F:F,
                                                    MATCH(
                                                        A72&amp;B72,
                                                        Insumos!I:I,
                                                        0)
                                                ),
                                                0
                                            ),
                                            "Não encontrado"),
                                        IFERROR(
                                            INDEX(S:S,
                                                MATCH(
                                                    A72&amp;B72,AG:AG,
                                                    0)
                                            ),
                                            "Não encontrado")
                                    )</f>
        <v>0</v>
      </c>
      <c r="S72" s="72">
        <f>R72*G72/1</f>
        <v>0</v>
      </c>
      <c r="T72" s="72">
        <f>IF(
                        C72="INSUMO",
                                        IFERROR(
                                            IF(
                                                INDEX(
                                                    Insumos!C:C,
                                                    MATCH(
                                                        A72&amp;B72,
                                                        Insumos!I:I,
                                                        0)
                                                )="Comissionamento",
                                                INDEX(
                                                    Insumos!F:F,
                                                    MATCH(
                                                        A72&amp;B72,
                                                        Insumos!I:I,
                                                        0)
                                                ),
                                                0
                                            ),
                                            "Não encontrado"),
                                        IFERROR(
                                            INDEX(U:U,
                                                MATCH(
                                                    A72&amp;B72,AG:AG,
                                                    0)
                                            ),
                                            "Não encontrado")
                                    )</f>
        <v>0</v>
      </c>
      <c r="U72" s="72">
        <f>T72*G72/1</f>
        <v>0</v>
      </c>
      <c r="V72" s="72">
        <f>IF(
                        C72="INSUMO",
                                        IFERROR(
                                            IF(
                                                INDEX(
                                                    Insumos!C:C,
                                                    MATCH(
                                                        A72&amp;B72,
                                                        Insumos!I:I,
                                                        0)
                                                )="Verba",
                                                INDEX(
                                                    Insumos!F:F,
                                                    MATCH(
                                                        A72&amp;B72,
                                                        Insumos!I:I,
                                                        0)
                                                ),
                                                0
                                            ),
                                            "Não encontrado"),
                                        IFERROR(
                                            INDEX(W:W,
                                                MATCH(
                                                    A72&amp;B72,AG:AG,
                                                    0)
                                            ),
                                            "Não encontrado")
                                    )</f>
        <v>0</v>
      </c>
      <c r="W72" s="72">
        <f>V72*G72/1</f>
        <v>0</v>
      </c>
      <c r="X72" s="72">
        <f>IF(
                        C72="INSUMO",
                                        IFERROR(
                                            IF(
                                                INDEX(
                                                    Insumos!C:C,
                                                    MATCH(
                                                        A72&amp;B72,
                                                        Insumos!I:I,
                                                        0)
                                                )="Outro",
                                                INDEX(
                                                    Insumos!F:F,
                                                    MATCH(
                                                        A72&amp;B72,
                                                        Insumos!I:I,
                                                        0)
                                                ),
                                                0
                                            ),
                                            "Não encontrado"),
                                        IFERROR(
                                            INDEX(Y:Y,
                                                MATCH(
                                                    A72&amp;B72,AG:AG,
                                                    0)
                                            ),
                                            "Não encontrado")
                                    )</f>
        <v>0</v>
      </c>
      <c r="Y72" s="72">
        <f>X72*G72/1</f>
        <v>0</v>
      </c>
      <c r="Z72" s="72">
        <f>IF(
                            C72="INSUMO",
                            IFERROR(
                                INDEX(
                                    Insumos!F:F,
                                    MATCH(
                                        A72&amp;B72,
                                        Insumos!I:I,
                                        0)
                                ),
                                "Não encontrado"),
                            IFERROR(
                                INDEX(AA:AA,
                                    MATCH(
                                        A72&amp;B72,AG:AG,
                                        0)
                                ),
                                "Não encontrado")
                        )</f>
        <v>10.53</v>
      </c>
      <c r="AA72" s="72">
        <f>G72*Z72</f>
        <v>10.53</v>
      </c>
      <c r="AB72" s="73"/>
      <c r="AC72" s="73"/>
      <c r="AD72" s="70" t="s">
        <v>39</v>
      </c>
      <c r="AE72" s="74"/>
      <c r="AF72" s="74"/>
    </row>
    <row r="73" spans="1:33" x14ac:dyDescent="0.25">
      <c r="A73" s="136" t="s">
        <v>147</v>
      </c>
      <c r="B73" s="51" t="s">
        <v>76</v>
      </c>
      <c r="C73" s="52" t="s">
        <v>39</v>
      </c>
      <c r="D73" s="53" t="s">
        <v>40</v>
      </c>
      <c r="E73" s="53" t="s">
        <v>148</v>
      </c>
      <c r="F73" s="54" t="s">
        <v>42</v>
      </c>
      <c r="G73" s="55"/>
      <c r="H73" s="56"/>
      <c r="I73" s="56">
        <f>SUM(I74:I74)</f>
        <v>1250</v>
      </c>
      <c r="J73" s="56"/>
      <c r="K73" s="56">
        <f>SUM(K74:K74)</f>
        <v>0</v>
      </c>
      <c r="L73" s="56"/>
      <c r="M73" s="56">
        <f>SUM(M74:M74)</f>
        <v>0</v>
      </c>
      <c r="N73" s="56"/>
      <c r="O73" s="56">
        <f>SUM(O74:O74)</f>
        <v>0</v>
      </c>
      <c r="P73" s="56"/>
      <c r="Q73" s="56">
        <f>SUM(Q74:Q74)</f>
        <v>0</v>
      </c>
      <c r="R73" s="56"/>
      <c r="S73" s="56">
        <f>SUM(S74:S74)</f>
        <v>0</v>
      </c>
      <c r="T73" s="56"/>
      <c r="U73" s="56">
        <f>SUM(U74:U74)</f>
        <v>0</v>
      </c>
      <c r="V73" s="56"/>
      <c r="W73" s="56">
        <f>SUM(W74:W74)</f>
        <v>0</v>
      </c>
      <c r="X73" s="56"/>
      <c r="Y73" s="56">
        <f>SUM(Y74:Y74)</f>
        <v>0</v>
      </c>
      <c r="Z73" s="56"/>
      <c r="AA73" s="56">
        <f>SUM(AA74:AA74)</f>
        <v>1250</v>
      </c>
      <c r="AB73" s="57" t="s">
        <v>39</v>
      </c>
      <c r="AC73" s="57"/>
      <c r="AD73" s="53" t="s">
        <v>39</v>
      </c>
      <c r="AE73" s="58" t="s">
        <v>39</v>
      </c>
      <c r="AF73" s="58" t="s">
        <v>79</v>
      </c>
      <c r="AG73" t="str">
        <f>A73&amp;B73&amp;C73</f>
        <v>0072PRÓPRIA</v>
      </c>
    </row>
    <row r="74" spans="1:33" x14ac:dyDescent="0.25">
      <c r="A74" s="137" t="s">
        <v>149</v>
      </c>
      <c r="B74" s="68" t="s">
        <v>76</v>
      </c>
      <c r="C74" s="69" t="s">
        <v>45</v>
      </c>
      <c r="D74" s="70" t="s">
        <v>40</v>
      </c>
      <c r="E74" s="70" t="s">
        <v>150</v>
      </c>
      <c r="F74" s="71" t="s">
        <v>42</v>
      </c>
      <c r="G74" s="71">
        <v>1</v>
      </c>
      <c r="H74" s="72">
        <f>IF(
                        C74="INSUMO",
                                        IFERROR(
                                            IF(
                                                INDEX(
                                                    Insumos!C:C,
                                                    MATCH(
                                                        A74&amp;B74,
                                                        Insumos!I:I,
                                                        0)
                                                )="Material",
                                                INDEX(
                                                    Insumos!F:F,
                                                    MATCH(
                                                        A74&amp;B74,
                                                        Insumos!I:I,
                                                        0)
                                                ),
                                                0
                                            ),
                                            "Não encontrado"),
                                        IFERROR(
                                            INDEX(I:I,
                                                MATCH(
                                                    A74&amp;B74,AG:AG,
                                                    0)
                                            ),
                                            "Não encontrado")
                                    )</f>
        <v>1250</v>
      </c>
      <c r="I74" s="72">
        <f>H74*G74/1</f>
        <v>1250</v>
      </c>
      <c r="J74" s="72">
        <f>T74 + N74 + L74 + X74 + R74 + P74 + V74</f>
        <v>0</v>
      </c>
      <c r="K74" s="72">
        <f>U74 + O74 + M74 + Y74 + S74 + Q74 + W74</f>
        <v>0</v>
      </c>
      <c r="L74" s="72">
        <f>IF(
                        C74="INSUMO",
                                        IFERROR(
                                            IF(
                                                INDEX(
                                                    Insumos!C:C,
                                                    MATCH(
                                                        A74&amp;B74,
                                                        Insumos!I:I,
                                                        0)
                                                )="Mao_obra",
                                                INDEX(
                                                    Insumos!F:F,
                                                    MATCH(
                                                        A74&amp;B74,
                                                        Insumos!I:I,
                                                        0)
                                                ),
                                                0
                                            ),
                                            "Não encontrado"),
                                        IFERROR(
                                            INDEX(M:M,
                                                MATCH(
                                                    A74&amp;B74,AG:AG,
                                                    0)
                                            ),
                                            "Não encontrado")
                                    )</f>
        <v>0</v>
      </c>
      <c r="M74" s="72">
        <f>L74*G74/1</f>
        <v>0</v>
      </c>
      <c r="N74" s="72">
        <f>IF(
                        C74="INSUMO",
                                        IFERROR(
                                            IF(
                                                INDEX(
                                                    Insumos!C:C,
                                                    MATCH(
                                                        A74&amp;B74,
                                                        Insumos!I:I,
                                                        0)
                                                )="Equipamento",
                                                INDEX(
                                                    Insumos!F:F,
                                                    MATCH(
                                                        A74&amp;B74,
                                                        Insumos!I:I,
                                                        0)
                                                ),
                                                0
                                            ),
                                            "Não encontrado"),
                                        IFERROR(
                                            INDEX(O:O,
                                                MATCH(
                                                    A74&amp;B74,AG:AG,
                                                    0)
                                            ),
                                            "Não encontrado")
                                    )</f>
        <v>0</v>
      </c>
      <c r="O74" s="72">
        <f>N74*G74/1</f>
        <v>0</v>
      </c>
      <c r="P74" s="72">
        <f>IF(
                        C74="INSUMO",
                                        IFERROR(
                                            IF(
                                                INDEX(
                                                    Insumos!C:C,
                                                    MATCH(
                                                        A74&amp;B74,
                                                        Insumos!I:I,
                                                        0)
                                                )="Transporte",
                                                INDEX(
                                                    Insumos!F:F,
                                                    MATCH(
                                                        A74&amp;B74,
                                                        Insumos!I:I,
                                                        0)
                                                ),
                                                0
                                            ),
                                            "Não encontrado"),
                                        IFERROR(
                                            INDEX(Q:Q,
                                                MATCH(
                                                    A74&amp;B74,AG:AG,
                                                    0)
                                            ),
                                            "Não encontrado")
                                    )</f>
        <v>0</v>
      </c>
      <c r="Q74" s="72">
        <f>P74*G74/1</f>
        <v>0</v>
      </c>
      <c r="R74" s="72">
        <f>IF(
                        C74="INSUMO",
                                        IFERROR(
                                            IF(
                                                INDEX(
                                                    Insumos!C:C,
                                                    MATCH(
                                                        A74&amp;B74,
                                                        Insumos!I:I,
                                                        0)
                                                )="Terceirizados",
                                                INDEX(
                                                    Insumos!F:F,
                                                    MATCH(
                                                        A74&amp;B74,
                                                        Insumos!I:I,
                                                        0)
                                                ),
                                                0
                                            ),
                                            "Não encontrado"),
                                        IFERROR(
                                            INDEX(S:S,
                                                MATCH(
                                                    A74&amp;B74,AG:AG,
                                                    0)
                                            ),
                                            "Não encontrado")
                                    )</f>
        <v>0</v>
      </c>
      <c r="S74" s="72">
        <f>R74*G74/1</f>
        <v>0</v>
      </c>
      <c r="T74" s="72">
        <f>IF(
                        C74="INSUMO",
                                        IFERROR(
                                            IF(
                                                INDEX(
                                                    Insumos!C:C,
                                                    MATCH(
                                                        A74&amp;B74,
                                                        Insumos!I:I,
                                                        0)
                                                )="Comissionamento",
                                                INDEX(
                                                    Insumos!F:F,
                                                    MATCH(
                                                        A74&amp;B74,
                                                        Insumos!I:I,
                                                        0)
                                                ),
                                                0
                                            ),
                                            "Não encontrado"),
                                        IFERROR(
                                            INDEX(U:U,
                                                MATCH(
                                                    A74&amp;B74,AG:AG,
                                                    0)
                                            ),
                                            "Não encontrado")
                                    )</f>
        <v>0</v>
      </c>
      <c r="U74" s="72">
        <f>T74*G74/1</f>
        <v>0</v>
      </c>
      <c r="V74" s="72">
        <f>IF(
                        C74="INSUMO",
                                        IFERROR(
                                            IF(
                                                INDEX(
                                                    Insumos!C:C,
                                                    MATCH(
                                                        A74&amp;B74,
                                                        Insumos!I:I,
                                                        0)
                                                )="Verba",
                                                INDEX(
                                                    Insumos!F:F,
                                                    MATCH(
                                                        A74&amp;B74,
                                                        Insumos!I:I,
                                                        0)
                                                ),
                                                0
                                            ),
                                            "Não encontrado"),
                                        IFERROR(
                                            INDEX(W:W,
                                                MATCH(
                                                    A74&amp;B74,AG:AG,
                                                    0)
                                            ),
                                            "Não encontrado")
                                    )</f>
        <v>0</v>
      </c>
      <c r="W74" s="72">
        <f>V74*G74/1</f>
        <v>0</v>
      </c>
      <c r="X74" s="72">
        <f>IF(
                        C74="INSUMO",
                                        IFERROR(
                                            IF(
                                                INDEX(
                                                    Insumos!C:C,
                                                    MATCH(
                                                        A74&amp;B74,
                                                        Insumos!I:I,
                                                        0)
                                                )="Outro",
                                                INDEX(
                                                    Insumos!F:F,
                                                    MATCH(
                                                        A74&amp;B74,
                                                        Insumos!I:I,
                                                        0)
                                                ),
                                                0
                                            ),
                                            "Não encontrado"),
                                        IFERROR(
                                            INDEX(Y:Y,
                                                MATCH(
                                                    A74&amp;B74,AG:AG,
                                                    0)
                                            ),
                                            "Não encontrado")
                                    )</f>
        <v>0</v>
      </c>
      <c r="Y74" s="72">
        <f>X74*G74/1</f>
        <v>0</v>
      </c>
      <c r="Z74" s="72">
        <f>IF(
                            C74="INSUMO",
                            IFERROR(
                                INDEX(
                                    Insumos!F:F,
                                    MATCH(
                                        A74&amp;B74,
                                        Insumos!I:I,
                                        0)
                                ),
                                "Não encontrado"),
                            IFERROR(
                                INDEX(AA:AA,
                                    MATCH(
                                        A74&amp;B74,AG:AG,
                                        0)
                                ),
                                "Não encontrado")
                        )</f>
        <v>1250</v>
      </c>
      <c r="AA74" s="72">
        <f>G74*Z74</f>
        <v>1250</v>
      </c>
      <c r="AB74" s="73"/>
      <c r="AC74" s="73"/>
      <c r="AD74" s="70" t="s">
        <v>39</v>
      </c>
      <c r="AE74" s="74"/>
      <c r="AF74" s="74"/>
    </row>
    <row r="75" spans="1:33" x14ac:dyDescent="0.25">
      <c r="A75" s="136" t="s">
        <v>151</v>
      </c>
      <c r="B75" s="51" t="s">
        <v>38</v>
      </c>
      <c r="C75" s="52" t="s">
        <v>39</v>
      </c>
      <c r="D75" s="53" t="s">
        <v>40</v>
      </c>
      <c r="E75" s="53" t="s">
        <v>152</v>
      </c>
      <c r="F75" s="54" t="s">
        <v>78</v>
      </c>
      <c r="G75" s="55"/>
      <c r="H75" s="56"/>
      <c r="I75" s="56">
        <f>SUM(I76:I77)</f>
        <v>0</v>
      </c>
      <c r="J75" s="56"/>
      <c r="K75" s="56">
        <f>SUM(K76:K77)</f>
        <v>94.683466256150012</v>
      </c>
      <c r="L75" s="56"/>
      <c r="M75" s="56">
        <f>SUM(M76:M77)</f>
        <v>78.11545125615001</v>
      </c>
      <c r="N75" s="56"/>
      <c r="O75" s="56">
        <f>SUM(O76:O77)</f>
        <v>0</v>
      </c>
      <c r="P75" s="56"/>
      <c r="Q75" s="56">
        <f>SUM(Q76:Q77)</f>
        <v>0</v>
      </c>
      <c r="R75" s="56"/>
      <c r="S75" s="56">
        <f>SUM(S76:S77)</f>
        <v>0</v>
      </c>
      <c r="T75" s="56"/>
      <c r="U75" s="56">
        <f>SUM(U76:U77)</f>
        <v>0</v>
      </c>
      <c r="V75" s="56"/>
      <c r="W75" s="56">
        <f>SUM(W76:W77)</f>
        <v>0</v>
      </c>
      <c r="X75" s="56"/>
      <c r="Y75" s="56">
        <f>SUM(Y76:Y77)</f>
        <v>16.568014999999999</v>
      </c>
      <c r="Z75" s="56"/>
      <c r="AA75" s="56">
        <f>SUM(AA76:AA77)</f>
        <v>94.683466256149998</v>
      </c>
      <c r="AB75" s="57" t="s">
        <v>39</v>
      </c>
      <c r="AC75" s="57"/>
      <c r="AD75" s="53" t="s">
        <v>39</v>
      </c>
      <c r="AE75" s="58" t="s">
        <v>39</v>
      </c>
      <c r="AF75" s="58" t="s">
        <v>153</v>
      </c>
      <c r="AG75" t="str">
        <f>A75&amp;B75&amp;C75</f>
        <v>98529SINAPI</v>
      </c>
    </row>
    <row r="76" spans="1:33" x14ac:dyDescent="0.25">
      <c r="A76" s="137" t="s">
        <v>154</v>
      </c>
      <c r="B76" s="68" t="s">
        <v>38</v>
      </c>
      <c r="C76" s="69" t="s">
        <v>86</v>
      </c>
      <c r="D76" s="70" t="s">
        <v>40</v>
      </c>
      <c r="E76" s="70" t="s">
        <v>155</v>
      </c>
      <c r="F76" s="71" t="s">
        <v>90</v>
      </c>
      <c r="G76" s="71">
        <v>1.1535</v>
      </c>
      <c r="H76" s="72">
        <f>IF(
                        C76="INSUMO",
                                        IFERROR(
                                            IF(
                                                INDEX(
                                                    Insumos!C:C,
                                                    MATCH(
                                                        A76&amp;B76,
                                                        Insumos!I:I,
                                                        0)
                                                )="Material",
                                                INDEX(
                                                    Insumos!F:F,
                                                    MATCH(
                                                        A76&amp;B76,
                                                        Insumos!I:I,
                                                        0)
                                                ),
                                                0
                                            ),
                                            "Não encontrado"),
                                        IFERROR(
                                            INDEX(I:I,
                                                MATCH(
                                                    A76&amp;B76,AG:AG,
                                                    0)
                                            ),
                                            "Não encontrado")
                                    )</f>
        <v>0</v>
      </c>
      <c r="I76" s="72">
        <f>H76*G76/1</f>
        <v>0</v>
      </c>
      <c r="J76" s="72">
        <f>T76 + N76 + L76 + X76 + R76 + P76 + V76</f>
        <v>29.353228900000001</v>
      </c>
      <c r="K76" s="72">
        <f>U76 + O76 + M76 + Y76 + S76 + Q76 + W76</f>
        <v>33.85894953615</v>
      </c>
      <c r="L76" s="72">
        <f>IF(
                        C76="INSUMO",
                                        IFERROR(
                                            IF(
                                                INDEX(
                                                    Insumos!C:C,
                                                    MATCH(
                                                        A76&amp;B76,
                                                        Insumos!I:I,
                                                        0)
                                                )="Mao_obra",
                                                INDEX(
                                                    Insumos!F:F,
                                                    MATCH(
                                                        A76&amp;B76,
                                                        Insumos!I:I,
                                                        0)
                                                ),
                                                0
                                            ),
                                            "Não encontrado"),
                                        IFERROR(
                                            INDEX(M:M,
                                                MATCH(
                                                    A76&amp;B76,AG:AG,
                                                    0)
                                            ),
                                            "Não encontrado")
                                    )</f>
        <v>24.333228900000002</v>
      </c>
      <c r="M76" s="72">
        <f>L76*G76/1</f>
        <v>28.068379536150001</v>
      </c>
      <c r="N76" s="72">
        <f>IF(
                        C76="INSUMO",
                                        IFERROR(
                                            IF(
                                                INDEX(
                                                    Insumos!C:C,
                                                    MATCH(
                                                        A76&amp;B76,
                                                        Insumos!I:I,
                                                        0)
                                                )="Equipamento",
                                                INDEX(
                                                    Insumos!F:F,
                                                    MATCH(
                                                        A76&amp;B76,
                                                        Insumos!I:I,
                                                        0)
                                                ),
                                                0
                                            ),
                                            "Não encontrado"),
                                        IFERROR(
                                            INDEX(O:O,
                                                MATCH(
                                                    A76&amp;B76,AG:AG,
                                                    0)
                                            ),
                                            "Não encontrado")
                                    )</f>
        <v>0</v>
      </c>
      <c r="O76" s="72">
        <f>N76*G76/1</f>
        <v>0</v>
      </c>
      <c r="P76" s="72">
        <f>IF(
                        C76="INSUMO",
                                        IFERROR(
                                            IF(
                                                INDEX(
                                                    Insumos!C:C,
                                                    MATCH(
                                                        A76&amp;B76,
                                                        Insumos!I:I,
                                                        0)
                                                )="Transporte",
                                                INDEX(
                                                    Insumos!F:F,
                                                    MATCH(
                                                        A76&amp;B76,
                                                        Insumos!I:I,
                                                        0)
                                                ),
                                                0
                                            ),
                                            "Não encontrado"),
                                        IFERROR(
                                            INDEX(Q:Q,
                                                MATCH(
                                                    A76&amp;B76,AG:AG,
                                                    0)
                                            ),
                                            "Não encontrado")
                                    )</f>
        <v>0</v>
      </c>
      <c r="Q76" s="72">
        <f>P76*G76/1</f>
        <v>0</v>
      </c>
      <c r="R76" s="72">
        <f>IF(
                        C76="INSUMO",
                                        IFERROR(
                                            IF(
                                                INDEX(
                                                    Insumos!C:C,
                                                    MATCH(
                                                        A76&amp;B76,
                                                        Insumos!I:I,
                                                        0)
                                                )="Terceirizados",
                                                INDEX(
                                                    Insumos!F:F,
                                                    MATCH(
                                                        A76&amp;B76,
                                                        Insumos!I:I,
                                                        0)
                                                ),
                                                0
                                            ),
                                            "Não encontrado"),
                                        IFERROR(
                                            INDEX(S:S,
                                                MATCH(
                                                    A76&amp;B76,AG:AG,
                                                    0)
                                            ),
                                            "Não encontrado")
                                    )</f>
        <v>0</v>
      </c>
      <c r="S76" s="72">
        <f>R76*G76/1</f>
        <v>0</v>
      </c>
      <c r="T76" s="72">
        <f>IF(
                        C76="INSUMO",
                                        IFERROR(
                                            IF(
                                                INDEX(
                                                    Insumos!C:C,
                                                    MATCH(
                                                        A76&amp;B76,
                                                        Insumos!I:I,
                                                        0)
                                                )="Comissionamento",
                                                INDEX(
                                                    Insumos!F:F,
                                                    MATCH(
                                                        A76&amp;B76,
                                                        Insumos!I:I,
                                                        0)
                                                ),
                                                0
                                            ),
                                            "Não encontrado"),
                                        IFERROR(
                                            INDEX(U:U,
                                                MATCH(
                                                    A76&amp;B76,AG:AG,
                                                    0)
                                            ),
                                            "Não encontrado")
                                    )</f>
        <v>0</v>
      </c>
      <c r="U76" s="72">
        <f>T76*G76/1</f>
        <v>0</v>
      </c>
      <c r="V76" s="72">
        <f>IF(
                        C76="INSUMO",
                                        IFERROR(
                                            IF(
                                                INDEX(
                                                    Insumos!C:C,
                                                    MATCH(
                                                        A76&amp;B76,
                                                        Insumos!I:I,
                                                        0)
                                                )="Verba",
                                                INDEX(
                                                    Insumos!F:F,
                                                    MATCH(
                                                        A76&amp;B76,
                                                        Insumos!I:I,
                                                        0)
                                                ),
                                                0
                                            ),
                                            "Não encontrado"),
                                        IFERROR(
                                            INDEX(W:W,
                                                MATCH(
                                                    A76&amp;B76,AG:AG,
                                                    0)
                                            ),
                                            "Não encontrado")
                                    )</f>
        <v>0</v>
      </c>
      <c r="W76" s="72">
        <f>V76*G76/1</f>
        <v>0</v>
      </c>
      <c r="X76" s="72">
        <f>IF(
                        C76="INSUMO",
                                        IFERROR(
                                            IF(
                                                INDEX(
                                                    Insumos!C:C,
                                                    MATCH(
                                                        A76&amp;B76,
                                                        Insumos!I:I,
                                                        0)
                                                )="Outro",
                                                INDEX(
                                                    Insumos!F:F,
                                                    MATCH(
                                                        A76&amp;B76,
                                                        Insumos!I:I,
                                                        0)
                                                ),
                                                0
                                            ),
                                            "Não encontrado"),
                                        IFERROR(
                                            INDEX(Y:Y,
                                                MATCH(
                                                    A76&amp;B76,AG:AG,
                                                    0)
                                            ),
                                            "Não encontrado")
                                    )</f>
        <v>5.0199999999999996</v>
      </c>
      <c r="Y76" s="72">
        <f>X76*G76/1</f>
        <v>5.7905699999999998</v>
      </c>
      <c r="Z76" s="72">
        <f>IF(
                            C76="INSUMO",
                            IFERROR(
                                INDEX(
                                    Insumos!F:F,
                                    MATCH(
                                        A76&amp;B76,
                                        Insumos!I:I,
                                        0)
                                ),
                                "Não encontrado"),
                            IFERROR(
                                INDEX(AA:AA,
                                    MATCH(
                                        A76&amp;B76,AG:AG,
                                        0)
                                ),
                                "Não encontrado")
                        )</f>
        <v>29.353228900000001</v>
      </c>
      <c r="AA76" s="72">
        <f>G76*Z76</f>
        <v>33.85894953615</v>
      </c>
      <c r="AB76" s="73"/>
      <c r="AC76" s="73"/>
      <c r="AD76" s="70" t="s">
        <v>39</v>
      </c>
      <c r="AE76" s="74"/>
      <c r="AF76" s="74"/>
    </row>
    <row r="77" spans="1:33" x14ac:dyDescent="0.25">
      <c r="A77" s="138" t="s">
        <v>88</v>
      </c>
      <c r="B77" s="60" t="s">
        <v>38</v>
      </c>
      <c r="C77" s="61" t="s">
        <v>86</v>
      </c>
      <c r="D77" s="62" t="s">
        <v>40</v>
      </c>
      <c r="E77" s="62" t="s">
        <v>89</v>
      </c>
      <c r="F77" s="63" t="s">
        <v>90</v>
      </c>
      <c r="G77" s="63">
        <v>2.1684999999999999</v>
      </c>
      <c r="H77" s="64">
        <f>IF(
                        C77="INSUMO",
                                        IFERROR(
                                            IF(
                                                INDEX(
                                                    Insumos!C:C,
                                                    MATCH(
                                                        A77&amp;B77,
                                                        Insumos!I:I,
                                                        0)
                                                )="Material",
                                                INDEX(
                                                    Insumos!F:F,
                                                    MATCH(
                                                        A77&amp;B77,
                                                        Insumos!I:I,
                                                        0)
                                                ),
                                                0
                                            ),
                                            "Não encontrado"),
                                        IFERROR(
                                            INDEX(I:I,
                                                MATCH(
                                                    A77&amp;B77,AG:AG,
                                                    0)
                                            ),
                                            "Não encontrado")
                                    )</f>
        <v>0</v>
      </c>
      <c r="I77" s="64">
        <f>H77*G77/1</f>
        <v>0</v>
      </c>
      <c r="J77" s="64">
        <f>T77 + N77 + L77 + X77 + R77 + P77 + V77</f>
        <v>28.049120000000002</v>
      </c>
      <c r="K77" s="64">
        <f>U77 + O77 + M77 + Y77 + S77 + Q77 + W77</f>
        <v>60.824516720000005</v>
      </c>
      <c r="L77" s="64">
        <f>IF(
                        C77="INSUMO",
                                        IFERROR(
                                            IF(
                                                INDEX(
                                                    Insumos!C:C,
                                                    MATCH(
                                                        A77&amp;B77,
                                                        Insumos!I:I,
                                                        0)
                                                )="Mao_obra",
                                                INDEX(
                                                    Insumos!F:F,
                                                    MATCH(
                                                        A77&amp;B77,
                                                        Insumos!I:I,
                                                        0)
                                                ),
                                                0
                                            ),
                                            "Não encontrado"),
                                        IFERROR(
                                            INDEX(M:M,
                                                MATCH(
                                                    A77&amp;B77,AG:AG,
                                                    0)
                                            ),
                                            "Não encontrado")
                                    )</f>
        <v>23.079120000000003</v>
      </c>
      <c r="M77" s="64">
        <f>L77*G77/1</f>
        <v>50.047071720000005</v>
      </c>
      <c r="N77" s="64">
        <f>IF(
                        C77="INSUMO",
                                        IFERROR(
                                            IF(
                                                INDEX(
                                                    Insumos!C:C,
                                                    MATCH(
                                                        A77&amp;B77,
                                                        Insumos!I:I,
                                                        0)
                                                )="Equipamento",
                                                INDEX(
                                                    Insumos!F:F,
                                                    MATCH(
                                                        A77&amp;B77,
                                                        Insumos!I:I,
                                                        0)
                                                ),
                                                0
                                            ),
                                            "Não encontrado"),
                                        IFERROR(
                                            INDEX(O:O,
                                                MATCH(
                                                    A77&amp;B77,AG:AG,
                                                    0)
                                            ),
                                            "Não encontrado")
                                    )</f>
        <v>0</v>
      </c>
      <c r="O77" s="64">
        <f>N77*G77/1</f>
        <v>0</v>
      </c>
      <c r="P77" s="64">
        <f>IF(
                        C77="INSUMO",
                                        IFERROR(
                                            IF(
                                                INDEX(
                                                    Insumos!C:C,
                                                    MATCH(
                                                        A77&amp;B77,
                                                        Insumos!I:I,
                                                        0)
                                                )="Transporte",
                                                INDEX(
                                                    Insumos!F:F,
                                                    MATCH(
                                                        A77&amp;B77,
                                                        Insumos!I:I,
                                                        0)
                                                ),
                                                0
                                            ),
                                            "Não encontrado"),
                                        IFERROR(
                                            INDEX(Q:Q,
                                                MATCH(
                                                    A77&amp;B77,AG:AG,
                                                    0)
                                            ),
                                            "Não encontrado")
                                    )</f>
        <v>0</v>
      </c>
      <c r="Q77" s="64">
        <f>P77*G77/1</f>
        <v>0</v>
      </c>
      <c r="R77" s="64">
        <f>IF(
                        C77="INSUMO",
                                        IFERROR(
                                            IF(
                                                INDEX(
                                                    Insumos!C:C,
                                                    MATCH(
                                                        A77&amp;B77,
                                                        Insumos!I:I,
                                                        0)
                                                )="Terceirizados",
                                                INDEX(
                                                    Insumos!F:F,
                                                    MATCH(
                                                        A77&amp;B77,
                                                        Insumos!I:I,
                                                        0)
                                                ),
                                                0
                                            ),
                                            "Não encontrado"),
                                        IFERROR(
                                            INDEX(S:S,
                                                MATCH(
                                                    A77&amp;B77,AG:AG,
                                                    0)
                                            ),
                                            "Não encontrado")
                                    )</f>
        <v>0</v>
      </c>
      <c r="S77" s="64">
        <f>R77*G77/1</f>
        <v>0</v>
      </c>
      <c r="T77" s="64">
        <f>IF(
                        C77="INSUMO",
                                        IFERROR(
                                            IF(
                                                INDEX(
                                                    Insumos!C:C,
                                                    MATCH(
                                                        A77&amp;B77,
                                                        Insumos!I:I,
                                                        0)
                                                )="Comissionamento",
                                                INDEX(
                                                    Insumos!F:F,
                                                    MATCH(
                                                        A77&amp;B77,
                                                        Insumos!I:I,
                                                        0)
                                                ),
                                                0
                                            ),
                                            "Não encontrado"),
                                        IFERROR(
                                            INDEX(U:U,
                                                MATCH(
                                                    A77&amp;B77,AG:AG,
                                                    0)
                                            ),
                                            "Não encontrado")
                                    )</f>
        <v>0</v>
      </c>
      <c r="U77" s="64">
        <f>T77*G77/1</f>
        <v>0</v>
      </c>
      <c r="V77" s="64">
        <f>IF(
                        C77="INSUMO",
                                        IFERROR(
                                            IF(
                                                INDEX(
                                                    Insumos!C:C,
                                                    MATCH(
                                                        A77&amp;B77,
                                                        Insumos!I:I,
                                                        0)
                                                )="Verba",
                                                INDEX(
                                                    Insumos!F:F,
                                                    MATCH(
                                                        A77&amp;B77,
                                                        Insumos!I:I,
                                                        0)
                                                ),
                                                0
                                            ),
                                            "Não encontrado"),
                                        IFERROR(
                                            INDEX(W:W,
                                                MATCH(
                                                    A77&amp;B77,AG:AG,
                                                    0)
                                            ),
                                            "Não encontrado")
                                    )</f>
        <v>0</v>
      </c>
      <c r="W77" s="64">
        <f>V77*G77/1</f>
        <v>0</v>
      </c>
      <c r="X77" s="64">
        <f>IF(
                        C77="INSUMO",
                                        IFERROR(
                                            IF(
                                                INDEX(
                                                    Insumos!C:C,
                                                    MATCH(
                                                        A77&amp;B77,
                                                        Insumos!I:I,
                                                        0)
                                                )="Outro",
                                                INDEX(
                                                    Insumos!F:F,
                                                    MATCH(
                                                        A77&amp;B77,
                                                        Insumos!I:I,
                                                        0)
                                                ),
                                                0
                                            ),
                                            "Não encontrado"),
                                        IFERROR(
                                            INDEX(Y:Y,
                                                MATCH(
                                                    A77&amp;B77,AG:AG,
                                                    0)
                                            ),
                                            "Não encontrado")
                                    )</f>
        <v>4.97</v>
      </c>
      <c r="Y77" s="64">
        <f>X77*G77/1</f>
        <v>10.777444999999998</v>
      </c>
      <c r="Z77" s="64">
        <f>IF(
                            C77="INSUMO",
                            IFERROR(
                                INDEX(
                                    Insumos!F:F,
                                    MATCH(
                                        A77&amp;B77,
                                        Insumos!I:I,
                                        0)
                                ),
                                "Não encontrado"),
                            IFERROR(
                                INDEX(AA:AA,
                                    MATCH(
                                        A77&amp;B77,AG:AG,
                                        0)
                                ),
                                "Não encontrado")
                        )</f>
        <v>28.049120000000002</v>
      </c>
      <c r="AA77" s="64">
        <f>G77*Z77</f>
        <v>60.824516719999998</v>
      </c>
      <c r="AB77" s="65"/>
      <c r="AC77" s="65"/>
      <c r="AD77" s="62" t="s">
        <v>39</v>
      </c>
      <c r="AE77" s="66"/>
      <c r="AF77" s="66"/>
    </row>
    <row r="78" spans="1:33" x14ac:dyDescent="0.25">
      <c r="A78" s="136" t="s">
        <v>156</v>
      </c>
      <c r="B78" s="51" t="s">
        <v>38</v>
      </c>
      <c r="C78" s="52" t="s">
        <v>39</v>
      </c>
      <c r="D78" s="53" t="s">
        <v>40</v>
      </c>
      <c r="E78" s="53" t="s">
        <v>157</v>
      </c>
      <c r="F78" s="54" t="s">
        <v>78</v>
      </c>
      <c r="G78" s="55"/>
      <c r="H78" s="56"/>
      <c r="I78" s="56">
        <f>SUM(I79:I82)</f>
        <v>15.585922169999998</v>
      </c>
      <c r="J78" s="56"/>
      <c r="K78" s="56">
        <f>SUM(K79:K82)</f>
        <v>235.26784602239886</v>
      </c>
      <c r="L78" s="56"/>
      <c r="M78" s="56">
        <f>SUM(M79:M82)</f>
        <v>148.53189900237001</v>
      </c>
      <c r="N78" s="56"/>
      <c r="O78" s="56">
        <f>SUM(O79:O82)</f>
        <v>62.521945020028809</v>
      </c>
      <c r="P78" s="56"/>
      <c r="Q78" s="56">
        <f>SUM(Q79:Q82)</f>
        <v>0</v>
      </c>
      <c r="R78" s="56"/>
      <c r="S78" s="56">
        <f>SUM(S79:S82)</f>
        <v>0</v>
      </c>
      <c r="T78" s="56"/>
      <c r="U78" s="56">
        <f>SUM(U79:U82)</f>
        <v>0</v>
      </c>
      <c r="V78" s="56"/>
      <c r="W78" s="56">
        <f>SUM(W79:W82)</f>
        <v>0</v>
      </c>
      <c r="X78" s="56"/>
      <c r="Y78" s="56">
        <f>SUM(Y79:Y82)</f>
        <v>24.214001999999997</v>
      </c>
      <c r="Z78" s="56"/>
      <c r="AA78" s="56">
        <f>SUM(AA79:AA82)</f>
        <v>250.85376819239883</v>
      </c>
      <c r="AB78" s="57" t="s">
        <v>39</v>
      </c>
      <c r="AC78" s="57"/>
      <c r="AD78" s="53" t="s">
        <v>39</v>
      </c>
      <c r="AE78" s="58" t="s">
        <v>39</v>
      </c>
      <c r="AF78" s="58" t="s">
        <v>153</v>
      </c>
      <c r="AG78" t="str">
        <f>A78&amp;B78&amp;C78</f>
        <v>98527SINAPI</v>
      </c>
    </row>
    <row r="79" spans="1:33" x14ac:dyDescent="0.25">
      <c r="A79" s="137" t="s">
        <v>154</v>
      </c>
      <c r="B79" s="68" t="s">
        <v>38</v>
      </c>
      <c r="C79" s="69" t="s">
        <v>86</v>
      </c>
      <c r="D79" s="70" t="s">
        <v>40</v>
      </c>
      <c r="E79" s="70" t="s">
        <v>155</v>
      </c>
      <c r="F79" s="71" t="s">
        <v>90</v>
      </c>
      <c r="G79" s="71">
        <v>1.7623</v>
      </c>
      <c r="H79" s="72">
        <f>IF(
                        C79="INSUMO",
                                        IFERROR(
                                            IF(
                                                INDEX(
                                                    Insumos!C:C,
                                                    MATCH(
                                                        A79&amp;B79,
                                                        Insumos!I:I,
                                                        0)
                                                )="Material",
                                                INDEX(
                                                    Insumos!F:F,
                                                    MATCH(
                                                        A79&amp;B79,
                                                        Insumos!I:I,
                                                        0)
                                                ),
                                                0
                                            ),
                                            "Não encontrado"),
                                        IFERROR(
                                            INDEX(I:I,
                                                MATCH(
                                                    A79&amp;B79,AG:AG,
                                                    0)
                                            ),
                                            "Não encontrado")
                                    )</f>
        <v>0</v>
      </c>
      <c r="I79" s="72">
        <f>H79*G79/1</f>
        <v>0</v>
      </c>
      <c r="J79" s="72">
        <f t="shared" ref="J79:K82" si="62">T79 + N79 + L79 + X79 + R79 + P79 + V79</f>
        <v>29.353228900000001</v>
      </c>
      <c r="K79" s="72">
        <f t="shared" si="62"/>
        <v>51.729195290470003</v>
      </c>
      <c r="L79" s="72">
        <f>IF(
                        C79="INSUMO",
                                        IFERROR(
                                            IF(
                                                INDEX(
                                                    Insumos!C:C,
                                                    MATCH(
                                                        A79&amp;B79,
                                                        Insumos!I:I,
                                                        0)
                                                )="Mao_obra",
                                                INDEX(
                                                    Insumos!F:F,
                                                    MATCH(
                                                        A79&amp;B79,
                                                        Insumos!I:I,
                                                        0)
                                                ),
                                                0
                                            ),
                                            "Não encontrado"),
                                        IFERROR(
                                            INDEX(M:M,
                                                MATCH(
                                                    A79&amp;B79,AG:AG,
                                                    0)
                                            ),
                                            "Não encontrado")
                                    )</f>
        <v>24.333228900000002</v>
      </c>
      <c r="M79" s="72">
        <f>L79*G79/1</f>
        <v>42.882449290469999</v>
      </c>
      <c r="N79" s="72">
        <f>IF(
                        C79="INSUMO",
                                        IFERROR(
                                            IF(
                                                INDEX(
                                                    Insumos!C:C,
                                                    MATCH(
                                                        A79&amp;B79,
                                                        Insumos!I:I,
                                                        0)
                                                )="Equipamento",
                                                INDEX(
                                                    Insumos!F:F,
                                                    MATCH(
                                                        A79&amp;B79,
                                                        Insumos!I:I,
                                                        0)
                                                ),
                                                0
                                            ),
                                            "Não encontrado"),
                                        IFERROR(
                                            INDEX(O:O,
                                                MATCH(
                                                    A79&amp;B79,AG:AG,
                                                    0)
                                            ),
                                            "Não encontrado")
                                    )</f>
        <v>0</v>
      </c>
      <c r="O79" s="72">
        <f>N79*G79/1</f>
        <v>0</v>
      </c>
      <c r="P79" s="72">
        <f>IF(
                        C79="INSUMO",
                                        IFERROR(
                                            IF(
                                                INDEX(
                                                    Insumos!C:C,
                                                    MATCH(
                                                        A79&amp;B79,
                                                        Insumos!I:I,
                                                        0)
                                                )="Transporte",
                                                INDEX(
                                                    Insumos!F:F,
                                                    MATCH(
                                                        A79&amp;B79,
                                                        Insumos!I:I,
                                                        0)
                                                ),
                                                0
                                            ),
                                            "Não encontrado"),
                                        IFERROR(
                                            INDEX(Q:Q,
                                                MATCH(
                                                    A79&amp;B79,AG:AG,
                                                    0)
                                            ),
                                            "Não encontrado")
                                    )</f>
        <v>0</v>
      </c>
      <c r="Q79" s="72">
        <f>P79*G79/1</f>
        <v>0</v>
      </c>
      <c r="R79" s="72">
        <f>IF(
                        C79="INSUMO",
                                        IFERROR(
                                            IF(
                                                INDEX(
                                                    Insumos!C:C,
                                                    MATCH(
                                                        A79&amp;B79,
                                                        Insumos!I:I,
                                                        0)
                                                )="Terceirizados",
                                                INDEX(
                                                    Insumos!F:F,
                                                    MATCH(
                                                        A79&amp;B79,
                                                        Insumos!I:I,
                                                        0)
                                                ),
                                                0
                                            ),
                                            "Não encontrado"),
                                        IFERROR(
                                            INDEX(S:S,
                                                MATCH(
                                                    A79&amp;B79,AG:AG,
                                                    0)
                                            ),
                                            "Não encontrado")
                                    )</f>
        <v>0</v>
      </c>
      <c r="S79" s="72">
        <f>R79*G79/1</f>
        <v>0</v>
      </c>
      <c r="T79" s="72">
        <f>IF(
                        C79="INSUMO",
                                        IFERROR(
                                            IF(
                                                INDEX(
                                                    Insumos!C:C,
                                                    MATCH(
                                                        A79&amp;B79,
                                                        Insumos!I:I,
                                                        0)
                                                )="Comissionamento",
                                                INDEX(
                                                    Insumos!F:F,
                                                    MATCH(
                                                        A79&amp;B79,
                                                        Insumos!I:I,
                                                        0)
                                                ),
                                                0
                                            ),
                                            "Não encontrado"),
                                        IFERROR(
                                            INDEX(U:U,
                                                MATCH(
                                                    A79&amp;B79,AG:AG,
                                                    0)
                                            ),
                                            "Não encontrado")
                                    )</f>
        <v>0</v>
      </c>
      <c r="U79" s="72">
        <f>T79*G79/1</f>
        <v>0</v>
      </c>
      <c r="V79" s="72">
        <f>IF(
                        C79="INSUMO",
                                        IFERROR(
                                            IF(
                                                INDEX(
                                                    Insumos!C:C,
                                                    MATCH(
                                                        A79&amp;B79,
                                                        Insumos!I:I,
                                                        0)
                                                )="Verba",
                                                INDEX(
                                                    Insumos!F:F,
                                                    MATCH(
                                                        A79&amp;B79,
                                                        Insumos!I:I,
                                                        0)
                                                ),
                                                0
                                            ),
                                            "Não encontrado"),
                                        IFERROR(
                                            INDEX(W:W,
                                                MATCH(
                                                    A79&amp;B79,AG:AG,
                                                    0)
                                            ),
                                            "Não encontrado")
                                    )</f>
        <v>0</v>
      </c>
      <c r="W79" s="72">
        <f>V79*G79/1</f>
        <v>0</v>
      </c>
      <c r="X79" s="72">
        <f>IF(
                        C79="INSUMO",
                                        IFERROR(
                                            IF(
                                                INDEX(
                                                    Insumos!C:C,
                                                    MATCH(
                                                        A79&amp;B79,
                                                        Insumos!I:I,
                                                        0)
                                                )="Outro",
                                                INDEX(
                                                    Insumos!F:F,
                                                    MATCH(
                                                        A79&amp;B79,
                                                        Insumos!I:I,
                                                        0)
                                                ),
                                                0
                                            ),
                                            "Não encontrado"),
                                        IFERROR(
                                            INDEX(Y:Y,
                                                MATCH(
                                                    A79&amp;B79,AG:AG,
                                                    0)
                                            ),
                                            "Não encontrado")
                                    )</f>
        <v>5.0199999999999996</v>
      </c>
      <c r="Y79" s="72">
        <f>X79*G79/1</f>
        <v>8.8467459999999996</v>
      </c>
      <c r="Z79" s="72">
        <f>IF(
                            C79="INSUMO",
                            IFERROR(
                                INDEX(
                                    Insumos!F:F,
                                    MATCH(
                                        A79&amp;B79,
                                        Insumos!I:I,
                                        0)
                                ),
                                "Não encontrado"),
                            IFERROR(
                                INDEX(AA:AA,
                                    MATCH(
                                        A79&amp;B79,AG:AG,
                                        0)
                                ),
                                "Não encontrado")
                        )</f>
        <v>29.353228900000001</v>
      </c>
      <c r="AA79" s="72">
        <f>G79*Z79</f>
        <v>51.729195290470003</v>
      </c>
      <c r="AB79" s="73"/>
      <c r="AC79" s="73"/>
      <c r="AD79" s="70" t="s">
        <v>39</v>
      </c>
      <c r="AE79" s="74"/>
      <c r="AF79" s="74"/>
    </row>
    <row r="80" spans="1:33" x14ac:dyDescent="0.25">
      <c r="A80" s="138" t="s">
        <v>88</v>
      </c>
      <c r="B80" s="60" t="s">
        <v>38</v>
      </c>
      <c r="C80" s="61" t="s">
        <v>86</v>
      </c>
      <c r="D80" s="62" t="s">
        <v>40</v>
      </c>
      <c r="E80" s="62" t="s">
        <v>89</v>
      </c>
      <c r="F80" s="63" t="s">
        <v>90</v>
      </c>
      <c r="G80" s="63">
        <v>1.7623</v>
      </c>
      <c r="H80" s="64">
        <f>IF(
                        C80="INSUMO",
                                        IFERROR(
                                            IF(
                                                INDEX(
                                                    Insumos!C:C,
                                                    MATCH(
                                                        A80&amp;B80,
                                                        Insumos!I:I,
                                                        0)
                                                )="Material",
                                                INDEX(
                                                    Insumos!F:F,
                                                    MATCH(
                                                        A80&amp;B80,
                                                        Insumos!I:I,
                                                        0)
                                                ),
                                                0
                                            ),
                                            "Não encontrado"),
                                        IFERROR(
                                            INDEX(I:I,
                                                MATCH(
                                                    A80&amp;B80,AG:AG,
                                                    0)
                                            ),
                                            "Não encontrado")
                                    )</f>
        <v>0</v>
      </c>
      <c r="I80" s="64">
        <f>H80*G80/1</f>
        <v>0</v>
      </c>
      <c r="J80" s="64">
        <f t="shared" si="62"/>
        <v>28.049120000000002</v>
      </c>
      <c r="K80" s="64">
        <f t="shared" si="62"/>
        <v>49.430964176000003</v>
      </c>
      <c r="L80" s="64">
        <f>IF(
                        C80="INSUMO",
                                        IFERROR(
                                            IF(
                                                INDEX(
                                                    Insumos!C:C,
                                                    MATCH(
                                                        A80&amp;B80,
                                                        Insumos!I:I,
                                                        0)
                                                )="Mao_obra",
                                                INDEX(
                                                    Insumos!F:F,
                                                    MATCH(
                                                        A80&amp;B80,
                                                        Insumos!I:I,
                                                        0)
                                                ),
                                                0
                                            ),
                                            "Não encontrado"),
                                        IFERROR(
                                            INDEX(M:M,
                                                MATCH(
                                                    A80&amp;B80,AG:AG,
                                                    0)
                                            ),
                                            "Não encontrado")
                                    )</f>
        <v>23.079120000000003</v>
      </c>
      <c r="M80" s="64">
        <f>L80*G80/1</f>
        <v>40.672333176000002</v>
      </c>
      <c r="N80" s="64">
        <f>IF(
                        C80="INSUMO",
                                        IFERROR(
                                            IF(
                                                INDEX(
                                                    Insumos!C:C,
                                                    MATCH(
                                                        A80&amp;B80,
                                                        Insumos!I:I,
                                                        0)
                                                )="Equipamento",
                                                INDEX(
                                                    Insumos!F:F,
                                                    MATCH(
                                                        A80&amp;B80,
                                                        Insumos!I:I,
                                                        0)
                                                ),
                                                0
                                            ),
                                            "Não encontrado"),
                                        IFERROR(
                                            INDEX(O:O,
                                                MATCH(
                                                    A80&amp;B80,AG:AG,
                                                    0)
                                            ),
                                            "Não encontrado")
                                    )</f>
        <v>0</v>
      </c>
      <c r="O80" s="64">
        <f>N80*G80/1</f>
        <v>0</v>
      </c>
      <c r="P80" s="64">
        <f>IF(
                        C80="INSUMO",
                                        IFERROR(
                                            IF(
                                                INDEX(
                                                    Insumos!C:C,
                                                    MATCH(
                                                        A80&amp;B80,
                                                        Insumos!I:I,
                                                        0)
                                                )="Transporte",
                                                INDEX(
                                                    Insumos!F:F,
                                                    MATCH(
                                                        A80&amp;B80,
                                                        Insumos!I:I,
                                                        0)
                                                ),
                                                0
                                            ),
                                            "Não encontrado"),
                                        IFERROR(
                                            INDEX(Q:Q,
                                                MATCH(
                                                    A80&amp;B80,AG:AG,
                                                    0)
                                            ),
                                            "Não encontrado")
                                    )</f>
        <v>0</v>
      </c>
      <c r="Q80" s="64">
        <f>P80*G80/1</f>
        <v>0</v>
      </c>
      <c r="R80" s="64">
        <f>IF(
                        C80="INSUMO",
                                        IFERROR(
                                            IF(
                                                INDEX(
                                                    Insumos!C:C,
                                                    MATCH(
                                                        A80&amp;B80,
                                                        Insumos!I:I,
                                                        0)
                                                )="Terceirizados",
                                                INDEX(
                                                    Insumos!F:F,
                                                    MATCH(
                                                        A80&amp;B80,
                                                        Insumos!I:I,
                                                        0)
                                                ),
                                                0
                                            ),
                                            "Não encontrado"),
                                        IFERROR(
                                            INDEX(S:S,
                                                MATCH(
                                                    A80&amp;B80,AG:AG,
                                                    0)
                                            ),
                                            "Não encontrado")
                                    )</f>
        <v>0</v>
      </c>
      <c r="S80" s="64">
        <f>R80*G80/1</f>
        <v>0</v>
      </c>
      <c r="T80" s="64">
        <f>IF(
                        C80="INSUMO",
                                        IFERROR(
                                            IF(
                                                INDEX(
                                                    Insumos!C:C,
                                                    MATCH(
                                                        A80&amp;B80,
                                                        Insumos!I:I,
                                                        0)
                                                )="Comissionamento",
                                                INDEX(
                                                    Insumos!F:F,
                                                    MATCH(
                                                        A80&amp;B80,
                                                        Insumos!I:I,
                                                        0)
                                                ),
                                                0
                                            ),
                                            "Não encontrado"),
                                        IFERROR(
                                            INDEX(U:U,
                                                MATCH(
                                                    A80&amp;B80,AG:AG,
                                                    0)
                                            ),
                                            "Não encontrado")
                                    )</f>
        <v>0</v>
      </c>
      <c r="U80" s="64">
        <f>T80*G80/1</f>
        <v>0</v>
      </c>
      <c r="V80" s="64">
        <f>IF(
                        C80="INSUMO",
                                        IFERROR(
                                            IF(
                                                INDEX(
                                                    Insumos!C:C,
                                                    MATCH(
                                                        A80&amp;B80,
                                                        Insumos!I:I,
                                                        0)
                                                )="Verba",
                                                INDEX(
                                                    Insumos!F:F,
                                                    MATCH(
                                                        A80&amp;B80,
                                                        Insumos!I:I,
                                                        0)
                                                ),
                                                0
                                            ),
                                            "Não encontrado"),
                                        IFERROR(
                                            INDEX(W:W,
                                                MATCH(
                                                    A80&amp;B80,AG:AG,
                                                    0)
                                            ),
                                            "Não encontrado")
                                    )</f>
        <v>0</v>
      </c>
      <c r="W80" s="64">
        <f>V80*G80/1</f>
        <v>0</v>
      </c>
      <c r="X80" s="64">
        <f>IF(
                        C80="INSUMO",
                                        IFERROR(
                                            IF(
                                                INDEX(
                                                    Insumos!C:C,
                                                    MATCH(
                                                        A80&amp;B80,
                                                        Insumos!I:I,
                                                        0)
                                                )="Outro",
                                                INDEX(
                                                    Insumos!F:F,
                                                    MATCH(
                                                        A80&amp;B80,
                                                        Insumos!I:I,
                                                        0)
                                                ),
                                                0
                                            ),
                                            "Não encontrado"),
                                        IFERROR(
                                            INDEX(Y:Y,
                                                MATCH(
                                                    A80&amp;B80,AG:AG,
                                                    0)
                                            ),
                                            "Não encontrado")
                                    )</f>
        <v>4.97</v>
      </c>
      <c r="Y80" s="64">
        <f>X80*G80/1</f>
        <v>8.7586309999999994</v>
      </c>
      <c r="Z80" s="64">
        <f>IF(
                            C80="INSUMO",
                            IFERROR(
                                INDEX(
                                    Insumos!F:F,
                                    MATCH(
                                        A80&amp;B80,
                                        Insumos!I:I,
                                        0)
                                ),
                                "Não encontrado"),
                            IFERROR(
                                INDEX(AA:AA,
                                    MATCH(
                                        A80&amp;B80,AG:AG,
                                        0)
                                ),
                                "Não encontrado")
                        )</f>
        <v>28.049120000000002</v>
      </c>
      <c r="AA80" s="64">
        <f>G80*Z80</f>
        <v>49.430964176000003</v>
      </c>
      <c r="AB80" s="65"/>
      <c r="AC80" s="65"/>
      <c r="AD80" s="62" t="s">
        <v>39</v>
      </c>
      <c r="AE80" s="66"/>
      <c r="AF80" s="66"/>
    </row>
    <row r="81" spans="1:33" x14ac:dyDescent="0.25">
      <c r="A81" s="137" t="s">
        <v>158</v>
      </c>
      <c r="B81" s="68" t="s">
        <v>38</v>
      </c>
      <c r="C81" s="69" t="s">
        <v>86</v>
      </c>
      <c r="D81" s="70" t="s">
        <v>40</v>
      </c>
      <c r="E81" s="70" t="s">
        <v>159</v>
      </c>
      <c r="F81" s="71" t="s">
        <v>111</v>
      </c>
      <c r="G81" s="71">
        <v>1.4932000000000001</v>
      </c>
      <c r="H81" s="72">
        <f>IF(
                        C81="INSUMO",
                                        IFERROR(
                                            IF(
                                                INDEX(
                                                    Insumos!C:C,
                                                    MATCH(
                                                        A81&amp;B81,
                                                        Insumos!I:I,
                                                        0)
                                                )="Material",
                                                INDEX(
                                                    Insumos!F:F,
                                                    MATCH(
                                                        A81&amp;B81,
                                                        Insumos!I:I,
                                                        0)
                                                ),
                                                0
                                            ),
                                            "Não encontrado"),
                                        IFERROR(
                                            INDEX(I:I,
                                                MATCH(
                                                    A81&amp;B81,AG:AG,
                                                    0)
                                            ),
                                            "Não encontrado")
                                    )</f>
        <v>0</v>
      </c>
      <c r="I81" s="72">
        <f>H81*G81/1</f>
        <v>0</v>
      </c>
      <c r="J81" s="72">
        <f t="shared" si="62"/>
        <v>71.444533056000012</v>
      </c>
      <c r="K81" s="72">
        <f t="shared" si="62"/>
        <v>106.68097675921922</v>
      </c>
      <c r="L81" s="72">
        <f>IF(
                        C81="INSUMO",
                                        IFERROR(
                                            IF(
                                                INDEX(
                                                    Insumos!C:C,
                                                    MATCH(
                                                        A81&amp;B81,
                                                        Insumos!I:I,
                                                        0)
                                                )="Mao_obra",
                                                INDEX(
                                                    Insumos!F:F,
                                                    MATCH(
                                                        A81&amp;B81,
                                                        Insumos!I:I,
                                                        0)
                                                ),
                                                0
                                            ),
                                            "Não encontrado"),
                                        IFERROR(
                                            INDEX(M:M,
                                                MATCH(
                                                    A81&amp;B81,AG:AG,
                                                    0)
                                            ),
                                            "Não encontrado")
                                    )</f>
        <v>36.870633000000005</v>
      </c>
      <c r="M81" s="72">
        <f>L81*G81/1</f>
        <v>55.055229195600013</v>
      </c>
      <c r="N81" s="72">
        <f>IF(
                        C81="INSUMO",
                                        IFERROR(
                                            IF(
                                                INDEX(
                                                    Insumos!C:C,
                                                    MATCH(
                                                        A81&amp;B81,
                                                        Insumos!I:I,
                                                        0)
                                                )="Equipamento",
                                                INDEX(
                                                    Insumos!F:F,
                                                    MATCH(
                                                        A81&amp;B81,
                                                        Insumos!I:I,
                                                        0)
                                                ),
                                                0
                                            ),
                                            "Não encontrado"),
                                        IFERROR(
                                            INDEX(O:O,
                                                MATCH(
                                                    A81&amp;B81,AG:AG,
                                                    0)
                                            ),
                                            "Não encontrado")
                                    )</f>
        <v>30.823900056000003</v>
      </c>
      <c r="O81" s="72">
        <f>N81*G81/1</f>
        <v>46.026247563619208</v>
      </c>
      <c r="P81" s="72">
        <f>IF(
                        C81="INSUMO",
                                        IFERROR(
                                            IF(
                                                INDEX(
                                                    Insumos!C:C,
                                                    MATCH(
                                                        A81&amp;B81,
                                                        Insumos!I:I,
                                                        0)
                                                )="Transporte",
                                                INDEX(
                                                    Insumos!F:F,
                                                    MATCH(
                                                        A81&amp;B81,
                                                        Insumos!I:I,
                                                        0)
                                                ),
                                                0
                                            ),
                                            "Não encontrado"),
                                        IFERROR(
                                            INDEX(Q:Q,
                                                MATCH(
                                                    A81&amp;B81,AG:AG,
                                                    0)
                                            ),
                                            "Não encontrado")
                                    )</f>
        <v>0</v>
      </c>
      <c r="Q81" s="72">
        <f>P81*G81/1</f>
        <v>0</v>
      </c>
      <c r="R81" s="72">
        <f>IF(
                        C81="INSUMO",
                                        IFERROR(
                                            IF(
                                                INDEX(
                                                    Insumos!C:C,
                                                    MATCH(
                                                        A81&amp;B81,
                                                        Insumos!I:I,
                                                        0)
                                                )="Terceirizados",
                                                INDEX(
                                                    Insumos!F:F,
                                                    MATCH(
                                                        A81&amp;B81,
                                                        Insumos!I:I,
                                                        0)
                                                ),
                                                0
                                            ),
                                            "Não encontrado"),
                                        IFERROR(
                                            INDEX(S:S,
                                                MATCH(
                                                    A81&amp;B81,AG:AG,
                                                    0)
                                            ),
                                            "Não encontrado")
                                    )</f>
        <v>0</v>
      </c>
      <c r="S81" s="72">
        <f>R81*G81/1</f>
        <v>0</v>
      </c>
      <c r="T81" s="72">
        <f>IF(
                        C81="INSUMO",
                                        IFERROR(
                                            IF(
                                                INDEX(
                                                    Insumos!C:C,
                                                    MATCH(
                                                        A81&amp;B81,
                                                        Insumos!I:I,
                                                        0)
                                                )="Comissionamento",
                                                INDEX(
                                                    Insumos!F:F,
                                                    MATCH(
                                                        A81&amp;B81,
                                                        Insumos!I:I,
                                                        0)
                                                ),
                                                0
                                            ),
                                            "Não encontrado"),
                                        IFERROR(
                                            INDEX(U:U,
                                                MATCH(
                                                    A81&amp;B81,AG:AG,
                                                    0)
                                            ),
                                            "Não encontrado")
                                    )</f>
        <v>0</v>
      </c>
      <c r="U81" s="72">
        <f>T81*G81/1</f>
        <v>0</v>
      </c>
      <c r="V81" s="72">
        <f>IF(
                        C81="INSUMO",
                                        IFERROR(
                                            IF(
                                                INDEX(
                                                    Insumos!C:C,
                                                    MATCH(
                                                        A81&amp;B81,
                                                        Insumos!I:I,
                                                        0)
                                                )="Verba",
                                                INDEX(
                                                    Insumos!F:F,
                                                    MATCH(
                                                        A81&amp;B81,
                                                        Insumos!I:I,
                                                        0)
                                                ),
                                                0
                                            ),
                                            "Não encontrado"),
                                        IFERROR(
                                            INDEX(W:W,
                                                MATCH(
                                                    A81&amp;B81,AG:AG,
                                                    0)
                                            ),
                                            "Não encontrado")
                                    )</f>
        <v>0</v>
      </c>
      <c r="W81" s="72">
        <f>V81*G81/1</f>
        <v>0</v>
      </c>
      <c r="X81" s="72">
        <f>IF(
                        C81="INSUMO",
                                        IFERROR(
                                            IF(
                                                INDEX(
                                                    Insumos!C:C,
                                                    MATCH(
                                                        A81&amp;B81,
                                                        Insumos!I:I,
                                                        0)
                                                )="Outro",
                                                INDEX(
                                                    Insumos!F:F,
                                                    MATCH(
                                                        A81&amp;B81,
                                                        Insumos!I:I,
                                                        0)
                                                ),
                                                0
                                            ),
                                            "Não encontrado"),
                                        IFERROR(
                                            INDEX(Y:Y,
                                                MATCH(
                                                    A81&amp;B81,AG:AG,
                                                    0)
                                            ),
                                            "Não encontrado")
                                    )</f>
        <v>3.7499999999999996</v>
      </c>
      <c r="Y81" s="72">
        <f>X81*G81/1</f>
        <v>5.5994999999999999</v>
      </c>
      <c r="Z81" s="72">
        <f>IF(
                            C81="INSUMO",
                            IFERROR(
                                INDEX(
                                    Insumos!F:F,
                                    MATCH(
                                        A81&amp;B81,
                                        Insumos!I:I,
                                        0)
                                ),
                                "Não encontrado"),
                            IFERROR(
                                INDEX(AA:AA,
                                    MATCH(
                                        A81&amp;B81,AG:AG,
                                        0)
                                ),
                                "Não encontrado")
                        )</f>
        <v>71.444533056000012</v>
      </c>
      <c r="AA81" s="72">
        <f>G81*Z81</f>
        <v>106.68097675921922</v>
      </c>
      <c r="AB81" s="73"/>
      <c r="AC81" s="73"/>
      <c r="AD81" s="70" t="s">
        <v>39</v>
      </c>
      <c r="AE81" s="74"/>
      <c r="AF81" s="74"/>
    </row>
    <row r="82" spans="1:33" x14ac:dyDescent="0.25">
      <c r="A82" s="138" t="s">
        <v>160</v>
      </c>
      <c r="B82" s="60" t="s">
        <v>38</v>
      </c>
      <c r="C82" s="61" t="s">
        <v>86</v>
      </c>
      <c r="D82" s="62" t="s">
        <v>40</v>
      </c>
      <c r="E82" s="62" t="s">
        <v>161</v>
      </c>
      <c r="F82" s="63" t="s">
        <v>114</v>
      </c>
      <c r="G82" s="63">
        <v>0.26910000000000001</v>
      </c>
      <c r="H82" s="64">
        <f>IF(
                        C82="INSUMO",
                                        IFERROR(
                                            IF(
                                                INDEX(
                                                    Insumos!C:C,
                                                    MATCH(
                                                        A82&amp;B82,
                                                        Insumos!I:I,
                                                        0)
                                                )="Material",
                                                INDEX(
                                                    Insumos!F:F,
                                                    MATCH(
                                                        A82&amp;B82,
                                                        Insumos!I:I,
                                                        0)
                                                ),
                                                0
                                            ),
                                            "Não encontrado"),
                                        IFERROR(
                                            INDEX(I:I,
                                                MATCH(
                                                    A82&amp;B82,AG:AG,
                                                    0)
                                            ),
                                            "Não encontrado")
                                    )</f>
        <v>57.918699999999994</v>
      </c>
      <c r="I82" s="64">
        <f>H82*G82/1</f>
        <v>15.585922169999998</v>
      </c>
      <c r="J82" s="64">
        <f t="shared" si="62"/>
        <v>101.92014045600001</v>
      </c>
      <c r="K82" s="64">
        <f t="shared" si="62"/>
        <v>27.426709796709606</v>
      </c>
      <c r="L82" s="64">
        <f>IF(
                        C82="INSUMO",
                                        IFERROR(
                                            IF(
                                                INDEX(
                                                    Insumos!C:C,
                                                    MATCH(
                                                        A82&amp;B82,
                                                        Insumos!I:I,
                                                        0)
                                                )="Mao_obra",
                                                INDEX(
                                                    Insumos!F:F,
                                                    MATCH(
                                                        A82&amp;B82,
                                                        Insumos!I:I,
                                                        0)
                                                ),
                                                0
                                            ),
                                            "Não encontrado"),
                                        IFERROR(
                                            INDEX(M:M,
                                                MATCH(
                                                    A82&amp;B82,AG:AG,
                                                    0)
                                            ),
                                            "Não encontrado")
                                    )</f>
        <v>36.870633000000005</v>
      </c>
      <c r="M82" s="64">
        <f>L82*G82/1</f>
        <v>9.9218873403000014</v>
      </c>
      <c r="N82" s="64">
        <f>IF(
                        C82="INSUMO",
                                        IFERROR(
                                            IF(
                                                INDEX(
                                                    Insumos!C:C,
                                                    MATCH(
                                                        A82&amp;B82,
                                                        Insumos!I:I,
                                                        0)
                                                )="Equipamento",
                                                INDEX(
                                                    Insumos!F:F,
                                                    MATCH(
                                                        A82&amp;B82,
                                                        Insumos!I:I,
                                                        0)
                                                ),
                                                0
                                            ),
                                            "Não encontrado"),
                                        IFERROR(
                                            INDEX(O:O,
                                                MATCH(
                                                    A82&amp;B82,AG:AG,
                                                    0)
                                            ),
                                            "Não encontrado")
                                    )</f>
        <v>61.299507456000001</v>
      </c>
      <c r="O82" s="64">
        <f>N82*G82/1</f>
        <v>16.495697456409602</v>
      </c>
      <c r="P82" s="64">
        <f>IF(
                        C82="INSUMO",
                                        IFERROR(
                                            IF(
                                                INDEX(
                                                    Insumos!C:C,
                                                    MATCH(
                                                        A82&amp;B82,
                                                        Insumos!I:I,
                                                        0)
                                                )="Transporte",
                                                INDEX(
                                                    Insumos!F:F,
                                                    MATCH(
                                                        A82&amp;B82,
                                                        Insumos!I:I,
                                                        0)
                                                ),
                                                0
                                            ),
                                            "Não encontrado"),
                                        IFERROR(
                                            INDEX(Q:Q,
                                                MATCH(
                                                    A82&amp;B82,AG:AG,
                                                    0)
                                            ),
                                            "Não encontrado")
                                    )</f>
        <v>0</v>
      </c>
      <c r="Q82" s="64">
        <f>P82*G82/1</f>
        <v>0</v>
      </c>
      <c r="R82" s="64">
        <f>IF(
                        C82="INSUMO",
                                        IFERROR(
                                            IF(
                                                INDEX(
                                                    Insumos!C:C,
                                                    MATCH(
                                                        A82&amp;B82,
                                                        Insumos!I:I,
                                                        0)
                                                )="Terceirizados",
                                                INDEX(
                                                    Insumos!F:F,
                                                    MATCH(
                                                        A82&amp;B82,
                                                        Insumos!I:I,
                                                        0)
                                                ),
                                                0
                                            ),
                                            "Não encontrado"),
                                        IFERROR(
                                            INDEX(S:S,
                                                MATCH(
                                                    A82&amp;B82,AG:AG,
                                                    0)
                                            ),
                                            "Não encontrado")
                                    )</f>
        <v>0</v>
      </c>
      <c r="S82" s="64">
        <f>R82*G82/1</f>
        <v>0</v>
      </c>
      <c r="T82" s="64">
        <f>IF(
                        C82="INSUMO",
                                        IFERROR(
                                            IF(
                                                INDEX(
                                                    Insumos!C:C,
                                                    MATCH(
                                                        A82&amp;B82,
                                                        Insumos!I:I,
                                                        0)
                                                )="Comissionamento",
                                                INDEX(
                                                    Insumos!F:F,
                                                    MATCH(
                                                        A82&amp;B82,
                                                        Insumos!I:I,
                                                        0)
                                                ),
                                                0
                                            ),
                                            "Não encontrado"),
                                        IFERROR(
                                            INDEX(U:U,
                                                MATCH(
                                                    A82&amp;B82,AG:AG,
                                                    0)
                                            ),
                                            "Não encontrado")
                                    )</f>
        <v>0</v>
      </c>
      <c r="U82" s="64">
        <f>T82*G82/1</f>
        <v>0</v>
      </c>
      <c r="V82" s="64">
        <f>IF(
                        C82="INSUMO",
                                        IFERROR(
                                            IF(
                                                INDEX(
                                                    Insumos!C:C,
                                                    MATCH(
                                                        A82&amp;B82,
                                                        Insumos!I:I,
                                                        0)
                                                )="Verba",
                                                INDEX(
                                                    Insumos!F:F,
                                                    MATCH(
                                                        A82&amp;B82,
                                                        Insumos!I:I,
                                                        0)
                                                ),
                                                0
                                            ),
                                            "Não encontrado"),
                                        IFERROR(
                                            INDEX(W:W,
                                                MATCH(
                                                    A82&amp;B82,AG:AG,
                                                    0)
                                            ),
                                            "Não encontrado")
                                    )</f>
        <v>0</v>
      </c>
      <c r="W82" s="64">
        <f>V82*G82/1</f>
        <v>0</v>
      </c>
      <c r="X82" s="64">
        <f>IF(
                        C82="INSUMO",
                                        IFERROR(
                                            IF(
                                                INDEX(
                                                    Insumos!C:C,
                                                    MATCH(
                                                        A82&amp;B82,
                                                        Insumos!I:I,
                                                        0)
                                                )="Outro",
                                                INDEX(
                                                    Insumos!F:F,
                                                    MATCH(
                                                        A82&amp;B82,
                                                        Insumos!I:I,
                                                        0)
                                                ),
                                                0
                                            ),
                                            "Não encontrado"),
                                        IFERROR(
                                            INDEX(Y:Y,
                                                MATCH(
                                                    A82&amp;B82,AG:AG,
                                                    0)
                                            ),
                                            "Não encontrado")
                                    )</f>
        <v>3.7499999999999996</v>
      </c>
      <c r="Y82" s="64">
        <f>X82*G82/1</f>
        <v>1.0091249999999998</v>
      </c>
      <c r="Z82" s="64">
        <f>IF(
                            C82="INSUMO",
                            IFERROR(
                                INDEX(
                                    Insumos!F:F,
                                    MATCH(
                                        A82&amp;B82,
                                        Insumos!I:I,
                                        0)
                                ),
                                "Não encontrado"),
                            IFERROR(
                                INDEX(AA:AA,
                                    MATCH(
                                        A82&amp;B82,AG:AG,
                                        0)
                                ),
                                "Não encontrado")
                        )</f>
        <v>159.83884045600001</v>
      </c>
      <c r="AA82" s="64">
        <f>G82*Z82</f>
        <v>43.012631966709606</v>
      </c>
      <c r="AB82" s="65"/>
      <c r="AC82" s="65"/>
      <c r="AD82" s="62" t="s">
        <v>39</v>
      </c>
      <c r="AE82" s="66"/>
      <c r="AF82" s="66"/>
    </row>
    <row r="83" spans="1:33" x14ac:dyDescent="0.25">
      <c r="A83" s="136" t="s">
        <v>162</v>
      </c>
      <c r="B83" s="51" t="s">
        <v>76</v>
      </c>
      <c r="C83" s="52" t="s">
        <v>39</v>
      </c>
      <c r="D83" s="53" t="s">
        <v>40</v>
      </c>
      <c r="E83" s="53" t="s">
        <v>163</v>
      </c>
      <c r="F83" s="54" t="s">
        <v>108</v>
      </c>
      <c r="G83" s="55"/>
      <c r="H83" s="56"/>
      <c r="I83" s="56">
        <f>SUM(I84:I86)</f>
        <v>10.975000000000001</v>
      </c>
      <c r="J83" s="56"/>
      <c r="K83" s="56">
        <f>SUM(K84:K86)</f>
        <v>302.31719953600003</v>
      </c>
      <c r="L83" s="56"/>
      <c r="M83" s="56">
        <f>SUM(M84:M86)</f>
        <v>252.64057053600004</v>
      </c>
      <c r="N83" s="56"/>
      <c r="O83" s="56">
        <f>SUM(O84:O86)</f>
        <v>0</v>
      </c>
      <c r="P83" s="56"/>
      <c r="Q83" s="56">
        <f>SUM(Q84:Q86)</f>
        <v>0</v>
      </c>
      <c r="R83" s="56"/>
      <c r="S83" s="56">
        <f>SUM(S84:S86)</f>
        <v>0</v>
      </c>
      <c r="T83" s="56"/>
      <c r="U83" s="56">
        <f>SUM(U84:U86)</f>
        <v>0</v>
      </c>
      <c r="V83" s="56"/>
      <c r="W83" s="56">
        <f>SUM(W84:W86)</f>
        <v>0</v>
      </c>
      <c r="X83" s="56"/>
      <c r="Y83" s="56">
        <f>SUM(Y84:Y86)</f>
        <v>49.676628999999991</v>
      </c>
      <c r="Z83" s="56"/>
      <c r="AA83" s="56">
        <f>SUM(AA84:AA86)</f>
        <v>313.292199536</v>
      </c>
      <c r="AB83" s="57" t="s">
        <v>39</v>
      </c>
      <c r="AC83" s="57"/>
      <c r="AD83" s="53" t="s">
        <v>39</v>
      </c>
      <c r="AE83" s="58" t="s">
        <v>39</v>
      </c>
      <c r="AF83" s="58" t="s">
        <v>79</v>
      </c>
      <c r="AG83" t="str">
        <f>A83&amp;B83&amp;C83</f>
        <v>0071PRÓPRIA</v>
      </c>
    </row>
    <row r="84" spans="1:33" x14ac:dyDescent="0.25">
      <c r="A84" s="137" t="s">
        <v>164</v>
      </c>
      <c r="B84" s="68" t="s">
        <v>76</v>
      </c>
      <c r="C84" s="69" t="s">
        <v>45</v>
      </c>
      <c r="D84" s="70" t="s">
        <v>40</v>
      </c>
      <c r="E84" s="70" t="s">
        <v>165</v>
      </c>
      <c r="F84" s="71" t="s">
        <v>78</v>
      </c>
      <c r="G84" s="71">
        <v>2.5000000000000001E-2</v>
      </c>
      <c r="H84" s="72">
        <f>IF(
                        C84="INSUMO",
                                        IFERROR(
                                            IF(
                                                INDEX(
                                                    Insumos!C:C,
                                                    MATCH(
                                                        A84&amp;B84,
                                                        Insumos!I:I,
                                                        0)
                                                )="Material",
                                                INDEX(
                                                    Insumos!F:F,
                                                    MATCH(
                                                        A84&amp;B84,
                                                        Insumos!I:I,
                                                        0)
                                                ),
                                                0
                                            ),
                                            "Não encontrado"),
                                        IFERROR(
                                            INDEX(I:I,
                                                MATCH(
                                                    A84&amp;B84,AG:AG,
                                                    0)
                                            ),
                                            "Não encontrado")
                                    )</f>
        <v>439</v>
      </c>
      <c r="I84" s="72">
        <f>H84*G84/1</f>
        <v>10.975000000000001</v>
      </c>
      <c r="J84" s="72">
        <f t="shared" ref="J84:K86" si="63">T84 + N84 + L84 + X84 + R84 + P84 + V84</f>
        <v>0</v>
      </c>
      <c r="K84" s="72">
        <f t="shared" si="63"/>
        <v>0</v>
      </c>
      <c r="L84" s="72">
        <f>IF(
                        C84="INSUMO",
                                        IFERROR(
                                            IF(
                                                INDEX(
                                                    Insumos!C:C,
                                                    MATCH(
                                                        A84&amp;B84,
                                                        Insumos!I:I,
                                                        0)
                                                )="Mao_obra",
                                                INDEX(
                                                    Insumos!F:F,
                                                    MATCH(
                                                        A84&amp;B84,
                                                        Insumos!I:I,
                                                        0)
                                                ),
                                                0
                                            ),
                                            "Não encontrado"),
                                        IFERROR(
                                            INDEX(M:M,
                                                MATCH(
                                                    A84&amp;B84,AG:AG,
                                                    0)
                                            ),
                                            "Não encontrado")
                                    )</f>
        <v>0</v>
      </c>
      <c r="M84" s="72">
        <f>L84*G84/1</f>
        <v>0</v>
      </c>
      <c r="N84" s="72">
        <f>IF(
                        C84="INSUMO",
                                        IFERROR(
                                            IF(
                                                INDEX(
                                                    Insumos!C:C,
                                                    MATCH(
                                                        A84&amp;B84,
                                                        Insumos!I:I,
                                                        0)
                                                )="Equipamento",
                                                INDEX(
                                                    Insumos!F:F,
                                                    MATCH(
                                                        A84&amp;B84,
                                                        Insumos!I:I,
                                                        0)
                                                ),
                                                0
                                            ),
                                            "Não encontrado"),
                                        IFERROR(
                                            INDEX(O:O,
                                                MATCH(
                                                    A84&amp;B84,AG:AG,
                                                    0)
                                            ),
                                            "Não encontrado")
                                    )</f>
        <v>0</v>
      </c>
      <c r="O84" s="72">
        <f>N84*G84/1</f>
        <v>0</v>
      </c>
      <c r="P84" s="72">
        <f>IF(
                        C84="INSUMO",
                                        IFERROR(
                                            IF(
                                                INDEX(
                                                    Insumos!C:C,
                                                    MATCH(
                                                        A84&amp;B84,
                                                        Insumos!I:I,
                                                        0)
                                                )="Transporte",
                                                INDEX(
                                                    Insumos!F:F,
                                                    MATCH(
                                                        A84&amp;B84,
                                                        Insumos!I:I,
                                                        0)
                                                ),
                                                0
                                            ),
                                            "Não encontrado"),
                                        IFERROR(
                                            INDEX(Q:Q,
                                                MATCH(
                                                    A84&amp;B84,AG:AG,
                                                    0)
                                            ),
                                            "Não encontrado")
                                    )</f>
        <v>0</v>
      </c>
      <c r="Q84" s="72">
        <f>P84*G84/1</f>
        <v>0</v>
      </c>
      <c r="R84" s="72">
        <f>IF(
                        C84="INSUMO",
                                        IFERROR(
                                            IF(
                                                INDEX(
                                                    Insumos!C:C,
                                                    MATCH(
                                                        A84&amp;B84,
                                                        Insumos!I:I,
                                                        0)
                                                )="Terceirizados",
                                                INDEX(
                                                    Insumos!F:F,
                                                    MATCH(
                                                        A84&amp;B84,
                                                        Insumos!I:I,
                                                        0)
                                                ),
                                                0
                                            ),
                                            "Não encontrado"),
                                        IFERROR(
                                            INDEX(S:S,
                                                MATCH(
                                                    A84&amp;B84,AG:AG,
                                                    0)
                                            ),
                                            "Não encontrado")
                                    )</f>
        <v>0</v>
      </c>
      <c r="S84" s="72">
        <f>R84*G84/1</f>
        <v>0</v>
      </c>
      <c r="T84" s="72">
        <f>IF(
                        C84="INSUMO",
                                        IFERROR(
                                            IF(
                                                INDEX(
                                                    Insumos!C:C,
                                                    MATCH(
                                                        A84&amp;B84,
                                                        Insumos!I:I,
                                                        0)
                                                )="Comissionamento",
                                                INDEX(
                                                    Insumos!F:F,
                                                    MATCH(
                                                        A84&amp;B84,
                                                        Insumos!I:I,
                                                        0)
                                                ),
                                                0
                                            ),
                                            "Não encontrado"),
                                        IFERROR(
                                            INDEX(U:U,
                                                MATCH(
                                                    A84&amp;B84,AG:AG,
                                                    0)
                                            ),
                                            "Não encontrado")
                                    )</f>
        <v>0</v>
      </c>
      <c r="U84" s="72">
        <f>T84*G84/1</f>
        <v>0</v>
      </c>
      <c r="V84" s="72">
        <f>IF(
                        C84="INSUMO",
                                        IFERROR(
                                            IF(
                                                INDEX(
                                                    Insumos!C:C,
                                                    MATCH(
                                                        A84&amp;B84,
                                                        Insumos!I:I,
                                                        0)
                                                )="Verba",
                                                INDEX(
                                                    Insumos!F:F,
                                                    MATCH(
                                                        A84&amp;B84,
                                                        Insumos!I:I,
                                                        0)
                                                ),
                                                0
                                            ),
                                            "Não encontrado"),
                                        IFERROR(
                                            INDEX(W:W,
                                                MATCH(
                                                    A84&amp;B84,AG:AG,
                                                    0)
                                            ),
                                            "Não encontrado")
                                    )</f>
        <v>0</v>
      </c>
      <c r="W84" s="72">
        <f>V84*G84/1</f>
        <v>0</v>
      </c>
      <c r="X84" s="72">
        <f>IF(
                        C84="INSUMO",
                                        IFERROR(
                                            IF(
                                                INDEX(
                                                    Insumos!C:C,
                                                    MATCH(
                                                        A84&amp;B84,
                                                        Insumos!I:I,
                                                        0)
                                                )="Outro",
                                                INDEX(
                                                    Insumos!F:F,
                                                    MATCH(
                                                        A84&amp;B84,
                                                        Insumos!I:I,
                                                        0)
                                                ),
                                                0
                                            ),
                                            "Não encontrado"),
                                        IFERROR(
                                            INDEX(Y:Y,
                                                MATCH(
                                                    A84&amp;B84,AG:AG,
                                                    0)
                                            ),
                                            "Não encontrado")
                                    )</f>
        <v>0</v>
      </c>
      <c r="Y84" s="72">
        <f>X84*G84/1</f>
        <v>0</v>
      </c>
      <c r="Z84" s="72">
        <f>IF(
                            C84="INSUMO",
                            IFERROR(
                                INDEX(
                                    Insumos!F:F,
                                    MATCH(
                                        A84&amp;B84,
                                        Insumos!I:I,
                                        0)
                                ),
                                "Não encontrado"),
                            IFERROR(
                                INDEX(AA:AA,
                                    MATCH(
                                        A84&amp;B84,AG:AG,
                                        0)
                                ),
                                "Não encontrado")
                        )</f>
        <v>439</v>
      </c>
      <c r="AA84" s="72">
        <f>G84*Z84</f>
        <v>10.975000000000001</v>
      </c>
      <c r="AB84" s="73"/>
      <c r="AC84" s="73"/>
      <c r="AD84" s="70" t="s">
        <v>39</v>
      </c>
      <c r="AE84" s="74"/>
      <c r="AF84" s="74"/>
    </row>
    <row r="85" spans="1:33" x14ac:dyDescent="0.25">
      <c r="A85" s="138" t="s">
        <v>166</v>
      </c>
      <c r="B85" s="60" t="s">
        <v>38</v>
      </c>
      <c r="C85" s="61" t="s">
        <v>86</v>
      </c>
      <c r="D85" s="62" t="s">
        <v>40</v>
      </c>
      <c r="E85" s="62" t="s">
        <v>167</v>
      </c>
      <c r="F85" s="63" t="s">
        <v>90</v>
      </c>
      <c r="G85" s="63">
        <v>2.2462</v>
      </c>
      <c r="H85" s="64">
        <f>IF(
                        C85="INSUMO",
                                        IFERROR(
                                            IF(
                                                INDEX(
                                                    Insumos!C:C,
                                                    MATCH(
                                                        A85&amp;B85,
                                                        Insumos!I:I,
                                                        0)
                                                )="Material",
                                                INDEX(
                                                    Insumos!F:F,
                                                    MATCH(
                                                        A85&amp;B85,
                                                        Insumos!I:I,
                                                        0)
                                                ),
                                                0
                                            ),
                                            "Não encontrado"),
                                        IFERROR(
                                            INDEX(I:I,
                                                MATCH(
                                                    A85&amp;B85,AG:AG,
                                                    0)
                                            ),
                                            "Não encontrado")
                                    )</f>
        <v>0</v>
      </c>
      <c r="I85" s="64">
        <f>H85*G85/1</f>
        <v>0</v>
      </c>
      <c r="J85" s="64">
        <f t="shared" si="63"/>
        <v>38.106880000000004</v>
      </c>
      <c r="K85" s="64">
        <f t="shared" si="63"/>
        <v>85.595673856000005</v>
      </c>
      <c r="L85" s="64">
        <f>IF(
                        C85="INSUMO",
                                        IFERROR(
                                            IF(
                                                INDEX(
                                                    Insumos!C:C,
                                                    MATCH(
                                                        A85&amp;B85,
                                                        Insumos!I:I,
                                                        0)
                                                )="Mao_obra",
                                                INDEX(
                                                    Insumos!F:F,
                                                    MATCH(
                                                        A85&amp;B85,
                                                        Insumos!I:I,
                                                        0)
                                                ),
                                                0
                                            ),
                                            "Não encontrado"),
                                        IFERROR(
                                            INDEX(M:M,
                                                MATCH(
                                                    A85&amp;B85,AG:AG,
                                                    0)
                                            ),
                                            "Não encontrado")
                                    )</f>
        <v>33.086880000000001</v>
      </c>
      <c r="M85" s="64">
        <f>L85*G85/1</f>
        <v>74.319749856000001</v>
      </c>
      <c r="N85" s="64">
        <f>IF(
                        C85="INSUMO",
                                        IFERROR(
                                            IF(
                                                INDEX(
                                                    Insumos!C:C,
                                                    MATCH(
                                                        A85&amp;B85,
                                                        Insumos!I:I,
                                                        0)
                                                )="Equipamento",
                                                INDEX(
                                                    Insumos!F:F,
                                                    MATCH(
                                                        A85&amp;B85,
                                                        Insumos!I:I,
                                                        0)
                                                ),
                                                0
                                            ),
                                            "Não encontrado"),
                                        IFERROR(
                                            INDEX(O:O,
                                                MATCH(
                                                    A85&amp;B85,AG:AG,
                                                    0)
                                            ),
                                            "Não encontrado")
                                    )</f>
        <v>0</v>
      </c>
      <c r="O85" s="64">
        <f>N85*G85/1</f>
        <v>0</v>
      </c>
      <c r="P85" s="64">
        <f>IF(
                        C85="INSUMO",
                                        IFERROR(
                                            IF(
                                                INDEX(
                                                    Insumos!C:C,
                                                    MATCH(
                                                        A85&amp;B85,
                                                        Insumos!I:I,
                                                        0)
                                                )="Transporte",
                                                INDEX(
                                                    Insumos!F:F,
                                                    MATCH(
                                                        A85&amp;B85,
                                                        Insumos!I:I,
                                                        0)
                                                ),
                                                0
                                            ),
                                            "Não encontrado"),
                                        IFERROR(
                                            INDEX(Q:Q,
                                                MATCH(
                                                    A85&amp;B85,AG:AG,
                                                    0)
                                            ),
                                            "Não encontrado")
                                    )</f>
        <v>0</v>
      </c>
      <c r="Q85" s="64">
        <f>P85*G85/1</f>
        <v>0</v>
      </c>
      <c r="R85" s="64">
        <f>IF(
                        C85="INSUMO",
                                        IFERROR(
                                            IF(
                                                INDEX(
                                                    Insumos!C:C,
                                                    MATCH(
                                                        A85&amp;B85,
                                                        Insumos!I:I,
                                                        0)
                                                )="Terceirizados",
                                                INDEX(
                                                    Insumos!F:F,
                                                    MATCH(
                                                        A85&amp;B85,
                                                        Insumos!I:I,
                                                        0)
                                                ),
                                                0
                                            ),
                                            "Não encontrado"),
                                        IFERROR(
                                            INDEX(S:S,
                                                MATCH(
                                                    A85&amp;B85,AG:AG,
                                                    0)
                                            ),
                                            "Não encontrado")
                                    )</f>
        <v>0</v>
      </c>
      <c r="S85" s="64">
        <f>R85*G85/1</f>
        <v>0</v>
      </c>
      <c r="T85" s="64">
        <f>IF(
                        C85="INSUMO",
                                        IFERROR(
                                            IF(
                                                INDEX(
                                                    Insumos!C:C,
                                                    MATCH(
                                                        A85&amp;B85,
                                                        Insumos!I:I,
                                                        0)
                                                )="Comissionamento",
                                                INDEX(
                                                    Insumos!F:F,
                                                    MATCH(
                                                        A85&amp;B85,
                                                        Insumos!I:I,
                                                        0)
                                                ),
                                                0
                                            ),
                                            "Não encontrado"),
                                        IFERROR(
                                            INDEX(U:U,
                                                MATCH(
                                                    A85&amp;B85,AG:AG,
                                                    0)
                                            ),
                                            "Não encontrado")
                                    )</f>
        <v>0</v>
      </c>
      <c r="U85" s="64">
        <f>T85*G85/1</f>
        <v>0</v>
      </c>
      <c r="V85" s="64">
        <f>IF(
                        C85="INSUMO",
                                        IFERROR(
                                            IF(
                                                INDEX(
                                                    Insumos!C:C,
                                                    MATCH(
                                                        A85&amp;B85,
                                                        Insumos!I:I,
                                                        0)
                                                )="Verba",
                                                INDEX(
                                                    Insumos!F:F,
                                                    MATCH(
                                                        A85&amp;B85,
                                                        Insumos!I:I,
                                                        0)
                                                ),
                                                0
                                            ),
                                            "Não encontrado"),
                                        IFERROR(
                                            INDEX(W:W,
                                                MATCH(
                                                    A85&amp;B85,AG:AG,
                                                    0)
                                            ),
                                            "Não encontrado")
                                    )</f>
        <v>0</v>
      </c>
      <c r="W85" s="64">
        <f>V85*G85/1</f>
        <v>0</v>
      </c>
      <c r="X85" s="64">
        <f>IF(
                        C85="INSUMO",
                                        IFERROR(
                                            IF(
                                                INDEX(
                                                    Insumos!C:C,
                                                    MATCH(
                                                        A85&amp;B85,
                                                        Insumos!I:I,
                                                        0)
                                                )="Outro",
                                                INDEX(
                                                    Insumos!F:F,
                                                    MATCH(
                                                        A85&amp;B85,
                                                        Insumos!I:I,
                                                        0)
                                                ),
                                                0
                                            ),
                                            "Não encontrado"),
                                        IFERROR(
                                            INDEX(Y:Y,
                                                MATCH(
                                                    A85&amp;B85,AG:AG,
                                                    0)
                                            ),
                                            "Não encontrado")
                                    )</f>
        <v>5.0199999999999996</v>
      </c>
      <c r="Y85" s="64">
        <f>X85*G85/1</f>
        <v>11.275923999999998</v>
      </c>
      <c r="Z85" s="64">
        <f>IF(
                            C85="INSUMO",
                            IFERROR(
                                INDEX(
                                    Insumos!F:F,
                                    MATCH(
                                        A85&amp;B85,
                                        Insumos!I:I,
                                        0)
                                ),
                                "Não encontrado"),
                            IFERROR(
                                INDEX(AA:AA,
                                    MATCH(
                                        A85&amp;B85,AG:AG,
                                        0)
                                ),
                                "Não encontrado")
                        )</f>
        <v>38.106879999999997</v>
      </c>
      <c r="AA85" s="64">
        <f>G85*Z85</f>
        <v>85.595673855999991</v>
      </c>
      <c r="AB85" s="65"/>
      <c r="AC85" s="65"/>
      <c r="AD85" s="62" t="s">
        <v>39</v>
      </c>
      <c r="AE85" s="66"/>
      <c r="AF85" s="66"/>
    </row>
    <row r="86" spans="1:33" x14ac:dyDescent="0.25">
      <c r="A86" s="137" t="s">
        <v>88</v>
      </c>
      <c r="B86" s="68" t="s">
        <v>38</v>
      </c>
      <c r="C86" s="69" t="s">
        <v>86</v>
      </c>
      <c r="D86" s="70" t="s">
        <v>40</v>
      </c>
      <c r="E86" s="70" t="s">
        <v>89</v>
      </c>
      <c r="F86" s="71" t="s">
        <v>90</v>
      </c>
      <c r="G86" s="71">
        <v>7.7264999999999997</v>
      </c>
      <c r="H86" s="72">
        <f>IF(
                        C86="INSUMO",
                                        IFERROR(
                                            IF(
                                                INDEX(
                                                    Insumos!C:C,
                                                    MATCH(
                                                        A86&amp;B86,
                                                        Insumos!I:I,
                                                        0)
                                                )="Material",
                                                INDEX(
                                                    Insumos!F:F,
                                                    MATCH(
                                                        A86&amp;B86,
                                                        Insumos!I:I,
                                                        0)
                                                ),
                                                0
                                            ),
                                            "Não encontrado"),
                                        IFERROR(
                                            INDEX(I:I,
                                                MATCH(
                                                    A86&amp;B86,AG:AG,
                                                    0)
                                            ),
                                            "Não encontrado")
                                    )</f>
        <v>0</v>
      </c>
      <c r="I86" s="72">
        <f>H86*G86/1</f>
        <v>0</v>
      </c>
      <c r="J86" s="72">
        <f t="shared" si="63"/>
        <v>28.049120000000002</v>
      </c>
      <c r="K86" s="72">
        <f t="shared" si="63"/>
        <v>216.72152568000001</v>
      </c>
      <c r="L86" s="72">
        <f>IF(
                        C86="INSUMO",
                                        IFERROR(
                                            IF(
                                                INDEX(
                                                    Insumos!C:C,
                                                    MATCH(
                                                        A86&amp;B86,
                                                        Insumos!I:I,
                                                        0)
                                                )="Mao_obra",
                                                INDEX(
                                                    Insumos!F:F,
                                                    MATCH(
                                                        A86&amp;B86,
                                                        Insumos!I:I,
                                                        0)
                                                ),
                                                0
                                            ),
                                            "Não encontrado"),
                                        IFERROR(
                                            INDEX(M:M,
                                                MATCH(
                                                    A86&amp;B86,AG:AG,
                                                    0)
                                            ),
                                            "Não encontrado")
                                    )</f>
        <v>23.079120000000003</v>
      </c>
      <c r="M86" s="72">
        <f>L86*G86/1</f>
        <v>178.32082068000003</v>
      </c>
      <c r="N86" s="72">
        <f>IF(
                        C86="INSUMO",
                                        IFERROR(
                                            IF(
                                                INDEX(
                                                    Insumos!C:C,
                                                    MATCH(
                                                        A86&amp;B86,
                                                        Insumos!I:I,
                                                        0)
                                                )="Equipamento",
                                                INDEX(
                                                    Insumos!F:F,
                                                    MATCH(
                                                        A86&amp;B86,
                                                        Insumos!I:I,
                                                        0)
                                                ),
                                                0
                                            ),
                                            "Não encontrado"),
                                        IFERROR(
                                            INDEX(O:O,
                                                MATCH(
                                                    A86&amp;B86,AG:AG,
                                                    0)
                                            ),
                                            "Não encontrado")
                                    )</f>
        <v>0</v>
      </c>
      <c r="O86" s="72">
        <f>N86*G86/1</f>
        <v>0</v>
      </c>
      <c r="P86" s="72">
        <f>IF(
                        C86="INSUMO",
                                        IFERROR(
                                            IF(
                                                INDEX(
                                                    Insumos!C:C,
                                                    MATCH(
                                                        A86&amp;B86,
                                                        Insumos!I:I,
                                                        0)
                                                )="Transporte",
                                                INDEX(
                                                    Insumos!F:F,
                                                    MATCH(
                                                        A86&amp;B86,
                                                        Insumos!I:I,
                                                        0)
                                                ),
                                                0
                                            ),
                                            "Não encontrado"),
                                        IFERROR(
                                            INDEX(Q:Q,
                                                MATCH(
                                                    A86&amp;B86,AG:AG,
                                                    0)
                                            ),
                                            "Não encontrado")
                                    )</f>
        <v>0</v>
      </c>
      <c r="Q86" s="72">
        <f>P86*G86/1</f>
        <v>0</v>
      </c>
      <c r="R86" s="72">
        <f>IF(
                        C86="INSUMO",
                                        IFERROR(
                                            IF(
                                                INDEX(
                                                    Insumos!C:C,
                                                    MATCH(
                                                        A86&amp;B86,
                                                        Insumos!I:I,
                                                        0)
                                                )="Terceirizados",
                                                INDEX(
                                                    Insumos!F:F,
                                                    MATCH(
                                                        A86&amp;B86,
                                                        Insumos!I:I,
                                                        0)
                                                ),
                                                0
                                            ),
                                            "Não encontrado"),
                                        IFERROR(
                                            INDEX(S:S,
                                                MATCH(
                                                    A86&amp;B86,AG:AG,
                                                    0)
                                            ),
                                            "Não encontrado")
                                    )</f>
        <v>0</v>
      </c>
      <c r="S86" s="72">
        <f>R86*G86/1</f>
        <v>0</v>
      </c>
      <c r="T86" s="72">
        <f>IF(
                        C86="INSUMO",
                                        IFERROR(
                                            IF(
                                                INDEX(
                                                    Insumos!C:C,
                                                    MATCH(
                                                        A86&amp;B86,
                                                        Insumos!I:I,
                                                        0)
                                                )="Comissionamento",
                                                INDEX(
                                                    Insumos!F:F,
                                                    MATCH(
                                                        A86&amp;B86,
                                                        Insumos!I:I,
                                                        0)
                                                ),
                                                0
                                            ),
                                            "Não encontrado"),
                                        IFERROR(
                                            INDEX(U:U,
                                                MATCH(
                                                    A86&amp;B86,AG:AG,
                                                    0)
                                            ),
                                            "Não encontrado")
                                    )</f>
        <v>0</v>
      </c>
      <c r="U86" s="72">
        <f>T86*G86/1</f>
        <v>0</v>
      </c>
      <c r="V86" s="72">
        <f>IF(
                        C86="INSUMO",
                                        IFERROR(
                                            IF(
                                                INDEX(
                                                    Insumos!C:C,
                                                    MATCH(
                                                        A86&amp;B86,
                                                        Insumos!I:I,
                                                        0)
                                                )="Verba",
                                                INDEX(
                                                    Insumos!F:F,
                                                    MATCH(
                                                        A86&amp;B86,
                                                        Insumos!I:I,
                                                        0)
                                                ),
                                                0
                                            ),
                                            "Não encontrado"),
                                        IFERROR(
                                            INDEX(W:W,
                                                MATCH(
                                                    A86&amp;B86,AG:AG,
                                                    0)
                                            ),
                                            "Não encontrado")
                                    )</f>
        <v>0</v>
      </c>
      <c r="W86" s="72">
        <f>V86*G86/1</f>
        <v>0</v>
      </c>
      <c r="X86" s="72">
        <f>IF(
                        C86="INSUMO",
                                        IFERROR(
                                            IF(
                                                INDEX(
                                                    Insumos!C:C,
                                                    MATCH(
                                                        A86&amp;B86,
                                                        Insumos!I:I,
                                                        0)
                                                )="Outro",
                                                INDEX(
                                                    Insumos!F:F,
                                                    MATCH(
                                                        A86&amp;B86,
                                                        Insumos!I:I,
                                                        0)
                                                ),
                                                0
                                            ),
                                            "Não encontrado"),
                                        IFERROR(
                                            INDEX(Y:Y,
                                                MATCH(
                                                    A86&amp;B86,AG:AG,
                                                    0)
                                            ),
                                            "Não encontrado")
                                    )</f>
        <v>4.97</v>
      </c>
      <c r="Y86" s="72">
        <f>X86*G86/1</f>
        <v>38.400704999999995</v>
      </c>
      <c r="Z86" s="72">
        <f>IF(
                            C86="INSUMO",
                            IFERROR(
                                INDEX(
                                    Insumos!F:F,
                                    MATCH(
                                        A86&amp;B86,
                                        Insumos!I:I,
                                        0)
                                ),
                                "Não encontrado"),
                            IFERROR(
                                INDEX(AA:AA,
                                    MATCH(
                                        A86&amp;B86,AG:AG,
                                        0)
                                ),
                                "Não encontrado")
                        )</f>
        <v>28.049120000000002</v>
      </c>
      <c r="AA86" s="72">
        <f>G86*Z86</f>
        <v>216.72152568000001</v>
      </c>
      <c r="AB86" s="73"/>
      <c r="AC86" s="73"/>
      <c r="AD86" s="70" t="s">
        <v>39</v>
      </c>
      <c r="AE86" s="74"/>
      <c r="AF86" s="74"/>
    </row>
    <row r="87" spans="1:33" x14ac:dyDescent="0.25">
      <c r="A87" s="136" t="s">
        <v>168</v>
      </c>
      <c r="B87" s="51" t="s">
        <v>38</v>
      </c>
      <c r="C87" s="52" t="s">
        <v>39</v>
      </c>
      <c r="D87" s="53" t="s">
        <v>40</v>
      </c>
      <c r="E87" s="53" t="s">
        <v>169</v>
      </c>
      <c r="F87" s="54" t="s">
        <v>108</v>
      </c>
      <c r="G87" s="55"/>
      <c r="H87" s="56"/>
      <c r="I87" s="56">
        <f>SUM(I88:I88)</f>
        <v>0</v>
      </c>
      <c r="J87" s="56"/>
      <c r="K87" s="56">
        <f>SUM(K88:K88)</f>
        <v>110.955774860304</v>
      </c>
      <c r="L87" s="56"/>
      <c r="M87" s="56">
        <f>SUM(M88:M88)</f>
        <v>91.295614361304004</v>
      </c>
      <c r="N87" s="56"/>
      <c r="O87" s="56">
        <f>SUM(O88:O88)</f>
        <v>0</v>
      </c>
      <c r="P87" s="56"/>
      <c r="Q87" s="56">
        <f>SUM(Q88:Q88)</f>
        <v>0</v>
      </c>
      <c r="R87" s="56"/>
      <c r="S87" s="56">
        <f>SUM(S88:S88)</f>
        <v>0</v>
      </c>
      <c r="T87" s="56"/>
      <c r="U87" s="56">
        <f>SUM(U88:U88)</f>
        <v>0</v>
      </c>
      <c r="V87" s="56"/>
      <c r="W87" s="56">
        <f>SUM(W88:W88)</f>
        <v>0</v>
      </c>
      <c r="X87" s="56"/>
      <c r="Y87" s="56">
        <f>SUM(Y88:Y88)</f>
        <v>19.660160499</v>
      </c>
      <c r="Z87" s="56"/>
      <c r="AA87" s="56">
        <f>SUM(AA88:AA88)</f>
        <v>110.955774860304</v>
      </c>
      <c r="AB87" s="57" t="s">
        <v>39</v>
      </c>
      <c r="AC87" s="57"/>
      <c r="AD87" s="53" t="s">
        <v>39</v>
      </c>
      <c r="AE87" s="58" t="s">
        <v>39</v>
      </c>
      <c r="AF87" s="58" t="s">
        <v>170</v>
      </c>
      <c r="AG87" t="str">
        <f>A87&amp;B87&amp;C87</f>
        <v>93358SINAPI</v>
      </c>
    </row>
    <row r="88" spans="1:33" x14ac:dyDescent="0.25">
      <c r="A88" s="137" t="s">
        <v>88</v>
      </c>
      <c r="B88" s="68" t="s">
        <v>38</v>
      </c>
      <c r="C88" s="69" t="s">
        <v>86</v>
      </c>
      <c r="D88" s="70" t="s">
        <v>40</v>
      </c>
      <c r="E88" s="70" t="s">
        <v>89</v>
      </c>
      <c r="F88" s="71" t="s">
        <v>90</v>
      </c>
      <c r="G88" s="71">
        <v>3.9557666999999999</v>
      </c>
      <c r="H88" s="72">
        <f>IF(
                        C88="INSUMO",
                                        IFERROR(
                                            IF(
                                                INDEX(
                                                    Insumos!C:C,
                                                    MATCH(
                                                        A88&amp;B88,
                                                        Insumos!I:I,
                                                        0)
                                                )="Material",
                                                INDEX(
                                                    Insumos!F:F,
                                                    MATCH(
                                                        A88&amp;B88,
                                                        Insumos!I:I,
                                                        0)
                                                ),
                                                0
                                            ),
                                            "Não encontrado"),
                                        IFERROR(
                                            INDEX(I:I,
                                                MATCH(
                                                    A88&amp;B88,AG:AG,
                                                    0)
                                            ),
                                            "Não encontrado")
                                    )</f>
        <v>0</v>
      </c>
      <c r="I88" s="72">
        <f>H88*G88/1</f>
        <v>0</v>
      </c>
      <c r="J88" s="72">
        <f>T88 + N88 + L88 + X88 + R88 + P88 + V88</f>
        <v>28.049120000000002</v>
      </c>
      <c r="K88" s="72">
        <f>U88 + O88 + M88 + Y88 + S88 + Q88 + W88</f>
        <v>110.955774860304</v>
      </c>
      <c r="L88" s="72">
        <f>IF(
                        C88="INSUMO",
                                        IFERROR(
                                            IF(
                                                INDEX(
                                                    Insumos!C:C,
                                                    MATCH(
                                                        A88&amp;B88,
                                                        Insumos!I:I,
                                                        0)
                                                )="Mao_obra",
                                                INDEX(
                                                    Insumos!F:F,
                                                    MATCH(
                                                        A88&amp;B88,
                                                        Insumos!I:I,
                                                        0)
                                                ),
                                                0
                                            ),
                                            "Não encontrado"),
                                        IFERROR(
                                            INDEX(M:M,
                                                MATCH(
                                                    A88&amp;B88,AG:AG,
                                                    0)
                                            ),
                                            "Não encontrado")
                                    )</f>
        <v>23.079120000000003</v>
      </c>
      <c r="M88" s="72">
        <f>L88*G88/1</f>
        <v>91.295614361304004</v>
      </c>
      <c r="N88" s="72">
        <f>IF(
                        C88="INSUMO",
                                        IFERROR(
                                            IF(
                                                INDEX(
                                                    Insumos!C:C,
                                                    MATCH(
                                                        A88&amp;B88,
                                                        Insumos!I:I,
                                                        0)
                                                )="Equipamento",
                                                INDEX(
                                                    Insumos!F:F,
                                                    MATCH(
                                                        A88&amp;B88,
                                                        Insumos!I:I,
                                                        0)
                                                ),
                                                0
                                            ),
                                            "Não encontrado"),
                                        IFERROR(
                                            INDEX(O:O,
                                                MATCH(
                                                    A88&amp;B88,AG:AG,
                                                    0)
                                            ),
                                            "Não encontrado")
                                    )</f>
        <v>0</v>
      </c>
      <c r="O88" s="72">
        <f>N88*G88/1</f>
        <v>0</v>
      </c>
      <c r="P88" s="72">
        <f>IF(
                        C88="INSUMO",
                                        IFERROR(
                                            IF(
                                                INDEX(
                                                    Insumos!C:C,
                                                    MATCH(
                                                        A88&amp;B88,
                                                        Insumos!I:I,
                                                        0)
                                                )="Transporte",
                                                INDEX(
                                                    Insumos!F:F,
                                                    MATCH(
                                                        A88&amp;B88,
                                                        Insumos!I:I,
                                                        0)
                                                ),
                                                0
                                            ),
                                            "Não encontrado"),
                                        IFERROR(
                                            INDEX(Q:Q,
                                                MATCH(
                                                    A88&amp;B88,AG:AG,
                                                    0)
                                            ),
                                            "Não encontrado")
                                    )</f>
        <v>0</v>
      </c>
      <c r="Q88" s="72">
        <f>P88*G88/1</f>
        <v>0</v>
      </c>
      <c r="R88" s="72">
        <f>IF(
                        C88="INSUMO",
                                        IFERROR(
                                            IF(
                                                INDEX(
                                                    Insumos!C:C,
                                                    MATCH(
                                                        A88&amp;B88,
                                                        Insumos!I:I,
                                                        0)
                                                )="Terceirizados",
                                                INDEX(
                                                    Insumos!F:F,
                                                    MATCH(
                                                        A88&amp;B88,
                                                        Insumos!I:I,
                                                        0)
                                                ),
                                                0
                                            ),
                                            "Não encontrado"),
                                        IFERROR(
                                            INDEX(S:S,
                                                MATCH(
                                                    A88&amp;B88,AG:AG,
                                                    0)
                                            ),
                                            "Não encontrado")
                                    )</f>
        <v>0</v>
      </c>
      <c r="S88" s="72">
        <f>R88*G88/1</f>
        <v>0</v>
      </c>
      <c r="T88" s="72">
        <f>IF(
                        C88="INSUMO",
                                        IFERROR(
                                            IF(
                                                INDEX(
                                                    Insumos!C:C,
                                                    MATCH(
                                                        A88&amp;B88,
                                                        Insumos!I:I,
                                                        0)
                                                )="Comissionamento",
                                                INDEX(
                                                    Insumos!F:F,
                                                    MATCH(
                                                        A88&amp;B88,
                                                        Insumos!I:I,
                                                        0)
                                                ),
                                                0
                                            ),
                                            "Não encontrado"),
                                        IFERROR(
                                            INDEX(U:U,
                                                MATCH(
                                                    A88&amp;B88,AG:AG,
                                                    0)
                                            ),
                                            "Não encontrado")
                                    )</f>
        <v>0</v>
      </c>
      <c r="U88" s="72">
        <f>T88*G88/1</f>
        <v>0</v>
      </c>
      <c r="V88" s="72">
        <f>IF(
                        C88="INSUMO",
                                        IFERROR(
                                            IF(
                                                INDEX(
                                                    Insumos!C:C,
                                                    MATCH(
                                                        A88&amp;B88,
                                                        Insumos!I:I,
                                                        0)
                                                )="Verba",
                                                INDEX(
                                                    Insumos!F:F,
                                                    MATCH(
                                                        A88&amp;B88,
                                                        Insumos!I:I,
                                                        0)
                                                ),
                                                0
                                            ),
                                            "Não encontrado"),
                                        IFERROR(
                                            INDEX(W:W,
                                                MATCH(
                                                    A88&amp;B88,AG:AG,
                                                    0)
                                            ),
                                            "Não encontrado")
                                    )</f>
        <v>0</v>
      </c>
      <c r="W88" s="72">
        <f>V88*G88/1</f>
        <v>0</v>
      </c>
      <c r="X88" s="72">
        <f>IF(
                        C88="INSUMO",
                                        IFERROR(
                                            IF(
                                                INDEX(
                                                    Insumos!C:C,
                                                    MATCH(
                                                        A88&amp;B88,
                                                        Insumos!I:I,
                                                        0)
                                                )="Outro",
                                                INDEX(
                                                    Insumos!F:F,
                                                    MATCH(
                                                        A88&amp;B88,
                                                        Insumos!I:I,
                                                        0)
                                                ),
                                                0
                                            ),
                                            "Não encontrado"),
                                        IFERROR(
                                            INDEX(Y:Y,
                                                MATCH(
                                                    A88&amp;B88,AG:AG,
                                                    0)
                                            ),
                                            "Não encontrado")
                                    )</f>
        <v>4.97</v>
      </c>
      <c r="Y88" s="72">
        <f>X88*G88/1</f>
        <v>19.660160499</v>
      </c>
      <c r="Z88" s="72">
        <f>IF(
                            C88="INSUMO",
                            IFERROR(
                                INDEX(
                                    Insumos!F:F,
                                    MATCH(
                                        A88&amp;B88,
                                        Insumos!I:I,
                                        0)
                                ),
                                "Não encontrado"),
                            IFERROR(
                                INDEX(AA:AA,
                                    MATCH(
                                        A88&amp;B88,AG:AG,
                                        0)
                                ),
                                "Não encontrado")
                        )</f>
        <v>28.049120000000002</v>
      </c>
      <c r="AA88" s="72">
        <f>G88*Z88</f>
        <v>110.955774860304</v>
      </c>
      <c r="AB88" s="73"/>
      <c r="AC88" s="73"/>
      <c r="AD88" s="70" t="s">
        <v>39</v>
      </c>
      <c r="AE88" s="74"/>
      <c r="AF88" s="74"/>
    </row>
    <row r="89" spans="1:33" x14ac:dyDescent="0.25">
      <c r="A89" s="136" t="s">
        <v>171</v>
      </c>
      <c r="B89" s="51" t="s">
        <v>38</v>
      </c>
      <c r="C89" s="52" t="s">
        <v>39</v>
      </c>
      <c r="D89" s="53" t="s">
        <v>40</v>
      </c>
      <c r="E89" s="53" t="s">
        <v>172</v>
      </c>
      <c r="F89" s="54" t="s">
        <v>108</v>
      </c>
      <c r="G89" s="55"/>
      <c r="H89" s="56"/>
      <c r="I89" s="56">
        <f>SUM(I90:I91)</f>
        <v>0</v>
      </c>
      <c r="J89" s="56"/>
      <c r="K89" s="56">
        <f>SUM(K90:K91)</f>
        <v>75.081098992000008</v>
      </c>
      <c r="L89" s="56"/>
      <c r="M89" s="56">
        <f>SUM(M90:M91)</f>
        <v>62.390887992000003</v>
      </c>
      <c r="N89" s="56"/>
      <c r="O89" s="56">
        <f>SUM(O90:O91)</f>
        <v>0</v>
      </c>
      <c r="P89" s="56"/>
      <c r="Q89" s="56">
        <f>SUM(Q90:Q91)</f>
        <v>0</v>
      </c>
      <c r="R89" s="56"/>
      <c r="S89" s="56">
        <f>SUM(S90:S91)</f>
        <v>0</v>
      </c>
      <c r="T89" s="56"/>
      <c r="U89" s="56">
        <f>SUM(U90:U91)</f>
        <v>0</v>
      </c>
      <c r="V89" s="56"/>
      <c r="W89" s="56">
        <f>SUM(W90:W91)</f>
        <v>0</v>
      </c>
      <c r="X89" s="56"/>
      <c r="Y89" s="56">
        <f>SUM(Y90:Y91)</f>
        <v>12.690211</v>
      </c>
      <c r="Z89" s="56"/>
      <c r="AA89" s="56">
        <f>SUM(AA90:AA91)</f>
        <v>75.081098992000008</v>
      </c>
      <c r="AB89" s="57" t="s">
        <v>39</v>
      </c>
      <c r="AC89" s="57"/>
      <c r="AD89" s="53" t="s">
        <v>39</v>
      </c>
      <c r="AE89" s="58" t="s">
        <v>39</v>
      </c>
      <c r="AF89" s="58" t="s">
        <v>173</v>
      </c>
      <c r="AG89" t="str">
        <f>A89&amp;B89&amp;C89</f>
        <v>97622SINAPI</v>
      </c>
    </row>
    <row r="90" spans="1:33" x14ac:dyDescent="0.25">
      <c r="A90" s="137" t="s">
        <v>88</v>
      </c>
      <c r="B90" s="68" t="s">
        <v>38</v>
      </c>
      <c r="C90" s="69" t="s">
        <v>86</v>
      </c>
      <c r="D90" s="70" t="s">
        <v>40</v>
      </c>
      <c r="E90" s="70" t="s">
        <v>89</v>
      </c>
      <c r="F90" s="71" t="s">
        <v>90</v>
      </c>
      <c r="G90" s="71">
        <v>2.1957</v>
      </c>
      <c r="H90" s="72">
        <f>IF(
                        C90="INSUMO",
                                        IFERROR(
                                            IF(
                                                INDEX(
                                                    Insumos!C:C,
                                                    MATCH(
                                                        A90&amp;B90,
                                                        Insumos!I:I,
                                                        0)
                                                )="Material",
                                                INDEX(
                                                    Insumos!F:F,
                                                    MATCH(
                                                        A90&amp;B90,
                                                        Insumos!I:I,
                                                        0)
                                                ),
                                                0
                                            ),
                                            "Não encontrado"),
                                        IFERROR(
                                            INDEX(I:I,
                                                MATCH(
                                                    A90&amp;B90,AG:AG,
                                                    0)
                                            ),
                                            "Não encontrado")
                                    )</f>
        <v>0</v>
      </c>
      <c r="I90" s="72">
        <f>H90*G90/1</f>
        <v>0</v>
      </c>
      <c r="J90" s="72">
        <f>T90 + N90 + L90 + X90 + R90 + P90 + V90</f>
        <v>28.049120000000002</v>
      </c>
      <c r="K90" s="72">
        <f>U90 + O90 + M90 + Y90 + S90 + Q90 + W90</f>
        <v>61.587452784000007</v>
      </c>
      <c r="L90" s="72">
        <f>IF(
                        C90="INSUMO",
                                        IFERROR(
                                            IF(
                                                INDEX(
                                                    Insumos!C:C,
                                                    MATCH(
                                                        A90&amp;B90,
                                                        Insumos!I:I,
                                                        0)
                                                )="Mao_obra",
                                                INDEX(
                                                    Insumos!F:F,
                                                    MATCH(
                                                        A90&amp;B90,
                                                        Insumos!I:I,
                                                        0)
                                                ),
                                                0
                                            ),
                                            "Não encontrado"),
                                        IFERROR(
                                            INDEX(M:M,
                                                MATCH(
                                                    A90&amp;B90,AG:AG,
                                                    0)
                                            ),
                                            "Não encontrado")
                                    )</f>
        <v>23.079120000000003</v>
      </c>
      <c r="M90" s="72">
        <f>L90*G90/1</f>
        <v>50.674823784000004</v>
      </c>
      <c r="N90" s="72">
        <f>IF(
                        C90="INSUMO",
                                        IFERROR(
                                            IF(
                                                INDEX(
                                                    Insumos!C:C,
                                                    MATCH(
                                                        A90&amp;B90,
                                                        Insumos!I:I,
                                                        0)
                                                )="Equipamento",
                                                INDEX(
                                                    Insumos!F:F,
                                                    MATCH(
                                                        A90&amp;B90,
                                                        Insumos!I:I,
                                                        0)
                                                ),
                                                0
                                            ),
                                            "Não encontrado"),
                                        IFERROR(
                                            INDEX(O:O,
                                                MATCH(
                                                    A90&amp;B90,AG:AG,
                                                    0)
                                            ),
                                            "Não encontrado")
                                    )</f>
        <v>0</v>
      </c>
      <c r="O90" s="72">
        <f>N90*G90/1</f>
        <v>0</v>
      </c>
      <c r="P90" s="72">
        <f>IF(
                        C90="INSUMO",
                                        IFERROR(
                                            IF(
                                                INDEX(
                                                    Insumos!C:C,
                                                    MATCH(
                                                        A90&amp;B90,
                                                        Insumos!I:I,
                                                        0)
                                                )="Transporte",
                                                INDEX(
                                                    Insumos!F:F,
                                                    MATCH(
                                                        A90&amp;B90,
                                                        Insumos!I:I,
                                                        0)
                                                ),
                                                0
                                            ),
                                            "Não encontrado"),
                                        IFERROR(
                                            INDEX(Q:Q,
                                                MATCH(
                                                    A90&amp;B90,AG:AG,
                                                    0)
                                            ),
                                            "Não encontrado")
                                    )</f>
        <v>0</v>
      </c>
      <c r="Q90" s="72">
        <f>P90*G90/1</f>
        <v>0</v>
      </c>
      <c r="R90" s="72">
        <f>IF(
                        C90="INSUMO",
                                        IFERROR(
                                            IF(
                                                INDEX(
                                                    Insumos!C:C,
                                                    MATCH(
                                                        A90&amp;B90,
                                                        Insumos!I:I,
                                                        0)
                                                )="Terceirizados",
                                                INDEX(
                                                    Insumos!F:F,
                                                    MATCH(
                                                        A90&amp;B90,
                                                        Insumos!I:I,
                                                        0)
                                                ),
                                                0
                                            ),
                                            "Não encontrado"),
                                        IFERROR(
                                            INDEX(S:S,
                                                MATCH(
                                                    A90&amp;B90,AG:AG,
                                                    0)
                                            ),
                                            "Não encontrado")
                                    )</f>
        <v>0</v>
      </c>
      <c r="S90" s="72">
        <f>R90*G90/1</f>
        <v>0</v>
      </c>
      <c r="T90" s="72">
        <f>IF(
                        C90="INSUMO",
                                        IFERROR(
                                            IF(
                                                INDEX(
                                                    Insumos!C:C,
                                                    MATCH(
                                                        A90&amp;B90,
                                                        Insumos!I:I,
                                                        0)
                                                )="Comissionamento",
                                                INDEX(
                                                    Insumos!F:F,
                                                    MATCH(
                                                        A90&amp;B90,
                                                        Insumos!I:I,
                                                        0)
                                                ),
                                                0
                                            ),
                                            "Não encontrado"),
                                        IFERROR(
                                            INDEX(U:U,
                                                MATCH(
                                                    A90&amp;B90,AG:AG,
                                                    0)
                                            ),
                                            "Não encontrado")
                                    )</f>
        <v>0</v>
      </c>
      <c r="U90" s="72">
        <f>T90*G90/1</f>
        <v>0</v>
      </c>
      <c r="V90" s="72">
        <f>IF(
                        C90="INSUMO",
                                        IFERROR(
                                            IF(
                                                INDEX(
                                                    Insumos!C:C,
                                                    MATCH(
                                                        A90&amp;B90,
                                                        Insumos!I:I,
                                                        0)
                                                )="Verba",
                                                INDEX(
                                                    Insumos!F:F,
                                                    MATCH(
                                                        A90&amp;B90,
                                                        Insumos!I:I,
                                                        0)
                                                ),
                                                0
                                            ),
                                            "Não encontrado"),
                                        IFERROR(
                                            INDEX(W:W,
                                                MATCH(
                                                    A90&amp;B90,AG:AG,
                                                    0)
                                            ),
                                            "Não encontrado")
                                    )</f>
        <v>0</v>
      </c>
      <c r="W90" s="72">
        <f>V90*G90/1</f>
        <v>0</v>
      </c>
      <c r="X90" s="72">
        <f>IF(
                        C90="INSUMO",
                                        IFERROR(
                                            IF(
                                                INDEX(
                                                    Insumos!C:C,
                                                    MATCH(
                                                        A90&amp;B90,
                                                        Insumos!I:I,
                                                        0)
                                                )="Outro",
                                                INDEX(
                                                    Insumos!F:F,
                                                    MATCH(
                                                        A90&amp;B90,
                                                        Insumos!I:I,
                                                        0)
                                                ),
                                                0
                                            ),
                                            "Não encontrado"),
                                        IFERROR(
                                            INDEX(Y:Y,
                                                MATCH(
                                                    A90&amp;B90,AG:AG,
                                                    0)
                                            ),
                                            "Não encontrado")
                                    )</f>
        <v>4.97</v>
      </c>
      <c r="Y90" s="72">
        <f>X90*G90/1</f>
        <v>10.912628999999999</v>
      </c>
      <c r="Z90" s="72">
        <f>IF(
                            C90="INSUMO",
                            IFERROR(
                                INDEX(
                                    Insumos!F:F,
                                    MATCH(
                                        A90&amp;B90,
                                        Insumos!I:I,
                                        0)
                                ),
                                "Não encontrado"),
                            IFERROR(
                                INDEX(AA:AA,
                                    MATCH(
                                        A90&amp;B90,AG:AG,
                                        0)
                                ),
                                "Não encontrado")
                        )</f>
        <v>28.049120000000002</v>
      </c>
      <c r="AA90" s="72">
        <f>G90*Z90</f>
        <v>61.587452784000007</v>
      </c>
      <c r="AB90" s="73"/>
      <c r="AC90" s="73"/>
      <c r="AD90" s="70" t="s">
        <v>39</v>
      </c>
      <c r="AE90" s="74"/>
      <c r="AF90" s="74"/>
    </row>
    <row r="91" spans="1:33" x14ac:dyDescent="0.25">
      <c r="A91" s="138" t="s">
        <v>166</v>
      </c>
      <c r="B91" s="60" t="s">
        <v>38</v>
      </c>
      <c r="C91" s="61" t="s">
        <v>86</v>
      </c>
      <c r="D91" s="62" t="s">
        <v>40</v>
      </c>
      <c r="E91" s="62" t="s">
        <v>167</v>
      </c>
      <c r="F91" s="63" t="s">
        <v>90</v>
      </c>
      <c r="G91" s="63">
        <v>0.35410000000000003</v>
      </c>
      <c r="H91" s="64">
        <f>IF(
                        C91="INSUMO",
                                        IFERROR(
                                            IF(
                                                INDEX(
                                                    Insumos!C:C,
                                                    MATCH(
                                                        A91&amp;B91,
                                                        Insumos!I:I,
                                                        0)
                                                )="Material",
                                                INDEX(
                                                    Insumos!F:F,
                                                    MATCH(
                                                        A91&amp;B91,
                                                        Insumos!I:I,
                                                        0)
                                                ),
                                                0
                                            ),
                                            "Não encontrado"),
                                        IFERROR(
                                            INDEX(I:I,
                                                MATCH(
                                                    A91&amp;B91,AG:AG,
                                                    0)
                                            ),
                                            "Não encontrado")
                                    )</f>
        <v>0</v>
      </c>
      <c r="I91" s="64">
        <f>H91*G91/1</f>
        <v>0</v>
      </c>
      <c r="J91" s="64">
        <f>T91 + N91 + L91 + X91 + R91 + P91 + V91</f>
        <v>38.106880000000004</v>
      </c>
      <c r="K91" s="64">
        <f>U91 + O91 + M91 + Y91 + S91 + Q91 + W91</f>
        <v>13.493646208000001</v>
      </c>
      <c r="L91" s="64">
        <f>IF(
                        C91="INSUMO",
                                        IFERROR(
                                            IF(
                                                INDEX(
                                                    Insumos!C:C,
                                                    MATCH(
                                                        A91&amp;B91,
                                                        Insumos!I:I,
                                                        0)
                                                )="Mao_obra",
                                                INDEX(
                                                    Insumos!F:F,
                                                    MATCH(
                                                        A91&amp;B91,
                                                        Insumos!I:I,
                                                        0)
                                                ),
                                                0
                                            ),
                                            "Não encontrado"),
                                        IFERROR(
                                            INDEX(M:M,
                                                MATCH(
                                                    A91&amp;B91,AG:AG,
                                                    0)
                                            ),
                                            "Não encontrado")
                                    )</f>
        <v>33.086880000000001</v>
      </c>
      <c r="M91" s="64">
        <f>L91*G91/1</f>
        <v>11.716064208000001</v>
      </c>
      <c r="N91" s="64">
        <f>IF(
                        C91="INSUMO",
                                        IFERROR(
                                            IF(
                                                INDEX(
                                                    Insumos!C:C,
                                                    MATCH(
                                                        A91&amp;B91,
                                                        Insumos!I:I,
                                                        0)
                                                )="Equipamento",
                                                INDEX(
                                                    Insumos!F:F,
                                                    MATCH(
                                                        A91&amp;B91,
                                                        Insumos!I:I,
                                                        0)
                                                ),
                                                0
                                            ),
                                            "Não encontrado"),
                                        IFERROR(
                                            INDEX(O:O,
                                                MATCH(
                                                    A91&amp;B91,AG:AG,
                                                    0)
                                            ),
                                            "Não encontrado")
                                    )</f>
        <v>0</v>
      </c>
      <c r="O91" s="64">
        <f>N91*G91/1</f>
        <v>0</v>
      </c>
      <c r="P91" s="64">
        <f>IF(
                        C91="INSUMO",
                                        IFERROR(
                                            IF(
                                                INDEX(
                                                    Insumos!C:C,
                                                    MATCH(
                                                        A91&amp;B91,
                                                        Insumos!I:I,
                                                        0)
                                                )="Transporte",
                                                INDEX(
                                                    Insumos!F:F,
                                                    MATCH(
                                                        A91&amp;B91,
                                                        Insumos!I:I,
                                                        0)
                                                ),
                                                0
                                            ),
                                            "Não encontrado"),
                                        IFERROR(
                                            INDEX(Q:Q,
                                                MATCH(
                                                    A91&amp;B91,AG:AG,
                                                    0)
                                            ),
                                            "Não encontrado")
                                    )</f>
        <v>0</v>
      </c>
      <c r="Q91" s="64">
        <f>P91*G91/1</f>
        <v>0</v>
      </c>
      <c r="R91" s="64">
        <f>IF(
                        C91="INSUMO",
                                        IFERROR(
                                            IF(
                                                INDEX(
                                                    Insumos!C:C,
                                                    MATCH(
                                                        A91&amp;B91,
                                                        Insumos!I:I,
                                                        0)
                                                )="Terceirizados",
                                                INDEX(
                                                    Insumos!F:F,
                                                    MATCH(
                                                        A91&amp;B91,
                                                        Insumos!I:I,
                                                        0)
                                                ),
                                                0
                                            ),
                                            "Não encontrado"),
                                        IFERROR(
                                            INDEX(S:S,
                                                MATCH(
                                                    A91&amp;B91,AG:AG,
                                                    0)
                                            ),
                                            "Não encontrado")
                                    )</f>
        <v>0</v>
      </c>
      <c r="S91" s="64">
        <f>R91*G91/1</f>
        <v>0</v>
      </c>
      <c r="T91" s="64">
        <f>IF(
                        C91="INSUMO",
                                        IFERROR(
                                            IF(
                                                INDEX(
                                                    Insumos!C:C,
                                                    MATCH(
                                                        A91&amp;B91,
                                                        Insumos!I:I,
                                                        0)
                                                )="Comissionamento",
                                                INDEX(
                                                    Insumos!F:F,
                                                    MATCH(
                                                        A91&amp;B91,
                                                        Insumos!I:I,
                                                        0)
                                                ),
                                                0
                                            ),
                                            "Não encontrado"),
                                        IFERROR(
                                            INDEX(U:U,
                                                MATCH(
                                                    A91&amp;B91,AG:AG,
                                                    0)
                                            ),
                                            "Não encontrado")
                                    )</f>
        <v>0</v>
      </c>
      <c r="U91" s="64">
        <f>T91*G91/1</f>
        <v>0</v>
      </c>
      <c r="V91" s="64">
        <f>IF(
                        C91="INSUMO",
                                        IFERROR(
                                            IF(
                                                INDEX(
                                                    Insumos!C:C,
                                                    MATCH(
                                                        A91&amp;B91,
                                                        Insumos!I:I,
                                                        0)
                                                )="Verba",
                                                INDEX(
                                                    Insumos!F:F,
                                                    MATCH(
                                                        A91&amp;B91,
                                                        Insumos!I:I,
                                                        0)
                                                ),
                                                0
                                            ),
                                            "Não encontrado"),
                                        IFERROR(
                                            INDEX(W:W,
                                                MATCH(
                                                    A91&amp;B91,AG:AG,
                                                    0)
                                            ),
                                            "Não encontrado")
                                    )</f>
        <v>0</v>
      </c>
      <c r="W91" s="64">
        <f>V91*G91/1</f>
        <v>0</v>
      </c>
      <c r="X91" s="64">
        <f>IF(
                        C91="INSUMO",
                                        IFERROR(
                                            IF(
                                                INDEX(
                                                    Insumos!C:C,
                                                    MATCH(
                                                        A91&amp;B91,
                                                        Insumos!I:I,
                                                        0)
                                                )="Outro",
                                                INDEX(
                                                    Insumos!F:F,
                                                    MATCH(
                                                        A91&amp;B91,
                                                        Insumos!I:I,
                                                        0)
                                                ),
                                                0
                                            ),
                                            "Não encontrado"),
                                        IFERROR(
                                            INDEX(Y:Y,
                                                MATCH(
                                                    A91&amp;B91,AG:AG,
                                                    0)
                                            ),
                                            "Não encontrado")
                                    )</f>
        <v>5.0199999999999996</v>
      </c>
      <c r="Y91" s="64">
        <f>X91*G91/1</f>
        <v>1.777582</v>
      </c>
      <c r="Z91" s="64">
        <f>IF(
                            C91="INSUMO",
                            IFERROR(
                                INDEX(
                                    Insumos!F:F,
                                    MATCH(
                                        A91&amp;B91,
                                        Insumos!I:I,
                                        0)
                                ),
                                "Não encontrado"),
                            IFERROR(
                                INDEX(AA:AA,
                                    MATCH(
                                        A91&amp;B91,AG:AG,
                                        0)
                                ),
                                "Não encontrado")
                        )</f>
        <v>38.106879999999997</v>
      </c>
      <c r="AA91" s="64">
        <f>G91*Z91</f>
        <v>13.493646207999999</v>
      </c>
      <c r="AB91" s="65"/>
      <c r="AC91" s="65"/>
      <c r="AD91" s="62" t="s">
        <v>39</v>
      </c>
      <c r="AE91" s="66"/>
      <c r="AF91" s="66"/>
    </row>
    <row r="92" spans="1:33" x14ac:dyDescent="0.25">
      <c r="A92" s="136" t="s">
        <v>174</v>
      </c>
      <c r="B92" s="51" t="s">
        <v>76</v>
      </c>
      <c r="C92" s="52" t="s">
        <v>39</v>
      </c>
      <c r="D92" s="53" t="s">
        <v>40</v>
      </c>
      <c r="E92" s="53" t="s">
        <v>175</v>
      </c>
      <c r="F92" s="54" t="s">
        <v>78</v>
      </c>
      <c r="G92" s="55"/>
      <c r="H92" s="56"/>
      <c r="I92" s="56">
        <f>SUM(I93:I98)</f>
        <v>87.949323109719998</v>
      </c>
      <c r="J92" s="56"/>
      <c r="K92" s="56">
        <f>SUM(K93:K98)</f>
        <v>216.04407672006732</v>
      </c>
      <c r="L92" s="56"/>
      <c r="M92" s="56">
        <f>SUM(M93:M98)</f>
        <v>169.41244035416776</v>
      </c>
      <c r="N92" s="56"/>
      <c r="O92" s="56">
        <f>SUM(O93:O98)</f>
        <v>18.147243544969552</v>
      </c>
      <c r="P92" s="56"/>
      <c r="Q92" s="56">
        <f>SUM(Q93:Q98)</f>
        <v>0</v>
      </c>
      <c r="R92" s="56"/>
      <c r="S92" s="56">
        <f>SUM(S93:S98)</f>
        <v>0</v>
      </c>
      <c r="T92" s="56"/>
      <c r="U92" s="56">
        <f>SUM(U93:U98)</f>
        <v>0</v>
      </c>
      <c r="V92" s="56"/>
      <c r="W92" s="56">
        <f>SUM(W93:W98)</f>
        <v>0</v>
      </c>
      <c r="X92" s="56"/>
      <c r="Y92" s="56">
        <f>SUM(Y93:Y98)</f>
        <v>28.484392820929997</v>
      </c>
      <c r="Z92" s="56"/>
      <c r="AA92" s="56">
        <f>SUM(AA93:AA98)</f>
        <v>303.99339982978728</v>
      </c>
      <c r="AB92" s="57" t="s">
        <v>39</v>
      </c>
      <c r="AC92" s="57"/>
      <c r="AD92" s="53" t="s">
        <v>39</v>
      </c>
      <c r="AE92" s="58" t="s">
        <v>39</v>
      </c>
      <c r="AF92" s="58" t="s">
        <v>79</v>
      </c>
      <c r="AG92" t="str">
        <f>A92&amp;B92&amp;C92</f>
        <v>0070PRÓPRIA</v>
      </c>
    </row>
    <row r="93" spans="1:33" x14ac:dyDescent="0.25">
      <c r="A93" s="137" t="s">
        <v>176</v>
      </c>
      <c r="B93" s="68" t="s">
        <v>38</v>
      </c>
      <c r="C93" s="69" t="s">
        <v>86</v>
      </c>
      <c r="D93" s="70" t="s">
        <v>40</v>
      </c>
      <c r="E93" s="70" t="s">
        <v>177</v>
      </c>
      <c r="F93" s="71" t="s">
        <v>108</v>
      </c>
      <c r="G93" s="71">
        <v>0.13</v>
      </c>
      <c r="H93" s="72">
        <f>IF(
                        C93="INSUMO",
                                        IFERROR(
                                            IF(
                                                INDEX(
                                                    Insumos!C:C,
                                                    MATCH(
                                                        A93&amp;B93,
                                                        Insumos!I:I,
                                                        0)
                                                )="Material",
                                                INDEX(
                                                    Insumos!F:F,
                                                    MATCH(
                                                        A93&amp;B93,
                                                        Insumos!I:I,
                                                        0)
                                                ),
                                                0
                                            ),
                                            "Não encontrado"),
                                        IFERROR(
                                            INDEX(I:I,
                                                MATCH(
                                                    A93&amp;B93,AG:AG,
                                                    0)
                                            ),
                                            "Não encontrado")
                                    )</f>
        <v>0</v>
      </c>
      <c r="I93" s="72">
        <f t="shared" ref="I93:I98" si="64">H93*G93/1</f>
        <v>0</v>
      </c>
      <c r="J93" s="72">
        <f t="shared" ref="J93:K98" si="65">T93 + N93 + L93 + X93 + R93 + P93 + V93</f>
        <v>124.49279520000002</v>
      </c>
      <c r="K93" s="72">
        <f t="shared" si="65"/>
        <v>16.184063376000005</v>
      </c>
      <c r="L93" s="72">
        <f>IF(
                        C93="INSUMO",
                                        IFERROR(
                                            IF(
                                                INDEX(
                                                    Insumos!C:C,
                                                    MATCH(
                                                        A93&amp;B93,
                                                        Insumos!I:I,
                                                        0)
                                                )="Mao_obra",
                                                INDEX(
                                                    Insumos!F:F,
                                                    MATCH(
                                                        A93&amp;B93,
                                                        Insumos!I:I,
                                                        0)
                                                ),
                                                0
                                            ),
                                            "Não encontrado"),
                                        IFERROR(
                                            INDEX(M:M,
                                                MATCH(
                                                    A93&amp;B93,AG:AG,
                                                    0)
                                            ),
                                            "Não encontrado")
                                    )</f>
        <v>104.10725520000001</v>
      </c>
      <c r="M93" s="72">
        <f t="shared" ref="M93:M98" si="66">L93*G93/1</f>
        <v>13.533943176000003</v>
      </c>
      <c r="N93" s="72">
        <f>IF(
                        C93="INSUMO",
                                        IFERROR(
                                            IF(
                                                INDEX(
                                                    Insumos!C:C,
                                                    MATCH(
                                                        A93&amp;B93,
                                                        Insumos!I:I,
                                                        0)
                                                )="Equipamento",
                                                INDEX(
                                                    Insumos!F:F,
                                                    MATCH(
                                                        A93&amp;B93,
                                                        Insumos!I:I,
                                                        0)
                                                ),
                                                0
                                            ),
                                            "Não encontrado"),
                                        IFERROR(
                                            INDEX(O:O,
                                                MATCH(
                                                    A93&amp;B93,AG:AG,
                                                    0)
                                            ),
                                            "Não encontrado")
                                    )</f>
        <v>0</v>
      </c>
      <c r="O93" s="72">
        <f t="shared" ref="O93:O98" si="67">N93*G93/1</f>
        <v>0</v>
      </c>
      <c r="P93" s="72">
        <f>IF(
                        C93="INSUMO",
                                        IFERROR(
                                            IF(
                                                INDEX(
                                                    Insumos!C:C,
                                                    MATCH(
                                                        A93&amp;B93,
                                                        Insumos!I:I,
                                                        0)
                                                )="Transporte",
                                                INDEX(
                                                    Insumos!F:F,
                                                    MATCH(
                                                        A93&amp;B93,
                                                        Insumos!I:I,
                                                        0)
                                                ),
                                                0
                                            ),
                                            "Não encontrado"),
                                        IFERROR(
                                            INDEX(Q:Q,
                                                MATCH(
                                                    A93&amp;B93,AG:AG,
                                                    0)
                                            ),
                                            "Não encontrado")
                                    )</f>
        <v>0</v>
      </c>
      <c r="Q93" s="72">
        <f t="shared" ref="Q93:Q98" si="68">P93*G93/1</f>
        <v>0</v>
      </c>
      <c r="R93" s="72">
        <f>IF(
                        C93="INSUMO",
                                        IFERROR(
                                            IF(
                                                INDEX(
                                                    Insumos!C:C,
                                                    MATCH(
                                                        A93&amp;B93,
                                                        Insumos!I:I,
                                                        0)
                                                )="Terceirizados",
                                                INDEX(
                                                    Insumos!F:F,
                                                    MATCH(
                                                        A93&amp;B93,
                                                        Insumos!I:I,
                                                        0)
                                                ),
                                                0
                                            ),
                                            "Não encontrado"),
                                        IFERROR(
                                            INDEX(S:S,
                                                MATCH(
                                                    A93&amp;B93,AG:AG,
                                                    0)
                                            ),
                                            "Não encontrado")
                                    )</f>
        <v>0</v>
      </c>
      <c r="S93" s="72">
        <f t="shared" ref="S93:S98" si="69">R93*G93/1</f>
        <v>0</v>
      </c>
      <c r="T93" s="72">
        <f>IF(
                        C93="INSUMO",
                                        IFERROR(
                                            IF(
                                                INDEX(
                                                    Insumos!C:C,
                                                    MATCH(
                                                        A93&amp;B93,
                                                        Insumos!I:I,
                                                        0)
                                                )="Comissionamento",
                                                INDEX(
                                                    Insumos!F:F,
                                                    MATCH(
                                                        A93&amp;B93,
                                                        Insumos!I:I,
                                                        0)
                                                ),
                                                0
                                            ),
                                            "Não encontrado"),
                                        IFERROR(
                                            INDEX(U:U,
                                                MATCH(
                                                    A93&amp;B93,AG:AG,
                                                    0)
                                            ),
                                            "Não encontrado")
                                    )</f>
        <v>0</v>
      </c>
      <c r="U93" s="72">
        <f t="shared" ref="U93:U98" si="70">T93*G93/1</f>
        <v>0</v>
      </c>
      <c r="V93" s="72">
        <f>IF(
                        C93="INSUMO",
                                        IFERROR(
                                            IF(
                                                INDEX(
                                                    Insumos!C:C,
                                                    MATCH(
                                                        A93&amp;B93,
                                                        Insumos!I:I,
                                                        0)
                                                )="Verba",
                                                INDEX(
                                                    Insumos!F:F,
                                                    MATCH(
                                                        A93&amp;B93,
                                                        Insumos!I:I,
                                                        0)
                                                ),
                                                0
                                            ),
                                            "Não encontrado"),
                                        IFERROR(
                                            INDEX(W:W,
                                                MATCH(
                                                    A93&amp;B93,AG:AG,
                                                    0)
                                            ),
                                            "Não encontrado")
                                    )</f>
        <v>0</v>
      </c>
      <c r="W93" s="72">
        <f t="shared" ref="W93:W98" si="71">V93*G93/1</f>
        <v>0</v>
      </c>
      <c r="X93" s="72">
        <f>IF(
                        C93="INSUMO",
                                        IFERROR(
                                            IF(
                                                INDEX(
                                                    Insumos!C:C,
                                                    MATCH(
                                                        A93&amp;B93,
                                                        Insumos!I:I,
                                                        0)
                                                )="Outro",
                                                INDEX(
                                                    Insumos!F:F,
                                                    MATCH(
                                                        A93&amp;B93,
                                                        Insumos!I:I,
                                                        0)
                                                ),
                                                0
                                            ),
                                            "Não encontrado"),
                                        IFERROR(
                                            INDEX(Y:Y,
                                                MATCH(
                                                    A93&amp;B93,AG:AG,
                                                    0)
                                            ),
                                            "Não encontrado")
                                    )</f>
        <v>20.385539999999999</v>
      </c>
      <c r="Y93" s="72">
        <f t="shared" ref="Y93:Y98" si="72">X93*G93/1</f>
        <v>2.6501201999999999</v>
      </c>
      <c r="Z93" s="72">
        <f>IF(
                            C93="INSUMO",
                            IFERROR(
                                INDEX(
                                    Insumos!F:F,
                                    MATCH(
                                        A93&amp;B93,
                                        Insumos!I:I,
                                        0)
                                ),
                                "Não encontrado"),
                            IFERROR(
                                INDEX(AA:AA,
                                    MATCH(
                                        A93&amp;B93,AG:AG,
                                        0)
                                ),
                                "Não encontrado")
                        )</f>
        <v>124.49279519999999</v>
      </c>
      <c r="AA93" s="72">
        <f t="shared" ref="AA93:AA98" si="73">G93*Z93</f>
        <v>16.184063375999997</v>
      </c>
      <c r="AB93" s="73"/>
      <c r="AC93" s="73"/>
      <c r="AD93" s="70" t="s">
        <v>39</v>
      </c>
      <c r="AE93" s="74"/>
      <c r="AF93" s="74"/>
    </row>
    <row r="94" spans="1:33" x14ac:dyDescent="0.25">
      <c r="A94" s="138" t="s">
        <v>178</v>
      </c>
      <c r="B94" s="60" t="s">
        <v>38</v>
      </c>
      <c r="C94" s="61" t="s">
        <v>86</v>
      </c>
      <c r="D94" s="62" t="s">
        <v>40</v>
      </c>
      <c r="E94" s="62" t="s">
        <v>179</v>
      </c>
      <c r="F94" s="63" t="s">
        <v>108</v>
      </c>
      <c r="G94" s="63">
        <v>1.0999999999999999E-2</v>
      </c>
      <c r="H94" s="64">
        <f>IF(
                        C94="INSUMO",
                                        IFERROR(
                                            IF(
                                                INDEX(
                                                    Insumos!C:C,
                                                    MATCH(
                                                        A94&amp;B94,
                                                        Insumos!I:I,
                                                        0)
                                                )="Material",
                                                INDEX(
                                                    Insumos!F:F,
                                                    MATCH(
                                                        A94&amp;B94,
                                                        Insumos!I:I,
                                                        0)
                                                ),
                                                0
                                            ),
                                            "Não encontrado"),
                                        IFERROR(
                                            INDEX(I:I,
                                                MATCH(
                                                    A94&amp;B94,AG:AG,
                                                    0)
                                            ),
                                            "Não encontrado")
                                    )</f>
        <v>534.0555895199999</v>
      </c>
      <c r="I94" s="64">
        <f t="shared" si="64"/>
        <v>5.8746114847199982</v>
      </c>
      <c r="J94" s="64">
        <f t="shared" si="65"/>
        <v>484.16223144943166</v>
      </c>
      <c r="K94" s="64">
        <f t="shared" si="65"/>
        <v>5.3257845459437494</v>
      </c>
      <c r="L94" s="64">
        <f>IF(
                        C94="INSUMO",
                                        IFERROR(
                                            IF(
                                                INDEX(
                                                    Insumos!C:C,
                                                    MATCH(
                                                        A94&amp;B94,
                                                        Insumos!I:I,
                                                        0)
                                                )="Mao_obra",
                                                INDEX(
                                                    Insumos!F:F,
                                                    MATCH(
                                                        A94&amp;B94,
                                                        Insumos!I:I,
                                                        0)
                                                ),
                                                0
                                            ),
                                            "Não encontrado"),
                                        IFERROR(
                                            INDEX(M:M,
                                                MATCH(
                                                    A94&amp;B94,AG:AG,
                                                    0)
                                            ),
                                            "Não encontrado")
                                    )</f>
        <v>410.05441658115899</v>
      </c>
      <c r="M94" s="64">
        <f t="shared" si="66"/>
        <v>4.510598582392749</v>
      </c>
      <c r="N94" s="64">
        <f>IF(
                        C94="INSUMO",
                                        IFERROR(
                                            IF(
                                                INDEX(
                                                    Insumos!C:C,
                                                    MATCH(
                                                        A94&amp;B94,
                                                        Insumos!I:I,
                                                        0)
                                                )="Equipamento",
                                                INDEX(
                                                    Insumos!F:F,
                                                    MATCH(
                                                        A94&amp;B94,
                                                        Insumos!I:I,
                                                        0)
                                                ),
                                                0
                                            ),
                                            "Não encontrado"),
                                        IFERROR(
                                            INDEX(O:O,
                                                MATCH(
                                                    A94&amp;B94,AG:AG,
                                                    0)
                                            ),
                                            "Não encontrado")
                                    )</f>
        <v>4.5327902382727192</v>
      </c>
      <c r="O94" s="64">
        <f t="shared" si="67"/>
        <v>4.9860692620999909E-2</v>
      </c>
      <c r="P94" s="64">
        <f>IF(
                        C94="INSUMO",
                                        IFERROR(
                                            IF(
                                                INDEX(
                                                    Insumos!C:C,
                                                    MATCH(
                                                        A94&amp;B94,
                                                        Insumos!I:I,
                                                        0)
                                                )="Transporte",
                                                INDEX(
                                                    Insumos!F:F,
                                                    MATCH(
                                                        A94&amp;B94,
                                                        Insumos!I:I,
                                                        0)
                                                ),
                                                0
                                            ),
                                            "Não encontrado"),
                                        IFERROR(
                                            INDEX(Q:Q,
                                                MATCH(
                                                    A94&amp;B94,AG:AG,
                                                    0)
                                            ),
                                            "Não encontrado")
                                    )</f>
        <v>0</v>
      </c>
      <c r="Q94" s="64">
        <f t="shared" si="68"/>
        <v>0</v>
      </c>
      <c r="R94" s="64">
        <f>IF(
                        C94="INSUMO",
                                        IFERROR(
                                            IF(
                                                INDEX(
                                                    Insumos!C:C,
                                                    MATCH(
                                                        A94&amp;B94,
                                                        Insumos!I:I,
                                                        0)
                                                )="Terceirizados",
                                                INDEX(
                                                    Insumos!F:F,
                                                    MATCH(
                                                        A94&amp;B94,
                                                        Insumos!I:I,
                                                        0)
                                                ),
                                                0
                                            ),
                                            "Não encontrado"),
                                        IFERROR(
                                            INDEX(S:S,
                                                MATCH(
                                                    A94&amp;B94,AG:AG,
                                                    0)
                                            ),
                                            "Não encontrado")
                                    )</f>
        <v>0</v>
      </c>
      <c r="S94" s="64">
        <f t="shared" si="69"/>
        <v>0</v>
      </c>
      <c r="T94" s="64">
        <f>IF(
                        C94="INSUMO",
                                        IFERROR(
                                            IF(
                                                INDEX(
                                                    Insumos!C:C,
                                                    MATCH(
                                                        A94&amp;B94,
                                                        Insumos!I:I,
                                                        0)
                                                )="Comissionamento",
                                                INDEX(
                                                    Insumos!F:F,
                                                    MATCH(
                                                        A94&amp;B94,
                                                        Insumos!I:I,
                                                        0)
                                                ),
                                                0
                                            ),
                                            "Não encontrado"),
                                        IFERROR(
                                            INDEX(U:U,
                                                MATCH(
                                                    A94&amp;B94,AG:AG,
                                                    0)
                                            ),
                                            "Não encontrado")
                                    )</f>
        <v>0</v>
      </c>
      <c r="U94" s="64">
        <f t="shared" si="70"/>
        <v>0</v>
      </c>
      <c r="V94" s="64">
        <f>IF(
                        C94="INSUMO",
                                        IFERROR(
                                            IF(
                                                INDEX(
                                                    Insumos!C:C,
                                                    MATCH(
                                                        A94&amp;B94,
                                                        Insumos!I:I,
                                                        0)
                                                )="Verba",
                                                INDEX(
                                                    Insumos!F:F,
                                                    MATCH(
                                                        A94&amp;B94,
                                                        Insumos!I:I,
                                                        0)
                                                ),
                                                0
                                            ),
                                            "Não encontrado"),
                                        IFERROR(
                                            INDEX(W:W,
                                                MATCH(
                                                    A94&amp;B94,AG:AG,
                                                    0)
                                            ),
                                            "Não encontrado")
                                    )</f>
        <v>0</v>
      </c>
      <c r="W94" s="64">
        <f t="shared" si="71"/>
        <v>0</v>
      </c>
      <c r="X94" s="64">
        <f>IF(
                        C94="INSUMO",
                                        IFERROR(
                                            IF(
                                                INDEX(
                                                    Insumos!C:C,
                                                    MATCH(
                                                        A94&amp;B94,
                                                        Insumos!I:I,
                                                        0)
                                                )="Outro",
                                                INDEX(
                                                    Insumos!F:F,
                                                    MATCH(
                                                        A94&amp;B94,
                                                        Insumos!I:I,
                                                        0)
                                                ),
                                                0
                                            ),
                                            "Não encontrado"),
                                        IFERROR(
                                            INDEX(Y:Y,
                                                MATCH(
                                                    A94&amp;B94,AG:AG,
                                                    0)
                                            ),
                                            "Não encontrado")
                                    )</f>
        <v>69.575024629999987</v>
      </c>
      <c r="Y94" s="64">
        <f t="shared" si="72"/>
        <v>0.7653252709299998</v>
      </c>
      <c r="Z94" s="64">
        <f>IF(
                            C94="INSUMO",
                            IFERROR(
                                INDEX(
                                    Insumos!F:F,
                                    MATCH(
                                        A94&amp;B94,
                                        Insumos!I:I,
                                        0)
                                ),
                                "Não encontrado"),
                            IFERROR(
                                INDEX(AA:AA,
                                    MATCH(
                                        A94&amp;B94,AG:AG,
                                        0)
                                ),
                                "Não encontrado")
                        )</f>
        <v>1018.2178209694316</v>
      </c>
      <c r="AA94" s="64">
        <f t="shared" si="73"/>
        <v>11.200396030663747</v>
      </c>
      <c r="AB94" s="65"/>
      <c r="AC94" s="65"/>
      <c r="AD94" s="62" t="s">
        <v>39</v>
      </c>
      <c r="AE94" s="66"/>
      <c r="AF94" s="66"/>
    </row>
    <row r="95" spans="1:33" x14ac:dyDescent="0.25">
      <c r="A95" s="137" t="s">
        <v>180</v>
      </c>
      <c r="B95" s="68" t="s">
        <v>38</v>
      </c>
      <c r="C95" s="69" t="s">
        <v>86</v>
      </c>
      <c r="D95" s="70" t="s">
        <v>40</v>
      </c>
      <c r="E95" s="70" t="s">
        <v>181</v>
      </c>
      <c r="F95" s="71" t="s">
        <v>83</v>
      </c>
      <c r="G95" s="71">
        <v>0.5</v>
      </c>
      <c r="H95" s="72">
        <f>IF(
                        C95="INSUMO",
                                        IFERROR(
                                            IF(
                                                INDEX(
                                                    Insumos!C:C,
                                                    MATCH(
                                                        A95&amp;B95,
                                                        Insumos!I:I,
                                                        0)
                                                )="Material",
                                                INDEX(
                                                    Insumos!F:F,
                                                    MATCH(
                                                        A95&amp;B95,
                                                        Insumos!I:I,
                                                        0)
                                                ),
                                                0
                                            ),
                                            "Não encontrado"),
                                        IFERROR(
                                            INDEX(I:I,
                                                MATCH(
                                                    A95&amp;B95,AG:AG,
                                                    0)
                                            ),
                                            "Não encontrado")
                                    )</f>
        <v>60.309423250000002</v>
      </c>
      <c r="I95" s="72">
        <f t="shared" si="64"/>
        <v>30.154711625000001</v>
      </c>
      <c r="J95" s="72">
        <f t="shared" si="65"/>
        <v>124.44445759624712</v>
      </c>
      <c r="K95" s="72">
        <f t="shared" si="65"/>
        <v>62.22222879812356</v>
      </c>
      <c r="L95" s="72">
        <f>IF(
                        C95="INSUMO",
                                        IFERROR(
                                            IF(
                                                INDEX(
                                                    Insumos!C:C,
                                                    MATCH(
                                                        A95&amp;B95,
                                                        Insumos!I:I,
                                                        0)
                                                )="Mao_obra",
                                                INDEX(
                                                    Insumos!F:F,
                                                    MATCH(
                                                        A95&amp;B95,
                                                        Insumos!I:I,
                                                        0)
                                                ),
                                                0
                                            ),
                                            "Não encontrado"),
                                        IFERROR(
                                            INDEX(M:M,
                                                MATCH(
                                                    A95&amp;B95,AG:AG,
                                                    0)
                                            ),
                                            "Não encontrado")
                                    )</f>
        <v>78.071797191550019</v>
      </c>
      <c r="M95" s="72">
        <f t="shared" si="66"/>
        <v>39.035898595775009</v>
      </c>
      <c r="N95" s="72">
        <f>IF(
                        C95="INSUMO",
                                        IFERROR(
                                            IF(
                                                INDEX(
                                                    Insumos!C:C,
                                                    MATCH(
                                                        A95&amp;B95,
                                                        Insumos!I:I,
                                                        0)
                                                )="Equipamento",
                                                INDEX(
                                                    Insumos!F:F,
                                                    MATCH(
                                                        A95&amp;B95,
                                                        Insumos!I:I,
                                                        0)
                                                ),
                                                0
                                            ),
                                            "Não encontrado"),
                                        IFERROR(
                                            INDEX(O:O,
                                                MATCH(
                                                    A95&amp;B95,AG:AG,
                                                    0)
                                            ),
                                            "Não encontrado")
                                    )</f>
        <v>36.194765704697105</v>
      </c>
      <c r="O95" s="72">
        <f t="shared" si="67"/>
        <v>18.097382852348552</v>
      </c>
      <c r="P95" s="72">
        <f>IF(
                        C95="INSUMO",
                                        IFERROR(
                                            IF(
                                                INDEX(
                                                    Insumos!C:C,
                                                    MATCH(
                                                        A95&amp;B95,
                                                        Insumos!I:I,
                                                        0)
                                                )="Transporte",
                                                INDEX(
                                                    Insumos!F:F,
                                                    MATCH(
                                                        A95&amp;B95,
                                                        Insumos!I:I,
                                                        0)
                                                ),
                                                0
                                            ),
                                            "Não encontrado"),
                                        IFERROR(
                                            INDEX(Q:Q,
                                                MATCH(
                                                    A95&amp;B95,AG:AG,
                                                    0)
                                            ),
                                            "Não encontrado")
                                    )</f>
        <v>0</v>
      </c>
      <c r="Q95" s="72">
        <f t="shared" si="68"/>
        <v>0</v>
      </c>
      <c r="R95" s="72">
        <f>IF(
                        C95="INSUMO",
                                        IFERROR(
                                            IF(
                                                INDEX(
                                                    Insumos!C:C,
                                                    MATCH(
                                                        A95&amp;B95,
                                                        Insumos!I:I,
                                                        0)
                                                )="Terceirizados",
                                                INDEX(
                                                    Insumos!F:F,
                                                    MATCH(
                                                        A95&amp;B95,
                                                        Insumos!I:I,
                                                        0)
                                                ),
                                                0
                                            ),
                                            "Não encontrado"),
                                        IFERROR(
                                            INDEX(S:S,
                                                MATCH(
                                                    A95&amp;B95,AG:AG,
                                                    0)
                                            ),
                                            "Não encontrado")
                                    )</f>
        <v>0</v>
      </c>
      <c r="S95" s="72">
        <f t="shared" si="69"/>
        <v>0</v>
      </c>
      <c r="T95" s="72">
        <f>IF(
                        C95="INSUMO",
                                        IFERROR(
                                            IF(
                                                INDEX(
                                                    Insumos!C:C,
                                                    MATCH(
                                                        A95&amp;B95,
                                                        Insumos!I:I,
                                                        0)
                                                )="Comissionamento",
                                                INDEX(
                                                    Insumos!F:F,
                                                    MATCH(
                                                        A95&amp;B95,
                                                        Insumos!I:I,
                                                        0)
                                                ),
                                                0
                                            ),
                                            "Não encontrado"),
                                        IFERROR(
                                            INDEX(U:U,
                                                MATCH(
                                                    A95&amp;B95,AG:AG,
                                                    0)
                                            ),
                                            "Não encontrado")
                                    )</f>
        <v>0</v>
      </c>
      <c r="U95" s="72">
        <f t="shared" si="70"/>
        <v>0</v>
      </c>
      <c r="V95" s="72">
        <f>IF(
                        C95="INSUMO",
                                        IFERROR(
                                            IF(
                                                INDEX(
                                                    Insumos!C:C,
                                                    MATCH(
                                                        A95&amp;B95,
                                                        Insumos!I:I,
                                                        0)
                                                )="Verba",
                                                INDEX(
                                                    Insumos!F:F,
                                                    MATCH(
                                                        A95&amp;B95,
                                                        Insumos!I:I,
                                                        0)
                                                ),
                                                0
                                            ),
                                            "Não encontrado"),
                                        IFERROR(
                                            INDEX(W:W,
                                                MATCH(
                                                    A95&amp;B95,AG:AG,
                                                    0)
                                            ),
                                            "Não encontrado")
                                    )</f>
        <v>0</v>
      </c>
      <c r="W95" s="72">
        <f t="shared" si="71"/>
        <v>0</v>
      </c>
      <c r="X95" s="72">
        <f>IF(
                        C95="INSUMO",
                                        IFERROR(
                                            IF(
                                                INDEX(
                                                    Insumos!C:C,
                                                    MATCH(
                                                        A95&amp;B95,
                                                        Insumos!I:I,
                                                        0)
                                                )="Outro",
                                                INDEX(
                                                    Insumos!F:F,
                                                    MATCH(
                                                        A95&amp;B95,
                                                        Insumos!I:I,
                                                        0)
                                                ),
                                                0
                                            ),
                                            "Não encontrado"),
                                        IFERROR(
                                            INDEX(Y:Y,
                                                MATCH(
                                                    A95&amp;B95,AG:AG,
                                                    0)
                                            ),
                                            "Não encontrado")
                                    )</f>
        <v>10.177894700000001</v>
      </c>
      <c r="Y95" s="72">
        <f t="shared" si="72"/>
        <v>5.0889473500000006</v>
      </c>
      <c r="Z95" s="72">
        <f>IF(
                            C95="INSUMO",
                            IFERROR(
                                INDEX(
                                    Insumos!F:F,
                                    MATCH(
                                        A95&amp;B95,
                                        Insumos!I:I,
                                        0)
                                ),
                                "Não encontrado"),
                            IFERROR(
                                INDEX(AA:AA,
                                    MATCH(
                                        A95&amp;B95,AG:AG,
                                        0)
                                ),
                                "Não encontrado")
                        )</f>
        <v>184.75388084624709</v>
      </c>
      <c r="AA95" s="72">
        <f t="shared" si="73"/>
        <v>92.376940423123543</v>
      </c>
      <c r="AB95" s="73"/>
      <c r="AC95" s="73"/>
      <c r="AD95" s="70" t="s">
        <v>39</v>
      </c>
      <c r="AE95" s="74"/>
      <c r="AF95" s="74"/>
    </row>
    <row r="96" spans="1:33" x14ac:dyDescent="0.25">
      <c r="A96" s="138" t="s">
        <v>166</v>
      </c>
      <c r="B96" s="60" t="s">
        <v>38</v>
      </c>
      <c r="C96" s="61" t="s">
        <v>86</v>
      </c>
      <c r="D96" s="62" t="s">
        <v>40</v>
      </c>
      <c r="E96" s="62" t="s">
        <v>167</v>
      </c>
      <c r="F96" s="63" t="s">
        <v>90</v>
      </c>
      <c r="G96" s="63">
        <v>2</v>
      </c>
      <c r="H96" s="64">
        <f>IF(
                        C96="INSUMO",
                                        IFERROR(
                                            IF(
                                                INDEX(
                                                    Insumos!C:C,
                                                    MATCH(
                                                        A96&amp;B96,
                                                        Insumos!I:I,
                                                        0)
                                                )="Material",
                                                INDEX(
                                                    Insumos!F:F,
                                                    MATCH(
                                                        A96&amp;B96,
                                                        Insumos!I:I,
                                                        0)
                                                ),
                                                0
                                            ),
                                            "Não encontrado"),
                                        IFERROR(
                                            INDEX(I:I,
                                                MATCH(
                                                    A96&amp;B96,AG:AG,
                                                    0)
                                            ),
                                            "Não encontrado")
                                    )</f>
        <v>0</v>
      </c>
      <c r="I96" s="64">
        <f t="shared" si="64"/>
        <v>0</v>
      </c>
      <c r="J96" s="64">
        <f t="shared" si="65"/>
        <v>38.106880000000004</v>
      </c>
      <c r="K96" s="64">
        <f t="shared" si="65"/>
        <v>76.213760000000008</v>
      </c>
      <c r="L96" s="64">
        <f>IF(
                        C96="INSUMO",
                                        IFERROR(
                                            IF(
                                                INDEX(
                                                    Insumos!C:C,
                                                    MATCH(
                                                        A96&amp;B96,
                                                        Insumos!I:I,
                                                        0)
                                                )="Mao_obra",
                                                INDEX(
                                                    Insumos!F:F,
                                                    MATCH(
                                                        A96&amp;B96,
                                                        Insumos!I:I,
                                                        0)
                                                ),
                                                0
                                            ),
                                            "Não encontrado"),
                                        IFERROR(
                                            INDEX(M:M,
                                                MATCH(
                                                    A96&amp;B96,AG:AG,
                                                    0)
                                            ),
                                            "Não encontrado")
                                    )</f>
        <v>33.086880000000001</v>
      </c>
      <c r="M96" s="64">
        <f t="shared" si="66"/>
        <v>66.173760000000001</v>
      </c>
      <c r="N96" s="64">
        <f>IF(
                        C96="INSUMO",
                                        IFERROR(
                                            IF(
                                                INDEX(
                                                    Insumos!C:C,
                                                    MATCH(
                                                        A96&amp;B96,
                                                        Insumos!I:I,
                                                        0)
                                                )="Equipamento",
                                                INDEX(
                                                    Insumos!F:F,
                                                    MATCH(
                                                        A96&amp;B96,
                                                        Insumos!I:I,
                                                        0)
                                                ),
                                                0
                                            ),
                                            "Não encontrado"),
                                        IFERROR(
                                            INDEX(O:O,
                                                MATCH(
                                                    A96&amp;B96,AG:AG,
                                                    0)
                                            ),
                                            "Não encontrado")
                                    )</f>
        <v>0</v>
      </c>
      <c r="O96" s="64">
        <f t="shared" si="67"/>
        <v>0</v>
      </c>
      <c r="P96" s="64">
        <f>IF(
                        C96="INSUMO",
                                        IFERROR(
                                            IF(
                                                INDEX(
                                                    Insumos!C:C,
                                                    MATCH(
                                                        A96&amp;B96,
                                                        Insumos!I:I,
                                                        0)
                                                )="Transporte",
                                                INDEX(
                                                    Insumos!F:F,
                                                    MATCH(
                                                        A96&amp;B96,
                                                        Insumos!I:I,
                                                        0)
                                                ),
                                                0
                                            ),
                                            "Não encontrado"),
                                        IFERROR(
                                            INDEX(Q:Q,
                                                MATCH(
                                                    A96&amp;B96,AG:AG,
                                                    0)
                                            ),
                                            "Não encontrado")
                                    )</f>
        <v>0</v>
      </c>
      <c r="Q96" s="64">
        <f t="shared" si="68"/>
        <v>0</v>
      </c>
      <c r="R96" s="64">
        <f>IF(
                        C96="INSUMO",
                                        IFERROR(
                                            IF(
                                                INDEX(
                                                    Insumos!C:C,
                                                    MATCH(
                                                        A96&amp;B96,
                                                        Insumos!I:I,
                                                        0)
                                                )="Terceirizados",
                                                INDEX(
                                                    Insumos!F:F,
                                                    MATCH(
                                                        A96&amp;B96,
                                                        Insumos!I:I,
                                                        0)
                                                ),
                                                0
                                            ),
                                            "Não encontrado"),
                                        IFERROR(
                                            INDEX(S:S,
                                                MATCH(
                                                    A96&amp;B96,AG:AG,
                                                    0)
                                            ),
                                            "Não encontrado")
                                    )</f>
        <v>0</v>
      </c>
      <c r="S96" s="64">
        <f t="shared" si="69"/>
        <v>0</v>
      </c>
      <c r="T96" s="64">
        <f>IF(
                        C96="INSUMO",
                                        IFERROR(
                                            IF(
                                                INDEX(
                                                    Insumos!C:C,
                                                    MATCH(
                                                        A96&amp;B96,
                                                        Insumos!I:I,
                                                        0)
                                                )="Comissionamento",
                                                INDEX(
                                                    Insumos!F:F,
                                                    MATCH(
                                                        A96&amp;B96,
                                                        Insumos!I:I,
                                                        0)
                                                ),
                                                0
                                            ),
                                            "Não encontrado"),
                                        IFERROR(
                                            INDEX(U:U,
                                                MATCH(
                                                    A96&amp;B96,AG:AG,
                                                    0)
                                            ),
                                            "Não encontrado")
                                    )</f>
        <v>0</v>
      </c>
      <c r="U96" s="64">
        <f t="shared" si="70"/>
        <v>0</v>
      </c>
      <c r="V96" s="64">
        <f>IF(
                        C96="INSUMO",
                                        IFERROR(
                                            IF(
                                                INDEX(
                                                    Insumos!C:C,
                                                    MATCH(
                                                        A96&amp;B96,
                                                        Insumos!I:I,
                                                        0)
                                                )="Verba",
                                                INDEX(
                                                    Insumos!F:F,
                                                    MATCH(
                                                        A96&amp;B96,
                                                        Insumos!I:I,
                                                        0)
                                                ),
                                                0
                                            ),
                                            "Não encontrado"),
                                        IFERROR(
                                            INDEX(W:W,
                                                MATCH(
                                                    A96&amp;B96,AG:AG,
                                                    0)
                                            ),
                                            "Não encontrado")
                                    )</f>
        <v>0</v>
      </c>
      <c r="W96" s="64">
        <f t="shared" si="71"/>
        <v>0</v>
      </c>
      <c r="X96" s="64">
        <f>IF(
                        C96="INSUMO",
                                        IFERROR(
                                            IF(
                                                INDEX(
                                                    Insumos!C:C,
                                                    MATCH(
                                                        A96&amp;B96,
                                                        Insumos!I:I,
                                                        0)
                                                )="Outro",
                                                INDEX(
                                                    Insumos!F:F,
                                                    MATCH(
                                                        A96&amp;B96,
                                                        Insumos!I:I,
                                                        0)
                                                ),
                                                0
                                            ),
                                            "Não encontrado"),
                                        IFERROR(
                                            INDEX(Y:Y,
                                                MATCH(
                                                    A96&amp;B96,AG:AG,
                                                    0)
                                            ),
                                            "Não encontrado")
                                    )</f>
        <v>5.0199999999999996</v>
      </c>
      <c r="Y96" s="64">
        <f t="shared" si="72"/>
        <v>10.039999999999999</v>
      </c>
      <c r="Z96" s="64">
        <f>IF(
                            C96="INSUMO",
                            IFERROR(
                                INDEX(
                                    Insumos!F:F,
                                    MATCH(
                                        A96&amp;B96,
                                        Insumos!I:I,
                                        0)
                                ),
                                "Não encontrado"),
                            IFERROR(
                                INDEX(AA:AA,
                                    MATCH(
                                        A96&amp;B96,AG:AG,
                                        0)
                                ),
                                "Não encontrado")
                        )</f>
        <v>38.106879999999997</v>
      </c>
      <c r="AA96" s="64">
        <f t="shared" si="73"/>
        <v>76.213759999999994</v>
      </c>
      <c r="AB96" s="65"/>
      <c r="AC96" s="65"/>
      <c r="AD96" s="62" t="s">
        <v>39</v>
      </c>
      <c r="AE96" s="66"/>
      <c r="AF96" s="66"/>
    </row>
    <row r="97" spans="1:33" x14ac:dyDescent="0.25">
      <c r="A97" s="137" t="s">
        <v>88</v>
      </c>
      <c r="B97" s="68" t="s">
        <v>38</v>
      </c>
      <c r="C97" s="69" t="s">
        <v>86</v>
      </c>
      <c r="D97" s="70" t="s">
        <v>40</v>
      </c>
      <c r="E97" s="70" t="s">
        <v>89</v>
      </c>
      <c r="F97" s="71" t="s">
        <v>90</v>
      </c>
      <c r="G97" s="71">
        <v>2</v>
      </c>
      <c r="H97" s="72">
        <f>IF(
                        C97="INSUMO",
                                        IFERROR(
                                            IF(
                                                INDEX(
                                                    Insumos!C:C,
                                                    MATCH(
                                                        A97&amp;B97,
                                                        Insumos!I:I,
                                                        0)
                                                )="Material",
                                                INDEX(
                                                    Insumos!F:F,
                                                    MATCH(
                                                        A97&amp;B97,
                                                        Insumos!I:I,
                                                        0)
                                                ),
                                                0
                                            ),
                                            "Não encontrado"),
                                        IFERROR(
                                            INDEX(I:I,
                                                MATCH(
                                                    A97&amp;B97,AG:AG,
                                                    0)
                                            ),
                                            "Não encontrado")
                                    )</f>
        <v>0</v>
      </c>
      <c r="I97" s="72">
        <f t="shared" si="64"/>
        <v>0</v>
      </c>
      <c r="J97" s="72">
        <f t="shared" si="65"/>
        <v>28.049120000000002</v>
      </c>
      <c r="K97" s="72">
        <f t="shared" si="65"/>
        <v>56.098240000000004</v>
      </c>
      <c r="L97" s="72">
        <f>IF(
                        C97="INSUMO",
                                        IFERROR(
                                            IF(
                                                INDEX(
                                                    Insumos!C:C,
                                                    MATCH(
                                                        A97&amp;B97,
                                                        Insumos!I:I,
                                                        0)
                                                )="Mao_obra",
                                                INDEX(
                                                    Insumos!F:F,
                                                    MATCH(
                                                        A97&amp;B97,
                                                        Insumos!I:I,
                                                        0)
                                                ),
                                                0
                                            ),
                                            "Não encontrado"),
                                        IFERROR(
                                            INDEX(M:M,
                                                MATCH(
                                                    A97&amp;B97,AG:AG,
                                                    0)
                                            ),
                                            "Não encontrado")
                                    )</f>
        <v>23.079120000000003</v>
      </c>
      <c r="M97" s="72">
        <f t="shared" si="66"/>
        <v>46.158240000000006</v>
      </c>
      <c r="N97" s="72">
        <f>IF(
                        C97="INSUMO",
                                        IFERROR(
                                            IF(
                                                INDEX(
                                                    Insumos!C:C,
                                                    MATCH(
                                                        A97&amp;B97,
                                                        Insumos!I:I,
                                                        0)
                                                )="Equipamento",
                                                INDEX(
                                                    Insumos!F:F,
                                                    MATCH(
                                                        A97&amp;B97,
                                                        Insumos!I:I,
                                                        0)
                                                ),
                                                0
                                            ),
                                            "Não encontrado"),
                                        IFERROR(
                                            INDEX(O:O,
                                                MATCH(
                                                    A97&amp;B97,AG:AG,
                                                    0)
                                            ),
                                            "Não encontrado")
                                    )</f>
        <v>0</v>
      </c>
      <c r="O97" s="72">
        <f t="shared" si="67"/>
        <v>0</v>
      </c>
      <c r="P97" s="72">
        <f>IF(
                        C97="INSUMO",
                                        IFERROR(
                                            IF(
                                                INDEX(
                                                    Insumos!C:C,
                                                    MATCH(
                                                        A97&amp;B97,
                                                        Insumos!I:I,
                                                        0)
                                                )="Transporte",
                                                INDEX(
                                                    Insumos!F:F,
                                                    MATCH(
                                                        A97&amp;B97,
                                                        Insumos!I:I,
                                                        0)
                                                ),
                                                0
                                            ),
                                            "Não encontrado"),
                                        IFERROR(
                                            INDEX(Q:Q,
                                                MATCH(
                                                    A97&amp;B97,AG:AG,
                                                    0)
                                            ),
                                            "Não encontrado")
                                    )</f>
        <v>0</v>
      </c>
      <c r="Q97" s="72">
        <f t="shared" si="68"/>
        <v>0</v>
      </c>
      <c r="R97" s="72">
        <f>IF(
                        C97="INSUMO",
                                        IFERROR(
                                            IF(
                                                INDEX(
                                                    Insumos!C:C,
                                                    MATCH(
                                                        A97&amp;B97,
                                                        Insumos!I:I,
                                                        0)
                                                )="Terceirizados",
                                                INDEX(
                                                    Insumos!F:F,
                                                    MATCH(
                                                        A97&amp;B97,
                                                        Insumos!I:I,
                                                        0)
                                                ),
                                                0
                                            ),
                                            "Não encontrado"),
                                        IFERROR(
                                            INDEX(S:S,
                                                MATCH(
                                                    A97&amp;B97,AG:AG,
                                                    0)
                                            ),
                                            "Não encontrado")
                                    )</f>
        <v>0</v>
      </c>
      <c r="S97" s="72">
        <f t="shared" si="69"/>
        <v>0</v>
      </c>
      <c r="T97" s="72">
        <f>IF(
                        C97="INSUMO",
                                        IFERROR(
                                            IF(
                                                INDEX(
                                                    Insumos!C:C,
                                                    MATCH(
                                                        A97&amp;B97,
                                                        Insumos!I:I,
                                                        0)
                                                )="Comissionamento",
                                                INDEX(
                                                    Insumos!F:F,
                                                    MATCH(
                                                        A97&amp;B97,
                                                        Insumos!I:I,
                                                        0)
                                                ),
                                                0
                                            ),
                                            "Não encontrado"),
                                        IFERROR(
                                            INDEX(U:U,
                                                MATCH(
                                                    A97&amp;B97,AG:AG,
                                                    0)
                                            ),
                                            "Não encontrado")
                                    )</f>
        <v>0</v>
      </c>
      <c r="U97" s="72">
        <f t="shared" si="70"/>
        <v>0</v>
      </c>
      <c r="V97" s="72">
        <f>IF(
                        C97="INSUMO",
                                        IFERROR(
                                            IF(
                                                INDEX(
                                                    Insumos!C:C,
                                                    MATCH(
                                                        A97&amp;B97,
                                                        Insumos!I:I,
                                                        0)
                                                )="Verba",
                                                INDEX(
                                                    Insumos!F:F,
                                                    MATCH(
                                                        A97&amp;B97,
                                                        Insumos!I:I,
                                                        0)
                                                ),
                                                0
                                            ),
                                            "Não encontrado"),
                                        IFERROR(
                                            INDEX(W:W,
                                                MATCH(
                                                    A97&amp;B97,AG:AG,
                                                    0)
                                            ),
                                            "Não encontrado")
                                    )</f>
        <v>0</v>
      </c>
      <c r="W97" s="72">
        <f t="shared" si="71"/>
        <v>0</v>
      </c>
      <c r="X97" s="72">
        <f>IF(
                        C97="INSUMO",
                                        IFERROR(
                                            IF(
                                                INDEX(
                                                    Insumos!C:C,
                                                    MATCH(
                                                        A97&amp;B97,
                                                        Insumos!I:I,
                                                        0)
                                                )="Outro",
                                                INDEX(
                                                    Insumos!F:F,
                                                    MATCH(
                                                        A97&amp;B97,
                                                        Insumos!I:I,
                                                        0)
                                                ),
                                                0
                                            ),
                                            "Não encontrado"),
                                        IFERROR(
                                            INDEX(Y:Y,
                                                MATCH(
                                                    A97&amp;B97,AG:AG,
                                                    0)
                                            ),
                                            "Não encontrado")
                                    )</f>
        <v>4.97</v>
      </c>
      <c r="Y97" s="72">
        <f t="shared" si="72"/>
        <v>9.94</v>
      </c>
      <c r="Z97" s="72">
        <f>IF(
                            C97="INSUMO",
                            IFERROR(
                                INDEX(
                                    Insumos!F:F,
                                    MATCH(
                                        A97&amp;B97,
                                        Insumos!I:I,
                                        0)
                                ),
                                "Não encontrado"),
                            IFERROR(
                                INDEX(AA:AA,
                                    MATCH(
                                        A97&amp;B97,AG:AG,
                                        0)
                                ),
                                "Não encontrado")
                        )</f>
        <v>28.049120000000002</v>
      </c>
      <c r="AA97" s="72">
        <f t="shared" si="73"/>
        <v>56.098240000000004</v>
      </c>
      <c r="AB97" s="73"/>
      <c r="AC97" s="73"/>
      <c r="AD97" s="70" t="s">
        <v>39</v>
      </c>
      <c r="AE97" s="74"/>
      <c r="AF97" s="74"/>
    </row>
    <row r="98" spans="1:33" x14ac:dyDescent="0.25">
      <c r="A98" s="138" t="s">
        <v>182</v>
      </c>
      <c r="B98" s="60" t="s">
        <v>38</v>
      </c>
      <c r="C98" s="61" t="s">
        <v>45</v>
      </c>
      <c r="D98" s="62" t="s">
        <v>40</v>
      </c>
      <c r="E98" s="62" t="s">
        <v>183</v>
      </c>
      <c r="F98" s="63" t="s">
        <v>78</v>
      </c>
      <c r="G98" s="63">
        <v>4</v>
      </c>
      <c r="H98" s="64">
        <f>IF(
                        C98="INSUMO",
                                        IFERROR(
                                            IF(
                                                INDEX(
                                                    Insumos!C:C,
                                                    MATCH(
                                                        A98&amp;B98,
                                                        Insumos!I:I,
                                                        0)
                                                )="Material",
                                                INDEX(
                                                    Insumos!F:F,
                                                    MATCH(
                                                        A98&amp;B98,
                                                        Insumos!I:I,
                                                        0)
                                                ),
                                                0
                                            ),
                                            "Não encontrado"),
                                        IFERROR(
                                            INDEX(I:I,
                                                MATCH(
                                                    A98&amp;B98,AG:AG,
                                                    0)
                                            ),
                                            "Não encontrado")
                                    )</f>
        <v>12.98</v>
      </c>
      <c r="I98" s="64">
        <f t="shared" si="64"/>
        <v>51.92</v>
      </c>
      <c r="J98" s="64">
        <f t="shared" si="65"/>
        <v>0</v>
      </c>
      <c r="K98" s="64">
        <f t="shared" si="65"/>
        <v>0</v>
      </c>
      <c r="L98" s="64">
        <f>IF(
                        C98="INSUMO",
                                        IFERROR(
                                            IF(
                                                INDEX(
                                                    Insumos!C:C,
                                                    MATCH(
                                                        A98&amp;B98,
                                                        Insumos!I:I,
                                                        0)
                                                )="Mao_obra",
                                                INDEX(
                                                    Insumos!F:F,
                                                    MATCH(
                                                        A98&amp;B98,
                                                        Insumos!I:I,
                                                        0)
                                                ),
                                                0
                                            ),
                                            "Não encontrado"),
                                        IFERROR(
                                            INDEX(M:M,
                                                MATCH(
                                                    A98&amp;B98,AG:AG,
                                                    0)
                                            ),
                                            "Não encontrado")
                                    )</f>
        <v>0</v>
      </c>
      <c r="M98" s="64">
        <f t="shared" si="66"/>
        <v>0</v>
      </c>
      <c r="N98" s="64">
        <f>IF(
                        C98="INSUMO",
                                        IFERROR(
                                            IF(
                                                INDEX(
                                                    Insumos!C:C,
                                                    MATCH(
                                                        A98&amp;B98,
                                                        Insumos!I:I,
                                                        0)
                                                )="Equipamento",
                                                INDEX(
                                                    Insumos!F:F,
                                                    MATCH(
                                                        A98&amp;B98,
                                                        Insumos!I:I,
                                                        0)
                                                ),
                                                0
                                            ),
                                            "Não encontrado"),
                                        IFERROR(
                                            INDEX(O:O,
                                                MATCH(
                                                    A98&amp;B98,AG:AG,
                                                    0)
                                            ),
                                            "Não encontrado")
                                    )</f>
        <v>0</v>
      </c>
      <c r="O98" s="64">
        <f t="shared" si="67"/>
        <v>0</v>
      </c>
      <c r="P98" s="64">
        <f>IF(
                        C98="INSUMO",
                                        IFERROR(
                                            IF(
                                                INDEX(
                                                    Insumos!C:C,
                                                    MATCH(
                                                        A98&amp;B98,
                                                        Insumos!I:I,
                                                        0)
                                                )="Transporte",
                                                INDEX(
                                                    Insumos!F:F,
                                                    MATCH(
                                                        A98&amp;B98,
                                                        Insumos!I:I,
                                                        0)
                                                ),
                                                0
                                            ),
                                            "Não encontrado"),
                                        IFERROR(
                                            INDEX(Q:Q,
                                                MATCH(
                                                    A98&amp;B98,AG:AG,
                                                    0)
                                            ),
                                            "Não encontrado")
                                    )</f>
        <v>0</v>
      </c>
      <c r="Q98" s="64">
        <f t="shared" si="68"/>
        <v>0</v>
      </c>
      <c r="R98" s="64">
        <f>IF(
                        C98="INSUMO",
                                        IFERROR(
                                            IF(
                                                INDEX(
                                                    Insumos!C:C,
                                                    MATCH(
                                                        A98&amp;B98,
                                                        Insumos!I:I,
                                                        0)
                                                )="Terceirizados",
                                                INDEX(
                                                    Insumos!F:F,
                                                    MATCH(
                                                        A98&amp;B98,
                                                        Insumos!I:I,
                                                        0)
                                                ),
                                                0
                                            ),
                                            "Não encontrado"),
                                        IFERROR(
                                            INDEX(S:S,
                                                MATCH(
                                                    A98&amp;B98,AG:AG,
                                                    0)
                                            ),
                                            "Não encontrado")
                                    )</f>
        <v>0</v>
      </c>
      <c r="S98" s="64">
        <f t="shared" si="69"/>
        <v>0</v>
      </c>
      <c r="T98" s="64">
        <f>IF(
                        C98="INSUMO",
                                        IFERROR(
                                            IF(
                                                INDEX(
                                                    Insumos!C:C,
                                                    MATCH(
                                                        A98&amp;B98,
                                                        Insumos!I:I,
                                                        0)
                                                )="Comissionamento",
                                                INDEX(
                                                    Insumos!F:F,
                                                    MATCH(
                                                        A98&amp;B98,
                                                        Insumos!I:I,
                                                        0)
                                                ),
                                                0
                                            ),
                                            "Não encontrado"),
                                        IFERROR(
                                            INDEX(U:U,
                                                MATCH(
                                                    A98&amp;B98,AG:AG,
                                                    0)
                                            ),
                                            "Não encontrado")
                                    )</f>
        <v>0</v>
      </c>
      <c r="U98" s="64">
        <f t="shared" si="70"/>
        <v>0</v>
      </c>
      <c r="V98" s="64">
        <f>IF(
                        C98="INSUMO",
                                        IFERROR(
                                            IF(
                                                INDEX(
                                                    Insumos!C:C,
                                                    MATCH(
                                                        A98&amp;B98,
                                                        Insumos!I:I,
                                                        0)
                                                )="Verba",
                                                INDEX(
                                                    Insumos!F:F,
                                                    MATCH(
                                                        A98&amp;B98,
                                                        Insumos!I:I,
                                                        0)
                                                ),
                                                0
                                            ),
                                            "Não encontrado"),
                                        IFERROR(
                                            INDEX(W:W,
                                                MATCH(
                                                    A98&amp;B98,AG:AG,
                                                    0)
                                            ),
                                            "Não encontrado")
                                    )</f>
        <v>0</v>
      </c>
      <c r="W98" s="64">
        <f t="shared" si="71"/>
        <v>0</v>
      </c>
      <c r="X98" s="64">
        <f>IF(
                        C98="INSUMO",
                                        IFERROR(
                                            IF(
                                                INDEX(
                                                    Insumos!C:C,
                                                    MATCH(
                                                        A98&amp;B98,
                                                        Insumos!I:I,
                                                        0)
                                                )="Outro",
                                                INDEX(
                                                    Insumos!F:F,
                                                    MATCH(
                                                        A98&amp;B98,
                                                        Insumos!I:I,
                                                        0)
                                                ),
                                                0
                                            ),
                                            "Não encontrado"),
                                        IFERROR(
                                            INDEX(Y:Y,
                                                MATCH(
                                                    A98&amp;B98,AG:AG,
                                                    0)
                                            ),
                                            "Não encontrado")
                                    )</f>
        <v>0</v>
      </c>
      <c r="Y98" s="64">
        <f t="shared" si="72"/>
        <v>0</v>
      </c>
      <c r="Z98" s="64">
        <f>IF(
                            C98="INSUMO",
                            IFERROR(
                                INDEX(
                                    Insumos!F:F,
                                    MATCH(
                                        A98&amp;B98,
                                        Insumos!I:I,
                                        0)
                                ),
                                "Não encontrado"),
                            IFERROR(
                                INDEX(AA:AA,
                                    MATCH(
                                        A98&amp;B98,AG:AG,
                                        0)
                                ),
                                "Não encontrado")
                        )</f>
        <v>12.98</v>
      </c>
      <c r="AA98" s="64">
        <f t="shared" si="73"/>
        <v>51.92</v>
      </c>
      <c r="AB98" s="65"/>
      <c r="AC98" s="65"/>
      <c r="AD98" s="62" t="s">
        <v>39</v>
      </c>
      <c r="AE98" s="66"/>
      <c r="AF98" s="66"/>
    </row>
    <row r="99" spans="1:33" x14ac:dyDescent="0.25">
      <c r="A99" s="136" t="s">
        <v>184</v>
      </c>
      <c r="B99" s="51" t="s">
        <v>76</v>
      </c>
      <c r="C99" s="52" t="s">
        <v>39</v>
      </c>
      <c r="D99" s="53" t="s">
        <v>40</v>
      </c>
      <c r="E99" s="53" t="s">
        <v>185</v>
      </c>
      <c r="F99" s="54" t="s">
        <v>78</v>
      </c>
      <c r="G99" s="55"/>
      <c r="H99" s="56"/>
      <c r="I99" s="56">
        <f>SUM(I100:I100)</f>
        <v>1500</v>
      </c>
      <c r="J99" s="56"/>
      <c r="K99" s="56">
        <f>SUM(K100:K100)</f>
        <v>0</v>
      </c>
      <c r="L99" s="56"/>
      <c r="M99" s="56">
        <f>SUM(M100:M100)</f>
        <v>0</v>
      </c>
      <c r="N99" s="56"/>
      <c r="O99" s="56">
        <f>SUM(O100:O100)</f>
        <v>0</v>
      </c>
      <c r="P99" s="56"/>
      <c r="Q99" s="56">
        <f>SUM(Q100:Q100)</f>
        <v>0</v>
      </c>
      <c r="R99" s="56"/>
      <c r="S99" s="56">
        <f>SUM(S100:S100)</f>
        <v>0</v>
      </c>
      <c r="T99" s="56"/>
      <c r="U99" s="56">
        <f>SUM(U100:U100)</f>
        <v>0</v>
      </c>
      <c r="V99" s="56"/>
      <c r="W99" s="56">
        <f>SUM(W100:W100)</f>
        <v>0</v>
      </c>
      <c r="X99" s="56"/>
      <c r="Y99" s="56">
        <f>SUM(Y100:Y100)</f>
        <v>0</v>
      </c>
      <c r="Z99" s="56"/>
      <c r="AA99" s="56">
        <f>SUM(AA100:AA100)</f>
        <v>1500</v>
      </c>
      <c r="AB99" s="57" t="s">
        <v>39</v>
      </c>
      <c r="AC99" s="57"/>
      <c r="AD99" s="53" t="s">
        <v>39</v>
      </c>
      <c r="AE99" s="58" t="s">
        <v>39</v>
      </c>
      <c r="AF99" s="58" t="s">
        <v>79</v>
      </c>
      <c r="AG99" t="str">
        <f>A99&amp;B99&amp;C99</f>
        <v>0076PRÓPRIA</v>
      </c>
    </row>
    <row r="100" spans="1:33" x14ac:dyDescent="0.25">
      <c r="A100" s="137" t="s">
        <v>186</v>
      </c>
      <c r="B100" s="68" t="s">
        <v>76</v>
      </c>
      <c r="C100" s="69" t="s">
        <v>45</v>
      </c>
      <c r="D100" s="70" t="s">
        <v>40</v>
      </c>
      <c r="E100" s="70" t="s">
        <v>185</v>
      </c>
      <c r="F100" s="71" t="s">
        <v>78</v>
      </c>
      <c r="G100" s="71">
        <v>1</v>
      </c>
      <c r="H100" s="72">
        <f>IF(
                        C100="INSUMO",
                                        IFERROR(
                                            IF(
                                                INDEX(
                                                    Insumos!C:C,
                                                    MATCH(
                                                        A100&amp;B100,
                                                        Insumos!I:I,
                                                        0)
                                                )="Material",
                                                INDEX(
                                                    Insumos!F:F,
                                                    MATCH(
                                                        A100&amp;B100,
                                                        Insumos!I:I,
                                                        0)
                                                ),
                                                0
                                            ),
                                            "Não encontrado"),
                                        IFERROR(
                                            INDEX(I:I,
                                                MATCH(
                                                    A100&amp;B100,AG:AG,
                                                    0)
                                            ),
                                            "Não encontrado")
                                    )</f>
        <v>1500</v>
      </c>
      <c r="I100" s="72">
        <f>H100*G100/1</f>
        <v>1500</v>
      </c>
      <c r="J100" s="72">
        <f>T100 + N100 + L100 + X100 + R100 + P100 + V100</f>
        <v>0</v>
      </c>
      <c r="K100" s="72">
        <f>U100 + O100 + M100 + Y100 + S100 + Q100 + W100</f>
        <v>0</v>
      </c>
      <c r="L100" s="72">
        <f>IF(
                        C100="INSUMO",
                                        IFERROR(
                                            IF(
                                                INDEX(
                                                    Insumos!C:C,
                                                    MATCH(
                                                        A100&amp;B100,
                                                        Insumos!I:I,
                                                        0)
                                                )="Mao_obra",
                                                INDEX(
                                                    Insumos!F:F,
                                                    MATCH(
                                                        A100&amp;B100,
                                                        Insumos!I:I,
                                                        0)
                                                ),
                                                0
                                            ),
                                            "Não encontrado"),
                                        IFERROR(
                                            INDEX(M:M,
                                                MATCH(
                                                    A100&amp;B100,AG:AG,
                                                    0)
                                            ),
                                            "Não encontrado")
                                    )</f>
        <v>0</v>
      </c>
      <c r="M100" s="72">
        <f>L100*G100/1</f>
        <v>0</v>
      </c>
      <c r="N100" s="72">
        <f>IF(
                        C100="INSUMO",
                                        IFERROR(
                                            IF(
                                                INDEX(
                                                    Insumos!C:C,
                                                    MATCH(
                                                        A100&amp;B100,
                                                        Insumos!I:I,
                                                        0)
                                                )="Equipamento",
                                                INDEX(
                                                    Insumos!F:F,
                                                    MATCH(
                                                        A100&amp;B100,
                                                        Insumos!I:I,
                                                        0)
                                                ),
                                                0
                                            ),
                                            "Não encontrado"),
                                        IFERROR(
                                            INDEX(O:O,
                                                MATCH(
                                                    A100&amp;B100,AG:AG,
                                                    0)
                                            ),
                                            "Não encontrado")
                                    )</f>
        <v>0</v>
      </c>
      <c r="O100" s="72">
        <f>N100*G100/1</f>
        <v>0</v>
      </c>
      <c r="P100" s="72">
        <f>IF(
                        C100="INSUMO",
                                        IFERROR(
                                            IF(
                                                INDEX(
                                                    Insumos!C:C,
                                                    MATCH(
                                                        A100&amp;B100,
                                                        Insumos!I:I,
                                                        0)
                                                )="Transporte",
                                                INDEX(
                                                    Insumos!F:F,
                                                    MATCH(
                                                        A100&amp;B100,
                                                        Insumos!I:I,
                                                        0)
                                                ),
                                                0
                                            ),
                                            "Não encontrado"),
                                        IFERROR(
                                            INDEX(Q:Q,
                                                MATCH(
                                                    A100&amp;B100,AG:AG,
                                                    0)
                                            ),
                                            "Não encontrado")
                                    )</f>
        <v>0</v>
      </c>
      <c r="Q100" s="72">
        <f>P100*G100/1</f>
        <v>0</v>
      </c>
      <c r="R100" s="72">
        <f>IF(
                        C100="INSUMO",
                                        IFERROR(
                                            IF(
                                                INDEX(
                                                    Insumos!C:C,
                                                    MATCH(
                                                        A100&amp;B100,
                                                        Insumos!I:I,
                                                        0)
                                                )="Terceirizados",
                                                INDEX(
                                                    Insumos!F:F,
                                                    MATCH(
                                                        A100&amp;B100,
                                                        Insumos!I:I,
                                                        0)
                                                ),
                                                0
                                            ),
                                            "Não encontrado"),
                                        IFERROR(
                                            INDEX(S:S,
                                                MATCH(
                                                    A100&amp;B100,AG:AG,
                                                    0)
                                            ),
                                            "Não encontrado")
                                    )</f>
        <v>0</v>
      </c>
      <c r="S100" s="72">
        <f>R100*G100/1</f>
        <v>0</v>
      </c>
      <c r="T100" s="72">
        <f>IF(
                        C100="INSUMO",
                                        IFERROR(
                                            IF(
                                                INDEX(
                                                    Insumos!C:C,
                                                    MATCH(
                                                        A100&amp;B100,
                                                        Insumos!I:I,
                                                        0)
                                                )="Comissionamento",
                                                INDEX(
                                                    Insumos!F:F,
                                                    MATCH(
                                                        A100&amp;B100,
                                                        Insumos!I:I,
                                                        0)
                                                ),
                                                0
                                            ),
                                            "Não encontrado"),
                                        IFERROR(
                                            INDEX(U:U,
                                                MATCH(
                                                    A100&amp;B100,AG:AG,
                                                    0)
                                            ),
                                            "Não encontrado")
                                    )</f>
        <v>0</v>
      </c>
      <c r="U100" s="72">
        <f>T100*G100/1</f>
        <v>0</v>
      </c>
      <c r="V100" s="72">
        <f>IF(
                        C100="INSUMO",
                                        IFERROR(
                                            IF(
                                                INDEX(
                                                    Insumos!C:C,
                                                    MATCH(
                                                        A100&amp;B100,
                                                        Insumos!I:I,
                                                        0)
                                                )="Verba",
                                                INDEX(
                                                    Insumos!F:F,
                                                    MATCH(
                                                        A100&amp;B100,
                                                        Insumos!I:I,
                                                        0)
                                                ),
                                                0
                                            ),
                                            "Não encontrado"),
                                        IFERROR(
                                            INDEX(W:W,
                                                MATCH(
                                                    A100&amp;B100,AG:AG,
                                                    0)
                                            ),
                                            "Não encontrado")
                                    )</f>
        <v>0</v>
      </c>
      <c r="W100" s="72">
        <f>V100*G100/1</f>
        <v>0</v>
      </c>
      <c r="X100" s="72">
        <f>IF(
                        C100="INSUMO",
                                        IFERROR(
                                            IF(
                                                INDEX(
                                                    Insumos!C:C,
                                                    MATCH(
                                                        A100&amp;B100,
                                                        Insumos!I:I,
                                                        0)
                                                )="Outro",
                                                INDEX(
                                                    Insumos!F:F,
                                                    MATCH(
                                                        A100&amp;B100,
                                                        Insumos!I:I,
                                                        0)
                                                ),
                                                0
                                            ),
                                            "Não encontrado"),
                                        IFERROR(
                                            INDEX(Y:Y,
                                                MATCH(
                                                    A100&amp;B100,AG:AG,
                                                    0)
                                            ),
                                            "Não encontrado")
                                    )</f>
        <v>0</v>
      </c>
      <c r="Y100" s="72">
        <f>X100*G100/1</f>
        <v>0</v>
      </c>
      <c r="Z100" s="72">
        <f>IF(
                            C100="INSUMO",
                            IFERROR(
                                INDEX(
                                    Insumos!F:F,
                                    MATCH(
                                        A100&amp;B100,
                                        Insumos!I:I,
                                        0)
                                ),
                                "Não encontrado"),
                            IFERROR(
                                INDEX(AA:AA,
                                    MATCH(
                                        A100&amp;B100,AG:AG,
                                        0)
                                ),
                                "Não encontrado")
                        )</f>
        <v>1500</v>
      </c>
      <c r="AA100" s="72">
        <f>G100*Z100</f>
        <v>1500</v>
      </c>
      <c r="AB100" s="73"/>
      <c r="AC100" s="73"/>
      <c r="AD100" s="70" t="s">
        <v>39</v>
      </c>
      <c r="AE100" s="74"/>
      <c r="AF100" s="74"/>
    </row>
    <row r="101" spans="1:33" x14ac:dyDescent="0.25">
      <c r="A101" s="136" t="s">
        <v>187</v>
      </c>
      <c r="B101" s="51" t="s">
        <v>76</v>
      </c>
      <c r="C101" s="52" t="s">
        <v>39</v>
      </c>
      <c r="D101" s="53" t="s">
        <v>40</v>
      </c>
      <c r="E101" s="53" t="s">
        <v>188</v>
      </c>
      <c r="F101" s="54" t="s">
        <v>78</v>
      </c>
      <c r="G101" s="55"/>
      <c r="H101" s="56"/>
      <c r="I101" s="56">
        <f>SUM(I102:I110)</f>
        <v>112.31907553619999</v>
      </c>
      <c r="J101" s="56"/>
      <c r="K101" s="56">
        <f>SUM(K102:K110)</f>
        <v>999.08038219362743</v>
      </c>
      <c r="L101" s="56"/>
      <c r="M101" s="56">
        <f>SUM(M102:M110)</f>
        <v>844.26912206777627</v>
      </c>
      <c r="N101" s="56"/>
      <c r="O101" s="56">
        <f>SUM(O102:O110)</f>
        <v>26.901052648851277</v>
      </c>
      <c r="P101" s="56"/>
      <c r="Q101" s="56">
        <f>SUM(Q102:Q110)</f>
        <v>0</v>
      </c>
      <c r="R101" s="56"/>
      <c r="S101" s="56">
        <f>SUM(S102:S110)</f>
        <v>0</v>
      </c>
      <c r="T101" s="56"/>
      <c r="U101" s="56">
        <f>SUM(U102:U110)</f>
        <v>0</v>
      </c>
      <c r="V101" s="56"/>
      <c r="W101" s="56">
        <f>SUM(W102:W110)</f>
        <v>0</v>
      </c>
      <c r="X101" s="56"/>
      <c r="Y101" s="56">
        <f>SUM(Y102:Y110)</f>
        <v>127.910207477</v>
      </c>
      <c r="Z101" s="56"/>
      <c r="AA101" s="56">
        <f>SUM(AA102:AA110)</f>
        <v>1111.3994577298276</v>
      </c>
      <c r="AB101" s="57" t="s">
        <v>39</v>
      </c>
      <c r="AC101" s="57"/>
      <c r="AD101" s="53" t="s">
        <v>39</v>
      </c>
      <c r="AE101" s="58" t="s">
        <v>39</v>
      </c>
      <c r="AF101" s="58" t="s">
        <v>79</v>
      </c>
      <c r="AG101" t="str">
        <f>A101&amp;B101&amp;C101</f>
        <v>0077PRÓPRIA</v>
      </c>
    </row>
    <row r="102" spans="1:33" x14ac:dyDescent="0.25">
      <c r="A102" s="137" t="s">
        <v>189</v>
      </c>
      <c r="B102" s="68" t="s">
        <v>38</v>
      </c>
      <c r="C102" s="69" t="s">
        <v>86</v>
      </c>
      <c r="D102" s="70" t="s">
        <v>40</v>
      </c>
      <c r="E102" s="70" t="s">
        <v>190</v>
      </c>
      <c r="F102" s="71" t="s">
        <v>90</v>
      </c>
      <c r="G102" s="71">
        <v>8</v>
      </c>
      <c r="H102" s="72">
        <f>IF(
                        C102="INSUMO",
                                        IFERROR(
                                            IF(
                                                INDEX(
                                                    Insumos!C:C,
                                                    MATCH(
                                                        A102&amp;B102,
                                                        Insumos!I:I,
                                                        0)
                                                )="Material",
                                                INDEX(
                                                    Insumos!F:F,
                                                    MATCH(
                                                        A102&amp;B102,
                                                        Insumos!I:I,
                                                        0)
                                                ),
                                                0
                                            ),
                                            "Não encontrado"),
                                        IFERROR(
                                            INDEX(I:I,
                                                MATCH(
                                                    A102&amp;B102,AG:AG,
                                                    0)
                                            ),
                                            "Não encontrado")
                                    )</f>
        <v>0</v>
      </c>
      <c r="I102" s="72">
        <f t="shared" ref="I102:I110" si="74">H102*G102/1</f>
        <v>0</v>
      </c>
      <c r="J102" s="72">
        <f t="shared" ref="J102:J110" si="75">T102 + N102 + L102 + X102 + R102 + P102 + V102</f>
        <v>30.794416399999996</v>
      </c>
      <c r="K102" s="72">
        <f t="shared" ref="K102:K110" si="76">U102 + O102 + M102 + Y102 + S102 + Q102 + W102</f>
        <v>246.35533119999997</v>
      </c>
      <c r="L102" s="72">
        <f>IF(
                        C102="INSUMO",
                                        IFERROR(
                                            IF(
                                                INDEX(
                                                    Insumos!C:C,
                                                    MATCH(
                                                        A102&amp;B102,
                                                        Insumos!I:I,
                                                        0)
                                                )="Mao_obra",
                                                INDEX(
                                                    Insumos!F:F,
                                                    MATCH(
                                                        A102&amp;B102,
                                                        Insumos!I:I,
                                                        0)
                                                ),
                                                0
                                            ),
                                            "Não encontrado"),
                                        IFERROR(
                                            INDEX(M:M,
                                                MATCH(
                                                    A102&amp;B102,AG:AG,
                                                    0)
                                            ),
                                            "Não encontrado")
                                    )</f>
        <v>25.694416399999998</v>
      </c>
      <c r="M102" s="72">
        <f t="shared" ref="M102:M110" si="77">L102*G102/1</f>
        <v>205.55533119999998</v>
      </c>
      <c r="N102" s="72">
        <f>IF(
                        C102="INSUMO",
                                        IFERROR(
                                            IF(
                                                INDEX(
                                                    Insumos!C:C,
                                                    MATCH(
                                                        A102&amp;B102,
                                                        Insumos!I:I,
                                                        0)
                                                )="Equipamento",
                                                INDEX(
                                                    Insumos!F:F,
                                                    MATCH(
                                                        A102&amp;B102,
                                                        Insumos!I:I,
                                                        0)
                                                ),
                                                0
                                            ),
                                            "Não encontrado"),
                                        IFERROR(
                                            INDEX(O:O,
                                                MATCH(
                                                    A102&amp;B102,AG:AG,
                                                    0)
                                            ),
                                            "Não encontrado")
                                    )</f>
        <v>0</v>
      </c>
      <c r="O102" s="72">
        <f t="shared" ref="O102:O110" si="78">N102*G102/1</f>
        <v>0</v>
      </c>
      <c r="P102" s="72">
        <f>IF(
                        C102="INSUMO",
                                        IFERROR(
                                            IF(
                                                INDEX(
                                                    Insumos!C:C,
                                                    MATCH(
                                                        A102&amp;B102,
                                                        Insumos!I:I,
                                                        0)
                                                )="Transporte",
                                                INDEX(
                                                    Insumos!F:F,
                                                    MATCH(
                                                        A102&amp;B102,
                                                        Insumos!I:I,
                                                        0)
                                                ),
                                                0
                                            ),
                                            "Não encontrado"),
                                        IFERROR(
                                            INDEX(Q:Q,
                                                MATCH(
                                                    A102&amp;B102,AG:AG,
                                                    0)
                                            ),
                                            "Não encontrado")
                                    )</f>
        <v>0</v>
      </c>
      <c r="Q102" s="72">
        <f t="shared" ref="Q102:Q110" si="79">P102*G102/1</f>
        <v>0</v>
      </c>
      <c r="R102" s="72">
        <f>IF(
                        C102="INSUMO",
                                        IFERROR(
                                            IF(
                                                INDEX(
                                                    Insumos!C:C,
                                                    MATCH(
                                                        A102&amp;B102,
                                                        Insumos!I:I,
                                                        0)
                                                )="Terceirizados",
                                                INDEX(
                                                    Insumos!F:F,
                                                    MATCH(
                                                        A102&amp;B102,
                                                        Insumos!I:I,
                                                        0)
                                                ),
                                                0
                                            ),
                                            "Não encontrado"),
                                        IFERROR(
                                            INDEX(S:S,
                                                MATCH(
                                                    A102&amp;B102,AG:AG,
                                                    0)
                                            ),
                                            "Não encontrado")
                                    )</f>
        <v>0</v>
      </c>
      <c r="S102" s="72">
        <f t="shared" ref="S102:S110" si="80">R102*G102/1</f>
        <v>0</v>
      </c>
      <c r="T102" s="72">
        <f>IF(
                        C102="INSUMO",
                                        IFERROR(
                                            IF(
                                                INDEX(
                                                    Insumos!C:C,
                                                    MATCH(
                                                        A102&amp;B102,
                                                        Insumos!I:I,
                                                        0)
                                                )="Comissionamento",
                                                INDEX(
                                                    Insumos!F:F,
                                                    MATCH(
                                                        A102&amp;B102,
                                                        Insumos!I:I,
                                                        0)
                                                ),
                                                0
                                            ),
                                            "Não encontrado"),
                                        IFERROR(
                                            INDEX(U:U,
                                                MATCH(
                                                    A102&amp;B102,AG:AG,
                                                    0)
                                            ),
                                            "Não encontrado")
                                    )</f>
        <v>0</v>
      </c>
      <c r="U102" s="72">
        <f t="shared" ref="U102:U110" si="81">T102*G102/1</f>
        <v>0</v>
      </c>
      <c r="V102" s="72">
        <f>IF(
                        C102="INSUMO",
                                        IFERROR(
                                            IF(
                                                INDEX(
                                                    Insumos!C:C,
                                                    MATCH(
                                                        A102&amp;B102,
                                                        Insumos!I:I,
                                                        0)
                                                )="Verba",
                                                INDEX(
                                                    Insumos!F:F,
                                                    MATCH(
                                                        A102&amp;B102,
                                                        Insumos!I:I,
                                                        0)
                                                ),
                                                0
                                            ),
                                            "Não encontrado"),
                                        IFERROR(
                                            INDEX(W:W,
                                                MATCH(
                                                    A102&amp;B102,AG:AG,
                                                    0)
                                            ),
                                            "Não encontrado")
                                    )</f>
        <v>0</v>
      </c>
      <c r="W102" s="72">
        <f t="shared" ref="W102:W110" si="82">V102*G102/1</f>
        <v>0</v>
      </c>
      <c r="X102" s="72">
        <f>IF(
                        C102="INSUMO",
                                        IFERROR(
                                            IF(
                                                INDEX(
                                                    Insumos!C:C,
                                                    MATCH(
                                                        A102&amp;B102,
                                                        Insumos!I:I,
                                                        0)
                                                )="Outro",
                                                INDEX(
                                                    Insumos!F:F,
                                                    MATCH(
                                                        A102&amp;B102,
                                                        Insumos!I:I,
                                                        0)
                                                ),
                                                0
                                            ),
                                            "Não encontrado"),
                                        IFERROR(
                                            INDEX(Y:Y,
                                                MATCH(
                                                    A102&amp;B102,AG:AG,
                                                    0)
                                            ),
                                            "Não encontrado")
                                    )</f>
        <v>5.0999999999999996</v>
      </c>
      <c r="Y102" s="72">
        <f t="shared" ref="Y102:Y110" si="83">X102*G102/1</f>
        <v>40.799999999999997</v>
      </c>
      <c r="Z102" s="72">
        <f>IF(
                            C102="INSUMO",
                            IFERROR(
                                INDEX(
                                    Insumos!F:F,
                                    MATCH(
                                        A102&amp;B102,
                                        Insumos!I:I,
                                        0)
                                ),
                                "Não encontrado"),
                            IFERROR(
                                INDEX(AA:AA,
                                    MATCH(
                                        A102&amp;B102,AG:AG,
                                        0)
                                ),
                                "Não encontrado")
                        )</f>
        <v>30.794416399999999</v>
      </c>
      <c r="AA102" s="72">
        <f t="shared" ref="AA102:AA110" si="84">G102*Z102</f>
        <v>246.35533119999999</v>
      </c>
      <c r="AB102" s="73"/>
      <c r="AC102" s="73"/>
      <c r="AD102" s="70" t="s">
        <v>39</v>
      </c>
      <c r="AE102" s="74"/>
      <c r="AF102" s="74"/>
    </row>
    <row r="103" spans="1:33" x14ac:dyDescent="0.25">
      <c r="A103" s="138" t="s">
        <v>191</v>
      </c>
      <c r="B103" s="60" t="s">
        <v>38</v>
      </c>
      <c r="C103" s="61" t="s">
        <v>86</v>
      </c>
      <c r="D103" s="62" t="s">
        <v>40</v>
      </c>
      <c r="E103" s="62" t="s">
        <v>192</v>
      </c>
      <c r="F103" s="63" t="s">
        <v>90</v>
      </c>
      <c r="G103" s="63">
        <v>8</v>
      </c>
      <c r="H103" s="64">
        <f>IF(
                        C103="INSUMO",
                                        IFERROR(
                                            IF(
                                                INDEX(
                                                    Insumos!C:C,
                                                    MATCH(
                                                        A103&amp;B103,
                                                        Insumos!I:I,
                                                        0)
                                                )="Material",
                                                INDEX(
                                                    Insumos!F:F,
                                                    MATCH(
                                                        A103&amp;B103,
                                                        Insumos!I:I,
                                                        0)
                                                ),
                                                0
                                            ),
                                            "Não encontrado"),
                                        IFERROR(
                                            INDEX(I:I,
                                                MATCH(
                                                    A103&amp;B103,AG:AG,
                                                    0)
                                            ),
                                            "Não encontrado")
                                    )</f>
        <v>0</v>
      </c>
      <c r="I103" s="64">
        <f t="shared" si="74"/>
        <v>0</v>
      </c>
      <c r="J103" s="64">
        <f t="shared" si="75"/>
        <v>46.655039200000004</v>
      </c>
      <c r="K103" s="64">
        <f t="shared" si="76"/>
        <v>373.24031360000004</v>
      </c>
      <c r="L103" s="64">
        <f>IF(
                        C103="INSUMO",
                                        IFERROR(
                                            IF(
                                                INDEX(
                                                    Insumos!C:C,
                                                    MATCH(
                                                        A103&amp;B103,
                                                        Insumos!I:I,
                                                        0)
                                                )="Mao_obra",
                                                INDEX(
                                                    Insumos!F:F,
                                                    MATCH(
                                                        A103&amp;B103,
                                                        Insumos!I:I,
                                                        0)
                                                ),
                                                0
                                            ),
                                            "Não encontrado"),
                                        IFERROR(
                                            INDEX(M:M,
                                                MATCH(
                                                    A103&amp;B103,AG:AG,
                                                    0)
                                            ),
                                            "Não encontrado")
                                    )</f>
        <v>41.555039200000003</v>
      </c>
      <c r="M103" s="64">
        <f t="shared" si="77"/>
        <v>332.44031360000002</v>
      </c>
      <c r="N103" s="64">
        <f>IF(
                        C103="INSUMO",
                                        IFERROR(
                                            IF(
                                                INDEX(
                                                    Insumos!C:C,
                                                    MATCH(
                                                        A103&amp;B103,
                                                        Insumos!I:I,
                                                        0)
                                                )="Equipamento",
                                                INDEX(
                                                    Insumos!F:F,
                                                    MATCH(
                                                        A103&amp;B103,
                                                        Insumos!I:I,
                                                        0)
                                                ),
                                                0
                                            ),
                                            "Não encontrado"),
                                        IFERROR(
                                            INDEX(O:O,
                                                MATCH(
                                                    A103&amp;B103,AG:AG,
                                                    0)
                                            ),
                                            "Não encontrado")
                                    )</f>
        <v>0</v>
      </c>
      <c r="O103" s="64">
        <f t="shared" si="78"/>
        <v>0</v>
      </c>
      <c r="P103" s="64">
        <f>IF(
                        C103="INSUMO",
                                        IFERROR(
                                            IF(
                                                INDEX(
                                                    Insumos!C:C,
                                                    MATCH(
                                                        A103&amp;B103,
                                                        Insumos!I:I,
                                                        0)
                                                )="Transporte",
                                                INDEX(
                                                    Insumos!F:F,
                                                    MATCH(
                                                        A103&amp;B103,
                                                        Insumos!I:I,
                                                        0)
                                                ),
                                                0
                                            ),
                                            "Não encontrado"),
                                        IFERROR(
                                            INDEX(Q:Q,
                                                MATCH(
                                                    A103&amp;B103,AG:AG,
                                                    0)
                                            ),
                                            "Não encontrado")
                                    )</f>
        <v>0</v>
      </c>
      <c r="Q103" s="64">
        <f t="shared" si="79"/>
        <v>0</v>
      </c>
      <c r="R103" s="64">
        <f>IF(
                        C103="INSUMO",
                                        IFERROR(
                                            IF(
                                                INDEX(
                                                    Insumos!C:C,
                                                    MATCH(
                                                        A103&amp;B103,
                                                        Insumos!I:I,
                                                        0)
                                                )="Terceirizados",
                                                INDEX(
                                                    Insumos!F:F,
                                                    MATCH(
                                                        A103&amp;B103,
                                                        Insumos!I:I,
                                                        0)
                                                ),
                                                0
                                            ),
                                            "Não encontrado"),
                                        IFERROR(
                                            INDEX(S:S,
                                                MATCH(
                                                    A103&amp;B103,AG:AG,
                                                    0)
                                            ),
                                            "Não encontrado")
                                    )</f>
        <v>0</v>
      </c>
      <c r="S103" s="64">
        <f t="shared" si="80"/>
        <v>0</v>
      </c>
      <c r="T103" s="64">
        <f>IF(
                        C103="INSUMO",
                                        IFERROR(
                                            IF(
                                                INDEX(
                                                    Insumos!C:C,
                                                    MATCH(
                                                        A103&amp;B103,
                                                        Insumos!I:I,
                                                        0)
                                                )="Comissionamento",
                                                INDEX(
                                                    Insumos!F:F,
                                                    MATCH(
                                                        A103&amp;B103,
                                                        Insumos!I:I,
                                                        0)
                                                ),
                                                0
                                            ),
                                            "Não encontrado"),
                                        IFERROR(
                                            INDEX(U:U,
                                                MATCH(
                                                    A103&amp;B103,AG:AG,
                                                    0)
                                            ),
                                            "Não encontrado")
                                    )</f>
        <v>0</v>
      </c>
      <c r="U103" s="64">
        <f t="shared" si="81"/>
        <v>0</v>
      </c>
      <c r="V103" s="64">
        <f>IF(
                        C103="INSUMO",
                                        IFERROR(
                                            IF(
                                                INDEX(
                                                    Insumos!C:C,
                                                    MATCH(
                                                        A103&amp;B103,
                                                        Insumos!I:I,
                                                        0)
                                                )="Verba",
                                                INDEX(
                                                    Insumos!F:F,
                                                    MATCH(
                                                        A103&amp;B103,
                                                        Insumos!I:I,
                                                        0)
                                                ),
                                                0
                                            ),
                                            "Não encontrado"),
                                        IFERROR(
                                            INDEX(W:W,
                                                MATCH(
                                                    A103&amp;B103,AG:AG,
                                                    0)
                                            ),
                                            "Não encontrado")
                                    )</f>
        <v>0</v>
      </c>
      <c r="W103" s="64">
        <f t="shared" si="82"/>
        <v>0</v>
      </c>
      <c r="X103" s="64">
        <f>IF(
                        C103="INSUMO",
                                        IFERROR(
                                            IF(
                                                INDEX(
                                                    Insumos!C:C,
                                                    MATCH(
                                                        A103&amp;B103,
                                                        Insumos!I:I,
                                                        0)
                                                )="Outro",
                                                INDEX(
                                                    Insumos!F:F,
                                                    MATCH(
                                                        A103&amp;B103,
                                                        Insumos!I:I,
                                                        0)
                                                ),
                                                0
                                            ),
                                            "Não encontrado"),
                                        IFERROR(
                                            INDEX(Y:Y,
                                                MATCH(
                                                    A103&amp;B103,AG:AG,
                                                    0)
                                            ),
                                            "Não encontrado")
                                    )</f>
        <v>5.0999999999999996</v>
      </c>
      <c r="Y103" s="64">
        <f t="shared" si="83"/>
        <v>40.799999999999997</v>
      </c>
      <c r="Z103" s="64">
        <f>IF(
                            C103="INSUMO",
                            IFERROR(
                                INDEX(
                                    Insumos!F:F,
                                    MATCH(
                                        A103&amp;B103,
                                        Insumos!I:I,
                                        0)
                                ),
                                "Não encontrado"),
                            IFERROR(
                                INDEX(AA:AA,
                                    MATCH(
                                        A103&amp;B103,AG:AG,
                                        0)
                                ),
                                "Não encontrado")
                        )</f>
        <v>46.655039200000004</v>
      </c>
      <c r="AA103" s="64">
        <f t="shared" si="84"/>
        <v>373.24031360000004</v>
      </c>
      <c r="AB103" s="65"/>
      <c r="AC103" s="65"/>
      <c r="AD103" s="62" t="s">
        <v>39</v>
      </c>
      <c r="AE103" s="66"/>
      <c r="AF103" s="66"/>
    </row>
    <row r="104" spans="1:33" x14ac:dyDescent="0.25">
      <c r="A104" s="137" t="s">
        <v>193</v>
      </c>
      <c r="B104" s="68" t="s">
        <v>38</v>
      </c>
      <c r="C104" s="69" t="s">
        <v>86</v>
      </c>
      <c r="D104" s="70" t="s">
        <v>40</v>
      </c>
      <c r="E104" s="70" t="s">
        <v>194</v>
      </c>
      <c r="F104" s="71" t="s">
        <v>111</v>
      </c>
      <c r="G104" s="71">
        <v>2</v>
      </c>
      <c r="H104" s="72">
        <f>IF(
                        C104="INSUMO",
                                        IFERROR(
                                            IF(
                                                INDEX(
                                                    Insumos!C:C,
                                                    MATCH(
                                                        A104&amp;B104,
                                                        Insumos!I:I,
                                                        0)
                                                )="Material",
                                                INDEX(
                                                    Insumos!F:F,
                                                    MATCH(
                                                        A104&amp;B104,
                                                        Insumos!I:I,
                                                        0)
                                                ),
                                                0
                                            ),
                                            "Não encontrado"),
                                        IFERROR(
                                            INDEX(I:I,
                                                MATCH(
                                                    A104&amp;B104,AG:AG,
                                                    0)
                                            ),
                                            "Não encontrado")
                                    )</f>
        <v>0</v>
      </c>
      <c r="I104" s="72">
        <f t="shared" si="74"/>
        <v>0</v>
      </c>
      <c r="J104" s="72">
        <f t="shared" si="75"/>
        <v>41.071795452000003</v>
      </c>
      <c r="K104" s="72">
        <f t="shared" si="76"/>
        <v>82.143590904000007</v>
      </c>
      <c r="L104" s="72">
        <f>IF(
                        C104="INSUMO",
                                        IFERROR(
                                            IF(
                                                INDEX(
                                                    Insumos!C:C,
                                                    MATCH(
                                                        A104&amp;B104,
                                                        Insumos!I:I,
                                                        0)
                                                )="Mao_obra",
                                                INDEX(
                                                    Insumos!F:F,
                                                    MATCH(
                                                        A104&amp;B104,
                                                        Insumos!I:I,
                                                        0)
                                                ),
                                                0
                                            ),
                                            "Não encontrado"),
                                        IFERROR(
                                            INDEX(M:M,
                                                MATCH(
                                                    A104&amp;B104,AG:AG,
                                                    0)
                                            ),
                                            "Não encontrado")
                                    )</f>
        <v>36.945049500000003</v>
      </c>
      <c r="M104" s="72">
        <f t="shared" si="77"/>
        <v>73.890099000000006</v>
      </c>
      <c r="N104" s="72">
        <f>IF(
                        C104="INSUMO",
                                        IFERROR(
                                            IF(
                                                INDEX(
                                                    Insumos!C:C,
                                                    MATCH(
                                                        A104&amp;B104,
                                                        Insumos!I:I,
                                                        0)
                                                )="Equipamento",
                                                INDEX(
                                                    Insumos!F:F,
                                                    MATCH(
                                                        A104&amp;B104,
                                                        Insumos!I:I,
                                                        0)
                                                ),
                                                0
                                            ),
                                            "Não encontrado"),
                                        IFERROR(
                                            INDEX(O:O,
                                                MATCH(
                                                    A104&amp;B104,AG:AG,
                                                    0)
                                            ),
                                            "Não encontrado")
                                    )</f>
        <v>0.37674595199999994</v>
      </c>
      <c r="O104" s="72">
        <f t="shared" si="78"/>
        <v>0.75349190399999988</v>
      </c>
      <c r="P104" s="72">
        <f>IF(
                        C104="INSUMO",
                                        IFERROR(
                                            IF(
                                                INDEX(
                                                    Insumos!C:C,
                                                    MATCH(
                                                        A104&amp;B104,
                                                        Insumos!I:I,
                                                        0)
                                                )="Transporte",
                                                INDEX(
                                                    Insumos!F:F,
                                                    MATCH(
                                                        A104&amp;B104,
                                                        Insumos!I:I,
                                                        0)
                                                ),
                                                0
                                            ),
                                            "Não encontrado"),
                                        IFERROR(
                                            INDEX(Q:Q,
                                                MATCH(
                                                    A104&amp;B104,AG:AG,
                                                    0)
                                            ),
                                            "Não encontrado")
                                    )</f>
        <v>0</v>
      </c>
      <c r="Q104" s="72">
        <f t="shared" si="79"/>
        <v>0</v>
      </c>
      <c r="R104" s="72">
        <f>IF(
                        C104="INSUMO",
                                        IFERROR(
                                            IF(
                                                INDEX(
                                                    Insumos!C:C,
                                                    MATCH(
                                                        A104&amp;B104,
                                                        Insumos!I:I,
                                                        0)
                                                )="Terceirizados",
                                                INDEX(
                                                    Insumos!F:F,
                                                    MATCH(
                                                        A104&amp;B104,
                                                        Insumos!I:I,
                                                        0)
                                                ),
                                                0
                                            ),
                                            "Não encontrado"),
                                        IFERROR(
                                            INDEX(S:S,
                                                MATCH(
                                                    A104&amp;B104,AG:AG,
                                                    0)
                                            ),
                                            "Não encontrado")
                                    )</f>
        <v>0</v>
      </c>
      <c r="S104" s="72">
        <f t="shared" si="80"/>
        <v>0</v>
      </c>
      <c r="T104" s="72">
        <f>IF(
                        C104="INSUMO",
                                        IFERROR(
                                            IF(
                                                INDEX(
                                                    Insumos!C:C,
                                                    MATCH(
                                                        A104&amp;B104,
                                                        Insumos!I:I,
                                                        0)
                                                )="Comissionamento",
                                                INDEX(
                                                    Insumos!F:F,
                                                    MATCH(
                                                        A104&amp;B104,
                                                        Insumos!I:I,
                                                        0)
                                                ),
                                                0
                                            ),
                                            "Não encontrado"),
                                        IFERROR(
                                            INDEX(U:U,
                                                MATCH(
                                                    A104&amp;B104,AG:AG,
                                                    0)
                                            ),
                                            "Não encontrado")
                                    )</f>
        <v>0</v>
      </c>
      <c r="U104" s="72">
        <f t="shared" si="81"/>
        <v>0</v>
      </c>
      <c r="V104" s="72">
        <f>IF(
                        C104="INSUMO",
                                        IFERROR(
                                            IF(
                                                INDEX(
                                                    Insumos!C:C,
                                                    MATCH(
                                                        A104&amp;B104,
                                                        Insumos!I:I,
                                                        0)
                                                )="Verba",
                                                INDEX(
                                                    Insumos!F:F,
                                                    MATCH(
                                                        A104&amp;B104,
                                                        Insumos!I:I,
                                                        0)
                                                ),
                                                0
                                            ),
                                            "Não encontrado"),
                                        IFERROR(
                                            INDEX(W:W,
                                                MATCH(
                                                    A104&amp;B104,AG:AG,
                                                    0)
                                            ),
                                            "Não encontrado")
                                    )</f>
        <v>0</v>
      </c>
      <c r="W104" s="72">
        <f t="shared" si="82"/>
        <v>0</v>
      </c>
      <c r="X104" s="72">
        <f>IF(
                        C104="INSUMO",
                                        IFERROR(
                                            IF(
                                                INDEX(
                                                    Insumos!C:C,
                                                    MATCH(
                                                        A104&amp;B104,
                                                        Insumos!I:I,
                                                        0)
                                                )="Outro",
                                                INDEX(
                                                    Insumos!F:F,
                                                    MATCH(
                                                        A104&amp;B104,
                                                        Insumos!I:I,
                                                        0)
                                                ),
                                                0
                                            ),
                                            "Não encontrado"),
                                        IFERROR(
                                            INDEX(Y:Y,
                                                MATCH(
                                                    A104&amp;B104,AG:AG,
                                                    0)
                                            ),
                                            "Não encontrado")
                                    )</f>
        <v>3.7499999999999996</v>
      </c>
      <c r="Y104" s="72">
        <f t="shared" si="83"/>
        <v>7.4999999999999991</v>
      </c>
      <c r="Z104" s="72">
        <f>IF(
                            C104="INSUMO",
                            IFERROR(
                                INDEX(
                                    Insumos!F:F,
                                    MATCH(
                                        A104&amp;B104,
                                        Insumos!I:I,
                                        0)
                                ),
                                "Não encontrado"),
                            IFERROR(
                                INDEX(AA:AA,
                                    MATCH(
                                        A104&amp;B104,AG:AG,
                                        0)
                                ),
                                "Não encontrado")
                        )</f>
        <v>41.071795452000003</v>
      </c>
      <c r="AA104" s="72">
        <f t="shared" si="84"/>
        <v>82.143590904000007</v>
      </c>
      <c r="AB104" s="73"/>
      <c r="AC104" s="73"/>
      <c r="AD104" s="70" t="s">
        <v>39</v>
      </c>
      <c r="AE104" s="74"/>
      <c r="AF104" s="74"/>
    </row>
    <row r="105" spans="1:33" x14ac:dyDescent="0.25">
      <c r="A105" s="138" t="s">
        <v>195</v>
      </c>
      <c r="B105" s="60" t="s">
        <v>38</v>
      </c>
      <c r="C105" s="61" t="s">
        <v>86</v>
      </c>
      <c r="D105" s="62" t="s">
        <v>40</v>
      </c>
      <c r="E105" s="62" t="s">
        <v>196</v>
      </c>
      <c r="F105" s="63" t="s">
        <v>114</v>
      </c>
      <c r="G105" s="63">
        <v>2</v>
      </c>
      <c r="H105" s="64">
        <f>IF(
                        C105="INSUMO",
                                        IFERROR(
                                            IF(
                                                INDEX(
                                                    Insumos!C:C,
                                                    MATCH(
                                                        A105&amp;B105,
                                                        Insumos!I:I,
                                                        0)
                                                )="Material",
                                                INDEX(
                                                    Insumos!F:F,
                                                    MATCH(
                                                        A105&amp;B105,
                                                        Insumos!I:I,
                                                        0)
                                                ),
                                                0
                                            ),
                                            "Não encontrado"),
                                        IFERROR(
                                            INDEX(I:I,
                                                MATCH(
                                                    A105&amp;B105,AG:AG,
                                                    0)
                                            ),
                                            "Não encontrado")
                                    )</f>
        <v>0</v>
      </c>
      <c r="I105" s="64">
        <f t="shared" si="74"/>
        <v>0</v>
      </c>
      <c r="J105" s="64">
        <f t="shared" si="75"/>
        <v>42.021657851999997</v>
      </c>
      <c r="K105" s="64">
        <f t="shared" si="76"/>
        <v>84.043315703999994</v>
      </c>
      <c r="L105" s="64">
        <f>IF(
                        C105="INSUMO",
                                        IFERROR(
                                            IF(
                                                INDEX(
                                                    Insumos!C:C,
                                                    MATCH(
                                                        A105&amp;B105,
                                                        Insumos!I:I,
                                                        0)
                                                )="Mao_obra",
                                                INDEX(
                                                    Insumos!F:F,
                                                    MATCH(
                                                        A105&amp;B105,
                                                        Insumos!I:I,
                                                        0)
                                                ),
                                                0
                                            ),
                                            "Não encontrado"),
                                        IFERROR(
                                            INDEX(M:M,
                                                MATCH(
                                                    A105&amp;B105,AG:AG,
                                                    0)
                                            ),
                                            "Não encontrado")
                                    )</f>
        <v>36.945049500000003</v>
      </c>
      <c r="M105" s="64">
        <f t="shared" si="77"/>
        <v>73.890099000000006</v>
      </c>
      <c r="N105" s="64">
        <f>IF(
                        C105="INSUMO",
                                        IFERROR(
                                            IF(
                                                INDEX(
                                                    Insumos!C:C,
                                                    MATCH(
                                                        A105&amp;B105,
                                                        Insumos!I:I,
                                                        0)
                                                )="Equipamento",
                                                INDEX(
                                                    Insumos!F:F,
                                                    MATCH(
                                                        A105&amp;B105,
                                                        Insumos!I:I,
                                                        0)
                                                ),
                                                0
                                            ),
                                            "Não encontrado"),
                                        IFERROR(
                                            INDEX(O:O,
                                                MATCH(
                                                    A105&amp;B105,AG:AG,
                                                    0)
                                            ),
                                            "Não encontrado")
                                    )</f>
        <v>0.66360835200000001</v>
      </c>
      <c r="O105" s="64">
        <f t="shared" si="78"/>
        <v>1.327216704</v>
      </c>
      <c r="P105" s="64">
        <f>IF(
                        C105="INSUMO",
                                        IFERROR(
                                            IF(
                                                INDEX(
                                                    Insumos!C:C,
                                                    MATCH(
                                                        A105&amp;B105,
                                                        Insumos!I:I,
                                                        0)
                                                )="Transporte",
                                                INDEX(
                                                    Insumos!F:F,
                                                    MATCH(
                                                        A105&amp;B105,
                                                        Insumos!I:I,
                                                        0)
                                                ),
                                                0
                                            ),
                                            "Não encontrado"),
                                        IFERROR(
                                            INDEX(Q:Q,
                                                MATCH(
                                                    A105&amp;B105,AG:AG,
                                                    0)
                                            ),
                                            "Não encontrado")
                                    )</f>
        <v>0</v>
      </c>
      <c r="Q105" s="64">
        <f t="shared" si="79"/>
        <v>0</v>
      </c>
      <c r="R105" s="64">
        <f>IF(
                        C105="INSUMO",
                                        IFERROR(
                                            IF(
                                                INDEX(
                                                    Insumos!C:C,
                                                    MATCH(
                                                        A105&amp;B105,
                                                        Insumos!I:I,
                                                        0)
                                                )="Terceirizados",
                                                INDEX(
                                                    Insumos!F:F,
                                                    MATCH(
                                                        A105&amp;B105,
                                                        Insumos!I:I,
                                                        0)
                                                ),
                                                0
                                            ),
                                            "Não encontrado"),
                                        IFERROR(
                                            INDEX(S:S,
                                                MATCH(
                                                    A105&amp;B105,AG:AG,
                                                    0)
                                            ),
                                            "Não encontrado")
                                    )</f>
        <v>0</v>
      </c>
      <c r="S105" s="64">
        <f t="shared" si="80"/>
        <v>0</v>
      </c>
      <c r="T105" s="64">
        <f>IF(
                        C105="INSUMO",
                                        IFERROR(
                                            IF(
                                                INDEX(
                                                    Insumos!C:C,
                                                    MATCH(
                                                        A105&amp;B105,
                                                        Insumos!I:I,
                                                        0)
                                                )="Comissionamento",
                                                INDEX(
                                                    Insumos!F:F,
                                                    MATCH(
                                                        A105&amp;B105,
                                                        Insumos!I:I,
                                                        0)
                                                ),
                                                0
                                            ),
                                            "Não encontrado"),
                                        IFERROR(
                                            INDEX(U:U,
                                                MATCH(
                                                    A105&amp;B105,AG:AG,
                                                    0)
                                            ),
                                            "Não encontrado")
                                    )</f>
        <v>0</v>
      </c>
      <c r="U105" s="64">
        <f t="shared" si="81"/>
        <v>0</v>
      </c>
      <c r="V105" s="64">
        <f>IF(
                        C105="INSUMO",
                                        IFERROR(
                                            IF(
                                                INDEX(
                                                    Insumos!C:C,
                                                    MATCH(
                                                        A105&amp;B105,
                                                        Insumos!I:I,
                                                        0)
                                                )="Verba",
                                                INDEX(
                                                    Insumos!F:F,
                                                    MATCH(
                                                        A105&amp;B105,
                                                        Insumos!I:I,
                                                        0)
                                                ),
                                                0
                                            ),
                                            "Não encontrado"),
                                        IFERROR(
                                            INDEX(W:W,
                                                MATCH(
                                                    A105&amp;B105,AG:AG,
                                                    0)
                                            ),
                                            "Não encontrado")
                                    )</f>
        <v>0</v>
      </c>
      <c r="W105" s="64">
        <f t="shared" si="82"/>
        <v>0</v>
      </c>
      <c r="X105" s="64">
        <f>IF(
                        C105="INSUMO",
                                        IFERROR(
                                            IF(
                                                INDEX(
                                                    Insumos!C:C,
                                                    MATCH(
                                                        A105&amp;B105,
                                                        Insumos!I:I,
                                                        0)
                                                )="Outro",
                                                INDEX(
                                                    Insumos!F:F,
                                                    MATCH(
                                                        A105&amp;B105,
                                                        Insumos!I:I,
                                                        0)
                                                ),
                                                0
                                            ),
                                            "Não encontrado"),
                                        IFERROR(
                                            INDEX(Y:Y,
                                                MATCH(
                                                    A105&amp;B105,AG:AG,
                                                    0)
                                            ),
                                            "Não encontrado")
                                    )</f>
        <v>4.4129999999999994</v>
      </c>
      <c r="Y105" s="64">
        <f t="shared" si="83"/>
        <v>8.8259999999999987</v>
      </c>
      <c r="Z105" s="64">
        <f>IF(
                            C105="INSUMO",
                            IFERROR(
                                INDEX(
                                    Insumos!F:F,
                                    MATCH(
                                        A105&amp;B105,
                                        Insumos!I:I,
                                        0)
                                ),
                                "Não encontrado"),
                            IFERROR(
                                INDEX(AA:AA,
                                    MATCH(
                                        A105&amp;B105,AG:AG,
                                        0)
                                ),
                                "Não encontrado")
                        )</f>
        <v>42.021657852000004</v>
      </c>
      <c r="AA105" s="64">
        <f t="shared" si="84"/>
        <v>84.043315704000008</v>
      </c>
      <c r="AB105" s="65"/>
      <c r="AC105" s="65"/>
      <c r="AD105" s="62" t="s">
        <v>39</v>
      </c>
      <c r="AE105" s="66"/>
      <c r="AF105" s="66"/>
    </row>
    <row r="106" spans="1:33" x14ac:dyDescent="0.25">
      <c r="A106" s="137" t="s">
        <v>197</v>
      </c>
      <c r="B106" s="68" t="s">
        <v>38</v>
      </c>
      <c r="C106" s="69" t="s">
        <v>86</v>
      </c>
      <c r="D106" s="70" t="s">
        <v>40</v>
      </c>
      <c r="E106" s="70" t="s">
        <v>198</v>
      </c>
      <c r="F106" s="71" t="s">
        <v>102</v>
      </c>
      <c r="G106" s="71">
        <v>25</v>
      </c>
      <c r="H106" s="72">
        <f>IF(
                        C106="INSUMO",
                                        IFERROR(
                                            IF(
                                                INDEX(
                                                    Insumos!C:C,
                                                    MATCH(
                                                        A106&amp;B106,
                                                        Insumos!I:I,
                                                        0)
                                                )="Material",
                                                INDEX(
                                                    Insumos!F:F,
                                                    MATCH(
                                                        A106&amp;B106,
                                                        Insumos!I:I,
                                                        0)
                                                ),
                                                0
                                            ),
                                            "Não encontrado"),
                                        IFERROR(
                                            INDEX(I:I,
                                                MATCH(
                                                    A106&amp;B106,AG:AG,
                                                    0)
                                            ),
                                            "Não encontrado")
                                    )</f>
        <v>0</v>
      </c>
      <c r="I106" s="72">
        <f t="shared" si="74"/>
        <v>0</v>
      </c>
      <c r="J106" s="72">
        <f t="shared" si="75"/>
        <v>1.02303557752</v>
      </c>
      <c r="K106" s="72">
        <f t="shared" si="76"/>
        <v>25.575889438000001</v>
      </c>
      <c r="L106" s="72">
        <f>IF(
                        C106="INSUMO",
                                        IFERROR(
                                            IF(
                                                INDEX(
                                                    Insumos!C:C,
                                                    MATCH(
                                                        A106&amp;B106,
                                                        Insumos!I:I,
                                                        0)
                                                )="Mao_obra",
                                                INDEX(
                                                    Insumos!F:F,
                                                    MATCH(
                                                        A106&amp;B106,
                                                        Insumos!I:I,
                                                        0)
                                                ),
                                                0
                                            ),
                                            "Não encontrado"),
                                        IFERROR(
                                            INDEX(M:M,
                                                MATCH(
                                                    A106&amp;B106,AG:AG,
                                                    0)
                                            ),
                                            "Não encontrado")
                                    )</f>
        <v>0.86741557752000009</v>
      </c>
      <c r="M106" s="72">
        <f t="shared" si="77"/>
        <v>21.685389438000001</v>
      </c>
      <c r="N106" s="72">
        <f>IF(
                        C106="INSUMO",
                                        IFERROR(
                                            IF(
                                                INDEX(
                                                    Insumos!C:C,
                                                    MATCH(
                                                        A106&amp;B106,
                                                        Insumos!I:I,
                                                        0)
                                                )="Equipamento",
                                                INDEX(
                                                    Insumos!F:F,
                                                    MATCH(
                                                        A106&amp;B106,
                                                        Insumos!I:I,
                                                        0)
                                                ),
                                                0
                                            ),
                                            "Não encontrado"),
                                        IFERROR(
                                            INDEX(O:O,
                                                MATCH(
                                                    A106&amp;B106,AG:AG,
                                                    0)
                                            ),
                                            "Não encontrado")
                                    )</f>
        <v>0</v>
      </c>
      <c r="O106" s="72">
        <f t="shared" si="78"/>
        <v>0</v>
      </c>
      <c r="P106" s="72">
        <f>IF(
                        C106="INSUMO",
                                        IFERROR(
                                            IF(
                                                INDEX(
                                                    Insumos!C:C,
                                                    MATCH(
                                                        A106&amp;B106,
                                                        Insumos!I:I,
                                                        0)
                                                )="Transporte",
                                                INDEX(
                                                    Insumos!F:F,
                                                    MATCH(
                                                        A106&amp;B106,
                                                        Insumos!I:I,
                                                        0)
                                                ),
                                                0
                                            ),
                                            "Não encontrado"),
                                        IFERROR(
                                            INDEX(Q:Q,
                                                MATCH(
                                                    A106&amp;B106,AG:AG,
                                                    0)
                                            ),
                                            "Não encontrado")
                                    )</f>
        <v>0</v>
      </c>
      <c r="Q106" s="72">
        <f t="shared" si="79"/>
        <v>0</v>
      </c>
      <c r="R106" s="72">
        <f>IF(
                        C106="INSUMO",
                                        IFERROR(
                                            IF(
                                                INDEX(
                                                    Insumos!C:C,
                                                    MATCH(
                                                        A106&amp;B106,
                                                        Insumos!I:I,
                                                        0)
                                                )="Terceirizados",
                                                INDEX(
                                                    Insumos!F:F,
                                                    MATCH(
                                                        A106&amp;B106,
                                                        Insumos!I:I,
                                                        0)
                                                ),
                                                0
                                            ),
                                            "Não encontrado"),
                                        IFERROR(
                                            INDEX(S:S,
                                                MATCH(
                                                    A106&amp;B106,AG:AG,
                                                    0)
                                            ),
                                            "Não encontrado")
                                    )</f>
        <v>0</v>
      </c>
      <c r="S106" s="72">
        <f t="shared" si="80"/>
        <v>0</v>
      </c>
      <c r="T106" s="72">
        <f>IF(
                        C106="INSUMO",
                                        IFERROR(
                                            IF(
                                                INDEX(
                                                    Insumos!C:C,
                                                    MATCH(
                                                        A106&amp;B106,
                                                        Insumos!I:I,
                                                        0)
                                                )="Comissionamento",
                                                INDEX(
                                                    Insumos!F:F,
                                                    MATCH(
                                                        A106&amp;B106,
                                                        Insumos!I:I,
                                                        0)
                                                ),
                                                0
                                            ),
                                            "Não encontrado"),
                                        IFERROR(
                                            INDEX(U:U,
                                                MATCH(
                                                    A106&amp;B106,AG:AG,
                                                    0)
                                            ),
                                            "Não encontrado")
                                    )</f>
        <v>0</v>
      </c>
      <c r="U106" s="72">
        <f t="shared" si="81"/>
        <v>0</v>
      </c>
      <c r="V106" s="72">
        <f>IF(
                        C106="INSUMO",
                                        IFERROR(
                                            IF(
                                                INDEX(
                                                    Insumos!C:C,
                                                    MATCH(
                                                        A106&amp;B106,
                                                        Insumos!I:I,
                                                        0)
                                                )="Verba",
                                                INDEX(
                                                    Insumos!F:F,
                                                    MATCH(
                                                        A106&amp;B106,
                                                        Insumos!I:I,
                                                        0)
                                                ),
                                                0
                                            ),
                                            "Não encontrado"),
                                        IFERROR(
                                            INDEX(W:W,
                                                MATCH(
                                                    A106&amp;B106,AG:AG,
                                                    0)
                                            ),
                                            "Não encontrado")
                                    )</f>
        <v>0</v>
      </c>
      <c r="W106" s="72">
        <f t="shared" si="82"/>
        <v>0</v>
      </c>
      <c r="X106" s="72">
        <f>IF(
                        C106="INSUMO",
                                        IFERROR(
                                            IF(
                                                INDEX(
                                                    Insumos!C:C,
                                                    MATCH(
                                                        A106&amp;B106,
                                                        Insumos!I:I,
                                                        0)
                                                )="Outro",
                                                INDEX(
                                                    Insumos!F:F,
                                                    MATCH(
                                                        A106&amp;B106,
                                                        Insumos!I:I,
                                                        0)
                                                ),
                                                0
                                            ),
                                            "Não encontrado"),
                                        IFERROR(
                                            INDEX(Y:Y,
                                                MATCH(
                                                    A106&amp;B106,AG:AG,
                                                    0)
                                            ),
                                            "Não encontrado")
                                    )</f>
        <v>0.15561999999999998</v>
      </c>
      <c r="Y106" s="72">
        <f t="shared" si="83"/>
        <v>3.8904999999999994</v>
      </c>
      <c r="Z106" s="72">
        <f>IF(
                            C106="INSUMO",
                            IFERROR(
                                INDEX(
                                    Insumos!F:F,
                                    MATCH(
                                        A106&amp;B106,
                                        Insumos!I:I,
                                        0)
                                ),
                                "Não encontrado"),
                            IFERROR(
                                INDEX(AA:AA,
                                    MATCH(
                                        A106&amp;B106,AG:AG,
                                        0)
                                ),
                                "Não encontrado")
                        )</f>
        <v>1.02303557752</v>
      </c>
      <c r="AA106" s="72">
        <f t="shared" si="84"/>
        <v>25.575889437999997</v>
      </c>
      <c r="AB106" s="73"/>
      <c r="AC106" s="73"/>
      <c r="AD106" s="70" t="s">
        <v>39</v>
      </c>
      <c r="AE106" s="74"/>
      <c r="AF106" s="74"/>
    </row>
    <row r="107" spans="1:33" x14ac:dyDescent="0.25">
      <c r="A107" s="138" t="s">
        <v>199</v>
      </c>
      <c r="B107" s="60" t="s">
        <v>38</v>
      </c>
      <c r="C107" s="61" t="s">
        <v>86</v>
      </c>
      <c r="D107" s="62" t="s">
        <v>40</v>
      </c>
      <c r="E107" s="62" t="s">
        <v>200</v>
      </c>
      <c r="F107" s="63" t="s">
        <v>102</v>
      </c>
      <c r="G107" s="63">
        <v>25</v>
      </c>
      <c r="H107" s="64">
        <f>IF(
                        C107="INSUMO",
                                        IFERROR(
                                            IF(
                                                INDEX(
                                                    Insumos!C:C,
                                                    MATCH(
                                                        A107&amp;B107,
                                                        Insumos!I:I,
                                                        0)
                                                )="Material",
                                                INDEX(
                                                    Insumos!F:F,
                                                    MATCH(
                                                        A107&amp;B107,
                                                        Insumos!I:I,
                                                        0)
                                                ),
                                                0
                                            ),
                                            "Não encontrado"),
                                        IFERROR(
                                            INDEX(I:I,
                                                MATCH(
                                                    A107&amp;B107,AG:AG,
                                                    0)
                                            ),
                                            "Não encontrado")
                                    )</f>
        <v>0</v>
      </c>
      <c r="I107" s="64">
        <f t="shared" si="74"/>
        <v>0</v>
      </c>
      <c r="J107" s="64">
        <f t="shared" si="75"/>
        <v>1.93862432368</v>
      </c>
      <c r="K107" s="64">
        <f t="shared" si="76"/>
        <v>48.465608092000004</v>
      </c>
      <c r="L107" s="64">
        <f>IF(
                        C107="INSUMO",
                                        IFERROR(
                                            IF(
                                                INDEX(
                                                    Insumos!C:C,
                                                    MATCH(
                                                        A107&amp;B107,
                                                        Insumos!I:I,
                                                        0)
                                                )="Mao_obra",
                                                INDEX(
                                                    Insumos!F:F,
                                                    MATCH(
                                                        A107&amp;B107,
                                                        Insumos!I:I,
                                                        0)
                                                ),
                                                0
                                            ),
                                            "Não encontrado"),
                                        IFERROR(
                                            INDEX(M:M,
                                                MATCH(
                                                    A107&amp;B107,AG:AG,
                                                    0)
                                            ),
                                            "Não encontrado")
                                    )</f>
        <v>1.6438893236800001</v>
      </c>
      <c r="M107" s="64">
        <f t="shared" si="77"/>
        <v>41.097233092000003</v>
      </c>
      <c r="N107" s="64">
        <f>IF(
                        C107="INSUMO",
                                        IFERROR(
                                            IF(
                                                INDEX(
                                                    Insumos!C:C,
                                                    MATCH(
                                                        A107&amp;B107,
                                                        Insumos!I:I,
                                                        0)
                                                )="Equipamento",
                                                INDEX(
                                                    Insumos!F:F,
                                                    MATCH(
                                                        A107&amp;B107,
                                                        Insumos!I:I,
                                                        0)
                                                ),
                                                0
                                            ),
                                            "Não encontrado"),
                                        IFERROR(
                                            INDEX(O:O,
                                                MATCH(
                                                    A107&amp;B107,AG:AG,
                                                    0)
                                            ),
                                            "Não encontrado")
                                    )</f>
        <v>0</v>
      </c>
      <c r="O107" s="64">
        <f t="shared" si="78"/>
        <v>0</v>
      </c>
      <c r="P107" s="64">
        <f>IF(
                        C107="INSUMO",
                                        IFERROR(
                                            IF(
                                                INDEX(
                                                    Insumos!C:C,
                                                    MATCH(
                                                        A107&amp;B107,
                                                        Insumos!I:I,
                                                        0)
                                                )="Transporte",
                                                INDEX(
                                                    Insumos!F:F,
                                                    MATCH(
                                                        A107&amp;B107,
                                                        Insumos!I:I,
                                                        0)
                                                ),
                                                0
                                            ),
                                            "Não encontrado"),
                                        IFERROR(
                                            INDEX(Q:Q,
                                                MATCH(
                                                    A107&amp;B107,AG:AG,
                                                    0)
                                            ),
                                            "Não encontrado")
                                    )</f>
        <v>0</v>
      </c>
      <c r="Q107" s="64">
        <f t="shared" si="79"/>
        <v>0</v>
      </c>
      <c r="R107" s="64">
        <f>IF(
                        C107="INSUMO",
                                        IFERROR(
                                            IF(
                                                INDEX(
                                                    Insumos!C:C,
                                                    MATCH(
                                                        A107&amp;B107,
                                                        Insumos!I:I,
                                                        0)
                                                )="Terceirizados",
                                                INDEX(
                                                    Insumos!F:F,
                                                    MATCH(
                                                        A107&amp;B107,
                                                        Insumos!I:I,
                                                        0)
                                                ),
                                                0
                                            ),
                                            "Não encontrado"),
                                        IFERROR(
                                            INDEX(S:S,
                                                MATCH(
                                                    A107&amp;B107,AG:AG,
                                                    0)
                                            ),
                                            "Não encontrado")
                                    )</f>
        <v>0</v>
      </c>
      <c r="S107" s="64">
        <f t="shared" si="80"/>
        <v>0</v>
      </c>
      <c r="T107" s="64">
        <f>IF(
                        C107="INSUMO",
                                        IFERROR(
                                            IF(
                                                INDEX(
                                                    Insumos!C:C,
                                                    MATCH(
                                                        A107&amp;B107,
                                                        Insumos!I:I,
                                                        0)
                                                )="Comissionamento",
                                                INDEX(
                                                    Insumos!F:F,
                                                    MATCH(
                                                        A107&amp;B107,
                                                        Insumos!I:I,
                                                        0)
                                                ),
                                                0
                                            ),
                                            "Não encontrado"),
                                        IFERROR(
                                            INDEX(U:U,
                                                MATCH(
                                                    A107&amp;B107,AG:AG,
                                                    0)
                                            ),
                                            "Não encontrado")
                                    )</f>
        <v>0</v>
      </c>
      <c r="U107" s="64">
        <f t="shared" si="81"/>
        <v>0</v>
      </c>
      <c r="V107" s="64">
        <f>IF(
                        C107="INSUMO",
                                        IFERROR(
                                            IF(
                                                INDEX(
                                                    Insumos!C:C,
                                                    MATCH(
                                                        A107&amp;B107,
                                                        Insumos!I:I,
                                                        0)
                                                )="Verba",
                                                INDEX(
                                                    Insumos!F:F,
                                                    MATCH(
                                                        A107&amp;B107,
                                                        Insumos!I:I,
                                                        0)
                                                ),
                                                0
                                            ),
                                            "Não encontrado"),
                                        IFERROR(
                                            INDEX(W:W,
                                                MATCH(
                                                    A107&amp;B107,AG:AG,
                                                    0)
                                            ),
                                            "Não encontrado")
                                    )</f>
        <v>0</v>
      </c>
      <c r="W107" s="64">
        <f t="shared" si="82"/>
        <v>0</v>
      </c>
      <c r="X107" s="64">
        <f>IF(
                        C107="INSUMO",
                                        IFERROR(
                                            IF(
                                                INDEX(
                                                    Insumos!C:C,
                                                    MATCH(
                                                        A107&amp;B107,
                                                        Insumos!I:I,
                                                        0)
                                                )="Outro",
                                                INDEX(
                                                    Insumos!F:F,
                                                    MATCH(
                                                        A107&amp;B107,
                                                        Insumos!I:I,
                                                        0)
                                                ),
                                                0
                                            ),
                                            "Não encontrado"),
                                        IFERROR(
                                            INDEX(Y:Y,
                                                MATCH(
                                                    A107&amp;B107,AG:AG,
                                                    0)
                                            ),
                                            "Não encontrado")
                                    )</f>
        <v>0.29473499999999997</v>
      </c>
      <c r="Y107" s="64">
        <f t="shared" si="83"/>
        <v>7.3683749999999995</v>
      </c>
      <c r="Z107" s="64">
        <f>IF(
                            C107="INSUMO",
                            IFERROR(
                                INDEX(
                                    Insumos!F:F,
                                    MATCH(
                                        A107&amp;B107,
                                        Insumos!I:I,
                                        0)
                                ),
                                "Não encontrado"),
                            IFERROR(
                                INDEX(AA:AA,
                                    MATCH(
                                        A107&amp;B107,AG:AG,
                                        0)
                                ),
                                "Não encontrado")
                        )</f>
        <v>1.93862432368</v>
      </c>
      <c r="AA107" s="64">
        <f t="shared" si="84"/>
        <v>48.465608092000004</v>
      </c>
      <c r="AB107" s="65"/>
      <c r="AC107" s="65"/>
      <c r="AD107" s="62" t="s">
        <v>39</v>
      </c>
      <c r="AE107" s="66"/>
      <c r="AF107" s="66"/>
    </row>
    <row r="108" spans="1:33" x14ac:dyDescent="0.25">
      <c r="A108" s="137" t="s">
        <v>201</v>
      </c>
      <c r="B108" s="68" t="s">
        <v>38</v>
      </c>
      <c r="C108" s="69" t="s">
        <v>86</v>
      </c>
      <c r="D108" s="70" t="s">
        <v>40</v>
      </c>
      <c r="E108" s="70" t="s">
        <v>202</v>
      </c>
      <c r="F108" s="71" t="s">
        <v>108</v>
      </c>
      <c r="G108" s="71">
        <v>1</v>
      </c>
      <c r="H108" s="72">
        <f>IF(
                        C108="INSUMO",
                                        IFERROR(
                                            IF(
                                                INDEX(
                                                    Insumos!C:C,
                                                    MATCH(
                                                        A108&amp;B108,
                                                        Insumos!I:I,
                                                        0)
                                                )="Material",
                                                INDEX(
                                                    Insumos!F:F,
                                                    MATCH(
                                                        A108&amp;B108,
                                                        Insumos!I:I,
                                                        0)
                                                ),
                                                0
                                            ),
                                            "Não encontrado"),
                                        IFERROR(
                                            INDEX(I:I,
                                                MATCH(
                                                    A108&amp;B108,AG:AG,
                                                    0)
                                            ),
                                            "Não encontrado")
                                    )</f>
        <v>73.999999926000001</v>
      </c>
      <c r="I108" s="72">
        <f t="shared" si="74"/>
        <v>73.999999926000001</v>
      </c>
      <c r="J108" s="72">
        <f t="shared" si="75"/>
        <v>90.589796882992019</v>
      </c>
      <c r="K108" s="72">
        <f t="shared" si="76"/>
        <v>90.589796882992019</v>
      </c>
      <c r="L108" s="72">
        <f>IF(
                        C108="INSUMO",
                                        IFERROR(
                                            IF(
                                                INDEX(
                                                    Insumos!C:C,
                                                    MATCH(
                                                        A108&amp;B108,
                                                        Insumos!I:I,
                                                        0)
                                                )="Mao_obra",
                                                INDEX(
                                                    Insumos!F:F,
                                                    MATCH(
                                                        A108&amp;B108,
                                                        Insumos!I:I,
                                                        0)
                                                ),
                                                0
                                            ),
                                            "Não encontrado"),
                                        IFERROR(
                                            INDEX(M:M,
                                                MATCH(
                                                    A108&amp;B108,AG:AG,
                                                    0)
                                            ),
                                            "Não encontrado")
                                    )</f>
        <v>74.538266905992018</v>
      </c>
      <c r="M108" s="72">
        <f t="shared" si="77"/>
        <v>74.538266905992018</v>
      </c>
      <c r="N108" s="72">
        <f>IF(
                        C108="INSUMO",
                                        IFERROR(
                                            IF(
                                                INDEX(
                                                    Insumos!C:C,
                                                    MATCH(
                                                        A108&amp;B108,
                                                        Insumos!I:I,
                                                        0)
                                                )="Equipamento",
                                                INDEX(
                                                    Insumos!F:F,
                                                    MATCH(
                                                        A108&amp;B108,
                                                        Insumos!I:I,
                                                        0)
                                                ),
                                                0
                                            ),
                                            "Não encontrado"),
                                        IFERROR(
                                            INDEX(O:O,
                                                MATCH(
                                                    A108&amp;B108,AG:AG,
                                                    0)
                                            ),
                                            "Não encontrado")
                                    )</f>
        <v>0</v>
      </c>
      <c r="O108" s="72">
        <f t="shared" si="78"/>
        <v>0</v>
      </c>
      <c r="P108" s="72">
        <f>IF(
                        C108="INSUMO",
                                        IFERROR(
                                            IF(
                                                INDEX(
                                                    Insumos!C:C,
                                                    MATCH(
                                                        A108&amp;B108,
                                                        Insumos!I:I,
                                                        0)
                                                )="Transporte",
                                                INDEX(
                                                    Insumos!F:F,
                                                    MATCH(
                                                        A108&amp;B108,
                                                        Insumos!I:I,
                                                        0)
                                                ),
                                                0
                                            ),
                                            "Não encontrado"),
                                        IFERROR(
                                            INDEX(Q:Q,
                                                MATCH(
                                                    A108&amp;B108,AG:AG,
                                                    0)
                                            ),
                                            "Não encontrado")
                                    )</f>
        <v>0</v>
      </c>
      <c r="Q108" s="72">
        <f t="shared" si="79"/>
        <v>0</v>
      </c>
      <c r="R108" s="72">
        <f>IF(
                        C108="INSUMO",
                                        IFERROR(
                                            IF(
                                                INDEX(
                                                    Insumos!C:C,
                                                    MATCH(
                                                        A108&amp;B108,
                                                        Insumos!I:I,
                                                        0)
                                                )="Terceirizados",
                                                INDEX(
                                                    Insumos!F:F,
                                                    MATCH(
                                                        A108&amp;B108,
                                                        Insumos!I:I,
                                                        0)
                                                ),
                                                0
                                            ),
                                            "Não encontrado"),
                                        IFERROR(
                                            INDEX(S:S,
                                                MATCH(
                                                    A108&amp;B108,AG:AG,
                                                    0)
                                            ),
                                            "Não encontrado")
                                    )</f>
        <v>0</v>
      </c>
      <c r="S108" s="72">
        <f t="shared" si="80"/>
        <v>0</v>
      </c>
      <c r="T108" s="72">
        <f>IF(
                        C108="INSUMO",
                                        IFERROR(
                                            IF(
                                                INDEX(
                                                    Insumos!C:C,
                                                    MATCH(
                                                        A108&amp;B108,
                                                        Insumos!I:I,
                                                        0)
                                                )="Comissionamento",
                                                INDEX(
                                                    Insumos!F:F,
                                                    MATCH(
                                                        A108&amp;B108,
                                                        Insumos!I:I,
                                                        0)
                                                ),
                                                0
                                            ),
                                            "Não encontrado"),
                                        IFERROR(
                                            INDEX(U:U,
                                                MATCH(
                                                    A108&amp;B108,AG:AG,
                                                    0)
                                            ),
                                            "Não encontrado")
                                    )</f>
        <v>0</v>
      </c>
      <c r="U108" s="72">
        <f t="shared" si="81"/>
        <v>0</v>
      </c>
      <c r="V108" s="72">
        <f>IF(
                        C108="INSUMO",
                                        IFERROR(
                                            IF(
                                                INDEX(
                                                    Insumos!C:C,
                                                    MATCH(
                                                        A108&amp;B108,
                                                        Insumos!I:I,
                                                        0)
                                                )="Verba",
                                                INDEX(
                                                    Insumos!F:F,
                                                    MATCH(
                                                        A108&amp;B108,
                                                        Insumos!I:I,
                                                        0)
                                                ),
                                                0
                                            ),
                                            "Não encontrado"),
                                        IFERROR(
                                            INDEX(W:W,
                                                MATCH(
                                                    A108&amp;B108,AG:AG,
                                                    0)
                                            ),
                                            "Não encontrado")
                                    )</f>
        <v>0</v>
      </c>
      <c r="W108" s="72">
        <f t="shared" si="82"/>
        <v>0</v>
      </c>
      <c r="X108" s="72">
        <f>IF(
                        C108="INSUMO",
                                        IFERROR(
                                            IF(
                                                INDEX(
                                                    Insumos!C:C,
                                                    MATCH(
                                                        A108&amp;B108,
                                                        Insumos!I:I,
                                                        0)
                                                )="Outro",
                                                INDEX(
                                                    Insumos!F:F,
                                                    MATCH(
                                                        A108&amp;B108,
                                                        Insumos!I:I,
                                                        0)
                                                ),
                                                0
                                            ),
                                            "Não encontrado"),
                                        IFERROR(
                                            INDEX(Y:Y,
                                                MATCH(
                                                    A108&amp;B108,AG:AG,
                                                    0)
                                            ),
                                            "Não encontrado")
                                    )</f>
        <v>16.051529976999998</v>
      </c>
      <c r="Y108" s="72">
        <f t="shared" si="83"/>
        <v>16.051529976999998</v>
      </c>
      <c r="Z108" s="72">
        <f>IF(
                            C108="INSUMO",
                            IFERROR(
                                INDEX(
                                    Insumos!F:F,
                                    MATCH(
                                        A108&amp;B108,
                                        Insumos!I:I,
                                        0)
                                ),
                                "Não encontrado"),
                            IFERROR(
                                INDEX(AA:AA,
                                    MATCH(
                                        A108&amp;B108,AG:AG,
                                        0)
                                ),
                                "Não encontrado")
                        )</f>
        <v>164.58979680899199</v>
      </c>
      <c r="AA108" s="72">
        <f t="shared" si="84"/>
        <v>164.58979680899199</v>
      </c>
      <c r="AB108" s="73"/>
      <c r="AC108" s="73"/>
      <c r="AD108" s="70" t="s">
        <v>39</v>
      </c>
      <c r="AE108" s="74"/>
      <c r="AF108" s="74"/>
    </row>
    <row r="109" spans="1:33" x14ac:dyDescent="0.25">
      <c r="A109" s="138" t="s">
        <v>203</v>
      </c>
      <c r="B109" s="60" t="s">
        <v>38</v>
      </c>
      <c r="C109" s="61" t="s">
        <v>86</v>
      </c>
      <c r="D109" s="62" t="s">
        <v>40</v>
      </c>
      <c r="E109" s="62" t="s">
        <v>204</v>
      </c>
      <c r="F109" s="63" t="s">
        <v>78</v>
      </c>
      <c r="G109" s="63">
        <v>3</v>
      </c>
      <c r="H109" s="64">
        <f>IF(
                        C109="INSUMO",
                                        IFERROR(
                                            IF(
                                                INDEX(
                                                    Insumos!C:C,
                                                    MATCH(
                                                        A109&amp;B109,
                                                        Insumos!I:I,
                                                        0)
                                                )="Material",
                                                INDEX(
                                                    Insumos!F:F,
                                                    MATCH(
                                                        A109&amp;B109,
                                                        Insumos!I:I,
                                                        0)
                                                ),
                                                0
                                            ),
                                            "Não encontrado"),
                                        IFERROR(
                                            INDEX(I:I,
                                                MATCH(
                                                    A109&amp;B109,AG:AG,
                                                    0)
                                            ),
                                            "Não encontrado")
                                    )</f>
        <v>0</v>
      </c>
      <c r="I109" s="64">
        <f t="shared" si="74"/>
        <v>0</v>
      </c>
      <c r="J109" s="64">
        <f t="shared" si="75"/>
        <v>2.5832772636000003</v>
      </c>
      <c r="K109" s="64">
        <f t="shared" si="76"/>
        <v>7.7498317908000018</v>
      </c>
      <c r="L109" s="64">
        <f>IF(
                        C109="INSUMO",
                                        IFERROR(
                                            IF(
                                                INDEX(
                                                    Insumos!C:C,
                                                    MATCH(
                                                        A109&amp;B109,
                                                        Insumos!I:I,
                                                        0)
                                                )="Mao_obra",
                                                INDEX(
                                                    Insumos!F:F,
                                                    MATCH(
                                                        A109&amp;B109,
                                                        Insumos!I:I,
                                                        0)
                                                ),
                                                0
                                            ),
                                            "Não encontrado"),
                                        IFERROR(
                                            INDEX(M:M,
                                                MATCH(
                                                    A109&amp;B109,AG:AG,
                                                    0)
                                            ),
                                            "Não encontrado")
                                    )</f>
        <v>2.1904672636000004</v>
      </c>
      <c r="M109" s="64">
        <f t="shared" si="77"/>
        <v>6.5714017908000013</v>
      </c>
      <c r="N109" s="64">
        <f>IF(
                        C109="INSUMO",
                                        IFERROR(
                                            IF(
                                                INDEX(
                                                    Insumos!C:C,
                                                    MATCH(
                                                        A109&amp;B109,
                                                        Insumos!I:I,
                                                        0)
                                                )="Equipamento",
                                                INDEX(
                                                    Insumos!F:F,
                                                    MATCH(
                                                        A109&amp;B109,
                                                        Insumos!I:I,
                                                        0)
                                                ),
                                                0
                                            ),
                                            "Não encontrado"),
                                        IFERROR(
                                            INDEX(O:O,
                                                MATCH(
                                                    A109&amp;B109,AG:AG,
                                                    0)
                                            ),
                                            "Não encontrado")
                                    )</f>
        <v>0</v>
      </c>
      <c r="O109" s="64">
        <f t="shared" si="78"/>
        <v>0</v>
      </c>
      <c r="P109" s="64">
        <f>IF(
                        C109="INSUMO",
                                        IFERROR(
                                            IF(
                                                INDEX(
                                                    Insumos!C:C,
                                                    MATCH(
                                                        A109&amp;B109,
                                                        Insumos!I:I,
                                                        0)
                                                )="Transporte",
                                                INDEX(
                                                    Insumos!F:F,
                                                    MATCH(
                                                        A109&amp;B109,
                                                        Insumos!I:I,
                                                        0)
                                                ),
                                                0
                                            ),
                                            "Não encontrado"),
                                        IFERROR(
                                            INDEX(Q:Q,
                                                MATCH(
                                                    A109&amp;B109,AG:AG,
                                                    0)
                                            ),
                                            "Não encontrado")
                                    )</f>
        <v>0</v>
      </c>
      <c r="Q109" s="64">
        <f t="shared" si="79"/>
        <v>0</v>
      </c>
      <c r="R109" s="64">
        <f>IF(
                        C109="INSUMO",
                                        IFERROR(
                                            IF(
                                                INDEX(
                                                    Insumos!C:C,
                                                    MATCH(
                                                        A109&amp;B109,
                                                        Insumos!I:I,
                                                        0)
                                                )="Terceirizados",
                                                INDEX(
                                                    Insumos!F:F,
                                                    MATCH(
                                                        A109&amp;B109,
                                                        Insumos!I:I,
                                                        0)
                                                ),
                                                0
                                            ),
                                            "Não encontrado"),
                                        IFERROR(
                                            INDEX(S:S,
                                                MATCH(
                                                    A109&amp;B109,AG:AG,
                                                    0)
                                            ),
                                            "Não encontrado")
                                    )</f>
        <v>0</v>
      </c>
      <c r="S109" s="64">
        <f t="shared" si="80"/>
        <v>0</v>
      </c>
      <c r="T109" s="64">
        <f>IF(
                        C109="INSUMO",
                                        IFERROR(
                                            IF(
                                                INDEX(
                                                    Insumos!C:C,
                                                    MATCH(
                                                        A109&amp;B109,
                                                        Insumos!I:I,
                                                        0)
                                                )="Comissionamento",
                                                INDEX(
                                                    Insumos!F:F,
                                                    MATCH(
                                                        A109&amp;B109,
                                                        Insumos!I:I,
                                                        0)
                                                ),
                                                0
                                            ),
                                            "Não encontrado"),
                                        IFERROR(
                                            INDEX(U:U,
                                                MATCH(
                                                    A109&amp;B109,AG:AG,
                                                    0)
                                            ),
                                            "Não encontrado")
                                    )</f>
        <v>0</v>
      </c>
      <c r="U109" s="64">
        <f t="shared" si="81"/>
        <v>0</v>
      </c>
      <c r="V109" s="64">
        <f>IF(
                        C109="INSUMO",
                                        IFERROR(
                                            IF(
                                                INDEX(
                                                    Insumos!C:C,
                                                    MATCH(
                                                        A109&amp;B109,
                                                        Insumos!I:I,
                                                        0)
                                                )="Verba",
                                                INDEX(
                                                    Insumos!F:F,
                                                    MATCH(
                                                        A109&amp;B109,
                                                        Insumos!I:I,
                                                        0)
                                                ),
                                                0
                                            ),
                                            "Não encontrado"),
                                        IFERROR(
                                            INDEX(W:W,
                                                MATCH(
                                                    A109&amp;B109,AG:AG,
                                                    0)
                                            ),
                                            "Não encontrado")
                                    )</f>
        <v>0</v>
      </c>
      <c r="W109" s="64">
        <f t="shared" si="82"/>
        <v>0</v>
      </c>
      <c r="X109" s="64">
        <f>IF(
                        C109="INSUMO",
                                        IFERROR(
                                            IF(
                                                INDEX(
                                                    Insumos!C:C,
                                                    MATCH(
                                                        A109&amp;B109,
                                                        Insumos!I:I,
                                                        0)
                                                )="Outro",
                                                INDEX(
                                                    Insumos!F:F,
                                                    MATCH(
                                                        A109&amp;B109,
                                                        Insumos!I:I,
                                                        0)
                                                ),
                                                0
                                            ),
                                            "Não encontrado"),
                                        IFERROR(
                                            INDEX(Y:Y,
                                                MATCH(
                                                    A109&amp;B109,AG:AG,
                                                    0)
                                            ),
                                            "Não encontrado")
                                    )</f>
        <v>0.39280999999999999</v>
      </c>
      <c r="Y109" s="64">
        <f t="shared" si="83"/>
        <v>1.1784300000000001</v>
      </c>
      <c r="Z109" s="64">
        <f>IF(
                            C109="INSUMO",
                            IFERROR(
                                INDEX(
                                    Insumos!F:F,
                                    MATCH(
                                        A109&amp;B109,
                                        Insumos!I:I,
                                        0)
                                ),
                                "Não encontrado"),
                            IFERROR(
                                INDEX(AA:AA,
                                    MATCH(
                                        A109&amp;B109,AG:AG,
                                        0)
                                ),
                                "Não encontrado")
                        )</f>
        <v>2.5832772636000003</v>
      </c>
      <c r="AA109" s="64">
        <f t="shared" si="84"/>
        <v>7.749831790800001</v>
      </c>
      <c r="AB109" s="65"/>
      <c r="AC109" s="65"/>
      <c r="AD109" s="62" t="s">
        <v>39</v>
      </c>
      <c r="AE109" s="66"/>
      <c r="AF109" s="66"/>
    </row>
    <row r="110" spans="1:33" x14ac:dyDescent="0.25">
      <c r="A110" s="137" t="s">
        <v>205</v>
      </c>
      <c r="B110" s="68" t="s">
        <v>38</v>
      </c>
      <c r="C110" s="69" t="s">
        <v>86</v>
      </c>
      <c r="D110" s="70" t="s">
        <v>40</v>
      </c>
      <c r="E110" s="70" t="s">
        <v>206</v>
      </c>
      <c r="F110" s="71" t="s">
        <v>207</v>
      </c>
      <c r="G110" s="71">
        <v>30</v>
      </c>
      <c r="H110" s="72">
        <f>IF(
                        C110="INSUMO",
                                        IFERROR(
                                            IF(
                                                INDEX(
                                                    Insumos!C:C,
                                                    MATCH(
                                                        A110&amp;B110,
                                                        Insumos!I:I,
                                                        0)
                                                )="Material",
                                                INDEX(
                                                    Insumos!F:F,
                                                    MATCH(
                                                        A110&amp;B110,
                                                        Insumos!I:I,
                                                        0)
                                                ),
                                                0
                                            ),
                                            "Não encontrado"),
                                        IFERROR(
                                            INDEX(I:I,
                                                MATCH(
                                                    A110&amp;B110,AG:AG,
                                                    0)
                                            ),
                                            "Não encontrado")
                                    )</f>
        <v>1.2773025203399999</v>
      </c>
      <c r="I110" s="72">
        <f t="shared" si="74"/>
        <v>38.319075610199995</v>
      </c>
      <c r="J110" s="72">
        <f t="shared" si="75"/>
        <v>1.3638901527278493</v>
      </c>
      <c r="K110" s="72">
        <f t="shared" si="76"/>
        <v>40.916704581835475</v>
      </c>
      <c r="L110" s="72">
        <f>IF(
                        C110="INSUMO",
                                        IFERROR(
                                            IF(
                                                INDEX(
                                                    Insumos!C:C,
                                                    MATCH(
                                                        A110&amp;B110,
                                                        Insumos!I:I,
                                                        0)
                                                )="Mao_obra",
                                                INDEX(
                                                    Insumos!F:F,
                                                    MATCH(
                                                        A110&amp;B110,
                                                        Insumos!I:I,
                                                        0)
                                                ),
                                                0
                                            ),
                                            "Não encontrado"),
                                        IFERROR(
                                            INDEX(M:M,
                                                MATCH(
                                                    A110&amp;B110,AG:AG,
                                                    0)
                                            ),
                                            "Não encontrado")
                                    )</f>
        <v>0.48669960136614004</v>
      </c>
      <c r="M110" s="72">
        <f t="shared" si="77"/>
        <v>14.600988040984202</v>
      </c>
      <c r="N110" s="72">
        <f>IF(
                        C110="INSUMO",
                                        IFERROR(
                                            IF(
                                                INDEX(
                                                    Insumos!C:C,
                                                    MATCH(
                                                        A110&amp;B110,
                                                        Insumos!I:I,
                                                        0)
                                                )="Equipamento",
                                                INDEX(
                                                    Insumos!F:F,
                                                    MATCH(
                                                        A110&amp;B110,
                                                        Insumos!I:I,
                                                        0)
                                                ),
                                                0
                                            ),
                                            "Não encontrado"),
                                        IFERROR(
                                            INDEX(O:O,
                                                MATCH(
                                                    A110&amp;B110,AG:AG,
                                                    0)
                                            ),
                                            "Não encontrado")
                                    )</f>
        <v>0.82734480136170918</v>
      </c>
      <c r="O110" s="72">
        <f t="shared" si="78"/>
        <v>24.820344040851275</v>
      </c>
      <c r="P110" s="72">
        <f>IF(
                        C110="INSUMO",
                                        IFERROR(
                                            IF(
                                                INDEX(
                                                    Insumos!C:C,
                                                    MATCH(
                                                        A110&amp;B110,
                                                        Insumos!I:I,
                                                        0)
                                                )="Transporte",
                                                INDEX(
                                                    Insumos!F:F,
                                                    MATCH(
                                                        A110&amp;B110,
                                                        Insumos!I:I,
                                                        0)
                                                ),
                                                0
                                            ),
                                            "Não encontrado"),
                                        IFERROR(
                                            INDEX(Q:Q,
                                                MATCH(
                                                    A110&amp;B110,AG:AG,
                                                    0)
                                            ),
                                            "Não encontrado")
                                    )</f>
        <v>0</v>
      </c>
      <c r="Q110" s="72">
        <f t="shared" si="79"/>
        <v>0</v>
      </c>
      <c r="R110" s="72">
        <f>IF(
                        C110="INSUMO",
                                        IFERROR(
                                            IF(
                                                INDEX(
                                                    Insumos!C:C,
                                                    MATCH(
                                                        A110&amp;B110,
                                                        Insumos!I:I,
                                                        0)
                                                )="Terceirizados",
                                                INDEX(
                                                    Insumos!F:F,
                                                    MATCH(
                                                        A110&amp;B110,
                                                        Insumos!I:I,
                                                        0)
                                                ),
                                                0
                                            ),
                                            "Não encontrado"),
                                        IFERROR(
                                            INDEX(S:S,
                                                MATCH(
                                                    A110&amp;B110,AG:AG,
                                                    0)
                                            ),
                                            "Não encontrado")
                                    )</f>
        <v>0</v>
      </c>
      <c r="S110" s="72">
        <f t="shared" si="80"/>
        <v>0</v>
      </c>
      <c r="T110" s="72">
        <f>IF(
                        C110="INSUMO",
                                        IFERROR(
                                            IF(
                                                INDEX(
                                                    Insumos!C:C,
                                                    MATCH(
                                                        A110&amp;B110,
                                                        Insumos!I:I,
                                                        0)
                                                )="Comissionamento",
                                                INDEX(
                                                    Insumos!F:F,
                                                    MATCH(
                                                        A110&amp;B110,
                                                        Insumos!I:I,
                                                        0)
                                                ),
                                                0
                                            ),
                                            "Não encontrado"),
                                        IFERROR(
                                            INDEX(U:U,
                                                MATCH(
                                                    A110&amp;B110,AG:AG,
                                                    0)
                                            ),
                                            "Não encontrado")
                                    )</f>
        <v>0</v>
      </c>
      <c r="U110" s="72">
        <f t="shared" si="81"/>
        <v>0</v>
      </c>
      <c r="V110" s="72">
        <f>IF(
                        C110="INSUMO",
                                        IFERROR(
                                            IF(
                                                INDEX(
                                                    Insumos!C:C,
                                                    MATCH(
                                                        A110&amp;B110,
                                                        Insumos!I:I,
                                                        0)
                                                )="Verba",
                                                INDEX(
                                                    Insumos!F:F,
                                                    MATCH(
                                                        A110&amp;B110,
                                                        Insumos!I:I,
                                                        0)
                                                ),
                                                0
                                            ),
                                            "Não encontrado"),
                                        IFERROR(
                                            INDEX(W:W,
                                                MATCH(
                                                    A110&amp;B110,AG:AG,
                                                    0)
                                            ),
                                            "Não encontrado")
                                    )</f>
        <v>0</v>
      </c>
      <c r="W110" s="72">
        <f t="shared" si="82"/>
        <v>0</v>
      </c>
      <c r="X110" s="72">
        <f>IF(
                        C110="INSUMO",
                                        IFERROR(
                                            IF(
                                                INDEX(
                                                    Insumos!C:C,
                                                    MATCH(
                                                        A110&amp;B110,
                                                        Insumos!I:I,
                                                        0)
                                                )="Outro",
                                                INDEX(
                                                    Insumos!F:F,
                                                    MATCH(
                                                        A110&amp;B110,
                                                        Insumos!I:I,
                                                        0)
                                                ),
                                                0
                                            ),
                                            "Não encontrado"),
                                        IFERROR(
                                            INDEX(Y:Y,
                                                MATCH(
                                                    A110&amp;B110,AG:AG,
                                                    0)
                                            ),
                                            "Não encontrado")
                                    )</f>
        <v>4.9845749999999994E-2</v>
      </c>
      <c r="Y110" s="72">
        <f t="shared" si="83"/>
        <v>1.4953724999999998</v>
      </c>
      <c r="Z110" s="72">
        <f>IF(
                            C110="INSUMO",
                            IFERROR(
                                INDEX(
                                    Insumos!F:F,
                                    MATCH(
                                        A110&amp;B110,
                                        Insumos!I:I,
                                        0)
                                ),
                                "Não encontrado"),
                            IFERROR(
                                INDEX(AA:AA,
                                    MATCH(
                                        A110&amp;B110,AG:AG,
                                        0)
                                ),
                                "Não encontrado")
                        )</f>
        <v>2.6411926730678488</v>
      </c>
      <c r="AA110" s="72">
        <f t="shared" si="84"/>
        <v>79.235780192035463</v>
      </c>
      <c r="AB110" s="73"/>
      <c r="AC110" s="73"/>
      <c r="AD110" s="70" t="s">
        <v>39</v>
      </c>
      <c r="AE110" s="74"/>
      <c r="AF110" s="74"/>
    </row>
    <row r="111" spans="1:33" x14ac:dyDescent="0.25">
      <c r="A111" s="136" t="s">
        <v>208</v>
      </c>
      <c r="B111" s="51" t="s">
        <v>76</v>
      </c>
      <c r="C111" s="52" t="s">
        <v>39</v>
      </c>
      <c r="D111" s="53" t="s">
        <v>40</v>
      </c>
      <c r="E111" s="53" t="s">
        <v>209</v>
      </c>
      <c r="F111" s="54" t="s">
        <v>78</v>
      </c>
      <c r="G111" s="55"/>
      <c r="H111" s="56"/>
      <c r="I111" s="56">
        <f>SUM(I112:I114)</f>
        <v>0</v>
      </c>
      <c r="J111" s="56"/>
      <c r="K111" s="56">
        <f>SUM(K112:K114)</f>
        <v>114.8158098</v>
      </c>
      <c r="L111" s="56"/>
      <c r="M111" s="56">
        <f>SUM(M112:M114)</f>
        <v>97.295809800000001</v>
      </c>
      <c r="N111" s="56"/>
      <c r="O111" s="56">
        <f>SUM(O112:O114)</f>
        <v>0</v>
      </c>
      <c r="P111" s="56"/>
      <c r="Q111" s="56">
        <f>SUM(Q112:Q114)</f>
        <v>0</v>
      </c>
      <c r="R111" s="56"/>
      <c r="S111" s="56">
        <f>SUM(S112:S114)</f>
        <v>0</v>
      </c>
      <c r="T111" s="56"/>
      <c r="U111" s="56">
        <f>SUM(U112:U114)</f>
        <v>0</v>
      </c>
      <c r="V111" s="56"/>
      <c r="W111" s="56">
        <f>SUM(W112:W114)</f>
        <v>0</v>
      </c>
      <c r="X111" s="56"/>
      <c r="Y111" s="56">
        <f>SUM(Y112:Y114)</f>
        <v>17.52</v>
      </c>
      <c r="Z111" s="56"/>
      <c r="AA111" s="56">
        <f>SUM(AA112:AA114)</f>
        <v>114.8158098</v>
      </c>
      <c r="AB111" s="57" t="s">
        <v>39</v>
      </c>
      <c r="AC111" s="57"/>
      <c r="AD111" s="53" t="s">
        <v>39</v>
      </c>
      <c r="AE111" s="58" t="s">
        <v>39</v>
      </c>
      <c r="AF111" s="58" t="s">
        <v>79</v>
      </c>
      <c r="AG111" t="str">
        <f>A111&amp;B111&amp;C111</f>
        <v>0078PRÓPRIA</v>
      </c>
    </row>
    <row r="112" spans="1:33" x14ac:dyDescent="0.25">
      <c r="A112" s="137" t="s">
        <v>210</v>
      </c>
      <c r="B112" s="68" t="s">
        <v>38</v>
      </c>
      <c r="C112" s="69" t="s">
        <v>86</v>
      </c>
      <c r="D112" s="70" t="s">
        <v>40</v>
      </c>
      <c r="E112" s="70" t="s">
        <v>211</v>
      </c>
      <c r="F112" s="71" t="s">
        <v>90</v>
      </c>
      <c r="G112" s="71">
        <v>1</v>
      </c>
      <c r="H112" s="72">
        <f>IF(
                        C112="INSUMO",
                                        IFERROR(
                                            IF(
                                                INDEX(
                                                    Insumos!C:C,
                                                    MATCH(
                                                        A112&amp;B112,
                                                        Insumos!I:I,
                                                        0)
                                                )="Material",
                                                INDEX(
                                                    Insumos!F:F,
                                                    MATCH(
                                                        A112&amp;B112,
                                                        Insumos!I:I,
                                                        0)
                                                ),
                                                0
                                            ),
                                            "Não encontrado"),
                                        IFERROR(
                                            INDEX(I:I,
                                                MATCH(
                                                    A112&amp;B112,AG:AG,
                                                    0)
                                            ),
                                            "Não encontrado")
                                    )</f>
        <v>0</v>
      </c>
      <c r="I112" s="72">
        <f>H112*G112/1</f>
        <v>0</v>
      </c>
      <c r="J112" s="72">
        <f t="shared" ref="J112:K114" si="85">T112 + N112 + L112 + X112 + R112 + P112 + V112</f>
        <v>30.0758458</v>
      </c>
      <c r="K112" s="72">
        <f t="shared" si="85"/>
        <v>30.0758458</v>
      </c>
      <c r="L112" s="72">
        <f>IF(
                        C112="INSUMO",
                                        IFERROR(
                                            IF(
                                                INDEX(
                                                    Insumos!C:C,
                                                    MATCH(
                                                        A112&amp;B112,
                                                        Insumos!I:I,
                                                        0)
                                                )="Mao_obra",
                                                INDEX(
                                                    Insumos!F:F,
                                                    MATCH(
                                                        A112&amp;B112,
                                                        Insumos!I:I,
                                                        0)
                                                ),
                                                0
                                            ),
                                            "Não encontrado"),
                                        IFERROR(
                                            INDEX(M:M,
                                                MATCH(
                                                    A112&amp;B112,AG:AG,
                                                    0)
                                            ),
                                            "Não encontrado")
                                    )</f>
        <v>25.0558458</v>
      </c>
      <c r="M112" s="72">
        <f>L112*G112/1</f>
        <v>25.0558458</v>
      </c>
      <c r="N112" s="72">
        <f>IF(
                        C112="INSUMO",
                                        IFERROR(
                                            IF(
                                                INDEX(
                                                    Insumos!C:C,
                                                    MATCH(
                                                        A112&amp;B112,
                                                        Insumos!I:I,
                                                        0)
                                                )="Equipamento",
                                                INDEX(
                                                    Insumos!F:F,
                                                    MATCH(
                                                        A112&amp;B112,
                                                        Insumos!I:I,
                                                        0)
                                                ),
                                                0
                                            ),
                                            "Não encontrado"),
                                        IFERROR(
                                            INDEX(O:O,
                                                MATCH(
                                                    A112&amp;B112,AG:AG,
                                                    0)
                                            ),
                                            "Não encontrado")
                                    )</f>
        <v>0</v>
      </c>
      <c r="O112" s="72">
        <f>N112*G112/1</f>
        <v>0</v>
      </c>
      <c r="P112" s="72">
        <f>IF(
                        C112="INSUMO",
                                        IFERROR(
                                            IF(
                                                INDEX(
                                                    Insumos!C:C,
                                                    MATCH(
                                                        A112&amp;B112,
                                                        Insumos!I:I,
                                                        0)
                                                )="Transporte",
                                                INDEX(
                                                    Insumos!F:F,
                                                    MATCH(
                                                        A112&amp;B112,
                                                        Insumos!I:I,
                                                        0)
                                                ),
                                                0
                                            ),
                                            "Não encontrado"),
                                        IFERROR(
                                            INDEX(Q:Q,
                                                MATCH(
                                                    A112&amp;B112,AG:AG,
                                                    0)
                                            ),
                                            "Não encontrado")
                                    )</f>
        <v>0</v>
      </c>
      <c r="Q112" s="72">
        <f>P112*G112/1</f>
        <v>0</v>
      </c>
      <c r="R112" s="72">
        <f>IF(
                        C112="INSUMO",
                                        IFERROR(
                                            IF(
                                                INDEX(
                                                    Insumos!C:C,
                                                    MATCH(
                                                        A112&amp;B112,
                                                        Insumos!I:I,
                                                        0)
                                                )="Terceirizados",
                                                INDEX(
                                                    Insumos!F:F,
                                                    MATCH(
                                                        A112&amp;B112,
                                                        Insumos!I:I,
                                                        0)
                                                ),
                                                0
                                            ),
                                            "Não encontrado"),
                                        IFERROR(
                                            INDEX(S:S,
                                                MATCH(
                                                    A112&amp;B112,AG:AG,
                                                    0)
                                            ),
                                            "Não encontrado")
                                    )</f>
        <v>0</v>
      </c>
      <c r="S112" s="72">
        <f>R112*G112/1</f>
        <v>0</v>
      </c>
      <c r="T112" s="72">
        <f>IF(
                        C112="INSUMO",
                                        IFERROR(
                                            IF(
                                                INDEX(
                                                    Insumos!C:C,
                                                    MATCH(
                                                        A112&amp;B112,
                                                        Insumos!I:I,
                                                        0)
                                                )="Comissionamento",
                                                INDEX(
                                                    Insumos!F:F,
                                                    MATCH(
                                                        A112&amp;B112,
                                                        Insumos!I:I,
                                                        0)
                                                ),
                                                0
                                            ),
                                            "Não encontrado"),
                                        IFERROR(
                                            INDEX(U:U,
                                                MATCH(
                                                    A112&amp;B112,AG:AG,
                                                    0)
                                            ),
                                            "Não encontrado")
                                    )</f>
        <v>0</v>
      </c>
      <c r="U112" s="72">
        <f>T112*G112/1</f>
        <v>0</v>
      </c>
      <c r="V112" s="72">
        <f>IF(
                        C112="INSUMO",
                                        IFERROR(
                                            IF(
                                                INDEX(
                                                    Insumos!C:C,
                                                    MATCH(
                                                        A112&amp;B112,
                                                        Insumos!I:I,
                                                        0)
                                                )="Verba",
                                                INDEX(
                                                    Insumos!F:F,
                                                    MATCH(
                                                        A112&amp;B112,
                                                        Insumos!I:I,
                                                        0)
                                                ),
                                                0
                                            ),
                                            "Não encontrado"),
                                        IFERROR(
                                            INDEX(W:W,
                                                MATCH(
                                                    A112&amp;B112,AG:AG,
                                                    0)
                                            ),
                                            "Não encontrado")
                                    )</f>
        <v>0</v>
      </c>
      <c r="W112" s="72">
        <f>V112*G112/1</f>
        <v>0</v>
      </c>
      <c r="X112" s="72">
        <f>IF(
                        C112="INSUMO",
                                        IFERROR(
                                            IF(
                                                INDEX(
                                                    Insumos!C:C,
                                                    MATCH(
                                                        A112&amp;B112,
                                                        Insumos!I:I,
                                                        0)
                                                )="Outro",
                                                INDEX(
                                                    Insumos!F:F,
                                                    MATCH(
                                                        A112&amp;B112,
                                                        Insumos!I:I,
                                                        0)
                                                ),
                                                0
                                            ),
                                            "Não encontrado"),
                                        IFERROR(
                                            INDEX(Y:Y,
                                                MATCH(
                                                    A112&amp;B112,AG:AG,
                                                    0)
                                            ),
                                            "Não encontrado")
                                    )</f>
        <v>5.0199999999999996</v>
      </c>
      <c r="Y112" s="72">
        <f>X112*G112/1</f>
        <v>5.0199999999999996</v>
      </c>
      <c r="Z112" s="72">
        <f>IF(
                            C112="INSUMO",
                            IFERROR(
                                INDEX(
                                    Insumos!F:F,
                                    MATCH(
                                        A112&amp;B112,
                                        Insumos!I:I,
                                        0)
                                ),
                                "Não encontrado"),
                            IFERROR(
                                INDEX(AA:AA,
                                    MATCH(
                                        A112&amp;B112,AG:AG,
                                        0)
                                ),
                                "Não encontrado")
                        )</f>
        <v>30.0758458</v>
      </c>
      <c r="AA112" s="72">
        <f>G112*Z112</f>
        <v>30.0758458</v>
      </c>
      <c r="AB112" s="73"/>
      <c r="AC112" s="73"/>
      <c r="AD112" s="70" t="s">
        <v>39</v>
      </c>
      <c r="AE112" s="74"/>
      <c r="AF112" s="74"/>
    </row>
    <row r="113" spans="1:33" x14ac:dyDescent="0.25">
      <c r="A113" s="138" t="s">
        <v>212</v>
      </c>
      <c r="B113" s="60" t="s">
        <v>38</v>
      </c>
      <c r="C113" s="61" t="s">
        <v>86</v>
      </c>
      <c r="D113" s="62" t="s">
        <v>40</v>
      </c>
      <c r="E113" s="62" t="s">
        <v>213</v>
      </c>
      <c r="F113" s="63" t="s">
        <v>90</v>
      </c>
      <c r="G113" s="63">
        <v>1.5</v>
      </c>
      <c r="H113" s="64">
        <f>IF(
                        C113="INSUMO",
                                        IFERROR(
                                            IF(
                                                INDEX(
                                                    Insumos!C:C,
                                                    MATCH(
                                                        A113&amp;B113,
                                                        Insumos!I:I,
                                                        0)
                                                )="Material",
                                                INDEX(
                                                    Insumos!F:F,
                                                    MATCH(
                                                        A113&amp;B113,
                                                        Insumos!I:I,
                                                        0)
                                                ),
                                                0
                                            ),
                                            "Não encontrado"),
                                        IFERROR(
                                            INDEX(I:I,
                                                MATCH(
                                                    A113&amp;B113,AG:AG,
                                                    0)
                                            ),
                                            "Não encontrado")
                                    )</f>
        <v>0</v>
      </c>
      <c r="I113" s="64">
        <f>H113*G113/1</f>
        <v>0</v>
      </c>
      <c r="J113" s="64">
        <f t="shared" si="85"/>
        <v>37.793896000000004</v>
      </c>
      <c r="K113" s="64">
        <f t="shared" si="85"/>
        <v>56.690843999999998</v>
      </c>
      <c r="L113" s="64">
        <f>IF(
                        C113="INSUMO",
                                        IFERROR(
                                            IF(
                                                INDEX(
                                                    Insumos!C:C,
                                                    MATCH(
                                                        A113&amp;B113,
                                                        Insumos!I:I,
                                                        0)
                                                )="Mao_obra",
                                                INDEX(
                                                    Insumos!F:F,
                                                    MATCH(
                                                        A113&amp;B113,
                                                        Insumos!I:I,
                                                        0)
                                                ),
                                                0
                                            ),
                                            "Não encontrado"),
                                        IFERROR(
                                            INDEX(M:M,
                                                MATCH(
                                                    A113&amp;B113,AG:AG,
                                                    0)
                                            ),
                                            "Não encontrado")
                                    )</f>
        <v>32.773896000000001</v>
      </c>
      <c r="M113" s="64">
        <f>L113*G113/1</f>
        <v>49.160843999999997</v>
      </c>
      <c r="N113" s="64">
        <f>IF(
                        C113="INSUMO",
                                        IFERROR(
                                            IF(
                                                INDEX(
                                                    Insumos!C:C,
                                                    MATCH(
                                                        A113&amp;B113,
                                                        Insumos!I:I,
                                                        0)
                                                )="Equipamento",
                                                INDEX(
                                                    Insumos!F:F,
                                                    MATCH(
                                                        A113&amp;B113,
                                                        Insumos!I:I,
                                                        0)
                                                ),
                                                0
                                            ),
                                            "Não encontrado"),
                                        IFERROR(
                                            INDEX(O:O,
                                                MATCH(
                                                    A113&amp;B113,AG:AG,
                                                    0)
                                            ),
                                            "Não encontrado")
                                    )</f>
        <v>0</v>
      </c>
      <c r="O113" s="64">
        <f>N113*G113/1</f>
        <v>0</v>
      </c>
      <c r="P113" s="64">
        <f>IF(
                        C113="INSUMO",
                                        IFERROR(
                                            IF(
                                                INDEX(
                                                    Insumos!C:C,
                                                    MATCH(
                                                        A113&amp;B113,
                                                        Insumos!I:I,
                                                        0)
                                                )="Transporte",
                                                INDEX(
                                                    Insumos!F:F,
                                                    MATCH(
                                                        A113&amp;B113,
                                                        Insumos!I:I,
                                                        0)
                                                ),
                                                0
                                            ),
                                            "Não encontrado"),
                                        IFERROR(
                                            INDEX(Q:Q,
                                                MATCH(
                                                    A113&amp;B113,AG:AG,
                                                    0)
                                            ),
                                            "Não encontrado")
                                    )</f>
        <v>0</v>
      </c>
      <c r="Q113" s="64">
        <f>P113*G113/1</f>
        <v>0</v>
      </c>
      <c r="R113" s="64">
        <f>IF(
                        C113="INSUMO",
                                        IFERROR(
                                            IF(
                                                INDEX(
                                                    Insumos!C:C,
                                                    MATCH(
                                                        A113&amp;B113,
                                                        Insumos!I:I,
                                                        0)
                                                )="Terceirizados",
                                                INDEX(
                                                    Insumos!F:F,
                                                    MATCH(
                                                        A113&amp;B113,
                                                        Insumos!I:I,
                                                        0)
                                                ),
                                                0
                                            ),
                                            "Não encontrado"),
                                        IFERROR(
                                            INDEX(S:S,
                                                MATCH(
                                                    A113&amp;B113,AG:AG,
                                                    0)
                                            ),
                                            "Não encontrado")
                                    )</f>
        <v>0</v>
      </c>
      <c r="S113" s="64">
        <f>R113*G113/1</f>
        <v>0</v>
      </c>
      <c r="T113" s="64">
        <f>IF(
                        C113="INSUMO",
                                        IFERROR(
                                            IF(
                                                INDEX(
                                                    Insumos!C:C,
                                                    MATCH(
                                                        A113&amp;B113,
                                                        Insumos!I:I,
                                                        0)
                                                )="Comissionamento",
                                                INDEX(
                                                    Insumos!F:F,
                                                    MATCH(
                                                        A113&amp;B113,
                                                        Insumos!I:I,
                                                        0)
                                                ),
                                                0
                                            ),
                                            "Não encontrado"),
                                        IFERROR(
                                            INDEX(U:U,
                                                MATCH(
                                                    A113&amp;B113,AG:AG,
                                                    0)
                                            ),
                                            "Não encontrado")
                                    )</f>
        <v>0</v>
      </c>
      <c r="U113" s="64">
        <f>T113*G113/1</f>
        <v>0</v>
      </c>
      <c r="V113" s="64">
        <f>IF(
                        C113="INSUMO",
                                        IFERROR(
                                            IF(
                                                INDEX(
                                                    Insumos!C:C,
                                                    MATCH(
                                                        A113&amp;B113,
                                                        Insumos!I:I,
                                                        0)
                                                )="Verba",
                                                INDEX(
                                                    Insumos!F:F,
                                                    MATCH(
                                                        A113&amp;B113,
                                                        Insumos!I:I,
                                                        0)
                                                ),
                                                0
                                            ),
                                            "Não encontrado"),
                                        IFERROR(
                                            INDEX(W:W,
                                                MATCH(
                                                    A113&amp;B113,AG:AG,
                                                    0)
                                            ),
                                            "Não encontrado")
                                    )</f>
        <v>0</v>
      </c>
      <c r="W113" s="64">
        <f>V113*G113/1</f>
        <v>0</v>
      </c>
      <c r="X113" s="64">
        <f>IF(
                        C113="INSUMO",
                                        IFERROR(
                                            IF(
                                                INDEX(
                                                    Insumos!C:C,
                                                    MATCH(
                                                        A113&amp;B113,
                                                        Insumos!I:I,
                                                        0)
                                                )="Outro",
                                                INDEX(
                                                    Insumos!F:F,
                                                    MATCH(
                                                        A113&amp;B113,
                                                        Insumos!I:I,
                                                        0)
                                                ),
                                                0
                                            ),
                                            "Não encontrado"),
                                        IFERROR(
                                            INDEX(Y:Y,
                                                MATCH(
                                                    A113&amp;B113,AG:AG,
                                                    0)
                                            ),
                                            "Não encontrado")
                                    )</f>
        <v>5.0199999999999996</v>
      </c>
      <c r="Y113" s="64">
        <f>X113*G113/1</f>
        <v>7.5299999999999994</v>
      </c>
      <c r="Z113" s="64">
        <f>IF(
                            C113="INSUMO",
                            IFERROR(
                                INDEX(
                                    Insumos!F:F,
                                    MATCH(
                                        A113&amp;B113,
                                        Insumos!I:I,
                                        0)
                                ),
                                "Não encontrado"),
                            IFERROR(
                                INDEX(AA:AA,
                                    MATCH(
                                        A113&amp;B113,AG:AG,
                                        0)
                                ),
                                "Não encontrado")
                        )</f>
        <v>37.793895999999997</v>
      </c>
      <c r="AA113" s="64">
        <f>G113*Z113</f>
        <v>56.690843999999998</v>
      </c>
      <c r="AB113" s="65"/>
      <c r="AC113" s="65"/>
      <c r="AD113" s="62" t="s">
        <v>39</v>
      </c>
      <c r="AE113" s="66"/>
      <c r="AF113" s="66"/>
    </row>
    <row r="114" spans="1:33" x14ac:dyDescent="0.25">
      <c r="A114" s="137" t="s">
        <v>88</v>
      </c>
      <c r="B114" s="68" t="s">
        <v>38</v>
      </c>
      <c r="C114" s="69" t="s">
        <v>86</v>
      </c>
      <c r="D114" s="70" t="s">
        <v>40</v>
      </c>
      <c r="E114" s="70" t="s">
        <v>89</v>
      </c>
      <c r="F114" s="71" t="s">
        <v>90</v>
      </c>
      <c r="G114" s="71">
        <v>1</v>
      </c>
      <c r="H114" s="72">
        <f>IF(
                        C114="INSUMO",
                                        IFERROR(
                                            IF(
                                                INDEX(
                                                    Insumos!C:C,
                                                    MATCH(
                                                        A114&amp;B114,
                                                        Insumos!I:I,
                                                        0)
                                                )="Material",
                                                INDEX(
                                                    Insumos!F:F,
                                                    MATCH(
                                                        A114&amp;B114,
                                                        Insumos!I:I,
                                                        0)
                                                ),
                                                0
                                            ),
                                            "Não encontrado"),
                                        IFERROR(
                                            INDEX(I:I,
                                                MATCH(
                                                    A114&amp;B114,AG:AG,
                                                    0)
                                            ),
                                            "Não encontrado")
                                    )</f>
        <v>0</v>
      </c>
      <c r="I114" s="72">
        <f>H114*G114/1</f>
        <v>0</v>
      </c>
      <c r="J114" s="72">
        <f t="shared" si="85"/>
        <v>28.049120000000002</v>
      </c>
      <c r="K114" s="72">
        <f t="shared" si="85"/>
        <v>28.049120000000002</v>
      </c>
      <c r="L114" s="72">
        <f>IF(
                        C114="INSUMO",
                                        IFERROR(
                                            IF(
                                                INDEX(
                                                    Insumos!C:C,
                                                    MATCH(
                                                        A114&amp;B114,
                                                        Insumos!I:I,
                                                        0)
                                                )="Mao_obra",
                                                INDEX(
                                                    Insumos!F:F,
                                                    MATCH(
                                                        A114&amp;B114,
                                                        Insumos!I:I,
                                                        0)
                                                ),
                                                0
                                            ),
                                            "Não encontrado"),
                                        IFERROR(
                                            INDEX(M:M,
                                                MATCH(
                                                    A114&amp;B114,AG:AG,
                                                    0)
                                            ),
                                            "Não encontrado")
                                    )</f>
        <v>23.079120000000003</v>
      </c>
      <c r="M114" s="72">
        <f>L114*G114/1</f>
        <v>23.079120000000003</v>
      </c>
      <c r="N114" s="72">
        <f>IF(
                        C114="INSUMO",
                                        IFERROR(
                                            IF(
                                                INDEX(
                                                    Insumos!C:C,
                                                    MATCH(
                                                        A114&amp;B114,
                                                        Insumos!I:I,
                                                        0)
                                                )="Equipamento",
                                                INDEX(
                                                    Insumos!F:F,
                                                    MATCH(
                                                        A114&amp;B114,
                                                        Insumos!I:I,
                                                        0)
                                                ),
                                                0
                                            ),
                                            "Não encontrado"),
                                        IFERROR(
                                            INDEX(O:O,
                                                MATCH(
                                                    A114&amp;B114,AG:AG,
                                                    0)
                                            ),
                                            "Não encontrado")
                                    )</f>
        <v>0</v>
      </c>
      <c r="O114" s="72">
        <f>N114*G114/1</f>
        <v>0</v>
      </c>
      <c r="P114" s="72">
        <f>IF(
                        C114="INSUMO",
                                        IFERROR(
                                            IF(
                                                INDEX(
                                                    Insumos!C:C,
                                                    MATCH(
                                                        A114&amp;B114,
                                                        Insumos!I:I,
                                                        0)
                                                )="Transporte",
                                                INDEX(
                                                    Insumos!F:F,
                                                    MATCH(
                                                        A114&amp;B114,
                                                        Insumos!I:I,
                                                        0)
                                                ),
                                                0
                                            ),
                                            "Não encontrado"),
                                        IFERROR(
                                            INDEX(Q:Q,
                                                MATCH(
                                                    A114&amp;B114,AG:AG,
                                                    0)
                                            ),
                                            "Não encontrado")
                                    )</f>
        <v>0</v>
      </c>
      <c r="Q114" s="72">
        <f>P114*G114/1</f>
        <v>0</v>
      </c>
      <c r="R114" s="72">
        <f>IF(
                        C114="INSUMO",
                                        IFERROR(
                                            IF(
                                                INDEX(
                                                    Insumos!C:C,
                                                    MATCH(
                                                        A114&amp;B114,
                                                        Insumos!I:I,
                                                        0)
                                                )="Terceirizados",
                                                INDEX(
                                                    Insumos!F:F,
                                                    MATCH(
                                                        A114&amp;B114,
                                                        Insumos!I:I,
                                                        0)
                                                ),
                                                0
                                            ),
                                            "Não encontrado"),
                                        IFERROR(
                                            INDEX(S:S,
                                                MATCH(
                                                    A114&amp;B114,AG:AG,
                                                    0)
                                            ),
                                            "Não encontrado")
                                    )</f>
        <v>0</v>
      </c>
      <c r="S114" s="72">
        <f>R114*G114/1</f>
        <v>0</v>
      </c>
      <c r="T114" s="72">
        <f>IF(
                        C114="INSUMO",
                                        IFERROR(
                                            IF(
                                                INDEX(
                                                    Insumos!C:C,
                                                    MATCH(
                                                        A114&amp;B114,
                                                        Insumos!I:I,
                                                        0)
                                                )="Comissionamento",
                                                INDEX(
                                                    Insumos!F:F,
                                                    MATCH(
                                                        A114&amp;B114,
                                                        Insumos!I:I,
                                                        0)
                                                ),
                                                0
                                            ),
                                            "Não encontrado"),
                                        IFERROR(
                                            INDEX(U:U,
                                                MATCH(
                                                    A114&amp;B114,AG:AG,
                                                    0)
                                            ),
                                            "Não encontrado")
                                    )</f>
        <v>0</v>
      </c>
      <c r="U114" s="72">
        <f>T114*G114/1</f>
        <v>0</v>
      </c>
      <c r="V114" s="72">
        <f>IF(
                        C114="INSUMO",
                                        IFERROR(
                                            IF(
                                                INDEX(
                                                    Insumos!C:C,
                                                    MATCH(
                                                        A114&amp;B114,
                                                        Insumos!I:I,
                                                        0)
                                                )="Verba",
                                                INDEX(
                                                    Insumos!F:F,
                                                    MATCH(
                                                        A114&amp;B114,
                                                        Insumos!I:I,
                                                        0)
                                                ),
                                                0
                                            ),
                                            "Não encontrado"),
                                        IFERROR(
                                            INDEX(W:W,
                                                MATCH(
                                                    A114&amp;B114,AG:AG,
                                                    0)
                                            ),
                                            "Não encontrado")
                                    )</f>
        <v>0</v>
      </c>
      <c r="W114" s="72">
        <f>V114*G114/1</f>
        <v>0</v>
      </c>
      <c r="X114" s="72">
        <f>IF(
                        C114="INSUMO",
                                        IFERROR(
                                            IF(
                                                INDEX(
                                                    Insumos!C:C,
                                                    MATCH(
                                                        A114&amp;B114,
                                                        Insumos!I:I,
                                                        0)
                                                )="Outro",
                                                INDEX(
                                                    Insumos!F:F,
                                                    MATCH(
                                                        A114&amp;B114,
                                                        Insumos!I:I,
                                                        0)
                                                ),
                                                0
                                            ),
                                            "Não encontrado"),
                                        IFERROR(
                                            INDEX(Y:Y,
                                                MATCH(
                                                    A114&amp;B114,AG:AG,
                                                    0)
                                            ),
                                            "Não encontrado")
                                    )</f>
        <v>4.97</v>
      </c>
      <c r="Y114" s="72">
        <f>X114*G114/1</f>
        <v>4.97</v>
      </c>
      <c r="Z114" s="72">
        <f>IF(
                            C114="INSUMO",
                            IFERROR(
                                INDEX(
                                    Insumos!F:F,
                                    MATCH(
                                        A114&amp;B114,
                                        Insumos!I:I,
                                        0)
                                ),
                                "Não encontrado"),
                            IFERROR(
                                INDEX(AA:AA,
                                    MATCH(
                                        A114&amp;B114,AG:AG,
                                        0)
                                ),
                                "Não encontrado")
                        )</f>
        <v>28.049120000000002</v>
      </c>
      <c r="AA114" s="72">
        <f>G114*Z114</f>
        <v>28.049120000000002</v>
      </c>
      <c r="AB114" s="73"/>
      <c r="AC114" s="73"/>
      <c r="AD114" s="70" t="s">
        <v>39</v>
      </c>
      <c r="AE114" s="74"/>
      <c r="AF114" s="74"/>
    </row>
    <row r="115" spans="1:33" x14ac:dyDescent="0.25">
      <c r="A115" s="136" t="s">
        <v>214</v>
      </c>
      <c r="B115" s="51" t="s">
        <v>76</v>
      </c>
      <c r="C115" s="52" t="s">
        <v>39</v>
      </c>
      <c r="D115" s="53" t="s">
        <v>40</v>
      </c>
      <c r="E115" s="53" t="s">
        <v>215</v>
      </c>
      <c r="F115" s="54" t="s">
        <v>78</v>
      </c>
      <c r="G115" s="55"/>
      <c r="H115" s="56"/>
      <c r="I115" s="56">
        <f>SUM(I116:I116)</f>
        <v>370</v>
      </c>
      <c r="J115" s="56"/>
      <c r="K115" s="56">
        <f>SUM(K116:K116)</f>
        <v>0</v>
      </c>
      <c r="L115" s="56"/>
      <c r="M115" s="56">
        <f>SUM(M116:M116)</f>
        <v>0</v>
      </c>
      <c r="N115" s="56"/>
      <c r="O115" s="56">
        <f>SUM(O116:O116)</f>
        <v>0</v>
      </c>
      <c r="P115" s="56"/>
      <c r="Q115" s="56">
        <f>SUM(Q116:Q116)</f>
        <v>0</v>
      </c>
      <c r="R115" s="56"/>
      <c r="S115" s="56">
        <f>SUM(S116:S116)</f>
        <v>0</v>
      </c>
      <c r="T115" s="56"/>
      <c r="U115" s="56">
        <f>SUM(U116:U116)</f>
        <v>0</v>
      </c>
      <c r="V115" s="56"/>
      <c r="W115" s="56">
        <f>SUM(W116:W116)</f>
        <v>0</v>
      </c>
      <c r="X115" s="56"/>
      <c r="Y115" s="56">
        <f>SUM(Y116:Y116)</f>
        <v>0</v>
      </c>
      <c r="Z115" s="56"/>
      <c r="AA115" s="56">
        <f>SUM(AA116:AA116)</f>
        <v>370</v>
      </c>
      <c r="AB115" s="57" t="s">
        <v>39</v>
      </c>
      <c r="AC115" s="57"/>
      <c r="AD115" s="53" t="s">
        <v>39</v>
      </c>
      <c r="AE115" s="58" t="s">
        <v>39</v>
      </c>
      <c r="AF115" s="58" t="s">
        <v>79</v>
      </c>
      <c r="AG115" t="str">
        <f>A115&amp;B115&amp;C115</f>
        <v>0079PRÓPRIA</v>
      </c>
    </row>
    <row r="116" spans="1:33" x14ac:dyDescent="0.25">
      <c r="A116" s="137" t="s">
        <v>216</v>
      </c>
      <c r="B116" s="68" t="s">
        <v>76</v>
      </c>
      <c r="C116" s="69" t="s">
        <v>45</v>
      </c>
      <c r="D116" s="70" t="s">
        <v>40</v>
      </c>
      <c r="E116" s="70" t="s">
        <v>217</v>
      </c>
      <c r="F116" s="71" t="s">
        <v>78</v>
      </c>
      <c r="G116" s="71">
        <v>1</v>
      </c>
      <c r="H116" s="72">
        <f>IF(
                        C116="INSUMO",
                                        IFERROR(
                                            IF(
                                                INDEX(
                                                    Insumos!C:C,
                                                    MATCH(
                                                        A116&amp;B116,
                                                        Insumos!I:I,
                                                        0)
                                                )="Material",
                                                INDEX(
                                                    Insumos!F:F,
                                                    MATCH(
                                                        A116&amp;B116,
                                                        Insumos!I:I,
                                                        0)
                                                ),
                                                0
                                            ),
                                            "Não encontrado"),
                                        IFERROR(
                                            INDEX(I:I,
                                                MATCH(
                                                    A116&amp;B116,AG:AG,
                                                    0)
                                            ),
                                            "Não encontrado")
                                    )</f>
        <v>370</v>
      </c>
      <c r="I116" s="72">
        <f>H116*G116/1</f>
        <v>370</v>
      </c>
      <c r="J116" s="72">
        <f>T116 + N116 + L116 + X116 + R116 + P116 + V116</f>
        <v>0</v>
      </c>
      <c r="K116" s="72">
        <f>U116 + O116 + M116 + Y116 + S116 + Q116 + W116</f>
        <v>0</v>
      </c>
      <c r="L116" s="72">
        <f>IF(
                        C116="INSUMO",
                                        IFERROR(
                                            IF(
                                                INDEX(
                                                    Insumos!C:C,
                                                    MATCH(
                                                        A116&amp;B116,
                                                        Insumos!I:I,
                                                        0)
                                                )="Mao_obra",
                                                INDEX(
                                                    Insumos!F:F,
                                                    MATCH(
                                                        A116&amp;B116,
                                                        Insumos!I:I,
                                                        0)
                                                ),
                                                0
                                            ),
                                            "Não encontrado"),
                                        IFERROR(
                                            INDEX(M:M,
                                                MATCH(
                                                    A116&amp;B116,AG:AG,
                                                    0)
                                            ),
                                            "Não encontrado")
                                    )</f>
        <v>0</v>
      </c>
      <c r="M116" s="72">
        <f>L116*G116/1</f>
        <v>0</v>
      </c>
      <c r="N116" s="72">
        <f>IF(
                        C116="INSUMO",
                                        IFERROR(
                                            IF(
                                                INDEX(
                                                    Insumos!C:C,
                                                    MATCH(
                                                        A116&amp;B116,
                                                        Insumos!I:I,
                                                        0)
                                                )="Equipamento",
                                                INDEX(
                                                    Insumos!F:F,
                                                    MATCH(
                                                        A116&amp;B116,
                                                        Insumos!I:I,
                                                        0)
                                                ),
                                                0
                                            ),
                                            "Não encontrado"),
                                        IFERROR(
                                            INDEX(O:O,
                                                MATCH(
                                                    A116&amp;B116,AG:AG,
                                                    0)
                                            ),
                                            "Não encontrado")
                                    )</f>
        <v>0</v>
      </c>
      <c r="O116" s="72">
        <f>N116*G116/1</f>
        <v>0</v>
      </c>
      <c r="P116" s="72">
        <f>IF(
                        C116="INSUMO",
                                        IFERROR(
                                            IF(
                                                INDEX(
                                                    Insumos!C:C,
                                                    MATCH(
                                                        A116&amp;B116,
                                                        Insumos!I:I,
                                                        0)
                                                )="Transporte",
                                                INDEX(
                                                    Insumos!F:F,
                                                    MATCH(
                                                        A116&amp;B116,
                                                        Insumos!I:I,
                                                        0)
                                                ),
                                                0
                                            ),
                                            "Não encontrado"),
                                        IFERROR(
                                            INDEX(Q:Q,
                                                MATCH(
                                                    A116&amp;B116,AG:AG,
                                                    0)
                                            ),
                                            "Não encontrado")
                                    )</f>
        <v>0</v>
      </c>
      <c r="Q116" s="72">
        <f>P116*G116/1</f>
        <v>0</v>
      </c>
      <c r="R116" s="72">
        <f>IF(
                        C116="INSUMO",
                                        IFERROR(
                                            IF(
                                                INDEX(
                                                    Insumos!C:C,
                                                    MATCH(
                                                        A116&amp;B116,
                                                        Insumos!I:I,
                                                        0)
                                                )="Terceirizados",
                                                INDEX(
                                                    Insumos!F:F,
                                                    MATCH(
                                                        A116&amp;B116,
                                                        Insumos!I:I,
                                                        0)
                                                ),
                                                0
                                            ),
                                            "Não encontrado"),
                                        IFERROR(
                                            INDEX(S:S,
                                                MATCH(
                                                    A116&amp;B116,AG:AG,
                                                    0)
                                            ),
                                            "Não encontrado")
                                    )</f>
        <v>0</v>
      </c>
      <c r="S116" s="72">
        <f>R116*G116/1</f>
        <v>0</v>
      </c>
      <c r="T116" s="72">
        <f>IF(
                        C116="INSUMO",
                                        IFERROR(
                                            IF(
                                                INDEX(
                                                    Insumos!C:C,
                                                    MATCH(
                                                        A116&amp;B116,
                                                        Insumos!I:I,
                                                        0)
                                                )="Comissionamento",
                                                INDEX(
                                                    Insumos!F:F,
                                                    MATCH(
                                                        A116&amp;B116,
                                                        Insumos!I:I,
                                                        0)
                                                ),
                                                0
                                            ),
                                            "Não encontrado"),
                                        IFERROR(
                                            INDEX(U:U,
                                                MATCH(
                                                    A116&amp;B116,AG:AG,
                                                    0)
                                            ),
                                            "Não encontrado")
                                    )</f>
        <v>0</v>
      </c>
      <c r="U116" s="72">
        <f>T116*G116/1</f>
        <v>0</v>
      </c>
      <c r="V116" s="72">
        <f>IF(
                        C116="INSUMO",
                                        IFERROR(
                                            IF(
                                                INDEX(
                                                    Insumos!C:C,
                                                    MATCH(
                                                        A116&amp;B116,
                                                        Insumos!I:I,
                                                        0)
                                                )="Verba",
                                                INDEX(
                                                    Insumos!F:F,
                                                    MATCH(
                                                        A116&amp;B116,
                                                        Insumos!I:I,
                                                        0)
                                                ),
                                                0
                                            ),
                                            "Não encontrado"),
                                        IFERROR(
                                            INDEX(W:W,
                                                MATCH(
                                                    A116&amp;B116,AG:AG,
                                                    0)
                                            ),
                                            "Não encontrado")
                                    )</f>
        <v>0</v>
      </c>
      <c r="W116" s="72">
        <f>V116*G116/1</f>
        <v>0</v>
      </c>
      <c r="X116" s="72">
        <f>IF(
                        C116="INSUMO",
                                        IFERROR(
                                            IF(
                                                INDEX(
                                                    Insumos!C:C,
                                                    MATCH(
                                                        A116&amp;B116,
                                                        Insumos!I:I,
                                                        0)
                                                )="Outro",
                                                INDEX(
                                                    Insumos!F:F,
                                                    MATCH(
                                                        A116&amp;B116,
                                                        Insumos!I:I,
                                                        0)
                                                ),
                                                0
                                            ),
                                            "Não encontrado"),
                                        IFERROR(
                                            INDEX(Y:Y,
                                                MATCH(
                                                    A116&amp;B116,AG:AG,
                                                    0)
                                            ),
                                            "Não encontrado")
                                    )</f>
        <v>0</v>
      </c>
      <c r="Y116" s="72">
        <f>X116*G116/1</f>
        <v>0</v>
      </c>
      <c r="Z116" s="72">
        <f>IF(
                            C116="INSUMO",
                            IFERROR(
                                INDEX(
                                    Insumos!F:F,
                                    MATCH(
                                        A116&amp;B116,
                                        Insumos!I:I,
                                        0)
                                ),
                                "Não encontrado"),
                            IFERROR(
                                INDEX(AA:AA,
                                    MATCH(
                                        A116&amp;B116,AG:AG,
                                        0)
                                ),
                                "Não encontrado")
                        )</f>
        <v>370</v>
      </c>
      <c r="AA116" s="72">
        <f>G116*Z116</f>
        <v>370</v>
      </c>
      <c r="AB116" s="73"/>
      <c r="AC116" s="73"/>
      <c r="AD116" s="70" t="s">
        <v>39</v>
      </c>
      <c r="AE116" s="74"/>
      <c r="AF116" s="74"/>
    </row>
    <row r="117" spans="1:33" x14ac:dyDescent="0.25">
      <c r="A117" s="136" t="s">
        <v>218</v>
      </c>
      <c r="B117" s="51" t="s">
        <v>76</v>
      </c>
      <c r="C117" s="52" t="s">
        <v>39</v>
      </c>
      <c r="D117" s="53" t="s">
        <v>40</v>
      </c>
      <c r="E117" s="53" t="s">
        <v>219</v>
      </c>
      <c r="F117" s="54" t="s">
        <v>83</v>
      </c>
      <c r="G117" s="55"/>
      <c r="H117" s="56"/>
      <c r="I117" s="56">
        <f>SUM(I118:I120)</f>
        <v>0</v>
      </c>
      <c r="J117" s="56"/>
      <c r="K117" s="56">
        <f>SUM(K118:K120)</f>
        <v>1.9703007006772002</v>
      </c>
      <c r="L117" s="56"/>
      <c r="M117" s="56">
        <f>SUM(M118:M120)</f>
        <v>1.5769616509200002</v>
      </c>
      <c r="N117" s="56"/>
      <c r="O117" s="56">
        <f>SUM(O118:O120)</f>
        <v>9.7472385072000008E-3</v>
      </c>
      <c r="P117" s="56"/>
      <c r="Q117" s="56">
        <f>SUM(Q118:Q120)</f>
        <v>0</v>
      </c>
      <c r="R117" s="56"/>
      <c r="S117" s="56">
        <f>SUM(S118:S120)</f>
        <v>0</v>
      </c>
      <c r="T117" s="56"/>
      <c r="U117" s="56">
        <f>SUM(U118:U120)</f>
        <v>0</v>
      </c>
      <c r="V117" s="56"/>
      <c r="W117" s="56">
        <f>SUM(W118:W120)</f>
        <v>0</v>
      </c>
      <c r="X117" s="56"/>
      <c r="Y117" s="56">
        <f>SUM(Y118:Y120)</f>
        <v>0.38359181124999997</v>
      </c>
      <c r="Z117" s="56"/>
      <c r="AA117" s="56">
        <f>SUM(AA118:AA120)</f>
        <v>1.9703007006772002</v>
      </c>
      <c r="AB117" s="57" t="s">
        <v>39</v>
      </c>
      <c r="AC117" s="57"/>
      <c r="AD117" s="53" t="s">
        <v>39</v>
      </c>
      <c r="AE117" s="58" t="s">
        <v>39</v>
      </c>
      <c r="AF117" s="58" t="s">
        <v>79</v>
      </c>
      <c r="AG117" t="str">
        <f>A117&amp;B117&amp;C117</f>
        <v>0080PRÓPRIA</v>
      </c>
    </row>
    <row r="118" spans="1:33" x14ac:dyDescent="0.25">
      <c r="A118" s="137" t="s">
        <v>220</v>
      </c>
      <c r="B118" s="68" t="s">
        <v>38</v>
      </c>
      <c r="C118" s="69" t="s">
        <v>86</v>
      </c>
      <c r="D118" s="70" t="s">
        <v>40</v>
      </c>
      <c r="E118" s="70" t="s">
        <v>221</v>
      </c>
      <c r="F118" s="71" t="s">
        <v>111</v>
      </c>
      <c r="G118" s="71">
        <v>2.2451700000000002E-2</v>
      </c>
      <c r="H118" s="72">
        <f>IF(
                        C118="INSUMO",
                                        IFERROR(
                                            IF(
                                                INDEX(
                                                    Insumos!C:C,
                                                    MATCH(
                                                        A118&amp;B118,
                                                        Insumos!I:I,
                                                        0)
                                                )="Material",
                                                INDEX(
                                                    Insumos!F:F,
                                                    MATCH(
                                                        A118&amp;B118,
                                                        Insumos!I:I,
                                                        0)
                                                ),
                                                0
                                            ),
                                            "Não encontrado"),
                                        IFERROR(
                                            INDEX(I:I,
                                                MATCH(
                                                    A118&amp;B118,AG:AG,
                                                    0)
                                            ),
                                            "Não encontrado")
                                    )</f>
        <v>0</v>
      </c>
      <c r="I118" s="72">
        <f>H118*G118/1</f>
        <v>0</v>
      </c>
      <c r="J118" s="72">
        <f t="shared" ref="J118:K120" si="86">T118 + N118 + L118 + X118 + R118 + P118 + V118</f>
        <v>0.23826600000000001</v>
      </c>
      <c r="K118" s="72">
        <f t="shared" si="86"/>
        <v>5.3494767522000008E-3</v>
      </c>
      <c r="L118" s="72">
        <f>IF(
                        C118="INSUMO",
                                        IFERROR(
                                            IF(
                                                INDEX(
                                                    Insumos!C:C,
                                                    MATCH(
                                                        A118&amp;B118,
                                                        Insumos!I:I,
                                                        0)
                                                )="Mao_obra",
                                                INDEX(
                                                    Insumos!F:F,
                                                    MATCH(
                                                        A118&amp;B118,
                                                        Insumos!I:I,
                                                        0)
                                                ),
                                                0
                                            ),
                                            "Não encontrado"),
                                        IFERROR(
                                            INDEX(M:M,
                                                MATCH(
                                                    A118&amp;B118,AG:AG,
                                                    0)
                                            ),
                                            "Não encontrado")
                                    )</f>
        <v>0</v>
      </c>
      <c r="M118" s="72">
        <f>L118*G118/1</f>
        <v>0</v>
      </c>
      <c r="N118" s="72">
        <f>IF(
                        C118="INSUMO",
                                        IFERROR(
                                            IF(
                                                INDEX(
                                                    Insumos!C:C,
                                                    MATCH(
                                                        A118&amp;B118,
                                                        Insumos!I:I,
                                                        0)
                                                )="Equipamento",
                                                INDEX(
                                                    Insumos!F:F,
                                                    MATCH(
                                                        A118&amp;B118,
                                                        Insumos!I:I,
                                                        0)
                                                ),
                                                0
                                            ),
                                            "Não encontrado"),
                                        IFERROR(
                                            INDEX(O:O,
                                                MATCH(
                                                    A118&amp;B118,AG:AG,
                                                    0)
                                            ),
                                            "Não encontrado")
                                    )</f>
        <v>0.23826600000000001</v>
      </c>
      <c r="O118" s="72">
        <f>N118*G118/1</f>
        <v>5.3494767522000008E-3</v>
      </c>
      <c r="P118" s="72">
        <f>IF(
                        C118="INSUMO",
                                        IFERROR(
                                            IF(
                                                INDEX(
                                                    Insumos!C:C,
                                                    MATCH(
                                                        A118&amp;B118,
                                                        Insumos!I:I,
                                                        0)
                                                )="Transporte",
                                                INDEX(
                                                    Insumos!F:F,
                                                    MATCH(
                                                        A118&amp;B118,
                                                        Insumos!I:I,
                                                        0)
                                                ),
                                                0
                                            ),
                                            "Não encontrado"),
                                        IFERROR(
                                            INDEX(Q:Q,
                                                MATCH(
                                                    A118&amp;B118,AG:AG,
                                                    0)
                                            ),
                                            "Não encontrado")
                                    )</f>
        <v>0</v>
      </c>
      <c r="Q118" s="72">
        <f>P118*G118/1</f>
        <v>0</v>
      </c>
      <c r="R118" s="72">
        <f>IF(
                        C118="INSUMO",
                                        IFERROR(
                                            IF(
                                                INDEX(
                                                    Insumos!C:C,
                                                    MATCH(
                                                        A118&amp;B118,
                                                        Insumos!I:I,
                                                        0)
                                                )="Terceirizados",
                                                INDEX(
                                                    Insumos!F:F,
                                                    MATCH(
                                                        A118&amp;B118,
                                                        Insumos!I:I,
                                                        0)
                                                ),
                                                0
                                            ),
                                            "Não encontrado"),
                                        IFERROR(
                                            INDEX(S:S,
                                                MATCH(
                                                    A118&amp;B118,AG:AG,
                                                    0)
                                            ),
                                            "Não encontrado")
                                    )</f>
        <v>0</v>
      </c>
      <c r="S118" s="72">
        <f>R118*G118/1</f>
        <v>0</v>
      </c>
      <c r="T118" s="72">
        <f>IF(
                        C118="INSUMO",
                                        IFERROR(
                                            IF(
                                                INDEX(
                                                    Insumos!C:C,
                                                    MATCH(
                                                        A118&amp;B118,
                                                        Insumos!I:I,
                                                        0)
                                                )="Comissionamento",
                                                INDEX(
                                                    Insumos!F:F,
                                                    MATCH(
                                                        A118&amp;B118,
                                                        Insumos!I:I,
                                                        0)
                                                ),
                                                0
                                            ),
                                            "Não encontrado"),
                                        IFERROR(
                                            INDEX(U:U,
                                                MATCH(
                                                    A118&amp;B118,AG:AG,
                                                    0)
                                            ),
                                            "Não encontrado")
                                    )</f>
        <v>0</v>
      </c>
      <c r="U118" s="72">
        <f>T118*G118/1</f>
        <v>0</v>
      </c>
      <c r="V118" s="72">
        <f>IF(
                        C118="INSUMO",
                                        IFERROR(
                                            IF(
                                                INDEX(
                                                    Insumos!C:C,
                                                    MATCH(
                                                        A118&amp;B118,
                                                        Insumos!I:I,
                                                        0)
                                                )="Verba",
                                                INDEX(
                                                    Insumos!F:F,
                                                    MATCH(
                                                        A118&amp;B118,
                                                        Insumos!I:I,
                                                        0)
                                                ),
                                                0
                                            ),
                                            "Não encontrado"),
                                        IFERROR(
                                            INDEX(W:W,
                                                MATCH(
                                                    A118&amp;B118,AG:AG,
                                                    0)
                                            ),
                                            "Não encontrado")
                                    )</f>
        <v>0</v>
      </c>
      <c r="W118" s="72">
        <f>V118*G118/1</f>
        <v>0</v>
      </c>
      <c r="X118" s="72">
        <f>IF(
                        C118="INSUMO",
                                        IFERROR(
                                            IF(
                                                INDEX(
                                                    Insumos!C:C,
                                                    MATCH(
                                                        A118&amp;B118,
                                                        Insumos!I:I,
                                                        0)
                                                )="Outro",
                                                INDEX(
                                                    Insumos!F:F,
                                                    MATCH(
                                                        A118&amp;B118,
                                                        Insumos!I:I,
                                                        0)
                                                ),
                                                0
                                            ),
                                            "Não encontrado"),
                                        IFERROR(
                                            INDEX(Y:Y,
                                                MATCH(
                                                    A118&amp;B118,AG:AG,
                                                    0)
                                            ),
                                            "Não encontrado")
                                    )</f>
        <v>0</v>
      </c>
      <c r="Y118" s="72">
        <f>X118*G118/1</f>
        <v>0</v>
      </c>
      <c r="Z118" s="72">
        <f>IF(
                            C118="INSUMO",
                            IFERROR(
                                INDEX(
                                    Insumos!F:F,
                                    MATCH(
                                        A118&amp;B118,
                                        Insumos!I:I,
                                        0)
                                ),
                                "Não encontrado"),
                            IFERROR(
                                INDEX(AA:AA,
                                    MATCH(
                                        A118&amp;B118,AG:AG,
                                        0)
                                ),
                                "Não encontrado")
                        )</f>
        <v>0.23826600000000001</v>
      </c>
      <c r="AA118" s="72">
        <f>G118*Z118</f>
        <v>5.3494767522000008E-3</v>
      </c>
      <c r="AB118" s="73"/>
      <c r="AC118" s="73"/>
      <c r="AD118" s="70" t="s">
        <v>39</v>
      </c>
      <c r="AE118" s="74"/>
      <c r="AF118" s="74"/>
    </row>
    <row r="119" spans="1:33" x14ac:dyDescent="0.25">
      <c r="A119" s="138" t="s">
        <v>222</v>
      </c>
      <c r="B119" s="60" t="s">
        <v>38</v>
      </c>
      <c r="C119" s="61" t="s">
        <v>86</v>
      </c>
      <c r="D119" s="62" t="s">
        <v>40</v>
      </c>
      <c r="E119" s="62" t="s">
        <v>223</v>
      </c>
      <c r="F119" s="63" t="s">
        <v>114</v>
      </c>
      <c r="G119" s="63">
        <v>1.1711249999999999E-2</v>
      </c>
      <c r="H119" s="64">
        <f>IF(
                        C119="INSUMO",
                                        IFERROR(
                                            IF(
                                                INDEX(
                                                    Insumos!C:C,
                                                    MATCH(
                                                        A119&amp;B119,
                                                        Insumos!I:I,
                                                        0)
                                                )="Material",
                                                INDEX(
                                                    Insumos!F:F,
                                                    MATCH(
                                                        A119&amp;B119,
                                                        Insumos!I:I,
                                                        0)
                                                ),
                                                0
                                            ),
                                            "Não encontrado"),
                                        IFERROR(
                                            INDEX(I:I,
                                                MATCH(
                                                    A119&amp;B119,AG:AG,
                                                    0)
                                            ),
                                            "Não encontrado")
                                    )</f>
        <v>0</v>
      </c>
      <c r="I119" s="64">
        <f>H119*G119/1</f>
        <v>0</v>
      </c>
      <c r="J119" s="64">
        <f t="shared" si="86"/>
        <v>4.1325159999999999</v>
      </c>
      <c r="K119" s="64">
        <f t="shared" si="86"/>
        <v>4.8396928004999992E-2</v>
      </c>
      <c r="L119" s="64">
        <f>IF(
                        C119="INSUMO",
                                        IFERROR(
                                            IF(
                                                INDEX(
                                                    Insumos!C:C,
                                                    MATCH(
                                                        A119&amp;B119,
                                                        Insumos!I:I,
                                                        0)
                                                )="Mao_obra",
                                                INDEX(
                                                    Insumos!F:F,
                                                    MATCH(
                                                        A119&amp;B119,
                                                        Insumos!I:I,
                                                        0)
                                                ),
                                                0
                                            ),
                                            "Não encontrado"),
                                        IFERROR(
                                            INDEX(M:M,
                                                MATCH(
                                                    A119&amp;B119,AG:AG,
                                                    0)
                                            ),
                                            "Não encontrado")
                                    )</f>
        <v>0</v>
      </c>
      <c r="M119" s="64">
        <f>L119*G119/1</f>
        <v>0</v>
      </c>
      <c r="N119" s="64">
        <f>IF(
                        C119="INSUMO",
                                        IFERROR(
                                            IF(
                                                INDEX(
                                                    Insumos!C:C,
                                                    MATCH(
                                                        A119&amp;B119,
                                                        Insumos!I:I,
                                                        0)
                                                )="Equipamento",
                                                INDEX(
                                                    Insumos!F:F,
                                                    MATCH(
                                                        A119&amp;B119,
                                                        Insumos!I:I,
                                                        0)
                                                ),
                                                0
                                            ),
                                            "Não encontrado"),
                                        IFERROR(
                                            INDEX(O:O,
                                                MATCH(
                                                    A119&amp;B119,AG:AG,
                                                    0)
                                            ),
                                            "Não encontrado")
                                    )</f>
        <v>0.37551600000000002</v>
      </c>
      <c r="O119" s="64">
        <f>N119*G119/1</f>
        <v>4.3977617550000001E-3</v>
      </c>
      <c r="P119" s="64">
        <f>IF(
                        C119="INSUMO",
                                        IFERROR(
                                            IF(
                                                INDEX(
                                                    Insumos!C:C,
                                                    MATCH(
                                                        A119&amp;B119,
                                                        Insumos!I:I,
                                                        0)
                                                )="Transporte",
                                                INDEX(
                                                    Insumos!F:F,
                                                    MATCH(
                                                        A119&amp;B119,
                                                        Insumos!I:I,
                                                        0)
                                                ),
                                                0
                                            ),
                                            "Não encontrado"),
                                        IFERROR(
                                            INDEX(Q:Q,
                                                MATCH(
                                                    A119&amp;B119,AG:AG,
                                                    0)
                                            ),
                                            "Não encontrado")
                                    )</f>
        <v>0</v>
      </c>
      <c r="Q119" s="64">
        <f>P119*G119/1</f>
        <v>0</v>
      </c>
      <c r="R119" s="64">
        <f>IF(
                        C119="INSUMO",
                                        IFERROR(
                                            IF(
                                                INDEX(
                                                    Insumos!C:C,
                                                    MATCH(
                                                        A119&amp;B119,
                                                        Insumos!I:I,
                                                        0)
                                                )="Terceirizados",
                                                INDEX(
                                                    Insumos!F:F,
                                                    MATCH(
                                                        A119&amp;B119,
                                                        Insumos!I:I,
                                                        0)
                                                ),
                                                0
                                            ),
                                            "Não encontrado"),
                                        IFERROR(
                                            INDEX(S:S,
                                                MATCH(
                                                    A119&amp;B119,AG:AG,
                                                    0)
                                            ),
                                            "Não encontrado")
                                    )</f>
        <v>0</v>
      </c>
      <c r="S119" s="64">
        <f>R119*G119/1</f>
        <v>0</v>
      </c>
      <c r="T119" s="64">
        <f>IF(
                        C119="INSUMO",
                                        IFERROR(
                                            IF(
                                                INDEX(
                                                    Insumos!C:C,
                                                    MATCH(
                                                        A119&amp;B119,
                                                        Insumos!I:I,
                                                        0)
                                                )="Comissionamento",
                                                INDEX(
                                                    Insumos!F:F,
                                                    MATCH(
                                                        A119&amp;B119,
                                                        Insumos!I:I,
                                                        0)
                                                ),
                                                0
                                            ),
                                            "Não encontrado"),
                                        IFERROR(
                                            INDEX(U:U,
                                                MATCH(
                                                    A119&amp;B119,AG:AG,
                                                    0)
                                            ),
                                            "Não encontrado")
                                    )</f>
        <v>0</v>
      </c>
      <c r="U119" s="64">
        <f>T119*G119/1</f>
        <v>0</v>
      </c>
      <c r="V119" s="64">
        <f>IF(
                        C119="INSUMO",
                                        IFERROR(
                                            IF(
                                                INDEX(
                                                    Insumos!C:C,
                                                    MATCH(
                                                        A119&amp;B119,
                                                        Insumos!I:I,
                                                        0)
                                                )="Verba",
                                                INDEX(
                                                    Insumos!F:F,
                                                    MATCH(
                                                        A119&amp;B119,
                                                        Insumos!I:I,
                                                        0)
                                                ),
                                                0
                                            ),
                                            "Não encontrado"),
                                        IFERROR(
                                            INDEX(W:W,
                                                MATCH(
                                                    A119&amp;B119,AG:AG,
                                                    0)
                                            ),
                                            "Não encontrado")
                                    )</f>
        <v>0</v>
      </c>
      <c r="W119" s="64">
        <f>V119*G119/1</f>
        <v>0</v>
      </c>
      <c r="X119" s="64">
        <f>IF(
                        C119="INSUMO",
                                        IFERROR(
                                            IF(
                                                INDEX(
                                                    Insumos!C:C,
                                                    MATCH(
                                                        A119&amp;B119,
                                                        Insumos!I:I,
                                                        0)
                                                )="Outro",
                                                INDEX(
                                                    Insumos!F:F,
                                                    MATCH(
                                                        A119&amp;B119,
                                                        Insumos!I:I,
                                                        0)
                                                ),
                                                0
                                            ),
                                            "Não encontrado"),
                                        IFERROR(
                                            INDEX(Y:Y,
                                                MATCH(
                                                    A119&amp;B119,AG:AG,
                                                    0)
                                            ),
                                            "Não encontrado")
                                    )</f>
        <v>3.7569999999999997</v>
      </c>
      <c r="Y119" s="64">
        <f>X119*G119/1</f>
        <v>4.3999166249999992E-2</v>
      </c>
      <c r="Z119" s="64">
        <f>IF(
                            C119="INSUMO",
                            IFERROR(
                                INDEX(
                                    Insumos!F:F,
                                    MATCH(
                                        A119&amp;B119,
                                        Insumos!I:I,
                                        0)
                                ),
                                "Não encontrado"),
                            IFERROR(
                                INDEX(AA:AA,
                                    MATCH(
                                        A119&amp;B119,AG:AG,
                                        0)
                                ),
                                "Não encontrado")
                        )</f>
        <v>4.1325159999999999</v>
      </c>
      <c r="AA119" s="64">
        <f>G119*Z119</f>
        <v>4.8396928004999999E-2</v>
      </c>
      <c r="AB119" s="65"/>
      <c r="AC119" s="65"/>
      <c r="AD119" s="62" t="s">
        <v>39</v>
      </c>
      <c r="AE119" s="66"/>
      <c r="AF119" s="66"/>
    </row>
    <row r="120" spans="1:33" x14ac:dyDescent="0.25">
      <c r="A120" s="137" t="s">
        <v>88</v>
      </c>
      <c r="B120" s="68" t="s">
        <v>38</v>
      </c>
      <c r="C120" s="69" t="s">
        <v>86</v>
      </c>
      <c r="D120" s="70" t="s">
        <v>40</v>
      </c>
      <c r="E120" s="70" t="s">
        <v>89</v>
      </c>
      <c r="F120" s="71" t="s">
        <v>90</v>
      </c>
      <c r="G120" s="71">
        <v>6.83285E-2</v>
      </c>
      <c r="H120" s="72">
        <f>IF(
                        C120="INSUMO",
                                        IFERROR(
                                            IF(
                                                INDEX(
                                                    Insumos!C:C,
                                                    MATCH(
                                                        A120&amp;B120,
                                                        Insumos!I:I,
                                                        0)
                                                )="Material",
                                                INDEX(
                                                    Insumos!F:F,
                                                    MATCH(
                                                        A120&amp;B120,
                                                        Insumos!I:I,
                                                        0)
                                                ),
                                                0
                                            ),
                                            "Não encontrado"),
                                        IFERROR(
                                            INDEX(I:I,
                                                MATCH(
                                                    A120&amp;B120,AG:AG,
                                                    0)
                                            ),
                                            "Não encontrado")
                                    )</f>
        <v>0</v>
      </c>
      <c r="I120" s="72">
        <f>H120*G120/1</f>
        <v>0</v>
      </c>
      <c r="J120" s="72">
        <f t="shared" si="86"/>
        <v>28.049120000000002</v>
      </c>
      <c r="K120" s="72">
        <f t="shared" si="86"/>
        <v>1.9165542959200002</v>
      </c>
      <c r="L120" s="72">
        <f>IF(
                        C120="INSUMO",
                                        IFERROR(
                                            IF(
                                                INDEX(
                                                    Insumos!C:C,
                                                    MATCH(
                                                        A120&amp;B120,
                                                        Insumos!I:I,
                                                        0)
                                                )="Mao_obra",
                                                INDEX(
                                                    Insumos!F:F,
                                                    MATCH(
                                                        A120&amp;B120,
                                                        Insumos!I:I,
                                                        0)
                                                ),
                                                0
                                            ),
                                            "Não encontrado"),
                                        IFERROR(
                                            INDEX(M:M,
                                                MATCH(
                                                    A120&amp;B120,AG:AG,
                                                    0)
                                            ),
                                            "Não encontrado")
                                    )</f>
        <v>23.079120000000003</v>
      </c>
      <c r="M120" s="72">
        <f>L120*G120/1</f>
        <v>1.5769616509200002</v>
      </c>
      <c r="N120" s="72">
        <f>IF(
                        C120="INSUMO",
                                        IFERROR(
                                            IF(
                                                INDEX(
                                                    Insumos!C:C,
                                                    MATCH(
                                                        A120&amp;B120,
                                                        Insumos!I:I,
                                                        0)
                                                )="Equipamento",
                                                INDEX(
                                                    Insumos!F:F,
                                                    MATCH(
                                                        A120&amp;B120,
                                                        Insumos!I:I,
                                                        0)
                                                ),
                                                0
                                            ),
                                            "Não encontrado"),
                                        IFERROR(
                                            INDEX(O:O,
                                                MATCH(
                                                    A120&amp;B120,AG:AG,
                                                    0)
                                            ),
                                            "Não encontrado")
                                    )</f>
        <v>0</v>
      </c>
      <c r="O120" s="72">
        <f>N120*G120/1</f>
        <v>0</v>
      </c>
      <c r="P120" s="72">
        <f>IF(
                        C120="INSUMO",
                                        IFERROR(
                                            IF(
                                                INDEX(
                                                    Insumos!C:C,
                                                    MATCH(
                                                        A120&amp;B120,
                                                        Insumos!I:I,
                                                        0)
                                                )="Transporte",
                                                INDEX(
                                                    Insumos!F:F,
                                                    MATCH(
                                                        A120&amp;B120,
                                                        Insumos!I:I,
                                                        0)
                                                ),
                                                0
                                            ),
                                            "Não encontrado"),
                                        IFERROR(
                                            INDEX(Q:Q,
                                                MATCH(
                                                    A120&amp;B120,AG:AG,
                                                    0)
                                            ),
                                            "Não encontrado")
                                    )</f>
        <v>0</v>
      </c>
      <c r="Q120" s="72">
        <f>P120*G120/1</f>
        <v>0</v>
      </c>
      <c r="R120" s="72">
        <f>IF(
                        C120="INSUMO",
                                        IFERROR(
                                            IF(
                                                INDEX(
                                                    Insumos!C:C,
                                                    MATCH(
                                                        A120&amp;B120,
                                                        Insumos!I:I,
                                                        0)
                                                )="Terceirizados",
                                                INDEX(
                                                    Insumos!F:F,
                                                    MATCH(
                                                        A120&amp;B120,
                                                        Insumos!I:I,
                                                        0)
                                                ),
                                                0
                                            ),
                                            "Não encontrado"),
                                        IFERROR(
                                            INDEX(S:S,
                                                MATCH(
                                                    A120&amp;B120,AG:AG,
                                                    0)
                                            ),
                                            "Não encontrado")
                                    )</f>
        <v>0</v>
      </c>
      <c r="S120" s="72">
        <f>R120*G120/1</f>
        <v>0</v>
      </c>
      <c r="T120" s="72">
        <f>IF(
                        C120="INSUMO",
                                        IFERROR(
                                            IF(
                                                INDEX(
                                                    Insumos!C:C,
                                                    MATCH(
                                                        A120&amp;B120,
                                                        Insumos!I:I,
                                                        0)
                                                )="Comissionamento",
                                                INDEX(
                                                    Insumos!F:F,
                                                    MATCH(
                                                        A120&amp;B120,
                                                        Insumos!I:I,
                                                        0)
                                                ),
                                                0
                                            ),
                                            "Não encontrado"),
                                        IFERROR(
                                            INDEX(U:U,
                                                MATCH(
                                                    A120&amp;B120,AG:AG,
                                                    0)
                                            ),
                                            "Não encontrado")
                                    )</f>
        <v>0</v>
      </c>
      <c r="U120" s="72">
        <f>T120*G120/1</f>
        <v>0</v>
      </c>
      <c r="V120" s="72">
        <f>IF(
                        C120="INSUMO",
                                        IFERROR(
                                            IF(
                                                INDEX(
                                                    Insumos!C:C,
                                                    MATCH(
                                                        A120&amp;B120,
                                                        Insumos!I:I,
                                                        0)
                                                )="Verba",
                                                INDEX(
                                                    Insumos!F:F,
                                                    MATCH(
                                                        A120&amp;B120,
                                                        Insumos!I:I,
                                                        0)
                                                ),
                                                0
                                            ),
                                            "Não encontrado"),
                                        IFERROR(
                                            INDEX(W:W,
                                                MATCH(
                                                    A120&amp;B120,AG:AG,
                                                    0)
                                            ),
                                            "Não encontrado")
                                    )</f>
        <v>0</v>
      </c>
      <c r="W120" s="72">
        <f>V120*G120/1</f>
        <v>0</v>
      </c>
      <c r="X120" s="72">
        <f>IF(
                        C120="INSUMO",
                                        IFERROR(
                                            IF(
                                                INDEX(
                                                    Insumos!C:C,
                                                    MATCH(
                                                        A120&amp;B120,
                                                        Insumos!I:I,
                                                        0)
                                                )="Outro",
                                                INDEX(
                                                    Insumos!F:F,
                                                    MATCH(
                                                        A120&amp;B120,
                                                        Insumos!I:I,
                                                        0)
                                                ),
                                                0
                                            ),
                                            "Não encontrado"),
                                        IFERROR(
                                            INDEX(Y:Y,
                                                MATCH(
                                                    A120&amp;B120,AG:AG,
                                                    0)
                                            ),
                                            "Não encontrado")
                                    )</f>
        <v>4.97</v>
      </c>
      <c r="Y120" s="72">
        <f>X120*G120/1</f>
        <v>0.33959264499999997</v>
      </c>
      <c r="Z120" s="72">
        <f>IF(
                            C120="INSUMO",
                            IFERROR(
                                INDEX(
                                    Insumos!F:F,
                                    MATCH(
                                        A120&amp;B120,
                                        Insumos!I:I,
                                        0)
                                ),
                                "Não encontrado"),
                            IFERROR(
                                INDEX(AA:AA,
                                    MATCH(
                                        A120&amp;B120,AG:AG,
                                        0)
                                ),
                                "Não encontrado")
                        )</f>
        <v>28.049120000000002</v>
      </c>
      <c r="AA120" s="72">
        <f>G120*Z120</f>
        <v>1.9165542959200002</v>
      </c>
      <c r="AB120" s="73"/>
      <c r="AC120" s="73"/>
      <c r="AD120" s="70" t="s">
        <v>39</v>
      </c>
      <c r="AE120" s="74"/>
      <c r="AF120" s="74"/>
    </row>
    <row r="121" spans="1:33" x14ac:dyDescent="0.25">
      <c r="A121" s="136" t="s">
        <v>224</v>
      </c>
      <c r="B121" s="51" t="s">
        <v>76</v>
      </c>
      <c r="C121" s="52" t="s">
        <v>39</v>
      </c>
      <c r="D121" s="53" t="s">
        <v>40</v>
      </c>
      <c r="E121" s="53" t="s">
        <v>225</v>
      </c>
      <c r="F121" s="54" t="s">
        <v>83</v>
      </c>
      <c r="G121" s="55"/>
      <c r="H121" s="56"/>
      <c r="I121" s="56">
        <f>SUM(I122:I126)</f>
        <v>4.8795000000000002</v>
      </c>
      <c r="J121" s="56"/>
      <c r="K121" s="56">
        <f>SUM(K122:K126)</f>
        <v>10.265737680000001</v>
      </c>
      <c r="L121" s="56"/>
      <c r="M121" s="56">
        <f>SUM(M122:M126)</f>
        <v>8.41473768</v>
      </c>
      <c r="N121" s="56"/>
      <c r="O121" s="56">
        <f>SUM(O122:O126)</f>
        <v>0</v>
      </c>
      <c r="P121" s="56"/>
      <c r="Q121" s="56">
        <f>SUM(Q122:Q126)</f>
        <v>0</v>
      </c>
      <c r="R121" s="56"/>
      <c r="S121" s="56">
        <f>SUM(S122:S126)</f>
        <v>0</v>
      </c>
      <c r="T121" s="56"/>
      <c r="U121" s="56">
        <f>SUM(U122:U126)</f>
        <v>0</v>
      </c>
      <c r="V121" s="56"/>
      <c r="W121" s="56">
        <f>SUM(W122:W126)</f>
        <v>0</v>
      </c>
      <c r="X121" s="56"/>
      <c r="Y121" s="56">
        <f>SUM(Y122:Y126)</f>
        <v>1.851</v>
      </c>
      <c r="Z121" s="56"/>
      <c r="AA121" s="56">
        <f>SUM(AA122:AA126)</f>
        <v>15.145237679999999</v>
      </c>
      <c r="AB121" s="57" t="s">
        <v>39</v>
      </c>
      <c r="AC121" s="57"/>
      <c r="AD121" s="53" t="s">
        <v>39</v>
      </c>
      <c r="AE121" s="58" t="s">
        <v>39</v>
      </c>
      <c r="AF121" s="58" t="s">
        <v>79</v>
      </c>
      <c r="AG121" t="str">
        <f>A121&amp;B121&amp;C121</f>
        <v>0081PRÓPRIA</v>
      </c>
    </row>
    <row r="122" spans="1:33" x14ac:dyDescent="0.25">
      <c r="A122" s="137" t="s">
        <v>226</v>
      </c>
      <c r="B122" s="68" t="s">
        <v>38</v>
      </c>
      <c r="C122" s="69" t="s">
        <v>86</v>
      </c>
      <c r="D122" s="70" t="s">
        <v>40</v>
      </c>
      <c r="E122" s="70" t="s">
        <v>227</v>
      </c>
      <c r="F122" s="71" t="s">
        <v>90</v>
      </c>
      <c r="G122" s="71">
        <v>0.2</v>
      </c>
      <c r="H122" s="72">
        <f>IF(
                        C122="INSUMO",
                                        IFERROR(
                                            IF(
                                                INDEX(
                                                    Insumos!C:C,
                                                    MATCH(
                                                        A122&amp;B122,
                                                        Insumos!I:I,
                                                        0)
                                                )="Material",
                                                INDEX(
                                                    Insumos!F:F,
                                                    MATCH(
                                                        A122&amp;B122,
                                                        Insumos!I:I,
                                                        0)
                                                ),
                                                0
                                            ),
                                            "Não encontrado"),
                                        IFERROR(
                                            INDEX(I:I,
                                                MATCH(
                                                    A122&amp;B122,AG:AG,
                                                    0)
                                            ),
                                            "Não encontrado")
                                    )</f>
        <v>0</v>
      </c>
      <c r="I122" s="72">
        <f>H122*G122/1</f>
        <v>0</v>
      </c>
      <c r="J122" s="72">
        <f t="shared" ref="J122:K126" si="87">T122 + N122 + L122 + X122 + R122 + P122 + V122</f>
        <v>37.304128399999996</v>
      </c>
      <c r="K122" s="72">
        <f t="shared" si="87"/>
        <v>7.4608256800000001</v>
      </c>
      <c r="L122" s="72">
        <f>IF(
                        C122="INSUMO",
                                        IFERROR(
                                            IF(
                                                INDEX(
                                                    Insumos!C:C,
                                                    MATCH(
                                                        A122&amp;B122,
                                                        Insumos!I:I,
                                                        0)
                                                )="Mao_obra",
                                                INDEX(
                                                    Insumos!F:F,
                                                    MATCH(
                                                        A122&amp;B122,
                                                        Insumos!I:I,
                                                        0)
                                                ),
                                                0
                                            ),
                                            "Não encontrado"),
                                        IFERROR(
                                            INDEX(M:M,
                                                MATCH(
                                                    A122&amp;B122,AG:AG,
                                                    0)
                                            ),
                                            "Não encontrado")
                                    )</f>
        <v>30.5341284</v>
      </c>
      <c r="M122" s="72">
        <f>L122*G122/1</f>
        <v>6.10682568</v>
      </c>
      <c r="N122" s="72">
        <f>IF(
                        C122="INSUMO",
                                        IFERROR(
                                            IF(
                                                INDEX(
                                                    Insumos!C:C,
                                                    MATCH(
                                                        A122&amp;B122,
                                                        Insumos!I:I,
                                                        0)
                                                )="Equipamento",
                                                INDEX(
                                                    Insumos!F:F,
                                                    MATCH(
                                                        A122&amp;B122,
                                                        Insumos!I:I,
                                                        0)
                                                ),
                                                0
                                            ),
                                            "Não encontrado"),
                                        IFERROR(
                                            INDEX(O:O,
                                                MATCH(
                                                    A122&amp;B122,AG:AG,
                                                    0)
                                            ),
                                            "Não encontrado")
                                    )</f>
        <v>0</v>
      </c>
      <c r="O122" s="72">
        <f>N122*G122/1</f>
        <v>0</v>
      </c>
      <c r="P122" s="72">
        <f>IF(
                        C122="INSUMO",
                                        IFERROR(
                                            IF(
                                                INDEX(
                                                    Insumos!C:C,
                                                    MATCH(
                                                        A122&amp;B122,
                                                        Insumos!I:I,
                                                        0)
                                                )="Transporte",
                                                INDEX(
                                                    Insumos!F:F,
                                                    MATCH(
                                                        A122&amp;B122,
                                                        Insumos!I:I,
                                                        0)
                                                ),
                                                0
                                            ),
                                            "Não encontrado"),
                                        IFERROR(
                                            INDEX(Q:Q,
                                                MATCH(
                                                    A122&amp;B122,AG:AG,
                                                    0)
                                            ),
                                            "Não encontrado")
                                    )</f>
        <v>0</v>
      </c>
      <c r="Q122" s="72">
        <f>P122*G122/1</f>
        <v>0</v>
      </c>
      <c r="R122" s="72">
        <f>IF(
                        C122="INSUMO",
                                        IFERROR(
                                            IF(
                                                INDEX(
                                                    Insumos!C:C,
                                                    MATCH(
                                                        A122&amp;B122,
                                                        Insumos!I:I,
                                                        0)
                                                )="Terceirizados",
                                                INDEX(
                                                    Insumos!F:F,
                                                    MATCH(
                                                        A122&amp;B122,
                                                        Insumos!I:I,
                                                        0)
                                                ),
                                                0
                                            ),
                                            "Não encontrado"),
                                        IFERROR(
                                            INDEX(S:S,
                                                MATCH(
                                                    A122&amp;B122,AG:AG,
                                                    0)
                                            ),
                                            "Não encontrado")
                                    )</f>
        <v>0</v>
      </c>
      <c r="S122" s="72">
        <f>R122*G122/1</f>
        <v>0</v>
      </c>
      <c r="T122" s="72">
        <f>IF(
                        C122="INSUMO",
                                        IFERROR(
                                            IF(
                                                INDEX(
                                                    Insumos!C:C,
                                                    MATCH(
                                                        A122&amp;B122,
                                                        Insumos!I:I,
                                                        0)
                                                )="Comissionamento",
                                                INDEX(
                                                    Insumos!F:F,
                                                    MATCH(
                                                        A122&amp;B122,
                                                        Insumos!I:I,
                                                        0)
                                                ),
                                                0
                                            ),
                                            "Não encontrado"),
                                        IFERROR(
                                            INDEX(U:U,
                                                MATCH(
                                                    A122&amp;B122,AG:AG,
                                                    0)
                                            ),
                                            "Não encontrado")
                                    )</f>
        <v>0</v>
      </c>
      <c r="U122" s="72">
        <f>T122*G122/1</f>
        <v>0</v>
      </c>
      <c r="V122" s="72">
        <f>IF(
                        C122="INSUMO",
                                        IFERROR(
                                            IF(
                                                INDEX(
                                                    Insumos!C:C,
                                                    MATCH(
                                                        A122&amp;B122,
                                                        Insumos!I:I,
                                                        0)
                                                )="Verba",
                                                INDEX(
                                                    Insumos!F:F,
                                                    MATCH(
                                                        A122&amp;B122,
                                                        Insumos!I:I,
                                                        0)
                                                ),
                                                0
                                            ),
                                            "Não encontrado"),
                                        IFERROR(
                                            INDEX(W:W,
                                                MATCH(
                                                    A122&amp;B122,AG:AG,
                                                    0)
                                            ),
                                            "Não encontrado")
                                    )</f>
        <v>0</v>
      </c>
      <c r="W122" s="72">
        <f>V122*G122/1</f>
        <v>0</v>
      </c>
      <c r="X122" s="72">
        <f>IF(
                        C122="INSUMO",
                                        IFERROR(
                                            IF(
                                                INDEX(
                                                    Insumos!C:C,
                                                    MATCH(
                                                        A122&amp;B122,
                                                        Insumos!I:I,
                                                        0)
                                                )="Outro",
                                                INDEX(
                                                    Insumos!F:F,
                                                    MATCH(
                                                        A122&amp;B122,
                                                        Insumos!I:I,
                                                        0)
                                                ),
                                                0
                                            ),
                                            "Não encontrado"),
                                        IFERROR(
                                            INDEX(Y:Y,
                                                MATCH(
                                                    A122&amp;B122,AG:AG,
                                                    0)
                                            ),
                                            "Não encontrado")
                                    )</f>
        <v>6.77</v>
      </c>
      <c r="Y122" s="72">
        <f>X122*G122/1</f>
        <v>1.3540000000000001</v>
      </c>
      <c r="Z122" s="72">
        <f>IF(
                            C122="INSUMO",
                            IFERROR(
                                INDEX(
                                    Insumos!F:F,
                                    MATCH(
                                        A122&amp;B122,
                                        Insumos!I:I,
                                        0)
                                ),
                                "Não encontrado"),
                            IFERROR(
                                INDEX(AA:AA,
                                    MATCH(
                                        A122&amp;B122,AG:AG,
                                        0)
                                ),
                                "Não encontrado")
                        )</f>
        <v>37.304128399999996</v>
      </c>
      <c r="AA122" s="72">
        <f>G122*Z122</f>
        <v>7.4608256799999992</v>
      </c>
      <c r="AB122" s="73"/>
      <c r="AC122" s="73"/>
      <c r="AD122" s="70" t="s">
        <v>39</v>
      </c>
      <c r="AE122" s="74"/>
      <c r="AF122" s="74"/>
    </row>
    <row r="123" spans="1:33" x14ac:dyDescent="0.25">
      <c r="A123" s="138" t="s">
        <v>88</v>
      </c>
      <c r="B123" s="60" t="s">
        <v>38</v>
      </c>
      <c r="C123" s="61" t="s">
        <v>86</v>
      </c>
      <c r="D123" s="62" t="s">
        <v>40</v>
      </c>
      <c r="E123" s="62" t="s">
        <v>89</v>
      </c>
      <c r="F123" s="63" t="s">
        <v>90</v>
      </c>
      <c r="G123" s="63">
        <v>0.1</v>
      </c>
      <c r="H123" s="64">
        <f>IF(
                        C123="INSUMO",
                                        IFERROR(
                                            IF(
                                                INDEX(
                                                    Insumos!C:C,
                                                    MATCH(
                                                        A123&amp;B123,
                                                        Insumos!I:I,
                                                        0)
                                                )="Material",
                                                INDEX(
                                                    Insumos!F:F,
                                                    MATCH(
                                                        A123&amp;B123,
                                                        Insumos!I:I,
                                                        0)
                                                ),
                                                0
                                            ),
                                            "Não encontrado"),
                                        IFERROR(
                                            INDEX(I:I,
                                                MATCH(
                                                    A123&amp;B123,AG:AG,
                                                    0)
                                            ),
                                            "Não encontrado")
                                    )</f>
        <v>0</v>
      </c>
      <c r="I123" s="64">
        <f>H123*G123/1</f>
        <v>0</v>
      </c>
      <c r="J123" s="64">
        <f t="shared" si="87"/>
        <v>28.049120000000002</v>
      </c>
      <c r="K123" s="64">
        <f t="shared" si="87"/>
        <v>2.8049120000000003</v>
      </c>
      <c r="L123" s="64">
        <f>IF(
                        C123="INSUMO",
                                        IFERROR(
                                            IF(
                                                INDEX(
                                                    Insumos!C:C,
                                                    MATCH(
                                                        A123&amp;B123,
                                                        Insumos!I:I,
                                                        0)
                                                )="Mao_obra",
                                                INDEX(
                                                    Insumos!F:F,
                                                    MATCH(
                                                        A123&amp;B123,
                                                        Insumos!I:I,
                                                        0)
                                                ),
                                                0
                                            ),
                                            "Não encontrado"),
                                        IFERROR(
                                            INDEX(M:M,
                                                MATCH(
                                                    A123&amp;B123,AG:AG,
                                                    0)
                                            ),
                                            "Não encontrado")
                                    )</f>
        <v>23.079120000000003</v>
      </c>
      <c r="M123" s="64">
        <f>L123*G123/1</f>
        <v>2.3079120000000004</v>
      </c>
      <c r="N123" s="64">
        <f>IF(
                        C123="INSUMO",
                                        IFERROR(
                                            IF(
                                                INDEX(
                                                    Insumos!C:C,
                                                    MATCH(
                                                        A123&amp;B123,
                                                        Insumos!I:I,
                                                        0)
                                                )="Equipamento",
                                                INDEX(
                                                    Insumos!F:F,
                                                    MATCH(
                                                        A123&amp;B123,
                                                        Insumos!I:I,
                                                        0)
                                                ),
                                                0
                                            ),
                                            "Não encontrado"),
                                        IFERROR(
                                            INDEX(O:O,
                                                MATCH(
                                                    A123&amp;B123,AG:AG,
                                                    0)
                                            ),
                                            "Não encontrado")
                                    )</f>
        <v>0</v>
      </c>
      <c r="O123" s="64">
        <f>N123*G123/1</f>
        <v>0</v>
      </c>
      <c r="P123" s="64">
        <f>IF(
                        C123="INSUMO",
                                        IFERROR(
                                            IF(
                                                INDEX(
                                                    Insumos!C:C,
                                                    MATCH(
                                                        A123&amp;B123,
                                                        Insumos!I:I,
                                                        0)
                                                )="Transporte",
                                                INDEX(
                                                    Insumos!F:F,
                                                    MATCH(
                                                        A123&amp;B123,
                                                        Insumos!I:I,
                                                        0)
                                                ),
                                                0
                                            ),
                                            "Não encontrado"),
                                        IFERROR(
                                            INDEX(Q:Q,
                                                MATCH(
                                                    A123&amp;B123,AG:AG,
                                                    0)
                                            ),
                                            "Não encontrado")
                                    )</f>
        <v>0</v>
      </c>
      <c r="Q123" s="64">
        <f>P123*G123/1</f>
        <v>0</v>
      </c>
      <c r="R123" s="64">
        <f>IF(
                        C123="INSUMO",
                                        IFERROR(
                                            IF(
                                                INDEX(
                                                    Insumos!C:C,
                                                    MATCH(
                                                        A123&amp;B123,
                                                        Insumos!I:I,
                                                        0)
                                                )="Terceirizados",
                                                INDEX(
                                                    Insumos!F:F,
                                                    MATCH(
                                                        A123&amp;B123,
                                                        Insumos!I:I,
                                                        0)
                                                ),
                                                0
                                            ),
                                            "Não encontrado"),
                                        IFERROR(
                                            INDEX(S:S,
                                                MATCH(
                                                    A123&amp;B123,AG:AG,
                                                    0)
                                            ),
                                            "Não encontrado")
                                    )</f>
        <v>0</v>
      </c>
      <c r="S123" s="64">
        <f>R123*G123/1</f>
        <v>0</v>
      </c>
      <c r="T123" s="64">
        <f>IF(
                        C123="INSUMO",
                                        IFERROR(
                                            IF(
                                                INDEX(
                                                    Insumos!C:C,
                                                    MATCH(
                                                        A123&amp;B123,
                                                        Insumos!I:I,
                                                        0)
                                                )="Comissionamento",
                                                INDEX(
                                                    Insumos!F:F,
                                                    MATCH(
                                                        A123&amp;B123,
                                                        Insumos!I:I,
                                                        0)
                                                ),
                                                0
                                            ),
                                            "Não encontrado"),
                                        IFERROR(
                                            INDEX(U:U,
                                                MATCH(
                                                    A123&amp;B123,AG:AG,
                                                    0)
                                            ),
                                            "Não encontrado")
                                    )</f>
        <v>0</v>
      </c>
      <c r="U123" s="64">
        <f>T123*G123/1</f>
        <v>0</v>
      </c>
      <c r="V123" s="64">
        <f>IF(
                        C123="INSUMO",
                                        IFERROR(
                                            IF(
                                                INDEX(
                                                    Insumos!C:C,
                                                    MATCH(
                                                        A123&amp;B123,
                                                        Insumos!I:I,
                                                        0)
                                                )="Verba",
                                                INDEX(
                                                    Insumos!F:F,
                                                    MATCH(
                                                        A123&amp;B123,
                                                        Insumos!I:I,
                                                        0)
                                                ),
                                                0
                                            ),
                                            "Não encontrado"),
                                        IFERROR(
                                            INDEX(W:W,
                                                MATCH(
                                                    A123&amp;B123,AG:AG,
                                                    0)
                                            ),
                                            "Não encontrado")
                                    )</f>
        <v>0</v>
      </c>
      <c r="W123" s="64">
        <f>V123*G123/1</f>
        <v>0</v>
      </c>
      <c r="X123" s="64">
        <f>IF(
                        C123="INSUMO",
                                        IFERROR(
                                            IF(
                                                INDEX(
                                                    Insumos!C:C,
                                                    MATCH(
                                                        A123&amp;B123,
                                                        Insumos!I:I,
                                                        0)
                                                )="Outro",
                                                INDEX(
                                                    Insumos!F:F,
                                                    MATCH(
                                                        A123&amp;B123,
                                                        Insumos!I:I,
                                                        0)
                                                ),
                                                0
                                            ),
                                            "Não encontrado"),
                                        IFERROR(
                                            INDEX(Y:Y,
                                                MATCH(
                                                    A123&amp;B123,AG:AG,
                                                    0)
                                            ),
                                            "Não encontrado")
                                    )</f>
        <v>4.97</v>
      </c>
      <c r="Y123" s="64">
        <f>X123*G123/1</f>
        <v>0.497</v>
      </c>
      <c r="Z123" s="64">
        <f>IF(
                            C123="INSUMO",
                            IFERROR(
                                INDEX(
                                    Insumos!F:F,
                                    MATCH(
                                        A123&amp;B123,
                                        Insumos!I:I,
                                        0)
                                ),
                                "Não encontrado"),
                            IFERROR(
                                INDEX(AA:AA,
                                    MATCH(
                                        A123&amp;B123,AG:AG,
                                        0)
                                ),
                                "Não encontrado")
                        )</f>
        <v>28.049120000000002</v>
      </c>
      <c r="AA123" s="64">
        <f>G123*Z123</f>
        <v>2.8049120000000003</v>
      </c>
      <c r="AB123" s="65"/>
      <c r="AC123" s="65"/>
      <c r="AD123" s="62" t="s">
        <v>39</v>
      </c>
      <c r="AE123" s="66"/>
      <c r="AF123" s="66"/>
    </row>
    <row r="124" spans="1:33" x14ac:dyDescent="0.25">
      <c r="A124" s="137" t="s">
        <v>228</v>
      </c>
      <c r="B124" s="68" t="s">
        <v>38</v>
      </c>
      <c r="C124" s="69" t="s">
        <v>45</v>
      </c>
      <c r="D124" s="70" t="s">
        <v>40</v>
      </c>
      <c r="E124" s="70" t="s">
        <v>229</v>
      </c>
      <c r="F124" s="71" t="s">
        <v>78</v>
      </c>
      <c r="G124" s="71">
        <v>0.3</v>
      </c>
      <c r="H124" s="72">
        <f>IF(
                        C124="INSUMO",
                                        IFERROR(
                                            IF(
                                                INDEX(
                                                    Insumos!C:C,
                                                    MATCH(
                                                        A124&amp;B124,
                                                        Insumos!I:I,
                                                        0)
                                                )="Material",
                                                INDEX(
                                                    Insumos!F:F,
                                                    MATCH(
                                                        A124&amp;B124,
                                                        Insumos!I:I,
                                                        0)
                                                ),
                                                0
                                            ),
                                            "Não encontrado"),
                                        IFERROR(
                                            INDEX(I:I,
                                                MATCH(
                                                    A124&amp;B124,AG:AG,
                                                    0)
                                            ),
                                            "Não encontrado")
                                    )</f>
        <v>7.32</v>
      </c>
      <c r="I124" s="72">
        <f>H124*G124/1</f>
        <v>2.1960000000000002</v>
      </c>
      <c r="J124" s="72">
        <f t="shared" si="87"/>
        <v>0</v>
      </c>
      <c r="K124" s="72">
        <f t="shared" si="87"/>
        <v>0</v>
      </c>
      <c r="L124" s="72">
        <f>IF(
                        C124="INSUMO",
                                        IFERROR(
                                            IF(
                                                INDEX(
                                                    Insumos!C:C,
                                                    MATCH(
                                                        A124&amp;B124,
                                                        Insumos!I:I,
                                                        0)
                                                )="Mao_obra",
                                                INDEX(
                                                    Insumos!F:F,
                                                    MATCH(
                                                        A124&amp;B124,
                                                        Insumos!I:I,
                                                        0)
                                                ),
                                                0
                                            ),
                                            "Não encontrado"),
                                        IFERROR(
                                            INDEX(M:M,
                                                MATCH(
                                                    A124&amp;B124,AG:AG,
                                                    0)
                                            ),
                                            "Não encontrado")
                                    )</f>
        <v>0</v>
      </c>
      <c r="M124" s="72">
        <f>L124*G124/1</f>
        <v>0</v>
      </c>
      <c r="N124" s="72">
        <f>IF(
                        C124="INSUMO",
                                        IFERROR(
                                            IF(
                                                INDEX(
                                                    Insumos!C:C,
                                                    MATCH(
                                                        A124&amp;B124,
                                                        Insumos!I:I,
                                                        0)
                                                )="Equipamento",
                                                INDEX(
                                                    Insumos!F:F,
                                                    MATCH(
                                                        A124&amp;B124,
                                                        Insumos!I:I,
                                                        0)
                                                ),
                                                0
                                            ),
                                            "Não encontrado"),
                                        IFERROR(
                                            INDEX(O:O,
                                                MATCH(
                                                    A124&amp;B124,AG:AG,
                                                    0)
                                            ),
                                            "Não encontrado")
                                    )</f>
        <v>0</v>
      </c>
      <c r="O124" s="72">
        <f>N124*G124/1</f>
        <v>0</v>
      </c>
      <c r="P124" s="72">
        <f>IF(
                        C124="INSUMO",
                                        IFERROR(
                                            IF(
                                                INDEX(
                                                    Insumos!C:C,
                                                    MATCH(
                                                        A124&amp;B124,
                                                        Insumos!I:I,
                                                        0)
                                                )="Transporte",
                                                INDEX(
                                                    Insumos!F:F,
                                                    MATCH(
                                                        A124&amp;B124,
                                                        Insumos!I:I,
                                                        0)
                                                ),
                                                0
                                            ),
                                            "Não encontrado"),
                                        IFERROR(
                                            INDEX(Q:Q,
                                                MATCH(
                                                    A124&amp;B124,AG:AG,
                                                    0)
                                            ),
                                            "Não encontrado")
                                    )</f>
        <v>0</v>
      </c>
      <c r="Q124" s="72">
        <f>P124*G124/1</f>
        <v>0</v>
      </c>
      <c r="R124" s="72">
        <f>IF(
                        C124="INSUMO",
                                        IFERROR(
                                            IF(
                                                INDEX(
                                                    Insumos!C:C,
                                                    MATCH(
                                                        A124&amp;B124,
                                                        Insumos!I:I,
                                                        0)
                                                )="Terceirizados",
                                                INDEX(
                                                    Insumos!F:F,
                                                    MATCH(
                                                        A124&amp;B124,
                                                        Insumos!I:I,
                                                        0)
                                                ),
                                                0
                                            ),
                                            "Não encontrado"),
                                        IFERROR(
                                            INDEX(S:S,
                                                MATCH(
                                                    A124&amp;B124,AG:AG,
                                                    0)
                                            ),
                                            "Não encontrado")
                                    )</f>
        <v>0</v>
      </c>
      <c r="S124" s="72">
        <f>R124*G124/1</f>
        <v>0</v>
      </c>
      <c r="T124" s="72">
        <f>IF(
                        C124="INSUMO",
                                        IFERROR(
                                            IF(
                                                INDEX(
                                                    Insumos!C:C,
                                                    MATCH(
                                                        A124&amp;B124,
                                                        Insumos!I:I,
                                                        0)
                                                )="Comissionamento",
                                                INDEX(
                                                    Insumos!F:F,
                                                    MATCH(
                                                        A124&amp;B124,
                                                        Insumos!I:I,
                                                        0)
                                                ),
                                                0
                                            ),
                                            "Não encontrado"),
                                        IFERROR(
                                            INDEX(U:U,
                                                MATCH(
                                                    A124&amp;B124,AG:AG,
                                                    0)
                                            ),
                                            "Não encontrado")
                                    )</f>
        <v>0</v>
      </c>
      <c r="U124" s="72">
        <f>T124*G124/1</f>
        <v>0</v>
      </c>
      <c r="V124" s="72">
        <f>IF(
                        C124="INSUMO",
                                        IFERROR(
                                            IF(
                                                INDEX(
                                                    Insumos!C:C,
                                                    MATCH(
                                                        A124&amp;B124,
                                                        Insumos!I:I,
                                                        0)
                                                )="Verba",
                                                INDEX(
                                                    Insumos!F:F,
                                                    MATCH(
                                                        A124&amp;B124,
                                                        Insumos!I:I,
                                                        0)
                                                ),
                                                0
                                            ),
                                            "Não encontrado"),
                                        IFERROR(
                                            INDEX(W:W,
                                                MATCH(
                                                    A124&amp;B124,AG:AG,
                                                    0)
                                            ),
                                            "Não encontrado")
                                    )</f>
        <v>0</v>
      </c>
      <c r="W124" s="72">
        <f>V124*G124/1</f>
        <v>0</v>
      </c>
      <c r="X124" s="72">
        <f>IF(
                        C124="INSUMO",
                                        IFERROR(
                                            IF(
                                                INDEX(
                                                    Insumos!C:C,
                                                    MATCH(
                                                        A124&amp;B124,
                                                        Insumos!I:I,
                                                        0)
                                                )="Outro",
                                                INDEX(
                                                    Insumos!F:F,
                                                    MATCH(
                                                        A124&amp;B124,
                                                        Insumos!I:I,
                                                        0)
                                                ),
                                                0
                                            ),
                                            "Não encontrado"),
                                        IFERROR(
                                            INDEX(Y:Y,
                                                MATCH(
                                                    A124&amp;B124,AG:AG,
                                                    0)
                                            ),
                                            "Não encontrado")
                                    )</f>
        <v>0</v>
      </c>
      <c r="Y124" s="72">
        <f>X124*G124/1</f>
        <v>0</v>
      </c>
      <c r="Z124" s="72">
        <f>IF(
                            C124="INSUMO",
                            IFERROR(
                                INDEX(
                                    Insumos!F:F,
                                    MATCH(
                                        A124&amp;B124,
                                        Insumos!I:I,
                                        0)
                                ),
                                "Não encontrado"),
                            IFERROR(
                                INDEX(AA:AA,
                                    MATCH(
                                        A124&amp;B124,AG:AG,
                                        0)
                                ),
                                "Não encontrado")
                        )</f>
        <v>7.32</v>
      </c>
      <c r="AA124" s="72">
        <f>G124*Z124</f>
        <v>2.1960000000000002</v>
      </c>
      <c r="AB124" s="73"/>
      <c r="AC124" s="73"/>
      <c r="AD124" s="70" t="s">
        <v>39</v>
      </c>
      <c r="AE124" s="74"/>
      <c r="AF124" s="74"/>
    </row>
    <row r="125" spans="1:33" x14ac:dyDescent="0.25">
      <c r="A125" s="138" t="s">
        <v>230</v>
      </c>
      <c r="B125" s="60" t="s">
        <v>38</v>
      </c>
      <c r="C125" s="61" t="s">
        <v>45</v>
      </c>
      <c r="D125" s="62" t="s">
        <v>40</v>
      </c>
      <c r="E125" s="62" t="s">
        <v>231</v>
      </c>
      <c r="F125" s="63" t="s">
        <v>78</v>
      </c>
      <c r="G125" s="63">
        <v>0.2</v>
      </c>
      <c r="H125" s="64">
        <f>IF(
                        C125="INSUMO",
                                        IFERROR(
                                            IF(
                                                INDEX(
                                                    Insumos!C:C,
                                                    MATCH(
                                                        A125&amp;B125,
                                                        Insumos!I:I,
                                                        0)
                                                )="Material",
                                                INDEX(
                                                    Insumos!F:F,
                                                    MATCH(
                                                        A125&amp;B125,
                                                        Insumos!I:I,
                                                        0)
                                                ),
                                                0
                                            ),
                                            "Não encontrado"),
                                        IFERROR(
                                            INDEX(I:I,
                                                MATCH(
                                                    A125&amp;B125,AG:AG,
                                                    0)
                                            ),
                                            "Não encontrado")
                                    )</f>
        <v>13.08</v>
      </c>
      <c r="I125" s="64">
        <f>H125*G125/1</f>
        <v>2.6160000000000001</v>
      </c>
      <c r="J125" s="64">
        <f t="shared" si="87"/>
        <v>0</v>
      </c>
      <c r="K125" s="64">
        <f t="shared" si="87"/>
        <v>0</v>
      </c>
      <c r="L125" s="64">
        <f>IF(
                        C125="INSUMO",
                                        IFERROR(
                                            IF(
                                                INDEX(
                                                    Insumos!C:C,
                                                    MATCH(
                                                        A125&amp;B125,
                                                        Insumos!I:I,
                                                        0)
                                                )="Mao_obra",
                                                INDEX(
                                                    Insumos!F:F,
                                                    MATCH(
                                                        A125&amp;B125,
                                                        Insumos!I:I,
                                                        0)
                                                ),
                                                0
                                            ),
                                            "Não encontrado"),
                                        IFERROR(
                                            INDEX(M:M,
                                                MATCH(
                                                    A125&amp;B125,AG:AG,
                                                    0)
                                            ),
                                            "Não encontrado")
                                    )</f>
        <v>0</v>
      </c>
      <c r="M125" s="64">
        <f>L125*G125/1</f>
        <v>0</v>
      </c>
      <c r="N125" s="64">
        <f>IF(
                        C125="INSUMO",
                                        IFERROR(
                                            IF(
                                                INDEX(
                                                    Insumos!C:C,
                                                    MATCH(
                                                        A125&amp;B125,
                                                        Insumos!I:I,
                                                        0)
                                                )="Equipamento",
                                                INDEX(
                                                    Insumos!F:F,
                                                    MATCH(
                                                        A125&amp;B125,
                                                        Insumos!I:I,
                                                        0)
                                                ),
                                                0
                                            ),
                                            "Não encontrado"),
                                        IFERROR(
                                            INDEX(O:O,
                                                MATCH(
                                                    A125&amp;B125,AG:AG,
                                                    0)
                                            ),
                                            "Não encontrado")
                                    )</f>
        <v>0</v>
      </c>
      <c r="O125" s="64">
        <f>N125*G125/1</f>
        <v>0</v>
      </c>
      <c r="P125" s="64">
        <f>IF(
                        C125="INSUMO",
                                        IFERROR(
                                            IF(
                                                INDEX(
                                                    Insumos!C:C,
                                                    MATCH(
                                                        A125&amp;B125,
                                                        Insumos!I:I,
                                                        0)
                                                )="Transporte",
                                                INDEX(
                                                    Insumos!F:F,
                                                    MATCH(
                                                        A125&amp;B125,
                                                        Insumos!I:I,
                                                        0)
                                                ),
                                                0
                                            ),
                                            "Não encontrado"),
                                        IFERROR(
                                            INDEX(Q:Q,
                                                MATCH(
                                                    A125&amp;B125,AG:AG,
                                                    0)
                                            ),
                                            "Não encontrado")
                                    )</f>
        <v>0</v>
      </c>
      <c r="Q125" s="64">
        <f>P125*G125/1</f>
        <v>0</v>
      </c>
      <c r="R125" s="64">
        <f>IF(
                        C125="INSUMO",
                                        IFERROR(
                                            IF(
                                                INDEX(
                                                    Insumos!C:C,
                                                    MATCH(
                                                        A125&amp;B125,
                                                        Insumos!I:I,
                                                        0)
                                                )="Terceirizados",
                                                INDEX(
                                                    Insumos!F:F,
                                                    MATCH(
                                                        A125&amp;B125,
                                                        Insumos!I:I,
                                                        0)
                                                ),
                                                0
                                            ),
                                            "Não encontrado"),
                                        IFERROR(
                                            INDEX(S:S,
                                                MATCH(
                                                    A125&amp;B125,AG:AG,
                                                    0)
                                            ),
                                            "Não encontrado")
                                    )</f>
        <v>0</v>
      </c>
      <c r="S125" s="64">
        <f>R125*G125/1</f>
        <v>0</v>
      </c>
      <c r="T125" s="64">
        <f>IF(
                        C125="INSUMO",
                                        IFERROR(
                                            IF(
                                                INDEX(
                                                    Insumos!C:C,
                                                    MATCH(
                                                        A125&amp;B125,
                                                        Insumos!I:I,
                                                        0)
                                                )="Comissionamento",
                                                INDEX(
                                                    Insumos!F:F,
                                                    MATCH(
                                                        A125&amp;B125,
                                                        Insumos!I:I,
                                                        0)
                                                ),
                                                0
                                            ),
                                            "Não encontrado"),
                                        IFERROR(
                                            INDEX(U:U,
                                                MATCH(
                                                    A125&amp;B125,AG:AG,
                                                    0)
                                            ),
                                            "Não encontrado")
                                    )</f>
        <v>0</v>
      </c>
      <c r="U125" s="64">
        <f>T125*G125/1</f>
        <v>0</v>
      </c>
      <c r="V125" s="64">
        <f>IF(
                        C125="INSUMO",
                                        IFERROR(
                                            IF(
                                                INDEX(
                                                    Insumos!C:C,
                                                    MATCH(
                                                        A125&amp;B125,
                                                        Insumos!I:I,
                                                        0)
                                                )="Verba",
                                                INDEX(
                                                    Insumos!F:F,
                                                    MATCH(
                                                        A125&amp;B125,
                                                        Insumos!I:I,
                                                        0)
                                                ),
                                                0
                                            ),
                                            "Não encontrado"),
                                        IFERROR(
                                            INDEX(W:W,
                                                MATCH(
                                                    A125&amp;B125,AG:AG,
                                                    0)
                                            ),
                                            "Não encontrado")
                                    )</f>
        <v>0</v>
      </c>
      <c r="W125" s="64">
        <f>V125*G125/1</f>
        <v>0</v>
      </c>
      <c r="X125" s="64">
        <f>IF(
                        C125="INSUMO",
                                        IFERROR(
                                            IF(
                                                INDEX(
                                                    Insumos!C:C,
                                                    MATCH(
                                                        A125&amp;B125,
                                                        Insumos!I:I,
                                                        0)
                                                )="Outro",
                                                INDEX(
                                                    Insumos!F:F,
                                                    MATCH(
                                                        A125&amp;B125,
                                                        Insumos!I:I,
                                                        0)
                                                ),
                                                0
                                            ),
                                            "Não encontrado"),
                                        IFERROR(
                                            INDEX(Y:Y,
                                                MATCH(
                                                    A125&amp;B125,AG:AG,
                                                    0)
                                            ),
                                            "Não encontrado")
                                    )</f>
        <v>0</v>
      </c>
      <c r="Y125" s="64">
        <f>X125*G125/1</f>
        <v>0</v>
      </c>
      <c r="Z125" s="64">
        <f>IF(
                            C125="INSUMO",
                            IFERROR(
                                INDEX(
                                    Insumos!F:F,
                                    MATCH(
                                        A125&amp;B125,
                                        Insumos!I:I,
                                        0)
                                ),
                                "Não encontrado"),
                            IFERROR(
                                INDEX(AA:AA,
                                    MATCH(
                                        A125&amp;B125,AG:AG,
                                        0)
                                ),
                                "Não encontrado")
                        )</f>
        <v>13.08</v>
      </c>
      <c r="AA125" s="64">
        <f>G125*Z125</f>
        <v>2.6160000000000001</v>
      </c>
      <c r="AB125" s="65"/>
      <c r="AC125" s="65"/>
      <c r="AD125" s="62" t="s">
        <v>39</v>
      </c>
      <c r="AE125" s="66"/>
      <c r="AF125" s="66"/>
    </row>
    <row r="126" spans="1:33" x14ac:dyDescent="0.25">
      <c r="A126" s="137" t="s">
        <v>232</v>
      </c>
      <c r="B126" s="68" t="s">
        <v>38</v>
      </c>
      <c r="C126" s="69" t="s">
        <v>45</v>
      </c>
      <c r="D126" s="70" t="s">
        <v>40</v>
      </c>
      <c r="E126" s="70" t="s">
        <v>233</v>
      </c>
      <c r="F126" s="71" t="s">
        <v>78</v>
      </c>
      <c r="G126" s="71">
        <v>0.05</v>
      </c>
      <c r="H126" s="72">
        <f>IF(
                        C126="INSUMO",
                                        IFERROR(
                                            IF(
                                                INDEX(
                                                    Insumos!C:C,
                                                    MATCH(
                                                        A126&amp;B126,
                                                        Insumos!I:I,
                                                        0)
                                                )="Material",
                                                INDEX(
                                                    Insumos!F:F,
                                                    MATCH(
                                                        A126&amp;B126,
                                                        Insumos!I:I,
                                                        0)
                                                ),
                                                0
                                            ),
                                            "Não encontrado"),
                                        IFERROR(
                                            INDEX(I:I,
                                                MATCH(
                                                    A126&amp;B126,AG:AG,
                                                    0)
                                            ),
                                            "Não encontrado")
                                    )</f>
        <v>1.35</v>
      </c>
      <c r="I126" s="72">
        <f>H126*G126/1</f>
        <v>6.7500000000000004E-2</v>
      </c>
      <c r="J126" s="72">
        <f t="shared" si="87"/>
        <v>0</v>
      </c>
      <c r="K126" s="72">
        <f t="shared" si="87"/>
        <v>0</v>
      </c>
      <c r="L126" s="72">
        <f>IF(
                        C126="INSUMO",
                                        IFERROR(
                                            IF(
                                                INDEX(
                                                    Insumos!C:C,
                                                    MATCH(
                                                        A126&amp;B126,
                                                        Insumos!I:I,
                                                        0)
                                                )="Mao_obra",
                                                INDEX(
                                                    Insumos!F:F,
                                                    MATCH(
                                                        A126&amp;B126,
                                                        Insumos!I:I,
                                                        0)
                                                ),
                                                0
                                            ),
                                            "Não encontrado"),
                                        IFERROR(
                                            INDEX(M:M,
                                                MATCH(
                                                    A126&amp;B126,AG:AG,
                                                    0)
                                            ),
                                            "Não encontrado")
                                    )</f>
        <v>0</v>
      </c>
      <c r="M126" s="72">
        <f>L126*G126/1</f>
        <v>0</v>
      </c>
      <c r="N126" s="72">
        <f>IF(
                        C126="INSUMO",
                                        IFERROR(
                                            IF(
                                                INDEX(
                                                    Insumos!C:C,
                                                    MATCH(
                                                        A126&amp;B126,
                                                        Insumos!I:I,
                                                        0)
                                                )="Equipamento",
                                                INDEX(
                                                    Insumos!F:F,
                                                    MATCH(
                                                        A126&amp;B126,
                                                        Insumos!I:I,
                                                        0)
                                                ),
                                                0
                                            ),
                                            "Não encontrado"),
                                        IFERROR(
                                            INDEX(O:O,
                                                MATCH(
                                                    A126&amp;B126,AG:AG,
                                                    0)
                                            ),
                                            "Não encontrado")
                                    )</f>
        <v>0</v>
      </c>
      <c r="O126" s="72">
        <f>N126*G126/1</f>
        <v>0</v>
      </c>
      <c r="P126" s="72">
        <f>IF(
                        C126="INSUMO",
                                        IFERROR(
                                            IF(
                                                INDEX(
                                                    Insumos!C:C,
                                                    MATCH(
                                                        A126&amp;B126,
                                                        Insumos!I:I,
                                                        0)
                                                )="Transporte",
                                                INDEX(
                                                    Insumos!F:F,
                                                    MATCH(
                                                        A126&amp;B126,
                                                        Insumos!I:I,
                                                        0)
                                                ),
                                                0
                                            ),
                                            "Não encontrado"),
                                        IFERROR(
                                            INDEX(Q:Q,
                                                MATCH(
                                                    A126&amp;B126,AG:AG,
                                                    0)
                                            ),
                                            "Não encontrado")
                                    )</f>
        <v>0</v>
      </c>
      <c r="Q126" s="72">
        <f>P126*G126/1</f>
        <v>0</v>
      </c>
      <c r="R126" s="72">
        <f>IF(
                        C126="INSUMO",
                                        IFERROR(
                                            IF(
                                                INDEX(
                                                    Insumos!C:C,
                                                    MATCH(
                                                        A126&amp;B126,
                                                        Insumos!I:I,
                                                        0)
                                                )="Terceirizados",
                                                INDEX(
                                                    Insumos!F:F,
                                                    MATCH(
                                                        A126&amp;B126,
                                                        Insumos!I:I,
                                                        0)
                                                ),
                                                0
                                            ),
                                            "Não encontrado"),
                                        IFERROR(
                                            INDEX(S:S,
                                                MATCH(
                                                    A126&amp;B126,AG:AG,
                                                    0)
                                            ),
                                            "Não encontrado")
                                    )</f>
        <v>0</v>
      </c>
      <c r="S126" s="72">
        <f>R126*G126/1</f>
        <v>0</v>
      </c>
      <c r="T126" s="72">
        <f>IF(
                        C126="INSUMO",
                                        IFERROR(
                                            IF(
                                                INDEX(
                                                    Insumos!C:C,
                                                    MATCH(
                                                        A126&amp;B126,
                                                        Insumos!I:I,
                                                        0)
                                                )="Comissionamento",
                                                INDEX(
                                                    Insumos!F:F,
                                                    MATCH(
                                                        A126&amp;B126,
                                                        Insumos!I:I,
                                                        0)
                                                ),
                                                0
                                            ),
                                            "Não encontrado"),
                                        IFERROR(
                                            INDEX(U:U,
                                                MATCH(
                                                    A126&amp;B126,AG:AG,
                                                    0)
                                            ),
                                            "Não encontrado")
                                    )</f>
        <v>0</v>
      </c>
      <c r="U126" s="72">
        <f>T126*G126/1</f>
        <v>0</v>
      </c>
      <c r="V126" s="72">
        <f>IF(
                        C126="INSUMO",
                                        IFERROR(
                                            IF(
                                                INDEX(
                                                    Insumos!C:C,
                                                    MATCH(
                                                        A126&amp;B126,
                                                        Insumos!I:I,
                                                        0)
                                                )="Verba",
                                                INDEX(
                                                    Insumos!F:F,
                                                    MATCH(
                                                        A126&amp;B126,
                                                        Insumos!I:I,
                                                        0)
                                                ),
                                                0
                                            ),
                                            "Não encontrado"),
                                        IFERROR(
                                            INDEX(W:W,
                                                MATCH(
                                                    A126&amp;B126,AG:AG,
                                                    0)
                                            ),
                                            "Não encontrado")
                                    )</f>
        <v>0</v>
      </c>
      <c r="W126" s="72">
        <f>V126*G126/1</f>
        <v>0</v>
      </c>
      <c r="X126" s="72">
        <f>IF(
                        C126="INSUMO",
                                        IFERROR(
                                            IF(
                                                INDEX(
                                                    Insumos!C:C,
                                                    MATCH(
                                                        A126&amp;B126,
                                                        Insumos!I:I,
                                                        0)
                                                )="Outro",
                                                INDEX(
                                                    Insumos!F:F,
                                                    MATCH(
                                                        A126&amp;B126,
                                                        Insumos!I:I,
                                                        0)
                                                ),
                                                0
                                            ),
                                            "Não encontrado"),
                                        IFERROR(
                                            INDEX(Y:Y,
                                                MATCH(
                                                    A126&amp;B126,AG:AG,
                                                    0)
                                            ),
                                            "Não encontrado")
                                    )</f>
        <v>0</v>
      </c>
      <c r="Y126" s="72">
        <f>X126*G126/1</f>
        <v>0</v>
      </c>
      <c r="Z126" s="72">
        <f>IF(
                            C126="INSUMO",
                            IFERROR(
                                INDEX(
                                    Insumos!F:F,
                                    MATCH(
                                        A126&amp;B126,
                                        Insumos!I:I,
                                        0)
                                ),
                                "Não encontrado"),
                            IFERROR(
                                INDEX(AA:AA,
                                    MATCH(
                                        A126&amp;B126,AG:AG,
                                        0)
                                ),
                                "Não encontrado")
                        )</f>
        <v>1.35</v>
      </c>
      <c r="AA126" s="72">
        <f>G126*Z126</f>
        <v>6.7500000000000004E-2</v>
      </c>
      <c r="AB126" s="73"/>
      <c r="AC126" s="73"/>
      <c r="AD126" s="70" t="s">
        <v>39</v>
      </c>
      <c r="AE126" s="74"/>
      <c r="AF126" s="74"/>
    </row>
    <row r="127" spans="1:33" x14ac:dyDescent="0.25">
      <c r="A127" s="136" t="s">
        <v>234</v>
      </c>
      <c r="B127" s="51" t="s">
        <v>76</v>
      </c>
      <c r="C127" s="52" t="s">
        <v>39</v>
      </c>
      <c r="D127" s="53" t="s">
        <v>40</v>
      </c>
      <c r="E127" s="53" t="s">
        <v>235</v>
      </c>
      <c r="F127" s="54" t="s">
        <v>83</v>
      </c>
      <c r="G127" s="55"/>
      <c r="H127" s="56"/>
      <c r="I127" s="56">
        <f>SUM(I128:I133)</f>
        <v>25.503540000000001</v>
      </c>
      <c r="J127" s="56"/>
      <c r="K127" s="56">
        <f>SUM(K128:K133)</f>
        <v>8.7350666339200007</v>
      </c>
      <c r="L127" s="56"/>
      <c r="M127" s="56">
        <f>SUM(M128:M133)</f>
        <v>7.3322160000000007</v>
      </c>
      <c r="N127" s="56"/>
      <c r="O127" s="56">
        <f>SUM(O128:O133)</f>
        <v>2.3575633919999998E-2</v>
      </c>
      <c r="P127" s="56"/>
      <c r="Q127" s="56">
        <f>SUM(Q128:Q133)</f>
        <v>0</v>
      </c>
      <c r="R127" s="56"/>
      <c r="S127" s="56">
        <f>SUM(S128:S133)</f>
        <v>0</v>
      </c>
      <c r="T127" s="56"/>
      <c r="U127" s="56">
        <f>SUM(U128:U133)</f>
        <v>0</v>
      </c>
      <c r="V127" s="56"/>
      <c r="W127" s="56">
        <f>SUM(W128:W133)</f>
        <v>0</v>
      </c>
      <c r="X127" s="56"/>
      <c r="Y127" s="56">
        <f>SUM(Y128:Y133)</f>
        <v>1.3792749999999998</v>
      </c>
      <c r="Z127" s="56"/>
      <c r="AA127" s="56">
        <f>SUM(AA128:AA133)</f>
        <v>34.23860663392</v>
      </c>
      <c r="AB127" s="57" t="s">
        <v>39</v>
      </c>
      <c r="AC127" s="57"/>
      <c r="AD127" s="53" t="s">
        <v>39</v>
      </c>
      <c r="AE127" s="58" t="s">
        <v>39</v>
      </c>
      <c r="AF127" s="58" t="s">
        <v>79</v>
      </c>
      <c r="AG127" t="str">
        <f>A127&amp;B127&amp;C127</f>
        <v>0082PRÓPRIA</v>
      </c>
    </row>
    <row r="128" spans="1:33" x14ac:dyDescent="0.25">
      <c r="A128" s="137" t="s">
        <v>236</v>
      </c>
      <c r="B128" s="68" t="s">
        <v>38</v>
      </c>
      <c r="C128" s="69" t="s">
        <v>86</v>
      </c>
      <c r="D128" s="70" t="s">
        <v>40</v>
      </c>
      <c r="E128" s="70" t="s">
        <v>237</v>
      </c>
      <c r="F128" s="71" t="s">
        <v>114</v>
      </c>
      <c r="G128" s="71">
        <v>0.03</v>
      </c>
      <c r="H128" s="72">
        <f>IF(
                        C128="INSUMO",
                                        IFERROR(
                                            IF(
                                                INDEX(
                                                    Insumos!C:C,
                                                    MATCH(
                                                        A128&amp;B128,
                                                        Insumos!I:I,
                                                        0)
                                                )="Material",
                                                INDEX(
                                                    Insumos!F:F,
                                                    MATCH(
                                                        A128&amp;B128,
                                                        Insumos!I:I,
                                                        0)
                                                ),
                                                0
                                            ),
                                            "Não encontrado"),
                                        IFERROR(
                                            INDEX(I:I,
                                                MATCH(
                                                    A128&amp;B128,AG:AG,
                                                    0)
                                            ),
                                            "Não encontrado")
                                    )</f>
        <v>0</v>
      </c>
      <c r="I128" s="72">
        <f t="shared" ref="I128:I133" si="88">H128*G128/1</f>
        <v>0</v>
      </c>
      <c r="J128" s="72">
        <f t="shared" ref="J128:K133" si="89">T128 + N128 + L128 + X128 + R128 + P128 + V128</f>
        <v>1.8483544639999998</v>
      </c>
      <c r="K128" s="72">
        <f t="shared" si="89"/>
        <v>5.5450633919999999E-2</v>
      </c>
      <c r="L128" s="72">
        <f>IF(
                        C128="INSUMO",
                                        IFERROR(
                                            IF(
                                                INDEX(
                                                    Insumos!C:C,
                                                    MATCH(
                                                        A128&amp;B128,
                                                        Insumos!I:I,
                                                        0)
                                                )="Mao_obra",
                                                INDEX(
                                                    Insumos!F:F,
                                                    MATCH(
                                                        A128&amp;B128,
                                                        Insumos!I:I,
                                                        0)
                                                ),
                                                0
                                            ),
                                            "Não encontrado"),
                                        IFERROR(
                                            INDEX(M:M,
                                                MATCH(
                                                    A128&amp;B128,AG:AG,
                                                    0)
                                            ),
                                            "Não encontrado")
                                    )</f>
        <v>0</v>
      </c>
      <c r="M128" s="72">
        <f t="shared" ref="M128:M133" si="90">L128*G128/1</f>
        <v>0</v>
      </c>
      <c r="N128" s="72">
        <f>IF(
                        C128="INSUMO",
                                        IFERROR(
                                            IF(
                                                INDEX(
                                                    Insumos!C:C,
                                                    MATCH(
                                                        A128&amp;B128,
                                                        Insumos!I:I,
                                                        0)
                                                )="Equipamento",
                                                INDEX(
                                                    Insumos!F:F,
                                                    MATCH(
                                                        A128&amp;B128,
                                                        Insumos!I:I,
                                                        0)
                                                ),
                                                0
                                            ),
                                            "Não encontrado"),
                                        IFERROR(
                                            INDEX(O:O,
                                                MATCH(
                                                    A128&amp;B128,AG:AG,
                                                    0)
                                            ),
                                            "Não encontrado")
                                    )</f>
        <v>0.78585446399999992</v>
      </c>
      <c r="O128" s="72">
        <f t="shared" ref="O128:O133" si="91">N128*G128/1</f>
        <v>2.3575633919999998E-2</v>
      </c>
      <c r="P128" s="72">
        <f>IF(
                        C128="INSUMO",
                                        IFERROR(
                                            IF(
                                                INDEX(
                                                    Insumos!C:C,
                                                    MATCH(
                                                        A128&amp;B128,
                                                        Insumos!I:I,
                                                        0)
                                                )="Transporte",
                                                INDEX(
                                                    Insumos!F:F,
                                                    MATCH(
                                                        A128&amp;B128,
                                                        Insumos!I:I,
                                                        0)
                                                ),
                                                0
                                            ),
                                            "Não encontrado"),
                                        IFERROR(
                                            INDEX(Q:Q,
                                                MATCH(
                                                    A128&amp;B128,AG:AG,
                                                    0)
                                            ),
                                            "Não encontrado")
                                    )</f>
        <v>0</v>
      </c>
      <c r="Q128" s="72">
        <f t="shared" ref="Q128:Q133" si="92">P128*G128/1</f>
        <v>0</v>
      </c>
      <c r="R128" s="72">
        <f>IF(
                        C128="INSUMO",
                                        IFERROR(
                                            IF(
                                                INDEX(
                                                    Insumos!C:C,
                                                    MATCH(
                                                        A128&amp;B128,
                                                        Insumos!I:I,
                                                        0)
                                                )="Terceirizados",
                                                INDEX(
                                                    Insumos!F:F,
                                                    MATCH(
                                                        A128&amp;B128,
                                                        Insumos!I:I,
                                                        0)
                                                ),
                                                0
                                            ),
                                            "Não encontrado"),
                                        IFERROR(
                                            INDEX(S:S,
                                                MATCH(
                                                    A128&amp;B128,AG:AG,
                                                    0)
                                            ),
                                            "Não encontrado")
                                    )</f>
        <v>0</v>
      </c>
      <c r="S128" s="72">
        <f t="shared" ref="S128:S133" si="93">R128*G128/1</f>
        <v>0</v>
      </c>
      <c r="T128" s="72">
        <f>IF(
                        C128="INSUMO",
                                        IFERROR(
                                            IF(
                                                INDEX(
                                                    Insumos!C:C,
                                                    MATCH(
                                                        A128&amp;B128,
                                                        Insumos!I:I,
                                                        0)
                                                )="Comissionamento",
                                                INDEX(
                                                    Insumos!F:F,
                                                    MATCH(
                                                        A128&amp;B128,
                                                        Insumos!I:I,
                                                        0)
                                                ),
                                                0
                                            ),
                                            "Não encontrado"),
                                        IFERROR(
                                            INDEX(U:U,
                                                MATCH(
                                                    A128&amp;B128,AG:AG,
                                                    0)
                                            ),
                                            "Não encontrado")
                                    )</f>
        <v>0</v>
      </c>
      <c r="U128" s="72">
        <f t="shared" ref="U128:U133" si="94">T128*G128/1</f>
        <v>0</v>
      </c>
      <c r="V128" s="72">
        <f>IF(
                        C128="INSUMO",
                                        IFERROR(
                                            IF(
                                                INDEX(
                                                    Insumos!C:C,
                                                    MATCH(
                                                        A128&amp;B128,
                                                        Insumos!I:I,
                                                        0)
                                                )="Verba",
                                                INDEX(
                                                    Insumos!F:F,
                                                    MATCH(
                                                        A128&amp;B128,
                                                        Insumos!I:I,
                                                        0)
                                                ),
                                                0
                                            ),
                                            "Não encontrado"),
                                        IFERROR(
                                            INDEX(W:W,
                                                MATCH(
                                                    A128&amp;B128,AG:AG,
                                                    0)
                                            ),
                                            "Não encontrado")
                                    )</f>
        <v>0</v>
      </c>
      <c r="W128" s="72">
        <f t="shared" ref="W128:W133" si="95">V128*G128/1</f>
        <v>0</v>
      </c>
      <c r="X128" s="72">
        <f>IF(
                        C128="INSUMO",
                                        IFERROR(
                                            IF(
                                                INDEX(
                                                    Insumos!C:C,
                                                    MATCH(
                                                        A128&amp;B128,
                                                        Insumos!I:I,
                                                        0)
                                                )="Outro",
                                                INDEX(
                                                    Insumos!F:F,
                                                    MATCH(
                                                        A128&amp;B128,
                                                        Insumos!I:I,
                                                        0)
                                                ),
                                                0
                                            ),
                                            "Não encontrado"),
                                        IFERROR(
                                            INDEX(Y:Y,
                                                MATCH(
                                                    A128&amp;B128,AG:AG,
                                                    0)
                                            ),
                                            "Não encontrado")
                                    )</f>
        <v>1.0625</v>
      </c>
      <c r="Y128" s="72">
        <f t="shared" ref="Y128:Y133" si="96">X128*G128/1</f>
        <v>3.1875000000000001E-2</v>
      </c>
      <c r="Z128" s="72">
        <f>IF(
                            C128="INSUMO",
                            IFERROR(
                                INDEX(
                                    Insumos!F:F,
                                    MATCH(
                                        A128&amp;B128,
                                        Insumos!I:I,
                                        0)
                                ),
                                "Não encontrado"),
                            IFERROR(
                                INDEX(AA:AA,
                                    MATCH(
                                        A128&amp;B128,AG:AG,
                                        0)
                                ),
                                "Não encontrado")
                        )</f>
        <v>1.848354464</v>
      </c>
      <c r="AA128" s="72">
        <f t="shared" ref="AA128:AA133" si="97">G128*Z128</f>
        <v>5.5450633919999999E-2</v>
      </c>
      <c r="AB128" s="73"/>
      <c r="AC128" s="73"/>
      <c r="AD128" s="70" t="s">
        <v>39</v>
      </c>
      <c r="AE128" s="74"/>
      <c r="AF128" s="74"/>
    </row>
    <row r="129" spans="1:33" x14ac:dyDescent="0.25">
      <c r="A129" s="138" t="s">
        <v>166</v>
      </c>
      <c r="B129" s="60" t="s">
        <v>38</v>
      </c>
      <c r="C129" s="61" t="s">
        <v>86</v>
      </c>
      <c r="D129" s="62" t="s">
        <v>40</v>
      </c>
      <c r="E129" s="62" t="s">
        <v>167</v>
      </c>
      <c r="F129" s="63" t="s">
        <v>90</v>
      </c>
      <c r="G129" s="63">
        <v>0.11</v>
      </c>
      <c r="H129" s="64">
        <f>IF(
                        C129="INSUMO",
                                        IFERROR(
                                            IF(
                                                INDEX(
                                                    Insumos!C:C,
                                                    MATCH(
                                                        A129&amp;B129,
                                                        Insumos!I:I,
                                                        0)
                                                )="Material",
                                                INDEX(
                                                    Insumos!F:F,
                                                    MATCH(
                                                        A129&amp;B129,
                                                        Insumos!I:I,
                                                        0)
                                                ),
                                                0
                                            ),
                                            "Não encontrado"),
                                        IFERROR(
                                            INDEX(I:I,
                                                MATCH(
                                                    A129&amp;B129,AG:AG,
                                                    0)
                                            ),
                                            "Não encontrado")
                                    )</f>
        <v>0</v>
      </c>
      <c r="I129" s="64">
        <f t="shared" si="88"/>
        <v>0</v>
      </c>
      <c r="J129" s="64">
        <f t="shared" si="89"/>
        <v>38.106880000000004</v>
      </c>
      <c r="K129" s="64">
        <f t="shared" si="89"/>
        <v>4.1917568000000003</v>
      </c>
      <c r="L129" s="64">
        <f>IF(
                        C129="INSUMO",
                                        IFERROR(
                                            IF(
                                                INDEX(
                                                    Insumos!C:C,
                                                    MATCH(
                                                        A129&amp;B129,
                                                        Insumos!I:I,
                                                        0)
                                                )="Mao_obra",
                                                INDEX(
                                                    Insumos!F:F,
                                                    MATCH(
                                                        A129&amp;B129,
                                                        Insumos!I:I,
                                                        0)
                                                ),
                                                0
                                            ),
                                            "Não encontrado"),
                                        IFERROR(
                                            INDEX(M:M,
                                                MATCH(
                                                    A129&amp;B129,AG:AG,
                                                    0)
                                            ),
                                            "Não encontrado")
                                    )</f>
        <v>33.086880000000001</v>
      </c>
      <c r="M129" s="64">
        <f t="shared" si="90"/>
        <v>3.6395568000000003</v>
      </c>
      <c r="N129" s="64">
        <f>IF(
                        C129="INSUMO",
                                        IFERROR(
                                            IF(
                                                INDEX(
                                                    Insumos!C:C,
                                                    MATCH(
                                                        A129&amp;B129,
                                                        Insumos!I:I,
                                                        0)
                                                )="Equipamento",
                                                INDEX(
                                                    Insumos!F:F,
                                                    MATCH(
                                                        A129&amp;B129,
                                                        Insumos!I:I,
                                                        0)
                                                ),
                                                0
                                            ),
                                            "Não encontrado"),
                                        IFERROR(
                                            INDEX(O:O,
                                                MATCH(
                                                    A129&amp;B129,AG:AG,
                                                    0)
                                            ),
                                            "Não encontrado")
                                    )</f>
        <v>0</v>
      </c>
      <c r="O129" s="64">
        <f t="shared" si="91"/>
        <v>0</v>
      </c>
      <c r="P129" s="64">
        <f>IF(
                        C129="INSUMO",
                                        IFERROR(
                                            IF(
                                                INDEX(
                                                    Insumos!C:C,
                                                    MATCH(
                                                        A129&amp;B129,
                                                        Insumos!I:I,
                                                        0)
                                                )="Transporte",
                                                INDEX(
                                                    Insumos!F:F,
                                                    MATCH(
                                                        A129&amp;B129,
                                                        Insumos!I:I,
                                                        0)
                                                ),
                                                0
                                            ),
                                            "Não encontrado"),
                                        IFERROR(
                                            INDEX(Q:Q,
                                                MATCH(
                                                    A129&amp;B129,AG:AG,
                                                    0)
                                            ),
                                            "Não encontrado")
                                    )</f>
        <v>0</v>
      </c>
      <c r="Q129" s="64">
        <f t="shared" si="92"/>
        <v>0</v>
      </c>
      <c r="R129" s="64">
        <f>IF(
                        C129="INSUMO",
                                        IFERROR(
                                            IF(
                                                INDEX(
                                                    Insumos!C:C,
                                                    MATCH(
                                                        A129&amp;B129,
                                                        Insumos!I:I,
                                                        0)
                                                )="Terceirizados",
                                                INDEX(
                                                    Insumos!F:F,
                                                    MATCH(
                                                        A129&amp;B129,
                                                        Insumos!I:I,
                                                        0)
                                                ),
                                                0
                                            ),
                                            "Não encontrado"),
                                        IFERROR(
                                            INDEX(S:S,
                                                MATCH(
                                                    A129&amp;B129,AG:AG,
                                                    0)
                                            ),
                                            "Não encontrado")
                                    )</f>
        <v>0</v>
      </c>
      <c r="S129" s="64">
        <f t="shared" si="93"/>
        <v>0</v>
      </c>
      <c r="T129" s="64">
        <f>IF(
                        C129="INSUMO",
                                        IFERROR(
                                            IF(
                                                INDEX(
                                                    Insumos!C:C,
                                                    MATCH(
                                                        A129&amp;B129,
                                                        Insumos!I:I,
                                                        0)
                                                )="Comissionamento",
                                                INDEX(
                                                    Insumos!F:F,
                                                    MATCH(
                                                        A129&amp;B129,
                                                        Insumos!I:I,
                                                        0)
                                                ),
                                                0
                                            ),
                                            "Não encontrado"),
                                        IFERROR(
                                            INDEX(U:U,
                                                MATCH(
                                                    A129&amp;B129,AG:AG,
                                                    0)
                                            ),
                                            "Não encontrado")
                                    )</f>
        <v>0</v>
      </c>
      <c r="U129" s="64">
        <f t="shared" si="94"/>
        <v>0</v>
      </c>
      <c r="V129" s="64">
        <f>IF(
                        C129="INSUMO",
                                        IFERROR(
                                            IF(
                                                INDEX(
                                                    Insumos!C:C,
                                                    MATCH(
                                                        A129&amp;B129,
                                                        Insumos!I:I,
                                                        0)
                                                )="Verba",
                                                INDEX(
                                                    Insumos!F:F,
                                                    MATCH(
                                                        A129&amp;B129,
                                                        Insumos!I:I,
                                                        0)
                                                ),
                                                0
                                            ),
                                            "Não encontrado"),
                                        IFERROR(
                                            INDEX(W:W,
                                                MATCH(
                                                    A129&amp;B129,AG:AG,
                                                    0)
                                            ),
                                            "Não encontrado")
                                    )</f>
        <v>0</v>
      </c>
      <c r="W129" s="64">
        <f t="shared" si="95"/>
        <v>0</v>
      </c>
      <c r="X129" s="64">
        <f>IF(
                        C129="INSUMO",
                                        IFERROR(
                                            IF(
                                                INDEX(
                                                    Insumos!C:C,
                                                    MATCH(
                                                        A129&amp;B129,
                                                        Insumos!I:I,
                                                        0)
                                                )="Outro",
                                                INDEX(
                                                    Insumos!F:F,
                                                    MATCH(
                                                        A129&amp;B129,
                                                        Insumos!I:I,
                                                        0)
                                                ),
                                                0
                                            ),
                                            "Não encontrado"),
                                        IFERROR(
                                            INDEX(Y:Y,
                                                MATCH(
                                                    A129&amp;B129,AG:AG,
                                                    0)
                                            ),
                                            "Não encontrado")
                                    )</f>
        <v>5.0199999999999996</v>
      </c>
      <c r="Y129" s="64">
        <f t="shared" si="96"/>
        <v>0.55219999999999991</v>
      </c>
      <c r="Z129" s="64">
        <f>IF(
                            C129="INSUMO",
                            IFERROR(
                                INDEX(
                                    Insumos!F:F,
                                    MATCH(
                                        A129&amp;B129,
                                        Insumos!I:I,
                                        0)
                                ),
                                "Não encontrado"),
                            IFERROR(
                                INDEX(AA:AA,
                                    MATCH(
                                        A129&amp;B129,AG:AG,
                                        0)
                                ),
                                "Não encontrado")
                        )</f>
        <v>38.106879999999997</v>
      </c>
      <c r="AA129" s="64">
        <f t="shared" si="97"/>
        <v>4.1917567999999994</v>
      </c>
      <c r="AB129" s="65"/>
      <c r="AC129" s="65"/>
      <c r="AD129" s="62" t="s">
        <v>39</v>
      </c>
      <c r="AE129" s="66"/>
      <c r="AF129" s="66"/>
    </row>
    <row r="130" spans="1:33" x14ac:dyDescent="0.25">
      <c r="A130" s="137" t="s">
        <v>88</v>
      </c>
      <c r="B130" s="68" t="s">
        <v>38</v>
      </c>
      <c r="C130" s="69" t="s">
        <v>86</v>
      </c>
      <c r="D130" s="70" t="s">
        <v>40</v>
      </c>
      <c r="E130" s="70" t="s">
        <v>89</v>
      </c>
      <c r="F130" s="71" t="s">
        <v>90</v>
      </c>
      <c r="G130" s="71">
        <v>0.16</v>
      </c>
      <c r="H130" s="72">
        <f>IF(
                        C130="INSUMO",
                                        IFERROR(
                                            IF(
                                                INDEX(
                                                    Insumos!C:C,
                                                    MATCH(
                                                        A130&amp;B130,
                                                        Insumos!I:I,
                                                        0)
                                                )="Material",
                                                INDEX(
                                                    Insumos!F:F,
                                                    MATCH(
                                                        A130&amp;B130,
                                                        Insumos!I:I,
                                                        0)
                                                ),
                                                0
                                            ),
                                            "Não encontrado"),
                                        IFERROR(
                                            INDEX(I:I,
                                                MATCH(
                                                    A130&amp;B130,AG:AG,
                                                    0)
                                            ),
                                            "Não encontrado")
                                    )</f>
        <v>0</v>
      </c>
      <c r="I130" s="72">
        <f t="shared" si="88"/>
        <v>0</v>
      </c>
      <c r="J130" s="72">
        <f t="shared" si="89"/>
        <v>28.049120000000002</v>
      </c>
      <c r="K130" s="72">
        <f t="shared" si="89"/>
        <v>4.4878592000000008</v>
      </c>
      <c r="L130" s="72">
        <f>IF(
                        C130="INSUMO",
                                        IFERROR(
                                            IF(
                                                INDEX(
                                                    Insumos!C:C,
                                                    MATCH(
                                                        A130&amp;B130,
                                                        Insumos!I:I,
                                                        0)
                                                )="Mao_obra",
                                                INDEX(
                                                    Insumos!F:F,
                                                    MATCH(
                                                        A130&amp;B130,
                                                        Insumos!I:I,
                                                        0)
                                                ),
                                                0
                                            ),
                                            "Não encontrado"),
                                        IFERROR(
                                            INDEX(M:M,
                                                MATCH(
                                                    A130&amp;B130,AG:AG,
                                                    0)
                                            ),
                                            "Não encontrado")
                                    )</f>
        <v>23.079120000000003</v>
      </c>
      <c r="M130" s="72">
        <f t="shared" si="90"/>
        <v>3.6926592000000005</v>
      </c>
      <c r="N130" s="72">
        <f>IF(
                        C130="INSUMO",
                                        IFERROR(
                                            IF(
                                                INDEX(
                                                    Insumos!C:C,
                                                    MATCH(
                                                        A130&amp;B130,
                                                        Insumos!I:I,
                                                        0)
                                                )="Equipamento",
                                                INDEX(
                                                    Insumos!F:F,
                                                    MATCH(
                                                        A130&amp;B130,
                                                        Insumos!I:I,
                                                        0)
                                                ),
                                                0
                                            ),
                                            "Não encontrado"),
                                        IFERROR(
                                            INDEX(O:O,
                                                MATCH(
                                                    A130&amp;B130,AG:AG,
                                                    0)
                                            ),
                                            "Não encontrado")
                                    )</f>
        <v>0</v>
      </c>
      <c r="O130" s="72">
        <f t="shared" si="91"/>
        <v>0</v>
      </c>
      <c r="P130" s="72">
        <f>IF(
                        C130="INSUMO",
                                        IFERROR(
                                            IF(
                                                INDEX(
                                                    Insumos!C:C,
                                                    MATCH(
                                                        A130&amp;B130,
                                                        Insumos!I:I,
                                                        0)
                                                )="Transporte",
                                                INDEX(
                                                    Insumos!F:F,
                                                    MATCH(
                                                        A130&amp;B130,
                                                        Insumos!I:I,
                                                        0)
                                                ),
                                                0
                                            ),
                                            "Não encontrado"),
                                        IFERROR(
                                            INDEX(Q:Q,
                                                MATCH(
                                                    A130&amp;B130,AG:AG,
                                                    0)
                                            ),
                                            "Não encontrado")
                                    )</f>
        <v>0</v>
      </c>
      <c r="Q130" s="72">
        <f t="shared" si="92"/>
        <v>0</v>
      </c>
      <c r="R130" s="72">
        <f>IF(
                        C130="INSUMO",
                                        IFERROR(
                                            IF(
                                                INDEX(
                                                    Insumos!C:C,
                                                    MATCH(
                                                        A130&amp;B130,
                                                        Insumos!I:I,
                                                        0)
                                                )="Terceirizados",
                                                INDEX(
                                                    Insumos!F:F,
                                                    MATCH(
                                                        A130&amp;B130,
                                                        Insumos!I:I,
                                                        0)
                                                ),
                                                0
                                            ),
                                            "Não encontrado"),
                                        IFERROR(
                                            INDEX(S:S,
                                                MATCH(
                                                    A130&amp;B130,AG:AG,
                                                    0)
                                            ),
                                            "Não encontrado")
                                    )</f>
        <v>0</v>
      </c>
      <c r="S130" s="72">
        <f t="shared" si="93"/>
        <v>0</v>
      </c>
      <c r="T130" s="72">
        <f>IF(
                        C130="INSUMO",
                                        IFERROR(
                                            IF(
                                                INDEX(
                                                    Insumos!C:C,
                                                    MATCH(
                                                        A130&amp;B130,
                                                        Insumos!I:I,
                                                        0)
                                                )="Comissionamento",
                                                INDEX(
                                                    Insumos!F:F,
                                                    MATCH(
                                                        A130&amp;B130,
                                                        Insumos!I:I,
                                                        0)
                                                ),
                                                0
                                            ),
                                            "Não encontrado"),
                                        IFERROR(
                                            INDEX(U:U,
                                                MATCH(
                                                    A130&amp;B130,AG:AG,
                                                    0)
                                            ),
                                            "Não encontrado")
                                    )</f>
        <v>0</v>
      </c>
      <c r="U130" s="72">
        <f t="shared" si="94"/>
        <v>0</v>
      </c>
      <c r="V130" s="72">
        <f>IF(
                        C130="INSUMO",
                                        IFERROR(
                                            IF(
                                                INDEX(
                                                    Insumos!C:C,
                                                    MATCH(
                                                        A130&amp;B130,
                                                        Insumos!I:I,
                                                        0)
                                                )="Verba",
                                                INDEX(
                                                    Insumos!F:F,
                                                    MATCH(
                                                        A130&amp;B130,
                                                        Insumos!I:I,
                                                        0)
                                                ),
                                                0
                                            ),
                                            "Não encontrado"),
                                        IFERROR(
                                            INDEX(W:W,
                                                MATCH(
                                                    A130&amp;B130,AG:AG,
                                                    0)
                                            ),
                                            "Não encontrado")
                                    )</f>
        <v>0</v>
      </c>
      <c r="W130" s="72">
        <f t="shared" si="95"/>
        <v>0</v>
      </c>
      <c r="X130" s="72">
        <f>IF(
                        C130="INSUMO",
                                        IFERROR(
                                            IF(
                                                INDEX(
                                                    Insumos!C:C,
                                                    MATCH(
                                                        A130&amp;B130,
                                                        Insumos!I:I,
                                                        0)
                                                )="Outro",
                                                INDEX(
                                                    Insumos!F:F,
                                                    MATCH(
                                                        A130&amp;B130,
                                                        Insumos!I:I,
                                                        0)
                                                ),
                                                0
                                            ),
                                            "Não encontrado"),
                                        IFERROR(
                                            INDEX(Y:Y,
                                                MATCH(
                                                    A130&amp;B130,AG:AG,
                                                    0)
                                            ),
                                            "Não encontrado")
                                    )</f>
        <v>4.97</v>
      </c>
      <c r="Y130" s="72">
        <f t="shared" si="96"/>
        <v>0.79520000000000002</v>
      </c>
      <c r="Z130" s="72">
        <f>IF(
                            C130="INSUMO",
                            IFERROR(
                                INDEX(
                                    Insumos!F:F,
                                    MATCH(
                                        A130&amp;B130,
                                        Insumos!I:I,
                                        0)
                                ),
                                "Não encontrado"),
                            IFERROR(
                                INDEX(AA:AA,
                                    MATCH(
                                        A130&amp;B130,AG:AG,
                                        0)
                                ),
                                "Não encontrado")
                        )</f>
        <v>28.049120000000002</v>
      </c>
      <c r="AA130" s="72">
        <f t="shared" si="97"/>
        <v>4.4878592000000008</v>
      </c>
      <c r="AB130" s="73"/>
      <c r="AC130" s="73"/>
      <c r="AD130" s="70" t="s">
        <v>39</v>
      </c>
      <c r="AE130" s="74"/>
      <c r="AF130" s="74"/>
    </row>
    <row r="131" spans="1:33" x14ac:dyDescent="0.25">
      <c r="A131" s="138" t="s">
        <v>238</v>
      </c>
      <c r="B131" s="60" t="s">
        <v>38</v>
      </c>
      <c r="C131" s="61" t="s">
        <v>45</v>
      </c>
      <c r="D131" s="62" t="s">
        <v>40</v>
      </c>
      <c r="E131" s="62" t="s">
        <v>239</v>
      </c>
      <c r="F131" s="63" t="s">
        <v>108</v>
      </c>
      <c r="G131" s="63">
        <v>6.4999999999999997E-3</v>
      </c>
      <c r="H131" s="64">
        <f>IF(
                        C131="INSUMO",
                                        IFERROR(
                                            IF(
                                                INDEX(
                                                    Insumos!C:C,
                                                    MATCH(
                                                        A131&amp;B131,
                                                        Insumos!I:I,
                                                        0)
                                                )="Material",
                                                INDEX(
                                                    Insumos!F:F,
                                                    MATCH(
                                                        A131&amp;B131,
                                                        Insumos!I:I,
                                                        0)
                                                ),
                                                0
                                            ),
                                            "Não encontrado"),
                                        IFERROR(
                                            INDEX(I:I,
                                                MATCH(
                                                    A131&amp;B131,AG:AG,
                                                    0)
                                            ),
                                            "Não encontrado")
                                    )</f>
        <v>147.16</v>
      </c>
      <c r="I131" s="64">
        <f t="shared" si="88"/>
        <v>0.95653999999999995</v>
      </c>
      <c r="J131" s="64">
        <f t="shared" si="89"/>
        <v>0</v>
      </c>
      <c r="K131" s="64">
        <f t="shared" si="89"/>
        <v>0</v>
      </c>
      <c r="L131" s="64">
        <f>IF(
                        C131="INSUMO",
                                        IFERROR(
                                            IF(
                                                INDEX(
                                                    Insumos!C:C,
                                                    MATCH(
                                                        A131&amp;B131,
                                                        Insumos!I:I,
                                                        0)
                                                )="Mao_obra",
                                                INDEX(
                                                    Insumos!F:F,
                                                    MATCH(
                                                        A131&amp;B131,
                                                        Insumos!I:I,
                                                        0)
                                                ),
                                                0
                                            ),
                                            "Não encontrado"),
                                        IFERROR(
                                            INDEX(M:M,
                                                MATCH(
                                                    A131&amp;B131,AG:AG,
                                                    0)
                                            ),
                                            "Não encontrado")
                                    )</f>
        <v>0</v>
      </c>
      <c r="M131" s="64">
        <f t="shared" si="90"/>
        <v>0</v>
      </c>
      <c r="N131" s="64">
        <f>IF(
                        C131="INSUMO",
                                        IFERROR(
                                            IF(
                                                INDEX(
                                                    Insumos!C:C,
                                                    MATCH(
                                                        A131&amp;B131,
                                                        Insumos!I:I,
                                                        0)
                                                )="Equipamento",
                                                INDEX(
                                                    Insumos!F:F,
                                                    MATCH(
                                                        A131&amp;B131,
                                                        Insumos!I:I,
                                                        0)
                                                ),
                                                0
                                            ),
                                            "Não encontrado"),
                                        IFERROR(
                                            INDEX(O:O,
                                                MATCH(
                                                    A131&amp;B131,AG:AG,
                                                    0)
                                            ),
                                            "Não encontrado")
                                    )</f>
        <v>0</v>
      </c>
      <c r="O131" s="64">
        <f t="shared" si="91"/>
        <v>0</v>
      </c>
      <c r="P131" s="64">
        <f>IF(
                        C131="INSUMO",
                                        IFERROR(
                                            IF(
                                                INDEX(
                                                    Insumos!C:C,
                                                    MATCH(
                                                        A131&amp;B131,
                                                        Insumos!I:I,
                                                        0)
                                                )="Transporte",
                                                INDEX(
                                                    Insumos!F:F,
                                                    MATCH(
                                                        A131&amp;B131,
                                                        Insumos!I:I,
                                                        0)
                                                ),
                                                0
                                            ),
                                            "Não encontrado"),
                                        IFERROR(
                                            INDEX(Q:Q,
                                                MATCH(
                                                    A131&amp;B131,AG:AG,
                                                    0)
                                            ),
                                            "Não encontrado")
                                    )</f>
        <v>0</v>
      </c>
      <c r="Q131" s="64">
        <f t="shared" si="92"/>
        <v>0</v>
      </c>
      <c r="R131" s="64">
        <f>IF(
                        C131="INSUMO",
                                        IFERROR(
                                            IF(
                                                INDEX(
                                                    Insumos!C:C,
                                                    MATCH(
                                                        A131&amp;B131,
                                                        Insumos!I:I,
                                                        0)
                                                )="Terceirizados",
                                                INDEX(
                                                    Insumos!F:F,
                                                    MATCH(
                                                        A131&amp;B131,
                                                        Insumos!I:I,
                                                        0)
                                                ),
                                                0
                                            ),
                                            "Não encontrado"),
                                        IFERROR(
                                            INDEX(S:S,
                                                MATCH(
                                                    A131&amp;B131,AG:AG,
                                                    0)
                                            ),
                                            "Não encontrado")
                                    )</f>
        <v>0</v>
      </c>
      <c r="S131" s="64">
        <f t="shared" si="93"/>
        <v>0</v>
      </c>
      <c r="T131" s="64">
        <f>IF(
                        C131="INSUMO",
                                        IFERROR(
                                            IF(
                                                INDEX(
                                                    Insumos!C:C,
                                                    MATCH(
                                                        A131&amp;B131,
                                                        Insumos!I:I,
                                                        0)
                                                )="Comissionamento",
                                                INDEX(
                                                    Insumos!F:F,
                                                    MATCH(
                                                        A131&amp;B131,
                                                        Insumos!I:I,
                                                        0)
                                                ),
                                                0
                                            ),
                                            "Não encontrado"),
                                        IFERROR(
                                            INDEX(U:U,
                                                MATCH(
                                                    A131&amp;B131,AG:AG,
                                                    0)
                                            ),
                                            "Não encontrado")
                                    )</f>
        <v>0</v>
      </c>
      <c r="U131" s="64">
        <f t="shared" si="94"/>
        <v>0</v>
      </c>
      <c r="V131" s="64">
        <f>IF(
                        C131="INSUMO",
                                        IFERROR(
                                            IF(
                                                INDEX(
                                                    Insumos!C:C,
                                                    MATCH(
                                                        A131&amp;B131,
                                                        Insumos!I:I,
                                                        0)
                                                )="Verba",
                                                INDEX(
                                                    Insumos!F:F,
                                                    MATCH(
                                                        A131&amp;B131,
                                                        Insumos!I:I,
                                                        0)
                                                ),
                                                0
                                            ),
                                            "Não encontrado"),
                                        IFERROR(
                                            INDEX(W:W,
                                                MATCH(
                                                    A131&amp;B131,AG:AG,
                                                    0)
                                            ),
                                            "Não encontrado")
                                    )</f>
        <v>0</v>
      </c>
      <c r="W131" s="64">
        <f t="shared" si="95"/>
        <v>0</v>
      </c>
      <c r="X131" s="64">
        <f>IF(
                        C131="INSUMO",
                                        IFERROR(
                                            IF(
                                                INDEX(
                                                    Insumos!C:C,
                                                    MATCH(
                                                        A131&amp;B131,
                                                        Insumos!I:I,
                                                        0)
                                                )="Outro",
                                                INDEX(
                                                    Insumos!F:F,
                                                    MATCH(
                                                        A131&amp;B131,
                                                        Insumos!I:I,
                                                        0)
                                                ),
                                                0
                                            ),
                                            "Não encontrado"),
                                        IFERROR(
                                            INDEX(Y:Y,
                                                MATCH(
                                                    A131&amp;B131,AG:AG,
                                                    0)
                                            ),
                                            "Não encontrado")
                                    )</f>
        <v>0</v>
      </c>
      <c r="Y131" s="64">
        <f t="shared" si="96"/>
        <v>0</v>
      </c>
      <c r="Z131" s="64">
        <f>IF(
                            C131="INSUMO",
                            IFERROR(
                                INDEX(
                                    Insumos!F:F,
                                    MATCH(
                                        A131&amp;B131,
                                        Insumos!I:I,
                                        0)
                                ),
                                "Não encontrado"),
                            IFERROR(
                                INDEX(AA:AA,
                                    MATCH(
                                        A131&amp;B131,AG:AG,
                                        0)
                                ),
                                "Não encontrado")
                        )</f>
        <v>147.16</v>
      </c>
      <c r="AA131" s="64">
        <f t="shared" si="97"/>
        <v>0.95653999999999995</v>
      </c>
      <c r="AB131" s="65"/>
      <c r="AC131" s="65"/>
      <c r="AD131" s="62" t="s">
        <v>39</v>
      </c>
      <c r="AE131" s="66"/>
      <c r="AF131" s="66"/>
    </row>
    <row r="132" spans="1:33" x14ac:dyDescent="0.25">
      <c r="A132" s="137" t="s">
        <v>240</v>
      </c>
      <c r="B132" s="68" t="s">
        <v>38</v>
      </c>
      <c r="C132" s="69" t="s">
        <v>45</v>
      </c>
      <c r="D132" s="70" t="s">
        <v>40</v>
      </c>
      <c r="E132" s="70" t="s">
        <v>241</v>
      </c>
      <c r="F132" s="71" t="s">
        <v>95</v>
      </c>
      <c r="G132" s="71">
        <v>8.93</v>
      </c>
      <c r="H132" s="72">
        <f>IF(
                        C132="INSUMO",
                                        IFERROR(
                                            IF(
                                                INDEX(
                                                    Insumos!C:C,
                                                    MATCH(
                                                        A132&amp;B132,
                                                        Insumos!I:I,
                                                        0)
                                                )="Material",
                                                INDEX(
                                                    Insumos!F:F,
                                                    MATCH(
                                                        A132&amp;B132,
                                                        Insumos!I:I,
                                                        0)
                                                ),
                                                0
                                            ),
                                            "Não encontrado"),
                                        IFERROR(
                                            INDEX(I:I,
                                                MATCH(
                                                    A132&amp;B132,AG:AG,
                                                    0)
                                            ),
                                            "Não encontrado")
                                    )</f>
        <v>0.9</v>
      </c>
      <c r="I132" s="72">
        <f t="shared" si="88"/>
        <v>8.0370000000000008</v>
      </c>
      <c r="J132" s="72">
        <f t="shared" si="89"/>
        <v>0</v>
      </c>
      <c r="K132" s="72">
        <f t="shared" si="89"/>
        <v>0</v>
      </c>
      <c r="L132" s="72">
        <f>IF(
                        C132="INSUMO",
                                        IFERROR(
                                            IF(
                                                INDEX(
                                                    Insumos!C:C,
                                                    MATCH(
                                                        A132&amp;B132,
                                                        Insumos!I:I,
                                                        0)
                                                )="Mao_obra",
                                                INDEX(
                                                    Insumos!F:F,
                                                    MATCH(
                                                        A132&amp;B132,
                                                        Insumos!I:I,
                                                        0)
                                                ),
                                                0
                                            ),
                                            "Não encontrado"),
                                        IFERROR(
                                            INDEX(M:M,
                                                MATCH(
                                                    A132&amp;B132,AG:AG,
                                                    0)
                                            ),
                                            "Não encontrado")
                                    )</f>
        <v>0</v>
      </c>
      <c r="M132" s="72">
        <f t="shared" si="90"/>
        <v>0</v>
      </c>
      <c r="N132" s="72">
        <f>IF(
                        C132="INSUMO",
                                        IFERROR(
                                            IF(
                                                INDEX(
                                                    Insumos!C:C,
                                                    MATCH(
                                                        A132&amp;B132,
                                                        Insumos!I:I,
                                                        0)
                                                )="Equipamento",
                                                INDEX(
                                                    Insumos!F:F,
                                                    MATCH(
                                                        A132&amp;B132,
                                                        Insumos!I:I,
                                                        0)
                                                ),
                                                0
                                            ),
                                            "Não encontrado"),
                                        IFERROR(
                                            INDEX(O:O,
                                                MATCH(
                                                    A132&amp;B132,AG:AG,
                                                    0)
                                            ),
                                            "Não encontrado")
                                    )</f>
        <v>0</v>
      </c>
      <c r="O132" s="72">
        <f t="shared" si="91"/>
        <v>0</v>
      </c>
      <c r="P132" s="72">
        <f>IF(
                        C132="INSUMO",
                                        IFERROR(
                                            IF(
                                                INDEX(
                                                    Insumos!C:C,
                                                    MATCH(
                                                        A132&amp;B132,
                                                        Insumos!I:I,
                                                        0)
                                                )="Transporte",
                                                INDEX(
                                                    Insumos!F:F,
                                                    MATCH(
                                                        A132&amp;B132,
                                                        Insumos!I:I,
                                                        0)
                                                ),
                                                0
                                            ),
                                            "Não encontrado"),
                                        IFERROR(
                                            INDEX(Q:Q,
                                                MATCH(
                                                    A132&amp;B132,AG:AG,
                                                    0)
                                            ),
                                            "Não encontrado")
                                    )</f>
        <v>0</v>
      </c>
      <c r="Q132" s="72">
        <f t="shared" si="92"/>
        <v>0</v>
      </c>
      <c r="R132" s="72">
        <f>IF(
                        C132="INSUMO",
                                        IFERROR(
                                            IF(
                                                INDEX(
                                                    Insumos!C:C,
                                                    MATCH(
                                                        A132&amp;B132,
                                                        Insumos!I:I,
                                                        0)
                                                )="Terceirizados",
                                                INDEX(
                                                    Insumos!F:F,
                                                    MATCH(
                                                        A132&amp;B132,
                                                        Insumos!I:I,
                                                        0)
                                                ),
                                                0
                                            ),
                                            "Não encontrado"),
                                        IFERROR(
                                            INDEX(S:S,
                                                MATCH(
                                                    A132&amp;B132,AG:AG,
                                                    0)
                                            ),
                                            "Não encontrado")
                                    )</f>
        <v>0</v>
      </c>
      <c r="S132" s="72">
        <f t="shared" si="93"/>
        <v>0</v>
      </c>
      <c r="T132" s="72">
        <f>IF(
                        C132="INSUMO",
                                        IFERROR(
                                            IF(
                                                INDEX(
                                                    Insumos!C:C,
                                                    MATCH(
                                                        A132&amp;B132,
                                                        Insumos!I:I,
                                                        0)
                                                )="Comissionamento",
                                                INDEX(
                                                    Insumos!F:F,
                                                    MATCH(
                                                        A132&amp;B132,
                                                        Insumos!I:I,
                                                        0)
                                                ),
                                                0
                                            ),
                                            "Não encontrado"),
                                        IFERROR(
                                            INDEX(U:U,
                                                MATCH(
                                                    A132&amp;B132,AG:AG,
                                                    0)
                                            ),
                                            "Não encontrado")
                                    )</f>
        <v>0</v>
      </c>
      <c r="U132" s="72">
        <f t="shared" si="94"/>
        <v>0</v>
      </c>
      <c r="V132" s="72">
        <f>IF(
                        C132="INSUMO",
                                        IFERROR(
                                            IF(
                                                INDEX(
                                                    Insumos!C:C,
                                                    MATCH(
                                                        A132&amp;B132,
                                                        Insumos!I:I,
                                                        0)
                                                )="Verba",
                                                INDEX(
                                                    Insumos!F:F,
                                                    MATCH(
                                                        A132&amp;B132,
                                                        Insumos!I:I,
                                                        0)
                                                ),
                                                0
                                            ),
                                            "Não encontrado"),
                                        IFERROR(
                                            INDEX(W:W,
                                                MATCH(
                                                    A132&amp;B132,AG:AG,
                                                    0)
                                            ),
                                            "Não encontrado")
                                    )</f>
        <v>0</v>
      </c>
      <c r="W132" s="72">
        <f t="shared" si="95"/>
        <v>0</v>
      </c>
      <c r="X132" s="72">
        <f>IF(
                        C132="INSUMO",
                                        IFERROR(
                                            IF(
                                                INDEX(
                                                    Insumos!C:C,
                                                    MATCH(
                                                        A132&amp;B132,
                                                        Insumos!I:I,
                                                        0)
                                                )="Outro",
                                                INDEX(
                                                    Insumos!F:F,
                                                    MATCH(
                                                        A132&amp;B132,
                                                        Insumos!I:I,
                                                        0)
                                                ),
                                                0
                                            ),
                                            "Não encontrado"),
                                        IFERROR(
                                            INDEX(Y:Y,
                                                MATCH(
                                                    A132&amp;B132,AG:AG,
                                                    0)
                                            ),
                                            "Não encontrado")
                                    )</f>
        <v>0</v>
      </c>
      <c r="Y132" s="72">
        <f t="shared" si="96"/>
        <v>0</v>
      </c>
      <c r="Z132" s="72">
        <f>IF(
                            C132="INSUMO",
                            IFERROR(
                                INDEX(
                                    Insumos!F:F,
                                    MATCH(
                                        A132&amp;B132,
                                        Insumos!I:I,
                                        0)
                                ),
                                "Não encontrado"),
                            IFERROR(
                                INDEX(AA:AA,
                                    MATCH(
                                        A132&amp;B132,AG:AG,
                                        0)
                                ),
                                "Não encontrado")
                        )</f>
        <v>0.9</v>
      </c>
      <c r="AA132" s="72">
        <f t="shared" si="97"/>
        <v>8.0370000000000008</v>
      </c>
      <c r="AB132" s="73"/>
      <c r="AC132" s="73"/>
      <c r="AD132" s="70" t="s">
        <v>39</v>
      </c>
      <c r="AE132" s="74"/>
      <c r="AF132" s="74"/>
    </row>
    <row r="133" spans="1:33" x14ac:dyDescent="0.25">
      <c r="A133" s="138" t="s">
        <v>242</v>
      </c>
      <c r="B133" s="60" t="s">
        <v>76</v>
      </c>
      <c r="C133" s="61" t="s">
        <v>45</v>
      </c>
      <c r="D133" s="62" t="s">
        <v>40</v>
      </c>
      <c r="E133" s="62" t="s">
        <v>243</v>
      </c>
      <c r="F133" s="63" t="s">
        <v>244</v>
      </c>
      <c r="G133" s="63">
        <v>13</v>
      </c>
      <c r="H133" s="64">
        <f>IF(
                        C133="INSUMO",
                                        IFERROR(
                                            IF(
                                                INDEX(
                                                    Insumos!C:C,
                                                    MATCH(
                                                        A133&amp;B133,
                                                        Insumos!I:I,
                                                        0)
                                                )="Material",
                                                INDEX(
                                                    Insumos!F:F,
                                                    MATCH(
                                                        A133&amp;B133,
                                                        Insumos!I:I,
                                                        0)
                                                ),
                                                0
                                            ),
                                            "Não encontrado"),
                                        IFERROR(
                                            INDEX(I:I,
                                                MATCH(
                                                    A133&amp;B133,AG:AG,
                                                    0)
                                            ),
                                            "Não encontrado")
                                    )</f>
        <v>1.27</v>
      </c>
      <c r="I133" s="64">
        <f t="shared" si="88"/>
        <v>16.510000000000002</v>
      </c>
      <c r="J133" s="64">
        <f t="shared" si="89"/>
        <v>0</v>
      </c>
      <c r="K133" s="64">
        <f t="shared" si="89"/>
        <v>0</v>
      </c>
      <c r="L133" s="64">
        <f>IF(
                        C133="INSUMO",
                                        IFERROR(
                                            IF(
                                                INDEX(
                                                    Insumos!C:C,
                                                    MATCH(
                                                        A133&amp;B133,
                                                        Insumos!I:I,
                                                        0)
                                                )="Mao_obra",
                                                INDEX(
                                                    Insumos!F:F,
                                                    MATCH(
                                                        A133&amp;B133,
                                                        Insumos!I:I,
                                                        0)
                                                ),
                                                0
                                            ),
                                            "Não encontrado"),
                                        IFERROR(
                                            INDEX(M:M,
                                                MATCH(
                                                    A133&amp;B133,AG:AG,
                                                    0)
                                            ),
                                            "Não encontrado")
                                    )</f>
        <v>0</v>
      </c>
      <c r="M133" s="64">
        <f t="shared" si="90"/>
        <v>0</v>
      </c>
      <c r="N133" s="64">
        <f>IF(
                        C133="INSUMO",
                                        IFERROR(
                                            IF(
                                                INDEX(
                                                    Insumos!C:C,
                                                    MATCH(
                                                        A133&amp;B133,
                                                        Insumos!I:I,
                                                        0)
                                                )="Equipamento",
                                                INDEX(
                                                    Insumos!F:F,
                                                    MATCH(
                                                        A133&amp;B133,
                                                        Insumos!I:I,
                                                        0)
                                                ),
                                                0
                                            ),
                                            "Não encontrado"),
                                        IFERROR(
                                            INDEX(O:O,
                                                MATCH(
                                                    A133&amp;B133,AG:AG,
                                                    0)
                                            ),
                                            "Não encontrado")
                                    )</f>
        <v>0</v>
      </c>
      <c r="O133" s="64">
        <f t="shared" si="91"/>
        <v>0</v>
      </c>
      <c r="P133" s="64">
        <f>IF(
                        C133="INSUMO",
                                        IFERROR(
                                            IF(
                                                INDEX(
                                                    Insumos!C:C,
                                                    MATCH(
                                                        A133&amp;B133,
                                                        Insumos!I:I,
                                                        0)
                                                )="Transporte",
                                                INDEX(
                                                    Insumos!F:F,
                                                    MATCH(
                                                        A133&amp;B133,
                                                        Insumos!I:I,
                                                        0)
                                                ),
                                                0
                                            ),
                                            "Não encontrado"),
                                        IFERROR(
                                            INDEX(Q:Q,
                                                MATCH(
                                                    A133&amp;B133,AG:AG,
                                                    0)
                                            ),
                                            "Não encontrado")
                                    )</f>
        <v>0</v>
      </c>
      <c r="Q133" s="64">
        <f t="shared" si="92"/>
        <v>0</v>
      </c>
      <c r="R133" s="64">
        <f>IF(
                        C133="INSUMO",
                                        IFERROR(
                                            IF(
                                                INDEX(
                                                    Insumos!C:C,
                                                    MATCH(
                                                        A133&amp;B133,
                                                        Insumos!I:I,
                                                        0)
                                                )="Terceirizados",
                                                INDEX(
                                                    Insumos!F:F,
                                                    MATCH(
                                                        A133&amp;B133,
                                                        Insumos!I:I,
                                                        0)
                                                ),
                                                0
                                            ),
                                            "Não encontrado"),
                                        IFERROR(
                                            INDEX(S:S,
                                                MATCH(
                                                    A133&amp;B133,AG:AG,
                                                    0)
                                            ),
                                            "Não encontrado")
                                    )</f>
        <v>0</v>
      </c>
      <c r="S133" s="64">
        <f t="shared" si="93"/>
        <v>0</v>
      </c>
      <c r="T133" s="64">
        <f>IF(
                        C133="INSUMO",
                                        IFERROR(
                                            IF(
                                                INDEX(
                                                    Insumos!C:C,
                                                    MATCH(
                                                        A133&amp;B133,
                                                        Insumos!I:I,
                                                        0)
                                                )="Comissionamento",
                                                INDEX(
                                                    Insumos!F:F,
                                                    MATCH(
                                                        A133&amp;B133,
                                                        Insumos!I:I,
                                                        0)
                                                ),
                                                0
                                            ),
                                            "Não encontrado"),
                                        IFERROR(
                                            INDEX(U:U,
                                                MATCH(
                                                    A133&amp;B133,AG:AG,
                                                    0)
                                            ),
                                            "Não encontrado")
                                    )</f>
        <v>0</v>
      </c>
      <c r="U133" s="64">
        <f t="shared" si="94"/>
        <v>0</v>
      </c>
      <c r="V133" s="64">
        <f>IF(
                        C133="INSUMO",
                                        IFERROR(
                                            IF(
                                                INDEX(
                                                    Insumos!C:C,
                                                    MATCH(
                                                        A133&amp;B133,
                                                        Insumos!I:I,
                                                        0)
                                                )="Verba",
                                                INDEX(
                                                    Insumos!F:F,
                                                    MATCH(
                                                        A133&amp;B133,
                                                        Insumos!I:I,
                                                        0)
                                                ),
                                                0
                                            ),
                                            "Não encontrado"),
                                        IFERROR(
                                            INDEX(W:W,
                                                MATCH(
                                                    A133&amp;B133,AG:AG,
                                                    0)
                                            ),
                                            "Não encontrado")
                                    )</f>
        <v>0</v>
      </c>
      <c r="W133" s="64">
        <f t="shared" si="95"/>
        <v>0</v>
      </c>
      <c r="X133" s="64">
        <f>IF(
                        C133="INSUMO",
                                        IFERROR(
                                            IF(
                                                INDEX(
                                                    Insumos!C:C,
                                                    MATCH(
                                                        A133&amp;B133,
                                                        Insumos!I:I,
                                                        0)
                                                )="Outro",
                                                INDEX(
                                                    Insumos!F:F,
                                                    MATCH(
                                                        A133&amp;B133,
                                                        Insumos!I:I,
                                                        0)
                                                ),
                                                0
                                            ),
                                            "Não encontrado"),
                                        IFERROR(
                                            INDEX(Y:Y,
                                                MATCH(
                                                    A133&amp;B133,AG:AG,
                                                    0)
                                            ),
                                            "Não encontrado")
                                    )</f>
        <v>0</v>
      </c>
      <c r="Y133" s="64">
        <f t="shared" si="96"/>
        <v>0</v>
      </c>
      <c r="Z133" s="64">
        <f>IF(
                            C133="INSUMO",
                            IFERROR(
                                INDEX(
                                    Insumos!F:F,
                                    MATCH(
                                        A133&amp;B133,
                                        Insumos!I:I,
                                        0)
                                ),
                                "Não encontrado"),
                            IFERROR(
                                INDEX(AA:AA,
                                    MATCH(
                                        A133&amp;B133,AG:AG,
                                        0)
                                ),
                                "Não encontrado")
                        )</f>
        <v>1.27</v>
      </c>
      <c r="AA133" s="64">
        <f t="shared" si="97"/>
        <v>16.510000000000002</v>
      </c>
      <c r="AB133" s="65"/>
      <c r="AC133" s="65"/>
      <c r="AD133" s="62" t="s">
        <v>39</v>
      </c>
      <c r="AE133" s="66"/>
      <c r="AF133" s="66"/>
    </row>
    <row r="134" spans="1:33" x14ac:dyDescent="0.25">
      <c r="A134" s="136" t="s">
        <v>245</v>
      </c>
      <c r="B134" s="51" t="s">
        <v>76</v>
      </c>
      <c r="C134" s="52" t="s">
        <v>39</v>
      </c>
      <c r="D134" s="53" t="s">
        <v>40</v>
      </c>
      <c r="E134" s="53" t="s">
        <v>246</v>
      </c>
      <c r="F134" s="54" t="s">
        <v>83</v>
      </c>
      <c r="G134" s="55"/>
      <c r="H134" s="56"/>
      <c r="I134" s="56">
        <f>SUM(I135:I137)</f>
        <v>99.9</v>
      </c>
      <c r="J134" s="56"/>
      <c r="K134" s="56">
        <f>SUM(K135:K137)</f>
        <v>13.018692742000001</v>
      </c>
      <c r="L134" s="56"/>
      <c r="M134" s="56">
        <f>SUM(M135:M137)</f>
        <v>10.671092742000001</v>
      </c>
      <c r="N134" s="56"/>
      <c r="O134" s="56">
        <f>SUM(O135:O137)</f>
        <v>0</v>
      </c>
      <c r="P134" s="56"/>
      <c r="Q134" s="56">
        <f>SUM(Q135:Q137)</f>
        <v>0</v>
      </c>
      <c r="R134" s="56"/>
      <c r="S134" s="56">
        <f>SUM(S135:S137)</f>
        <v>0</v>
      </c>
      <c r="T134" s="56"/>
      <c r="U134" s="56">
        <f>SUM(U135:U137)</f>
        <v>0</v>
      </c>
      <c r="V134" s="56"/>
      <c r="W134" s="56">
        <f>SUM(W135:W137)</f>
        <v>0</v>
      </c>
      <c r="X134" s="56"/>
      <c r="Y134" s="56">
        <f>SUM(Y135:Y137)</f>
        <v>2.3475999999999999</v>
      </c>
      <c r="Z134" s="56"/>
      <c r="AA134" s="56">
        <f>SUM(AA135:AA137)</f>
        <v>112.918692742</v>
      </c>
      <c r="AB134" s="57" t="s">
        <v>39</v>
      </c>
      <c r="AC134" s="57"/>
      <c r="AD134" s="53" t="s">
        <v>39</v>
      </c>
      <c r="AE134" s="58" t="s">
        <v>39</v>
      </c>
      <c r="AF134" s="58" t="s">
        <v>79</v>
      </c>
      <c r="AG134" t="str">
        <f>A134&amp;B134&amp;C134</f>
        <v>0083PRÓPRIA</v>
      </c>
    </row>
    <row r="135" spans="1:33" x14ac:dyDescent="0.25">
      <c r="A135" s="137" t="s">
        <v>226</v>
      </c>
      <c r="B135" s="68" t="s">
        <v>38</v>
      </c>
      <c r="C135" s="69" t="s">
        <v>86</v>
      </c>
      <c r="D135" s="70" t="s">
        <v>40</v>
      </c>
      <c r="E135" s="70" t="s">
        <v>227</v>
      </c>
      <c r="F135" s="71" t="s">
        <v>90</v>
      </c>
      <c r="G135" s="71">
        <v>0.255</v>
      </c>
      <c r="H135" s="72">
        <f>IF(
                        C135="INSUMO",
                                        IFERROR(
                                            IF(
                                                INDEX(
                                                    Insumos!C:C,
                                                    MATCH(
                                                        A135&amp;B135,
                                                        Insumos!I:I,
                                                        0)
                                                )="Material",
                                                INDEX(
                                                    Insumos!F:F,
                                                    MATCH(
                                                        A135&amp;B135,
                                                        Insumos!I:I,
                                                        0)
                                                ),
                                                0
                                            ),
                                            "Não encontrado"),
                                        IFERROR(
                                            INDEX(I:I,
                                                MATCH(
                                                    A135&amp;B135,AG:AG,
                                                    0)
                                            ),
                                            "Não encontrado")
                                    )</f>
        <v>0</v>
      </c>
      <c r="I135" s="72">
        <f>H135*G135/1</f>
        <v>0</v>
      </c>
      <c r="J135" s="72">
        <f t="shared" ref="J135:K137" si="98">T135 + N135 + L135 + X135 + R135 + P135 + V135</f>
        <v>37.304128399999996</v>
      </c>
      <c r="K135" s="72">
        <f t="shared" si="98"/>
        <v>9.5125527420000004</v>
      </c>
      <c r="L135" s="72">
        <f>IF(
                        C135="INSUMO",
                                        IFERROR(
                                            IF(
                                                INDEX(
                                                    Insumos!C:C,
                                                    MATCH(
                                                        A135&amp;B135,
                                                        Insumos!I:I,
                                                        0)
                                                )="Mao_obra",
                                                INDEX(
                                                    Insumos!F:F,
                                                    MATCH(
                                                        A135&amp;B135,
                                                        Insumos!I:I,
                                                        0)
                                                ),
                                                0
                                            ),
                                            "Não encontrado"),
                                        IFERROR(
                                            INDEX(M:M,
                                                MATCH(
                                                    A135&amp;B135,AG:AG,
                                                    0)
                                            ),
                                            "Não encontrado")
                                    )</f>
        <v>30.5341284</v>
      </c>
      <c r="M135" s="72">
        <f>L135*G135/1</f>
        <v>7.7862027420000004</v>
      </c>
      <c r="N135" s="72">
        <f>IF(
                        C135="INSUMO",
                                        IFERROR(
                                            IF(
                                                INDEX(
                                                    Insumos!C:C,
                                                    MATCH(
                                                        A135&amp;B135,
                                                        Insumos!I:I,
                                                        0)
                                                )="Equipamento",
                                                INDEX(
                                                    Insumos!F:F,
                                                    MATCH(
                                                        A135&amp;B135,
                                                        Insumos!I:I,
                                                        0)
                                                ),
                                                0
                                            ),
                                            "Não encontrado"),
                                        IFERROR(
                                            INDEX(O:O,
                                                MATCH(
                                                    A135&amp;B135,AG:AG,
                                                    0)
                                            ),
                                            "Não encontrado")
                                    )</f>
        <v>0</v>
      </c>
      <c r="O135" s="72">
        <f>N135*G135/1</f>
        <v>0</v>
      </c>
      <c r="P135" s="72">
        <f>IF(
                        C135="INSUMO",
                                        IFERROR(
                                            IF(
                                                INDEX(
                                                    Insumos!C:C,
                                                    MATCH(
                                                        A135&amp;B135,
                                                        Insumos!I:I,
                                                        0)
                                                )="Transporte",
                                                INDEX(
                                                    Insumos!F:F,
                                                    MATCH(
                                                        A135&amp;B135,
                                                        Insumos!I:I,
                                                        0)
                                                ),
                                                0
                                            ),
                                            "Não encontrado"),
                                        IFERROR(
                                            INDEX(Q:Q,
                                                MATCH(
                                                    A135&amp;B135,AG:AG,
                                                    0)
                                            ),
                                            "Não encontrado")
                                    )</f>
        <v>0</v>
      </c>
      <c r="Q135" s="72">
        <f>P135*G135/1</f>
        <v>0</v>
      </c>
      <c r="R135" s="72">
        <f>IF(
                        C135="INSUMO",
                                        IFERROR(
                                            IF(
                                                INDEX(
                                                    Insumos!C:C,
                                                    MATCH(
                                                        A135&amp;B135,
                                                        Insumos!I:I,
                                                        0)
                                                )="Terceirizados",
                                                INDEX(
                                                    Insumos!F:F,
                                                    MATCH(
                                                        A135&amp;B135,
                                                        Insumos!I:I,
                                                        0)
                                                ),
                                                0
                                            ),
                                            "Não encontrado"),
                                        IFERROR(
                                            INDEX(S:S,
                                                MATCH(
                                                    A135&amp;B135,AG:AG,
                                                    0)
                                            ),
                                            "Não encontrado")
                                    )</f>
        <v>0</v>
      </c>
      <c r="S135" s="72">
        <f>R135*G135/1</f>
        <v>0</v>
      </c>
      <c r="T135" s="72">
        <f>IF(
                        C135="INSUMO",
                                        IFERROR(
                                            IF(
                                                INDEX(
                                                    Insumos!C:C,
                                                    MATCH(
                                                        A135&amp;B135,
                                                        Insumos!I:I,
                                                        0)
                                                )="Comissionamento",
                                                INDEX(
                                                    Insumos!F:F,
                                                    MATCH(
                                                        A135&amp;B135,
                                                        Insumos!I:I,
                                                        0)
                                                ),
                                                0
                                            ),
                                            "Não encontrado"),
                                        IFERROR(
                                            INDEX(U:U,
                                                MATCH(
                                                    A135&amp;B135,AG:AG,
                                                    0)
                                            ),
                                            "Não encontrado")
                                    )</f>
        <v>0</v>
      </c>
      <c r="U135" s="72">
        <f>T135*G135/1</f>
        <v>0</v>
      </c>
      <c r="V135" s="72">
        <f>IF(
                        C135="INSUMO",
                                        IFERROR(
                                            IF(
                                                INDEX(
                                                    Insumos!C:C,
                                                    MATCH(
                                                        A135&amp;B135,
                                                        Insumos!I:I,
                                                        0)
                                                )="Verba",
                                                INDEX(
                                                    Insumos!F:F,
                                                    MATCH(
                                                        A135&amp;B135,
                                                        Insumos!I:I,
                                                        0)
                                                ),
                                                0
                                            ),
                                            "Não encontrado"),
                                        IFERROR(
                                            INDEX(W:W,
                                                MATCH(
                                                    A135&amp;B135,AG:AG,
                                                    0)
                                            ),
                                            "Não encontrado")
                                    )</f>
        <v>0</v>
      </c>
      <c r="W135" s="72">
        <f>V135*G135/1</f>
        <v>0</v>
      </c>
      <c r="X135" s="72">
        <f>IF(
                        C135="INSUMO",
                                        IFERROR(
                                            IF(
                                                INDEX(
                                                    Insumos!C:C,
                                                    MATCH(
                                                        A135&amp;B135,
                                                        Insumos!I:I,
                                                        0)
                                                )="Outro",
                                                INDEX(
                                                    Insumos!F:F,
                                                    MATCH(
                                                        A135&amp;B135,
                                                        Insumos!I:I,
                                                        0)
                                                ),
                                                0
                                            ),
                                            "Não encontrado"),
                                        IFERROR(
                                            INDEX(Y:Y,
                                                MATCH(
                                                    A135&amp;B135,AG:AG,
                                                    0)
                                            ),
                                            "Não encontrado")
                                    )</f>
        <v>6.77</v>
      </c>
      <c r="Y135" s="72">
        <f>X135*G135/1</f>
        <v>1.7263499999999998</v>
      </c>
      <c r="Z135" s="72">
        <f>IF(
                            C135="INSUMO",
                            IFERROR(
                                INDEX(
                                    Insumos!F:F,
                                    MATCH(
                                        A135&amp;B135,
                                        Insumos!I:I,
                                        0)
                                ),
                                "Não encontrado"),
                            IFERROR(
                                INDEX(AA:AA,
                                    MATCH(
                                        A135&amp;B135,AG:AG,
                                        0)
                                ),
                                "Não encontrado")
                        )</f>
        <v>37.304128399999996</v>
      </c>
      <c r="AA135" s="72">
        <f>G135*Z135</f>
        <v>9.5125527419999987</v>
      </c>
      <c r="AB135" s="73"/>
      <c r="AC135" s="73"/>
      <c r="AD135" s="70" t="s">
        <v>39</v>
      </c>
      <c r="AE135" s="74"/>
      <c r="AF135" s="74"/>
    </row>
    <row r="136" spans="1:33" x14ac:dyDescent="0.25">
      <c r="A136" s="138" t="s">
        <v>88</v>
      </c>
      <c r="B136" s="60" t="s">
        <v>38</v>
      </c>
      <c r="C136" s="61" t="s">
        <v>86</v>
      </c>
      <c r="D136" s="62" t="s">
        <v>40</v>
      </c>
      <c r="E136" s="62" t="s">
        <v>89</v>
      </c>
      <c r="F136" s="63" t="s">
        <v>90</v>
      </c>
      <c r="G136" s="63">
        <v>0.125</v>
      </c>
      <c r="H136" s="64">
        <f>IF(
                        C136="INSUMO",
                                        IFERROR(
                                            IF(
                                                INDEX(
                                                    Insumos!C:C,
                                                    MATCH(
                                                        A136&amp;B136,
                                                        Insumos!I:I,
                                                        0)
                                                )="Material",
                                                INDEX(
                                                    Insumos!F:F,
                                                    MATCH(
                                                        A136&amp;B136,
                                                        Insumos!I:I,
                                                        0)
                                                ),
                                                0
                                            ),
                                            "Não encontrado"),
                                        IFERROR(
                                            INDEX(I:I,
                                                MATCH(
                                                    A136&amp;B136,AG:AG,
                                                    0)
                                            ),
                                            "Não encontrado")
                                    )</f>
        <v>0</v>
      </c>
      <c r="I136" s="64">
        <f>H136*G136/1</f>
        <v>0</v>
      </c>
      <c r="J136" s="64">
        <f t="shared" si="98"/>
        <v>28.049120000000002</v>
      </c>
      <c r="K136" s="64">
        <f t="shared" si="98"/>
        <v>3.5061400000000003</v>
      </c>
      <c r="L136" s="64">
        <f>IF(
                        C136="INSUMO",
                                        IFERROR(
                                            IF(
                                                INDEX(
                                                    Insumos!C:C,
                                                    MATCH(
                                                        A136&amp;B136,
                                                        Insumos!I:I,
                                                        0)
                                                )="Mao_obra",
                                                INDEX(
                                                    Insumos!F:F,
                                                    MATCH(
                                                        A136&amp;B136,
                                                        Insumos!I:I,
                                                        0)
                                                ),
                                                0
                                            ),
                                            "Não encontrado"),
                                        IFERROR(
                                            INDEX(M:M,
                                                MATCH(
                                                    A136&amp;B136,AG:AG,
                                                    0)
                                            ),
                                            "Não encontrado")
                                    )</f>
        <v>23.079120000000003</v>
      </c>
      <c r="M136" s="64">
        <f>L136*G136/1</f>
        <v>2.8848900000000004</v>
      </c>
      <c r="N136" s="64">
        <f>IF(
                        C136="INSUMO",
                                        IFERROR(
                                            IF(
                                                INDEX(
                                                    Insumos!C:C,
                                                    MATCH(
                                                        A136&amp;B136,
                                                        Insumos!I:I,
                                                        0)
                                                )="Equipamento",
                                                INDEX(
                                                    Insumos!F:F,
                                                    MATCH(
                                                        A136&amp;B136,
                                                        Insumos!I:I,
                                                        0)
                                                ),
                                                0
                                            ),
                                            "Não encontrado"),
                                        IFERROR(
                                            INDEX(O:O,
                                                MATCH(
                                                    A136&amp;B136,AG:AG,
                                                    0)
                                            ),
                                            "Não encontrado")
                                    )</f>
        <v>0</v>
      </c>
      <c r="O136" s="64">
        <f>N136*G136/1</f>
        <v>0</v>
      </c>
      <c r="P136" s="64">
        <f>IF(
                        C136="INSUMO",
                                        IFERROR(
                                            IF(
                                                INDEX(
                                                    Insumos!C:C,
                                                    MATCH(
                                                        A136&amp;B136,
                                                        Insumos!I:I,
                                                        0)
                                                )="Transporte",
                                                INDEX(
                                                    Insumos!F:F,
                                                    MATCH(
                                                        A136&amp;B136,
                                                        Insumos!I:I,
                                                        0)
                                                ),
                                                0
                                            ),
                                            "Não encontrado"),
                                        IFERROR(
                                            INDEX(Q:Q,
                                                MATCH(
                                                    A136&amp;B136,AG:AG,
                                                    0)
                                            ),
                                            "Não encontrado")
                                    )</f>
        <v>0</v>
      </c>
      <c r="Q136" s="64">
        <f>P136*G136/1</f>
        <v>0</v>
      </c>
      <c r="R136" s="64">
        <f>IF(
                        C136="INSUMO",
                                        IFERROR(
                                            IF(
                                                INDEX(
                                                    Insumos!C:C,
                                                    MATCH(
                                                        A136&amp;B136,
                                                        Insumos!I:I,
                                                        0)
                                                )="Terceirizados",
                                                INDEX(
                                                    Insumos!F:F,
                                                    MATCH(
                                                        A136&amp;B136,
                                                        Insumos!I:I,
                                                        0)
                                                ),
                                                0
                                            ),
                                            "Não encontrado"),
                                        IFERROR(
                                            INDEX(S:S,
                                                MATCH(
                                                    A136&amp;B136,AG:AG,
                                                    0)
                                            ),
                                            "Não encontrado")
                                    )</f>
        <v>0</v>
      </c>
      <c r="S136" s="64">
        <f>R136*G136/1</f>
        <v>0</v>
      </c>
      <c r="T136" s="64">
        <f>IF(
                        C136="INSUMO",
                                        IFERROR(
                                            IF(
                                                INDEX(
                                                    Insumos!C:C,
                                                    MATCH(
                                                        A136&amp;B136,
                                                        Insumos!I:I,
                                                        0)
                                                )="Comissionamento",
                                                INDEX(
                                                    Insumos!F:F,
                                                    MATCH(
                                                        A136&amp;B136,
                                                        Insumos!I:I,
                                                        0)
                                                ),
                                                0
                                            ),
                                            "Não encontrado"),
                                        IFERROR(
                                            INDEX(U:U,
                                                MATCH(
                                                    A136&amp;B136,AG:AG,
                                                    0)
                                            ),
                                            "Não encontrado")
                                    )</f>
        <v>0</v>
      </c>
      <c r="U136" s="64">
        <f>T136*G136/1</f>
        <v>0</v>
      </c>
      <c r="V136" s="64">
        <f>IF(
                        C136="INSUMO",
                                        IFERROR(
                                            IF(
                                                INDEX(
                                                    Insumos!C:C,
                                                    MATCH(
                                                        A136&amp;B136,
                                                        Insumos!I:I,
                                                        0)
                                                )="Verba",
                                                INDEX(
                                                    Insumos!F:F,
                                                    MATCH(
                                                        A136&amp;B136,
                                                        Insumos!I:I,
                                                        0)
                                                ),
                                                0
                                            ),
                                            "Não encontrado"),
                                        IFERROR(
                                            INDEX(W:W,
                                                MATCH(
                                                    A136&amp;B136,AG:AG,
                                                    0)
                                            ),
                                            "Não encontrado")
                                    )</f>
        <v>0</v>
      </c>
      <c r="W136" s="64">
        <f>V136*G136/1</f>
        <v>0</v>
      </c>
      <c r="X136" s="64">
        <f>IF(
                        C136="INSUMO",
                                        IFERROR(
                                            IF(
                                                INDEX(
                                                    Insumos!C:C,
                                                    MATCH(
                                                        A136&amp;B136,
                                                        Insumos!I:I,
                                                        0)
                                                )="Outro",
                                                INDEX(
                                                    Insumos!F:F,
                                                    MATCH(
                                                        A136&amp;B136,
                                                        Insumos!I:I,
                                                        0)
                                                ),
                                                0
                                            ),
                                            "Não encontrado"),
                                        IFERROR(
                                            INDEX(Y:Y,
                                                MATCH(
                                                    A136&amp;B136,AG:AG,
                                                    0)
                                            ),
                                            "Não encontrado")
                                    )</f>
        <v>4.97</v>
      </c>
      <c r="Y136" s="64">
        <f>X136*G136/1</f>
        <v>0.62124999999999997</v>
      </c>
      <c r="Z136" s="64">
        <f>IF(
                            C136="INSUMO",
                            IFERROR(
                                INDEX(
                                    Insumos!F:F,
                                    MATCH(
                                        A136&amp;B136,
                                        Insumos!I:I,
                                        0)
                                ),
                                "Não encontrado"),
                            IFERROR(
                                INDEX(AA:AA,
                                    MATCH(
                                        A136&amp;B136,AG:AG,
                                        0)
                                ),
                                "Não encontrado")
                        )</f>
        <v>28.049120000000002</v>
      </c>
      <c r="AA136" s="64">
        <f>G136*Z136</f>
        <v>3.5061400000000003</v>
      </c>
      <c r="AB136" s="65"/>
      <c r="AC136" s="65"/>
      <c r="AD136" s="62" t="s">
        <v>39</v>
      </c>
      <c r="AE136" s="66"/>
      <c r="AF136" s="66"/>
    </row>
    <row r="137" spans="1:33" x14ac:dyDescent="0.25">
      <c r="A137" s="137" t="s">
        <v>247</v>
      </c>
      <c r="B137" s="68" t="s">
        <v>76</v>
      </c>
      <c r="C137" s="69" t="s">
        <v>45</v>
      </c>
      <c r="D137" s="70" t="s">
        <v>40</v>
      </c>
      <c r="E137" s="70" t="s">
        <v>248</v>
      </c>
      <c r="F137" s="71" t="s">
        <v>249</v>
      </c>
      <c r="G137" s="71">
        <v>2</v>
      </c>
      <c r="H137" s="72">
        <f>IF(
                        C137="INSUMO",
                                        IFERROR(
                                            IF(
                                                INDEX(
                                                    Insumos!C:C,
                                                    MATCH(
                                                        A137&amp;B137,
                                                        Insumos!I:I,
                                                        0)
                                                )="Material",
                                                INDEX(
                                                    Insumos!F:F,
                                                    MATCH(
                                                        A137&amp;B137,
                                                        Insumos!I:I,
                                                        0)
                                                ),
                                                0
                                            ),
                                            "Não encontrado"),
                                        IFERROR(
                                            INDEX(I:I,
                                                MATCH(
                                                    A137&amp;B137,AG:AG,
                                                    0)
                                            ),
                                            "Não encontrado")
                                    )</f>
        <v>49.95</v>
      </c>
      <c r="I137" s="72">
        <f>H137*G137/1</f>
        <v>99.9</v>
      </c>
      <c r="J137" s="72">
        <f t="shared" si="98"/>
        <v>0</v>
      </c>
      <c r="K137" s="72">
        <f t="shared" si="98"/>
        <v>0</v>
      </c>
      <c r="L137" s="72">
        <f>IF(
                        C137="INSUMO",
                                        IFERROR(
                                            IF(
                                                INDEX(
                                                    Insumos!C:C,
                                                    MATCH(
                                                        A137&amp;B137,
                                                        Insumos!I:I,
                                                        0)
                                                )="Mao_obra",
                                                INDEX(
                                                    Insumos!F:F,
                                                    MATCH(
                                                        A137&amp;B137,
                                                        Insumos!I:I,
                                                        0)
                                                ),
                                                0
                                            ),
                                            "Não encontrado"),
                                        IFERROR(
                                            INDEX(M:M,
                                                MATCH(
                                                    A137&amp;B137,AG:AG,
                                                    0)
                                            ),
                                            "Não encontrado")
                                    )</f>
        <v>0</v>
      </c>
      <c r="M137" s="72">
        <f>L137*G137/1</f>
        <v>0</v>
      </c>
      <c r="N137" s="72">
        <f>IF(
                        C137="INSUMO",
                                        IFERROR(
                                            IF(
                                                INDEX(
                                                    Insumos!C:C,
                                                    MATCH(
                                                        A137&amp;B137,
                                                        Insumos!I:I,
                                                        0)
                                                )="Equipamento",
                                                INDEX(
                                                    Insumos!F:F,
                                                    MATCH(
                                                        A137&amp;B137,
                                                        Insumos!I:I,
                                                        0)
                                                ),
                                                0
                                            ),
                                            "Não encontrado"),
                                        IFERROR(
                                            INDEX(O:O,
                                                MATCH(
                                                    A137&amp;B137,AG:AG,
                                                    0)
                                            ),
                                            "Não encontrado")
                                    )</f>
        <v>0</v>
      </c>
      <c r="O137" s="72">
        <f>N137*G137/1</f>
        <v>0</v>
      </c>
      <c r="P137" s="72">
        <f>IF(
                        C137="INSUMO",
                                        IFERROR(
                                            IF(
                                                INDEX(
                                                    Insumos!C:C,
                                                    MATCH(
                                                        A137&amp;B137,
                                                        Insumos!I:I,
                                                        0)
                                                )="Transporte",
                                                INDEX(
                                                    Insumos!F:F,
                                                    MATCH(
                                                        A137&amp;B137,
                                                        Insumos!I:I,
                                                        0)
                                                ),
                                                0
                                            ),
                                            "Não encontrado"),
                                        IFERROR(
                                            INDEX(Q:Q,
                                                MATCH(
                                                    A137&amp;B137,AG:AG,
                                                    0)
                                            ),
                                            "Não encontrado")
                                    )</f>
        <v>0</v>
      </c>
      <c r="Q137" s="72">
        <f>P137*G137/1</f>
        <v>0</v>
      </c>
      <c r="R137" s="72">
        <f>IF(
                        C137="INSUMO",
                                        IFERROR(
                                            IF(
                                                INDEX(
                                                    Insumos!C:C,
                                                    MATCH(
                                                        A137&amp;B137,
                                                        Insumos!I:I,
                                                        0)
                                                )="Terceirizados",
                                                INDEX(
                                                    Insumos!F:F,
                                                    MATCH(
                                                        A137&amp;B137,
                                                        Insumos!I:I,
                                                        0)
                                                ),
                                                0
                                            ),
                                            "Não encontrado"),
                                        IFERROR(
                                            INDEX(S:S,
                                                MATCH(
                                                    A137&amp;B137,AG:AG,
                                                    0)
                                            ),
                                            "Não encontrado")
                                    )</f>
        <v>0</v>
      </c>
      <c r="S137" s="72">
        <f>R137*G137/1</f>
        <v>0</v>
      </c>
      <c r="T137" s="72">
        <f>IF(
                        C137="INSUMO",
                                        IFERROR(
                                            IF(
                                                INDEX(
                                                    Insumos!C:C,
                                                    MATCH(
                                                        A137&amp;B137,
                                                        Insumos!I:I,
                                                        0)
                                                )="Comissionamento",
                                                INDEX(
                                                    Insumos!F:F,
                                                    MATCH(
                                                        A137&amp;B137,
                                                        Insumos!I:I,
                                                        0)
                                                ),
                                                0
                                            ),
                                            "Não encontrado"),
                                        IFERROR(
                                            INDEX(U:U,
                                                MATCH(
                                                    A137&amp;B137,AG:AG,
                                                    0)
                                            ),
                                            "Não encontrado")
                                    )</f>
        <v>0</v>
      </c>
      <c r="U137" s="72">
        <f>T137*G137/1</f>
        <v>0</v>
      </c>
      <c r="V137" s="72">
        <f>IF(
                        C137="INSUMO",
                                        IFERROR(
                                            IF(
                                                INDEX(
                                                    Insumos!C:C,
                                                    MATCH(
                                                        A137&amp;B137,
                                                        Insumos!I:I,
                                                        0)
                                                )="Verba",
                                                INDEX(
                                                    Insumos!F:F,
                                                    MATCH(
                                                        A137&amp;B137,
                                                        Insumos!I:I,
                                                        0)
                                                ),
                                                0
                                            ),
                                            "Não encontrado"),
                                        IFERROR(
                                            INDEX(W:W,
                                                MATCH(
                                                    A137&amp;B137,AG:AG,
                                                    0)
                                            ),
                                            "Não encontrado")
                                    )</f>
        <v>0</v>
      </c>
      <c r="W137" s="72">
        <f>V137*G137/1</f>
        <v>0</v>
      </c>
      <c r="X137" s="72">
        <f>IF(
                        C137="INSUMO",
                                        IFERROR(
                                            IF(
                                                INDEX(
                                                    Insumos!C:C,
                                                    MATCH(
                                                        A137&amp;B137,
                                                        Insumos!I:I,
                                                        0)
                                                )="Outro",
                                                INDEX(
                                                    Insumos!F:F,
                                                    MATCH(
                                                        A137&amp;B137,
                                                        Insumos!I:I,
                                                        0)
                                                ),
                                                0
                                            ),
                                            "Não encontrado"),
                                        IFERROR(
                                            INDEX(Y:Y,
                                                MATCH(
                                                    A137&amp;B137,AG:AG,
                                                    0)
                                            ),
                                            "Não encontrado")
                                    )</f>
        <v>0</v>
      </c>
      <c r="Y137" s="72">
        <f>X137*G137/1</f>
        <v>0</v>
      </c>
      <c r="Z137" s="72">
        <f>IF(
                            C137="INSUMO",
                            IFERROR(
                                INDEX(
                                    Insumos!F:F,
                                    MATCH(
                                        A137&amp;B137,
                                        Insumos!I:I,
                                        0)
                                ),
                                "Não encontrado"),
                            IFERROR(
                                INDEX(AA:AA,
                                    MATCH(
                                        A137&amp;B137,AG:AG,
                                        0)
                                ),
                                "Não encontrado")
                        )</f>
        <v>49.95</v>
      </c>
      <c r="AA137" s="72">
        <f>G137*Z137</f>
        <v>99.9</v>
      </c>
      <c r="AB137" s="73"/>
      <c r="AC137" s="73"/>
      <c r="AD137" s="70" t="s">
        <v>39</v>
      </c>
      <c r="AE137" s="74"/>
      <c r="AF137" s="74"/>
    </row>
    <row r="138" spans="1:33" x14ac:dyDescent="0.25">
      <c r="A138" s="136" t="s">
        <v>250</v>
      </c>
      <c r="B138" s="51" t="s">
        <v>76</v>
      </c>
      <c r="C138" s="52" t="s">
        <v>39</v>
      </c>
      <c r="D138" s="53" t="s">
        <v>40</v>
      </c>
      <c r="E138" s="53" t="s">
        <v>251</v>
      </c>
      <c r="F138" s="54" t="s">
        <v>83</v>
      </c>
      <c r="G138" s="55"/>
      <c r="H138" s="56"/>
      <c r="I138" s="56">
        <f>SUM(I139:I141)</f>
        <v>2.2207780000000001</v>
      </c>
      <c r="J138" s="56"/>
      <c r="K138" s="56">
        <f>SUM(K139:K141)</f>
        <v>3.1071454154400002</v>
      </c>
      <c r="L138" s="56"/>
      <c r="M138" s="56">
        <f>SUM(M139:M141)</f>
        <v>2.5459294154400003</v>
      </c>
      <c r="N138" s="56"/>
      <c r="O138" s="56">
        <f>SUM(O139:O141)</f>
        <v>0</v>
      </c>
      <c r="P138" s="56"/>
      <c r="Q138" s="56">
        <f>SUM(Q139:Q141)</f>
        <v>0</v>
      </c>
      <c r="R138" s="56"/>
      <c r="S138" s="56">
        <f>SUM(S139:S141)</f>
        <v>0</v>
      </c>
      <c r="T138" s="56"/>
      <c r="U138" s="56">
        <f>SUM(U139:U141)</f>
        <v>0</v>
      </c>
      <c r="V138" s="56"/>
      <c r="W138" s="56">
        <f>SUM(W139:W141)</f>
        <v>0</v>
      </c>
      <c r="X138" s="56"/>
      <c r="Y138" s="56">
        <f>SUM(Y139:Y141)</f>
        <v>0.56121600000000005</v>
      </c>
      <c r="Z138" s="56"/>
      <c r="AA138" s="56">
        <f>SUM(AA139:AA141)</f>
        <v>5.3279234154400008</v>
      </c>
      <c r="AB138" s="57" t="s">
        <v>39</v>
      </c>
      <c r="AC138" s="57"/>
      <c r="AD138" s="53" t="s">
        <v>39</v>
      </c>
      <c r="AE138" s="58" t="s">
        <v>39</v>
      </c>
      <c r="AF138" s="58" t="s">
        <v>79</v>
      </c>
      <c r="AG138" t="str">
        <f>A138&amp;B138&amp;C138</f>
        <v>0084PRÓPRIA</v>
      </c>
    </row>
    <row r="139" spans="1:33" x14ac:dyDescent="0.25">
      <c r="A139" s="137" t="s">
        <v>226</v>
      </c>
      <c r="B139" s="68" t="s">
        <v>38</v>
      </c>
      <c r="C139" s="69" t="s">
        <v>86</v>
      </c>
      <c r="D139" s="70" t="s">
        <v>40</v>
      </c>
      <c r="E139" s="70" t="s">
        <v>227</v>
      </c>
      <c r="F139" s="71" t="s">
        <v>90</v>
      </c>
      <c r="G139" s="71">
        <v>6.6600000000000006E-2</v>
      </c>
      <c r="H139" s="72">
        <f>IF(
                        C139="INSUMO",
                                        IFERROR(
                                            IF(
                                                INDEX(
                                                    Insumos!C:C,
                                                    MATCH(
                                                        A139&amp;B139,
                                                        Insumos!I:I,
                                                        0)
                                                )="Material",
                                                INDEX(
                                                    Insumos!F:F,
                                                    MATCH(
                                                        A139&amp;B139,
                                                        Insumos!I:I,
                                                        0)
                                                ),
                                                0
                                            ),
                                            "Não encontrado"),
                                        IFERROR(
                                            INDEX(I:I,
                                                MATCH(
                                                    A139&amp;B139,AG:AG,
                                                    0)
                                            ),
                                            "Não encontrado")
                                    )</f>
        <v>0</v>
      </c>
      <c r="I139" s="72">
        <f>H139*G139/1</f>
        <v>0</v>
      </c>
      <c r="J139" s="72">
        <f t="shared" ref="J139:K141" si="99">T139 + N139 + L139 + X139 + R139 + P139 + V139</f>
        <v>37.304128399999996</v>
      </c>
      <c r="K139" s="72">
        <f t="shared" si="99"/>
        <v>2.4844549514400001</v>
      </c>
      <c r="L139" s="72">
        <f>IF(
                        C139="INSUMO",
                                        IFERROR(
                                            IF(
                                                INDEX(
                                                    Insumos!C:C,
                                                    MATCH(
                                                        A139&amp;B139,
                                                        Insumos!I:I,
                                                        0)
                                                )="Mao_obra",
                                                INDEX(
                                                    Insumos!F:F,
                                                    MATCH(
                                                        A139&amp;B139,
                                                        Insumos!I:I,
                                                        0)
                                                ),
                                                0
                                            ),
                                            "Não encontrado"),
                                        IFERROR(
                                            INDEX(M:M,
                                                MATCH(
                                                    A139&amp;B139,AG:AG,
                                                    0)
                                            ),
                                            "Não encontrado")
                                    )</f>
        <v>30.5341284</v>
      </c>
      <c r="M139" s="72">
        <f>L139*G139/1</f>
        <v>2.0335729514400001</v>
      </c>
      <c r="N139" s="72">
        <f>IF(
                        C139="INSUMO",
                                        IFERROR(
                                            IF(
                                                INDEX(
                                                    Insumos!C:C,
                                                    MATCH(
                                                        A139&amp;B139,
                                                        Insumos!I:I,
                                                        0)
                                                )="Equipamento",
                                                INDEX(
                                                    Insumos!F:F,
                                                    MATCH(
                                                        A139&amp;B139,
                                                        Insumos!I:I,
                                                        0)
                                                ),
                                                0
                                            ),
                                            "Não encontrado"),
                                        IFERROR(
                                            INDEX(O:O,
                                                MATCH(
                                                    A139&amp;B139,AG:AG,
                                                    0)
                                            ),
                                            "Não encontrado")
                                    )</f>
        <v>0</v>
      </c>
      <c r="O139" s="72">
        <f>N139*G139/1</f>
        <v>0</v>
      </c>
      <c r="P139" s="72">
        <f>IF(
                        C139="INSUMO",
                                        IFERROR(
                                            IF(
                                                INDEX(
                                                    Insumos!C:C,
                                                    MATCH(
                                                        A139&amp;B139,
                                                        Insumos!I:I,
                                                        0)
                                                )="Transporte",
                                                INDEX(
                                                    Insumos!F:F,
                                                    MATCH(
                                                        A139&amp;B139,
                                                        Insumos!I:I,
                                                        0)
                                                ),
                                                0
                                            ),
                                            "Não encontrado"),
                                        IFERROR(
                                            INDEX(Q:Q,
                                                MATCH(
                                                    A139&amp;B139,AG:AG,
                                                    0)
                                            ),
                                            "Não encontrado")
                                    )</f>
        <v>0</v>
      </c>
      <c r="Q139" s="72">
        <f>P139*G139/1</f>
        <v>0</v>
      </c>
      <c r="R139" s="72">
        <f>IF(
                        C139="INSUMO",
                                        IFERROR(
                                            IF(
                                                INDEX(
                                                    Insumos!C:C,
                                                    MATCH(
                                                        A139&amp;B139,
                                                        Insumos!I:I,
                                                        0)
                                                )="Terceirizados",
                                                INDEX(
                                                    Insumos!F:F,
                                                    MATCH(
                                                        A139&amp;B139,
                                                        Insumos!I:I,
                                                        0)
                                                ),
                                                0
                                            ),
                                            "Não encontrado"),
                                        IFERROR(
                                            INDEX(S:S,
                                                MATCH(
                                                    A139&amp;B139,AG:AG,
                                                    0)
                                            ),
                                            "Não encontrado")
                                    )</f>
        <v>0</v>
      </c>
      <c r="S139" s="72">
        <f>R139*G139/1</f>
        <v>0</v>
      </c>
      <c r="T139" s="72">
        <f>IF(
                        C139="INSUMO",
                                        IFERROR(
                                            IF(
                                                INDEX(
                                                    Insumos!C:C,
                                                    MATCH(
                                                        A139&amp;B139,
                                                        Insumos!I:I,
                                                        0)
                                                )="Comissionamento",
                                                INDEX(
                                                    Insumos!F:F,
                                                    MATCH(
                                                        A139&amp;B139,
                                                        Insumos!I:I,
                                                        0)
                                                ),
                                                0
                                            ),
                                            "Não encontrado"),
                                        IFERROR(
                                            INDEX(U:U,
                                                MATCH(
                                                    A139&amp;B139,AG:AG,
                                                    0)
                                            ),
                                            "Não encontrado")
                                    )</f>
        <v>0</v>
      </c>
      <c r="U139" s="72">
        <f>T139*G139/1</f>
        <v>0</v>
      </c>
      <c r="V139" s="72">
        <f>IF(
                        C139="INSUMO",
                                        IFERROR(
                                            IF(
                                                INDEX(
                                                    Insumos!C:C,
                                                    MATCH(
                                                        A139&amp;B139,
                                                        Insumos!I:I,
                                                        0)
                                                )="Verba",
                                                INDEX(
                                                    Insumos!F:F,
                                                    MATCH(
                                                        A139&amp;B139,
                                                        Insumos!I:I,
                                                        0)
                                                ),
                                                0
                                            ),
                                            "Não encontrado"),
                                        IFERROR(
                                            INDEX(W:W,
                                                MATCH(
                                                    A139&amp;B139,AG:AG,
                                                    0)
                                            ),
                                            "Não encontrado")
                                    )</f>
        <v>0</v>
      </c>
      <c r="W139" s="72">
        <f>V139*G139/1</f>
        <v>0</v>
      </c>
      <c r="X139" s="72">
        <f>IF(
                        C139="INSUMO",
                                        IFERROR(
                                            IF(
                                                INDEX(
                                                    Insumos!C:C,
                                                    MATCH(
                                                        A139&amp;B139,
                                                        Insumos!I:I,
                                                        0)
                                                )="Outro",
                                                INDEX(
                                                    Insumos!F:F,
                                                    MATCH(
                                                        A139&amp;B139,
                                                        Insumos!I:I,
                                                        0)
                                                ),
                                                0
                                            ),
                                            "Não encontrado"),
                                        IFERROR(
                                            INDEX(Y:Y,
                                                MATCH(
                                                    A139&amp;B139,AG:AG,
                                                    0)
                                            ),
                                            "Não encontrado")
                                    )</f>
        <v>6.77</v>
      </c>
      <c r="Y139" s="72">
        <f>X139*G139/1</f>
        <v>0.45088200000000001</v>
      </c>
      <c r="Z139" s="72">
        <f>IF(
                            C139="INSUMO",
                            IFERROR(
                                INDEX(
                                    Insumos!F:F,
                                    MATCH(
                                        A139&amp;B139,
                                        Insumos!I:I,
                                        0)
                                ),
                                "Não encontrado"),
                            IFERROR(
                                INDEX(AA:AA,
                                    MATCH(
                                        A139&amp;B139,AG:AG,
                                        0)
                                ),
                                "Não encontrado")
                        )</f>
        <v>37.304128399999996</v>
      </c>
      <c r="AA139" s="72">
        <f>G139*Z139</f>
        <v>2.4844549514400001</v>
      </c>
      <c r="AB139" s="73"/>
      <c r="AC139" s="73"/>
      <c r="AD139" s="70" t="s">
        <v>39</v>
      </c>
      <c r="AE139" s="74"/>
      <c r="AF139" s="74"/>
    </row>
    <row r="140" spans="1:33" x14ac:dyDescent="0.25">
      <c r="A140" s="138" t="s">
        <v>88</v>
      </c>
      <c r="B140" s="60" t="s">
        <v>38</v>
      </c>
      <c r="C140" s="61" t="s">
        <v>86</v>
      </c>
      <c r="D140" s="62" t="s">
        <v>40</v>
      </c>
      <c r="E140" s="62" t="s">
        <v>89</v>
      </c>
      <c r="F140" s="63" t="s">
        <v>90</v>
      </c>
      <c r="G140" s="63">
        <v>2.2200000000000001E-2</v>
      </c>
      <c r="H140" s="64">
        <f>IF(
                        C140="INSUMO",
                                        IFERROR(
                                            IF(
                                                INDEX(
                                                    Insumos!C:C,
                                                    MATCH(
                                                        A140&amp;B140,
                                                        Insumos!I:I,
                                                        0)
                                                )="Material",
                                                INDEX(
                                                    Insumos!F:F,
                                                    MATCH(
                                                        A140&amp;B140,
                                                        Insumos!I:I,
                                                        0)
                                                ),
                                                0
                                            ),
                                            "Não encontrado"),
                                        IFERROR(
                                            INDEX(I:I,
                                                MATCH(
                                                    A140&amp;B140,AG:AG,
                                                    0)
                                            ),
                                            "Não encontrado")
                                    )</f>
        <v>0</v>
      </c>
      <c r="I140" s="64">
        <f>H140*G140/1</f>
        <v>0</v>
      </c>
      <c r="J140" s="64">
        <f t="shared" si="99"/>
        <v>28.049120000000002</v>
      </c>
      <c r="K140" s="64">
        <f t="shared" si="99"/>
        <v>0.62269046400000017</v>
      </c>
      <c r="L140" s="64">
        <f>IF(
                        C140="INSUMO",
                                        IFERROR(
                                            IF(
                                                INDEX(
                                                    Insumos!C:C,
                                                    MATCH(
                                                        A140&amp;B140,
                                                        Insumos!I:I,
                                                        0)
                                                )="Mao_obra",
                                                INDEX(
                                                    Insumos!F:F,
                                                    MATCH(
                                                        A140&amp;B140,
                                                        Insumos!I:I,
                                                        0)
                                                ),
                                                0
                                            ),
                                            "Não encontrado"),
                                        IFERROR(
                                            INDEX(M:M,
                                                MATCH(
                                                    A140&amp;B140,AG:AG,
                                                    0)
                                            ),
                                            "Não encontrado")
                                    )</f>
        <v>23.079120000000003</v>
      </c>
      <c r="M140" s="64">
        <f>L140*G140/1</f>
        <v>0.51235646400000012</v>
      </c>
      <c r="N140" s="64">
        <f>IF(
                        C140="INSUMO",
                                        IFERROR(
                                            IF(
                                                INDEX(
                                                    Insumos!C:C,
                                                    MATCH(
                                                        A140&amp;B140,
                                                        Insumos!I:I,
                                                        0)
                                                )="Equipamento",
                                                INDEX(
                                                    Insumos!F:F,
                                                    MATCH(
                                                        A140&amp;B140,
                                                        Insumos!I:I,
                                                        0)
                                                ),
                                                0
                                            ),
                                            "Não encontrado"),
                                        IFERROR(
                                            INDEX(O:O,
                                                MATCH(
                                                    A140&amp;B140,AG:AG,
                                                    0)
                                            ),
                                            "Não encontrado")
                                    )</f>
        <v>0</v>
      </c>
      <c r="O140" s="64">
        <f>N140*G140/1</f>
        <v>0</v>
      </c>
      <c r="P140" s="64">
        <f>IF(
                        C140="INSUMO",
                                        IFERROR(
                                            IF(
                                                INDEX(
                                                    Insumos!C:C,
                                                    MATCH(
                                                        A140&amp;B140,
                                                        Insumos!I:I,
                                                        0)
                                                )="Transporte",
                                                INDEX(
                                                    Insumos!F:F,
                                                    MATCH(
                                                        A140&amp;B140,
                                                        Insumos!I:I,
                                                        0)
                                                ),
                                                0
                                            ),
                                            "Não encontrado"),
                                        IFERROR(
                                            INDEX(Q:Q,
                                                MATCH(
                                                    A140&amp;B140,AG:AG,
                                                    0)
                                            ),
                                            "Não encontrado")
                                    )</f>
        <v>0</v>
      </c>
      <c r="Q140" s="64">
        <f>P140*G140/1</f>
        <v>0</v>
      </c>
      <c r="R140" s="64">
        <f>IF(
                        C140="INSUMO",
                                        IFERROR(
                                            IF(
                                                INDEX(
                                                    Insumos!C:C,
                                                    MATCH(
                                                        A140&amp;B140,
                                                        Insumos!I:I,
                                                        0)
                                                )="Terceirizados",
                                                INDEX(
                                                    Insumos!F:F,
                                                    MATCH(
                                                        A140&amp;B140,
                                                        Insumos!I:I,
                                                        0)
                                                ),
                                                0
                                            ),
                                            "Não encontrado"),
                                        IFERROR(
                                            INDEX(S:S,
                                                MATCH(
                                                    A140&amp;B140,AG:AG,
                                                    0)
                                            ),
                                            "Não encontrado")
                                    )</f>
        <v>0</v>
      </c>
      <c r="S140" s="64">
        <f>R140*G140/1</f>
        <v>0</v>
      </c>
      <c r="T140" s="64">
        <f>IF(
                        C140="INSUMO",
                                        IFERROR(
                                            IF(
                                                INDEX(
                                                    Insumos!C:C,
                                                    MATCH(
                                                        A140&amp;B140,
                                                        Insumos!I:I,
                                                        0)
                                                )="Comissionamento",
                                                INDEX(
                                                    Insumos!F:F,
                                                    MATCH(
                                                        A140&amp;B140,
                                                        Insumos!I:I,
                                                        0)
                                                ),
                                                0
                                            ),
                                            "Não encontrado"),
                                        IFERROR(
                                            INDEX(U:U,
                                                MATCH(
                                                    A140&amp;B140,AG:AG,
                                                    0)
                                            ),
                                            "Não encontrado")
                                    )</f>
        <v>0</v>
      </c>
      <c r="U140" s="64">
        <f>T140*G140/1</f>
        <v>0</v>
      </c>
      <c r="V140" s="64">
        <f>IF(
                        C140="INSUMO",
                                        IFERROR(
                                            IF(
                                                INDEX(
                                                    Insumos!C:C,
                                                    MATCH(
                                                        A140&amp;B140,
                                                        Insumos!I:I,
                                                        0)
                                                )="Verba",
                                                INDEX(
                                                    Insumos!F:F,
                                                    MATCH(
                                                        A140&amp;B140,
                                                        Insumos!I:I,
                                                        0)
                                                ),
                                                0
                                            ),
                                            "Não encontrado"),
                                        IFERROR(
                                            INDEX(W:W,
                                                MATCH(
                                                    A140&amp;B140,AG:AG,
                                                    0)
                                            ),
                                            "Não encontrado")
                                    )</f>
        <v>0</v>
      </c>
      <c r="W140" s="64">
        <f>V140*G140/1</f>
        <v>0</v>
      </c>
      <c r="X140" s="64">
        <f>IF(
                        C140="INSUMO",
                                        IFERROR(
                                            IF(
                                                INDEX(
                                                    Insumos!C:C,
                                                    MATCH(
                                                        A140&amp;B140,
                                                        Insumos!I:I,
                                                        0)
                                                )="Outro",
                                                INDEX(
                                                    Insumos!F:F,
                                                    MATCH(
                                                        A140&amp;B140,
                                                        Insumos!I:I,
                                                        0)
                                                ),
                                                0
                                            ),
                                            "Não encontrado"),
                                        IFERROR(
                                            INDEX(Y:Y,
                                                MATCH(
                                                    A140&amp;B140,AG:AG,
                                                    0)
                                            ),
                                            "Não encontrado")
                                    )</f>
        <v>4.97</v>
      </c>
      <c r="Y140" s="64">
        <f>X140*G140/1</f>
        <v>0.110334</v>
      </c>
      <c r="Z140" s="64">
        <f>IF(
                            C140="INSUMO",
                            IFERROR(
                                INDEX(
                                    Insumos!F:F,
                                    MATCH(
                                        A140&amp;B140,
                                        Insumos!I:I,
                                        0)
                                ),
                                "Não encontrado"),
                            IFERROR(
                                INDEX(AA:AA,
                                    MATCH(
                                        A140&amp;B140,AG:AG,
                                        0)
                                ),
                                "Não encontrado")
                        )</f>
        <v>28.049120000000002</v>
      </c>
      <c r="AA140" s="64">
        <f>G140*Z140</f>
        <v>0.62269046400000005</v>
      </c>
      <c r="AB140" s="65"/>
      <c r="AC140" s="65"/>
      <c r="AD140" s="62" t="s">
        <v>39</v>
      </c>
      <c r="AE140" s="66"/>
      <c r="AF140" s="66"/>
    </row>
    <row r="141" spans="1:33" x14ac:dyDescent="0.25">
      <c r="A141" s="137" t="s">
        <v>252</v>
      </c>
      <c r="B141" s="68" t="s">
        <v>76</v>
      </c>
      <c r="C141" s="69" t="s">
        <v>45</v>
      </c>
      <c r="D141" s="70" t="s">
        <v>40</v>
      </c>
      <c r="E141" s="70" t="s">
        <v>253</v>
      </c>
      <c r="F141" s="71" t="s">
        <v>244</v>
      </c>
      <c r="G141" s="71">
        <v>0.1666</v>
      </c>
      <c r="H141" s="72">
        <f>IF(
                        C141="INSUMO",
                                        IFERROR(
                                            IF(
                                                INDEX(
                                                    Insumos!C:C,
                                                    MATCH(
                                                        A141&amp;B141,
                                                        Insumos!I:I,
                                                        0)
                                                )="Material",
                                                INDEX(
                                                    Insumos!F:F,
                                                    MATCH(
                                                        A141&amp;B141,
                                                        Insumos!I:I,
                                                        0)
                                                ),
                                                0
                                            ),
                                            "Não encontrado"),
                                        IFERROR(
                                            INDEX(I:I,
                                                MATCH(
                                                    A141&amp;B141,AG:AG,
                                                    0)
                                            ),
                                            "Não encontrado")
                                    )</f>
        <v>13.33</v>
      </c>
      <c r="I141" s="72">
        <f>H141*G141/1</f>
        <v>2.2207780000000001</v>
      </c>
      <c r="J141" s="72">
        <f t="shared" si="99"/>
        <v>0</v>
      </c>
      <c r="K141" s="72">
        <f t="shared" si="99"/>
        <v>0</v>
      </c>
      <c r="L141" s="72">
        <f>IF(
                        C141="INSUMO",
                                        IFERROR(
                                            IF(
                                                INDEX(
                                                    Insumos!C:C,
                                                    MATCH(
                                                        A141&amp;B141,
                                                        Insumos!I:I,
                                                        0)
                                                )="Mao_obra",
                                                INDEX(
                                                    Insumos!F:F,
                                                    MATCH(
                                                        A141&amp;B141,
                                                        Insumos!I:I,
                                                        0)
                                                ),
                                                0
                                            ),
                                            "Não encontrado"),
                                        IFERROR(
                                            INDEX(M:M,
                                                MATCH(
                                                    A141&amp;B141,AG:AG,
                                                    0)
                                            ),
                                            "Não encontrado")
                                    )</f>
        <v>0</v>
      </c>
      <c r="M141" s="72">
        <f>L141*G141/1</f>
        <v>0</v>
      </c>
      <c r="N141" s="72">
        <f>IF(
                        C141="INSUMO",
                                        IFERROR(
                                            IF(
                                                INDEX(
                                                    Insumos!C:C,
                                                    MATCH(
                                                        A141&amp;B141,
                                                        Insumos!I:I,
                                                        0)
                                                )="Equipamento",
                                                INDEX(
                                                    Insumos!F:F,
                                                    MATCH(
                                                        A141&amp;B141,
                                                        Insumos!I:I,
                                                        0)
                                                ),
                                                0
                                            ),
                                            "Não encontrado"),
                                        IFERROR(
                                            INDEX(O:O,
                                                MATCH(
                                                    A141&amp;B141,AG:AG,
                                                    0)
                                            ),
                                            "Não encontrado")
                                    )</f>
        <v>0</v>
      </c>
      <c r="O141" s="72">
        <f>N141*G141/1</f>
        <v>0</v>
      </c>
      <c r="P141" s="72">
        <f>IF(
                        C141="INSUMO",
                                        IFERROR(
                                            IF(
                                                INDEX(
                                                    Insumos!C:C,
                                                    MATCH(
                                                        A141&amp;B141,
                                                        Insumos!I:I,
                                                        0)
                                                )="Transporte",
                                                INDEX(
                                                    Insumos!F:F,
                                                    MATCH(
                                                        A141&amp;B141,
                                                        Insumos!I:I,
                                                        0)
                                                ),
                                                0
                                            ),
                                            "Não encontrado"),
                                        IFERROR(
                                            INDEX(Q:Q,
                                                MATCH(
                                                    A141&amp;B141,AG:AG,
                                                    0)
                                            ),
                                            "Não encontrado")
                                    )</f>
        <v>0</v>
      </c>
      <c r="Q141" s="72">
        <f>P141*G141/1</f>
        <v>0</v>
      </c>
      <c r="R141" s="72">
        <f>IF(
                        C141="INSUMO",
                                        IFERROR(
                                            IF(
                                                INDEX(
                                                    Insumos!C:C,
                                                    MATCH(
                                                        A141&amp;B141,
                                                        Insumos!I:I,
                                                        0)
                                                )="Terceirizados",
                                                INDEX(
                                                    Insumos!F:F,
                                                    MATCH(
                                                        A141&amp;B141,
                                                        Insumos!I:I,
                                                        0)
                                                ),
                                                0
                                            ),
                                            "Não encontrado"),
                                        IFERROR(
                                            INDEX(S:S,
                                                MATCH(
                                                    A141&amp;B141,AG:AG,
                                                    0)
                                            ),
                                            "Não encontrado")
                                    )</f>
        <v>0</v>
      </c>
      <c r="S141" s="72">
        <f>R141*G141/1</f>
        <v>0</v>
      </c>
      <c r="T141" s="72">
        <f>IF(
                        C141="INSUMO",
                                        IFERROR(
                                            IF(
                                                INDEX(
                                                    Insumos!C:C,
                                                    MATCH(
                                                        A141&amp;B141,
                                                        Insumos!I:I,
                                                        0)
                                                )="Comissionamento",
                                                INDEX(
                                                    Insumos!F:F,
                                                    MATCH(
                                                        A141&amp;B141,
                                                        Insumos!I:I,
                                                        0)
                                                ),
                                                0
                                            ),
                                            "Não encontrado"),
                                        IFERROR(
                                            INDEX(U:U,
                                                MATCH(
                                                    A141&amp;B141,AG:AG,
                                                    0)
                                            ),
                                            "Não encontrado")
                                    )</f>
        <v>0</v>
      </c>
      <c r="U141" s="72">
        <f>T141*G141/1</f>
        <v>0</v>
      </c>
      <c r="V141" s="72">
        <f>IF(
                        C141="INSUMO",
                                        IFERROR(
                                            IF(
                                                INDEX(
                                                    Insumos!C:C,
                                                    MATCH(
                                                        A141&amp;B141,
                                                        Insumos!I:I,
                                                        0)
                                                )="Verba",
                                                INDEX(
                                                    Insumos!F:F,
                                                    MATCH(
                                                        A141&amp;B141,
                                                        Insumos!I:I,
                                                        0)
                                                ),
                                                0
                                            ),
                                            "Não encontrado"),
                                        IFERROR(
                                            INDEX(W:W,
                                                MATCH(
                                                    A141&amp;B141,AG:AG,
                                                    0)
                                            ),
                                            "Não encontrado")
                                    )</f>
        <v>0</v>
      </c>
      <c r="W141" s="72">
        <f>V141*G141/1</f>
        <v>0</v>
      </c>
      <c r="X141" s="72">
        <f>IF(
                        C141="INSUMO",
                                        IFERROR(
                                            IF(
                                                INDEX(
                                                    Insumos!C:C,
                                                    MATCH(
                                                        A141&amp;B141,
                                                        Insumos!I:I,
                                                        0)
                                                )="Outro",
                                                INDEX(
                                                    Insumos!F:F,
                                                    MATCH(
                                                        A141&amp;B141,
                                                        Insumos!I:I,
                                                        0)
                                                ),
                                                0
                                            ),
                                            "Não encontrado"),
                                        IFERROR(
                                            INDEX(Y:Y,
                                                MATCH(
                                                    A141&amp;B141,AG:AG,
                                                    0)
                                            ),
                                            "Não encontrado")
                                    )</f>
        <v>0</v>
      </c>
      <c r="Y141" s="72">
        <f>X141*G141/1</f>
        <v>0</v>
      </c>
      <c r="Z141" s="72">
        <f>IF(
                            C141="INSUMO",
                            IFERROR(
                                INDEX(
                                    Insumos!F:F,
                                    MATCH(
                                        A141&amp;B141,
                                        Insumos!I:I,
                                        0)
                                ),
                                "Não encontrado"),
                            IFERROR(
                                INDEX(AA:AA,
                                    MATCH(
                                        A141&amp;B141,AG:AG,
                                        0)
                                ),
                                "Não encontrado")
                        )</f>
        <v>13.33</v>
      </c>
      <c r="AA141" s="72">
        <f>G141*Z141</f>
        <v>2.2207780000000001</v>
      </c>
      <c r="AB141" s="73"/>
      <c r="AC141" s="73"/>
      <c r="AD141" s="70" t="s">
        <v>39</v>
      </c>
      <c r="AE141" s="74"/>
      <c r="AF141" s="74"/>
    </row>
    <row r="142" spans="1:33" x14ac:dyDescent="0.25">
      <c r="A142" s="136" t="s">
        <v>254</v>
      </c>
      <c r="B142" s="51" t="s">
        <v>76</v>
      </c>
      <c r="C142" s="52" t="s">
        <v>39</v>
      </c>
      <c r="D142" s="53" t="s">
        <v>40</v>
      </c>
      <c r="E142" s="53" t="s">
        <v>255</v>
      </c>
      <c r="F142" s="54" t="s">
        <v>83</v>
      </c>
      <c r="G142" s="55"/>
      <c r="H142" s="56"/>
      <c r="I142" s="56">
        <f>SUM(I143:I145)</f>
        <v>16.1874</v>
      </c>
      <c r="J142" s="56"/>
      <c r="K142" s="56">
        <f>SUM(K143:K145)</f>
        <v>7.6101754700399997</v>
      </c>
      <c r="L142" s="56"/>
      <c r="M142" s="56">
        <f>SUM(M143:M145)</f>
        <v>6.2356204700399998</v>
      </c>
      <c r="N142" s="56"/>
      <c r="O142" s="56">
        <f>SUM(O143:O145)</f>
        <v>0</v>
      </c>
      <c r="P142" s="56"/>
      <c r="Q142" s="56">
        <f>SUM(Q143:Q145)</f>
        <v>0</v>
      </c>
      <c r="R142" s="56"/>
      <c r="S142" s="56">
        <f>SUM(S143:S145)</f>
        <v>0</v>
      </c>
      <c r="T142" s="56"/>
      <c r="U142" s="56">
        <f>SUM(U143:U145)</f>
        <v>0</v>
      </c>
      <c r="V142" s="56"/>
      <c r="W142" s="56">
        <f>SUM(W143:W145)</f>
        <v>0</v>
      </c>
      <c r="X142" s="56"/>
      <c r="Y142" s="56">
        <f>SUM(Y143:Y145)</f>
        <v>1.3745549999999997</v>
      </c>
      <c r="Z142" s="56"/>
      <c r="AA142" s="56">
        <f>SUM(AA143:AA145)</f>
        <v>23.797575470040002</v>
      </c>
      <c r="AB142" s="57" t="s">
        <v>39</v>
      </c>
      <c r="AC142" s="57"/>
      <c r="AD142" s="53" t="s">
        <v>39</v>
      </c>
      <c r="AE142" s="58" t="s">
        <v>39</v>
      </c>
      <c r="AF142" s="58" t="s">
        <v>79</v>
      </c>
      <c r="AG142" t="str">
        <f>A142&amp;B142&amp;C142</f>
        <v>0085PRÓPRIA</v>
      </c>
    </row>
    <row r="143" spans="1:33" x14ac:dyDescent="0.25">
      <c r="A143" s="137" t="s">
        <v>226</v>
      </c>
      <c r="B143" s="68" t="s">
        <v>38</v>
      </c>
      <c r="C143" s="69" t="s">
        <v>86</v>
      </c>
      <c r="D143" s="70" t="s">
        <v>40</v>
      </c>
      <c r="E143" s="70" t="s">
        <v>227</v>
      </c>
      <c r="F143" s="71" t="s">
        <v>90</v>
      </c>
      <c r="G143" s="71">
        <v>0.16309999999999999</v>
      </c>
      <c r="H143" s="72">
        <f>IF(
                        C143="INSUMO",
                                        IFERROR(
                                            IF(
                                                INDEX(
                                                    Insumos!C:C,
                                                    MATCH(
                                                        A143&amp;B143,
                                                        Insumos!I:I,
                                                        0)
                                                )="Material",
                                                INDEX(
                                                    Insumos!F:F,
                                                    MATCH(
                                                        A143&amp;B143,
                                                        Insumos!I:I,
                                                        0)
                                                ),
                                                0
                                            ),
                                            "Não encontrado"),
                                        IFERROR(
                                            INDEX(I:I,
                                                MATCH(
                                                    A143&amp;B143,AG:AG,
                                                    0)
                                            ),
                                            "Não encontrado")
                                    )</f>
        <v>0</v>
      </c>
      <c r="I143" s="72">
        <f>H143*G143/1</f>
        <v>0</v>
      </c>
      <c r="J143" s="72">
        <f t="shared" ref="J143:K145" si="100">T143 + N143 + L143 + X143 + R143 + P143 + V143</f>
        <v>37.304128399999996</v>
      </c>
      <c r="K143" s="72">
        <f t="shared" si="100"/>
        <v>6.0843033420399992</v>
      </c>
      <c r="L143" s="72">
        <f>IF(
                        C143="INSUMO",
                                        IFERROR(
                                            IF(
                                                INDEX(
                                                    Insumos!C:C,
                                                    MATCH(
                                                        A143&amp;B143,
                                                        Insumos!I:I,
                                                        0)
                                                )="Mao_obra",
                                                INDEX(
                                                    Insumos!F:F,
                                                    MATCH(
                                                        A143&amp;B143,
                                                        Insumos!I:I,
                                                        0)
                                                ),
                                                0
                                            ),
                                            "Não encontrado"),
                                        IFERROR(
                                            INDEX(M:M,
                                                MATCH(
                                                    A143&amp;B143,AG:AG,
                                                    0)
                                            ),
                                            "Não encontrado")
                                    )</f>
        <v>30.5341284</v>
      </c>
      <c r="M143" s="72">
        <f>L143*G143/1</f>
        <v>4.9801163420399996</v>
      </c>
      <c r="N143" s="72">
        <f>IF(
                        C143="INSUMO",
                                        IFERROR(
                                            IF(
                                                INDEX(
                                                    Insumos!C:C,
                                                    MATCH(
                                                        A143&amp;B143,
                                                        Insumos!I:I,
                                                        0)
                                                )="Equipamento",
                                                INDEX(
                                                    Insumos!F:F,
                                                    MATCH(
                                                        A143&amp;B143,
                                                        Insumos!I:I,
                                                        0)
                                                ),
                                                0
                                            ),
                                            "Não encontrado"),
                                        IFERROR(
                                            INDEX(O:O,
                                                MATCH(
                                                    A143&amp;B143,AG:AG,
                                                    0)
                                            ),
                                            "Não encontrado")
                                    )</f>
        <v>0</v>
      </c>
      <c r="O143" s="72">
        <f>N143*G143/1</f>
        <v>0</v>
      </c>
      <c r="P143" s="72">
        <f>IF(
                        C143="INSUMO",
                                        IFERROR(
                                            IF(
                                                INDEX(
                                                    Insumos!C:C,
                                                    MATCH(
                                                        A143&amp;B143,
                                                        Insumos!I:I,
                                                        0)
                                                )="Transporte",
                                                INDEX(
                                                    Insumos!F:F,
                                                    MATCH(
                                                        A143&amp;B143,
                                                        Insumos!I:I,
                                                        0)
                                                ),
                                                0
                                            ),
                                            "Não encontrado"),
                                        IFERROR(
                                            INDEX(Q:Q,
                                                MATCH(
                                                    A143&amp;B143,AG:AG,
                                                    0)
                                            ),
                                            "Não encontrado")
                                    )</f>
        <v>0</v>
      </c>
      <c r="Q143" s="72">
        <f>P143*G143/1</f>
        <v>0</v>
      </c>
      <c r="R143" s="72">
        <f>IF(
                        C143="INSUMO",
                                        IFERROR(
                                            IF(
                                                INDEX(
                                                    Insumos!C:C,
                                                    MATCH(
                                                        A143&amp;B143,
                                                        Insumos!I:I,
                                                        0)
                                                )="Terceirizados",
                                                INDEX(
                                                    Insumos!F:F,
                                                    MATCH(
                                                        A143&amp;B143,
                                                        Insumos!I:I,
                                                        0)
                                                ),
                                                0
                                            ),
                                            "Não encontrado"),
                                        IFERROR(
                                            INDEX(S:S,
                                                MATCH(
                                                    A143&amp;B143,AG:AG,
                                                    0)
                                            ),
                                            "Não encontrado")
                                    )</f>
        <v>0</v>
      </c>
      <c r="S143" s="72">
        <f>R143*G143/1</f>
        <v>0</v>
      </c>
      <c r="T143" s="72">
        <f>IF(
                        C143="INSUMO",
                                        IFERROR(
                                            IF(
                                                INDEX(
                                                    Insumos!C:C,
                                                    MATCH(
                                                        A143&amp;B143,
                                                        Insumos!I:I,
                                                        0)
                                                )="Comissionamento",
                                                INDEX(
                                                    Insumos!F:F,
                                                    MATCH(
                                                        A143&amp;B143,
                                                        Insumos!I:I,
                                                        0)
                                                ),
                                                0
                                            ),
                                            "Não encontrado"),
                                        IFERROR(
                                            INDEX(U:U,
                                                MATCH(
                                                    A143&amp;B143,AG:AG,
                                                    0)
                                            ),
                                            "Não encontrado")
                                    )</f>
        <v>0</v>
      </c>
      <c r="U143" s="72">
        <f>T143*G143/1</f>
        <v>0</v>
      </c>
      <c r="V143" s="72">
        <f>IF(
                        C143="INSUMO",
                                        IFERROR(
                                            IF(
                                                INDEX(
                                                    Insumos!C:C,
                                                    MATCH(
                                                        A143&amp;B143,
                                                        Insumos!I:I,
                                                        0)
                                                )="Verba",
                                                INDEX(
                                                    Insumos!F:F,
                                                    MATCH(
                                                        A143&amp;B143,
                                                        Insumos!I:I,
                                                        0)
                                                ),
                                                0
                                            ),
                                            "Não encontrado"),
                                        IFERROR(
                                            INDEX(W:W,
                                                MATCH(
                                                    A143&amp;B143,AG:AG,
                                                    0)
                                            ),
                                            "Não encontrado")
                                    )</f>
        <v>0</v>
      </c>
      <c r="W143" s="72">
        <f>V143*G143/1</f>
        <v>0</v>
      </c>
      <c r="X143" s="72">
        <f>IF(
                        C143="INSUMO",
                                        IFERROR(
                                            IF(
                                                INDEX(
                                                    Insumos!C:C,
                                                    MATCH(
                                                        A143&amp;B143,
                                                        Insumos!I:I,
                                                        0)
                                                )="Outro",
                                                INDEX(
                                                    Insumos!F:F,
                                                    MATCH(
                                                        A143&amp;B143,
                                                        Insumos!I:I,
                                                        0)
                                                ),
                                                0
                                            ),
                                            "Não encontrado"),
                                        IFERROR(
                                            INDEX(Y:Y,
                                                MATCH(
                                                    A143&amp;B143,AG:AG,
                                                    0)
                                            ),
                                            "Não encontrado")
                                    )</f>
        <v>6.77</v>
      </c>
      <c r="Y143" s="72">
        <f>X143*G143/1</f>
        <v>1.1041869999999998</v>
      </c>
      <c r="Z143" s="72">
        <f>IF(
                            C143="INSUMO",
                            IFERROR(
                                INDEX(
                                    Insumos!F:F,
                                    MATCH(
                                        A143&amp;B143,
                                        Insumos!I:I,
                                        0)
                                ),
                                "Não encontrado"),
                            IFERROR(
                                INDEX(AA:AA,
                                    MATCH(
                                        A143&amp;B143,AG:AG,
                                        0)
                                ),
                                "Não encontrado")
                        )</f>
        <v>37.304128399999996</v>
      </c>
      <c r="AA143" s="72">
        <f>G143*Z143</f>
        <v>6.0843033420399992</v>
      </c>
      <c r="AB143" s="73"/>
      <c r="AC143" s="73"/>
      <c r="AD143" s="70" t="s">
        <v>39</v>
      </c>
      <c r="AE143" s="74"/>
      <c r="AF143" s="74"/>
    </row>
    <row r="144" spans="1:33" x14ac:dyDescent="0.25">
      <c r="A144" s="138" t="s">
        <v>88</v>
      </c>
      <c r="B144" s="60" t="s">
        <v>38</v>
      </c>
      <c r="C144" s="61" t="s">
        <v>86</v>
      </c>
      <c r="D144" s="62" t="s">
        <v>40</v>
      </c>
      <c r="E144" s="62" t="s">
        <v>89</v>
      </c>
      <c r="F144" s="63" t="s">
        <v>90</v>
      </c>
      <c r="G144" s="63">
        <v>5.4399999999999997E-2</v>
      </c>
      <c r="H144" s="64">
        <f>IF(
                        C144="INSUMO",
                                        IFERROR(
                                            IF(
                                                INDEX(
                                                    Insumos!C:C,
                                                    MATCH(
                                                        A144&amp;B144,
                                                        Insumos!I:I,
                                                        0)
                                                )="Material",
                                                INDEX(
                                                    Insumos!F:F,
                                                    MATCH(
                                                        A144&amp;B144,
                                                        Insumos!I:I,
                                                        0)
                                                ),
                                                0
                                            ),
                                            "Não encontrado"),
                                        IFERROR(
                                            INDEX(I:I,
                                                MATCH(
                                                    A144&amp;B144,AG:AG,
                                                    0)
                                            ),
                                            "Não encontrado")
                                    )</f>
        <v>0</v>
      </c>
      <c r="I144" s="64">
        <f>H144*G144/1</f>
        <v>0</v>
      </c>
      <c r="J144" s="64">
        <f t="shared" si="100"/>
        <v>28.049120000000002</v>
      </c>
      <c r="K144" s="64">
        <f t="shared" si="100"/>
        <v>1.525872128</v>
      </c>
      <c r="L144" s="64">
        <f>IF(
                        C144="INSUMO",
                                        IFERROR(
                                            IF(
                                                INDEX(
                                                    Insumos!C:C,
                                                    MATCH(
                                                        A144&amp;B144,
                                                        Insumos!I:I,
                                                        0)
                                                )="Mao_obra",
                                                INDEX(
                                                    Insumos!F:F,
                                                    MATCH(
                                                        A144&amp;B144,
                                                        Insumos!I:I,
                                                        0)
                                                ),
                                                0
                                            ),
                                            "Não encontrado"),
                                        IFERROR(
                                            INDEX(M:M,
                                                MATCH(
                                                    A144&amp;B144,AG:AG,
                                                    0)
                                            ),
                                            "Não encontrado")
                                    )</f>
        <v>23.079120000000003</v>
      </c>
      <c r="M144" s="64">
        <f>L144*G144/1</f>
        <v>1.2555041280000001</v>
      </c>
      <c r="N144" s="64">
        <f>IF(
                        C144="INSUMO",
                                        IFERROR(
                                            IF(
                                                INDEX(
                                                    Insumos!C:C,
                                                    MATCH(
                                                        A144&amp;B144,
                                                        Insumos!I:I,
                                                        0)
                                                )="Equipamento",
                                                INDEX(
                                                    Insumos!F:F,
                                                    MATCH(
                                                        A144&amp;B144,
                                                        Insumos!I:I,
                                                        0)
                                                ),
                                                0
                                            ),
                                            "Não encontrado"),
                                        IFERROR(
                                            INDEX(O:O,
                                                MATCH(
                                                    A144&amp;B144,AG:AG,
                                                    0)
                                            ),
                                            "Não encontrado")
                                    )</f>
        <v>0</v>
      </c>
      <c r="O144" s="64">
        <f>N144*G144/1</f>
        <v>0</v>
      </c>
      <c r="P144" s="64">
        <f>IF(
                        C144="INSUMO",
                                        IFERROR(
                                            IF(
                                                INDEX(
                                                    Insumos!C:C,
                                                    MATCH(
                                                        A144&amp;B144,
                                                        Insumos!I:I,
                                                        0)
                                                )="Transporte",
                                                INDEX(
                                                    Insumos!F:F,
                                                    MATCH(
                                                        A144&amp;B144,
                                                        Insumos!I:I,
                                                        0)
                                                ),
                                                0
                                            ),
                                            "Não encontrado"),
                                        IFERROR(
                                            INDEX(Q:Q,
                                                MATCH(
                                                    A144&amp;B144,AG:AG,
                                                    0)
                                            ),
                                            "Não encontrado")
                                    )</f>
        <v>0</v>
      </c>
      <c r="Q144" s="64">
        <f>P144*G144/1</f>
        <v>0</v>
      </c>
      <c r="R144" s="64">
        <f>IF(
                        C144="INSUMO",
                                        IFERROR(
                                            IF(
                                                INDEX(
                                                    Insumos!C:C,
                                                    MATCH(
                                                        A144&amp;B144,
                                                        Insumos!I:I,
                                                        0)
                                                )="Terceirizados",
                                                INDEX(
                                                    Insumos!F:F,
                                                    MATCH(
                                                        A144&amp;B144,
                                                        Insumos!I:I,
                                                        0)
                                                ),
                                                0
                                            ),
                                            "Não encontrado"),
                                        IFERROR(
                                            INDEX(S:S,
                                                MATCH(
                                                    A144&amp;B144,AG:AG,
                                                    0)
                                            ),
                                            "Não encontrado")
                                    )</f>
        <v>0</v>
      </c>
      <c r="S144" s="64">
        <f>R144*G144/1</f>
        <v>0</v>
      </c>
      <c r="T144" s="64">
        <f>IF(
                        C144="INSUMO",
                                        IFERROR(
                                            IF(
                                                INDEX(
                                                    Insumos!C:C,
                                                    MATCH(
                                                        A144&amp;B144,
                                                        Insumos!I:I,
                                                        0)
                                                )="Comissionamento",
                                                INDEX(
                                                    Insumos!F:F,
                                                    MATCH(
                                                        A144&amp;B144,
                                                        Insumos!I:I,
                                                        0)
                                                ),
                                                0
                                            ),
                                            "Não encontrado"),
                                        IFERROR(
                                            INDEX(U:U,
                                                MATCH(
                                                    A144&amp;B144,AG:AG,
                                                    0)
                                            ),
                                            "Não encontrado")
                                    )</f>
        <v>0</v>
      </c>
      <c r="U144" s="64">
        <f>T144*G144/1</f>
        <v>0</v>
      </c>
      <c r="V144" s="64">
        <f>IF(
                        C144="INSUMO",
                                        IFERROR(
                                            IF(
                                                INDEX(
                                                    Insumos!C:C,
                                                    MATCH(
                                                        A144&amp;B144,
                                                        Insumos!I:I,
                                                        0)
                                                )="Verba",
                                                INDEX(
                                                    Insumos!F:F,
                                                    MATCH(
                                                        A144&amp;B144,
                                                        Insumos!I:I,
                                                        0)
                                                ),
                                                0
                                            ),
                                            "Não encontrado"),
                                        IFERROR(
                                            INDEX(W:W,
                                                MATCH(
                                                    A144&amp;B144,AG:AG,
                                                    0)
                                            ),
                                            "Não encontrado")
                                    )</f>
        <v>0</v>
      </c>
      <c r="W144" s="64">
        <f>V144*G144/1</f>
        <v>0</v>
      </c>
      <c r="X144" s="64">
        <f>IF(
                        C144="INSUMO",
                                        IFERROR(
                                            IF(
                                                INDEX(
                                                    Insumos!C:C,
                                                    MATCH(
                                                        A144&amp;B144,
                                                        Insumos!I:I,
                                                        0)
                                                )="Outro",
                                                INDEX(
                                                    Insumos!F:F,
                                                    MATCH(
                                                        A144&amp;B144,
                                                        Insumos!I:I,
                                                        0)
                                                ),
                                                0
                                            ),
                                            "Não encontrado"),
                                        IFERROR(
                                            INDEX(Y:Y,
                                                MATCH(
                                                    A144&amp;B144,AG:AG,
                                                    0)
                                            ),
                                            "Não encontrado")
                                    )</f>
        <v>4.97</v>
      </c>
      <c r="Y144" s="64">
        <f>X144*G144/1</f>
        <v>0.270368</v>
      </c>
      <c r="Z144" s="64">
        <f>IF(
                            C144="INSUMO",
                            IFERROR(
                                INDEX(
                                    Insumos!F:F,
                                    MATCH(
                                        A144&amp;B144,
                                        Insumos!I:I,
                                        0)
                                ),
                                "Não encontrado"),
                            IFERROR(
                                INDEX(AA:AA,
                                    MATCH(
                                        A144&amp;B144,AG:AG,
                                        0)
                                ),
                                "Não encontrado")
                        )</f>
        <v>28.049120000000002</v>
      </c>
      <c r="AA144" s="64">
        <f>G144*Z144</f>
        <v>1.525872128</v>
      </c>
      <c r="AB144" s="65"/>
      <c r="AC144" s="65"/>
      <c r="AD144" s="62" t="s">
        <v>39</v>
      </c>
      <c r="AE144" s="66"/>
      <c r="AF144" s="66"/>
    </row>
    <row r="145" spans="1:33" x14ac:dyDescent="0.25">
      <c r="A145" s="137" t="s">
        <v>256</v>
      </c>
      <c r="B145" s="68" t="s">
        <v>76</v>
      </c>
      <c r="C145" s="69" t="s">
        <v>45</v>
      </c>
      <c r="D145" s="70" t="s">
        <v>40</v>
      </c>
      <c r="E145" s="70" t="s">
        <v>257</v>
      </c>
      <c r="F145" s="71" t="s">
        <v>244</v>
      </c>
      <c r="G145" s="71">
        <v>0.23</v>
      </c>
      <c r="H145" s="72">
        <f>IF(
                        C145="INSUMO",
                                        IFERROR(
                                            IF(
                                                INDEX(
                                                    Insumos!C:C,
                                                    MATCH(
                                                        A145&amp;B145,
                                                        Insumos!I:I,
                                                        0)
                                                )="Material",
                                                INDEX(
                                                    Insumos!F:F,
                                                    MATCH(
                                                        A145&amp;B145,
                                                        Insumos!I:I,
                                                        0)
                                                ),
                                                0
                                            ),
                                            "Não encontrado"),
                                        IFERROR(
                                            INDEX(I:I,
                                                MATCH(
                                                    A145&amp;B145,AG:AG,
                                                    0)
                                            ),
                                            "Não encontrado")
                                    )</f>
        <v>70.38</v>
      </c>
      <c r="I145" s="72">
        <f>H145*G145/1</f>
        <v>16.1874</v>
      </c>
      <c r="J145" s="72">
        <f t="shared" si="100"/>
        <v>0</v>
      </c>
      <c r="K145" s="72">
        <f t="shared" si="100"/>
        <v>0</v>
      </c>
      <c r="L145" s="72">
        <f>IF(
                        C145="INSUMO",
                                        IFERROR(
                                            IF(
                                                INDEX(
                                                    Insumos!C:C,
                                                    MATCH(
                                                        A145&amp;B145,
                                                        Insumos!I:I,
                                                        0)
                                                )="Mao_obra",
                                                INDEX(
                                                    Insumos!F:F,
                                                    MATCH(
                                                        A145&amp;B145,
                                                        Insumos!I:I,
                                                        0)
                                                ),
                                                0
                                            ),
                                            "Não encontrado"),
                                        IFERROR(
                                            INDEX(M:M,
                                                MATCH(
                                                    A145&amp;B145,AG:AG,
                                                    0)
                                            ),
                                            "Não encontrado")
                                    )</f>
        <v>0</v>
      </c>
      <c r="M145" s="72">
        <f>L145*G145/1</f>
        <v>0</v>
      </c>
      <c r="N145" s="72">
        <f>IF(
                        C145="INSUMO",
                                        IFERROR(
                                            IF(
                                                INDEX(
                                                    Insumos!C:C,
                                                    MATCH(
                                                        A145&amp;B145,
                                                        Insumos!I:I,
                                                        0)
                                                )="Equipamento",
                                                INDEX(
                                                    Insumos!F:F,
                                                    MATCH(
                                                        A145&amp;B145,
                                                        Insumos!I:I,
                                                        0)
                                                ),
                                                0
                                            ),
                                            "Não encontrado"),
                                        IFERROR(
                                            INDEX(O:O,
                                                MATCH(
                                                    A145&amp;B145,AG:AG,
                                                    0)
                                            ),
                                            "Não encontrado")
                                    )</f>
        <v>0</v>
      </c>
      <c r="O145" s="72">
        <f>N145*G145/1</f>
        <v>0</v>
      </c>
      <c r="P145" s="72">
        <f>IF(
                        C145="INSUMO",
                                        IFERROR(
                                            IF(
                                                INDEX(
                                                    Insumos!C:C,
                                                    MATCH(
                                                        A145&amp;B145,
                                                        Insumos!I:I,
                                                        0)
                                                )="Transporte",
                                                INDEX(
                                                    Insumos!F:F,
                                                    MATCH(
                                                        A145&amp;B145,
                                                        Insumos!I:I,
                                                        0)
                                                ),
                                                0
                                            ),
                                            "Não encontrado"),
                                        IFERROR(
                                            INDEX(Q:Q,
                                                MATCH(
                                                    A145&amp;B145,AG:AG,
                                                    0)
                                            ),
                                            "Não encontrado")
                                    )</f>
        <v>0</v>
      </c>
      <c r="Q145" s="72">
        <f>P145*G145/1</f>
        <v>0</v>
      </c>
      <c r="R145" s="72">
        <f>IF(
                        C145="INSUMO",
                                        IFERROR(
                                            IF(
                                                INDEX(
                                                    Insumos!C:C,
                                                    MATCH(
                                                        A145&amp;B145,
                                                        Insumos!I:I,
                                                        0)
                                                )="Terceirizados",
                                                INDEX(
                                                    Insumos!F:F,
                                                    MATCH(
                                                        A145&amp;B145,
                                                        Insumos!I:I,
                                                        0)
                                                ),
                                                0
                                            ),
                                            "Não encontrado"),
                                        IFERROR(
                                            INDEX(S:S,
                                                MATCH(
                                                    A145&amp;B145,AG:AG,
                                                    0)
                                            ),
                                            "Não encontrado")
                                    )</f>
        <v>0</v>
      </c>
      <c r="S145" s="72">
        <f>R145*G145/1</f>
        <v>0</v>
      </c>
      <c r="T145" s="72">
        <f>IF(
                        C145="INSUMO",
                                        IFERROR(
                                            IF(
                                                INDEX(
                                                    Insumos!C:C,
                                                    MATCH(
                                                        A145&amp;B145,
                                                        Insumos!I:I,
                                                        0)
                                                )="Comissionamento",
                                                INDEX(
                                                    Insumos!F:F,
                                                    MATCH(
                                                        A145&amp;B145,
                                                        Insumos!I:I,
                                                        0)
                                                ),
                                                0
                                            ),
                                            "Não encontrado"),
                                        IFERROR(
                                            INDEX(U:U,
                                                MATCH(
                                                    A145&amp;B145,AG:AG,
                                                    0)
                                            ),
                                            "Não encontrado")
                                    )</f>
        <v>0</v>
      </c>
      <c r="U145" s="72">
        <f>T145*G145/1</f>
        <v>0</v>
      </c>
      <c r="V145" s="72">
        <f>IF(
                        C145="INSUMO",
                                        IFERROR(
                                            IF(
                                                INDEX(
                                                    Insumos!C:C,
                                                    MATCH(
                                                        A145&amp;B145,
                                                        Insumos!I:I,
                                                        0)
                                                )="Verba",
                                                INDEX(
                                                    Insumos!F:F,
                                                    MATCH(
                                                        A145&amp;B145,
                                                        Insumos!I:I,
                                                        0)
                                                ),
                                                0
                                            ),
                                            "Não encontrado"),
                                        IFERROR(
                                            INDEX(W:W,
                                                MATCH(
                                                    A145&amp;B145,AG:AG,
                                                    0)
                                            ),
                                            "Não encontrado")
                                    )</f>
        <v>0</v>
      </c>
      <c r="W145" s="72">
        <f>V145*G145/1</f>
        <v>0</v>
      </c>
      <c r="X145" s="72">
        <f>IF(
                        C145="INSUMO",
                                        IFERROR(
                                            IF(
                                                INDEX(
                                                    Insumos!C:C,
                                                    MATCH(
                                                        A145&amp;B145,
                                                        Insumos!I:I,
                                                        0)
                                                )="Outro",
                                                INDEX(
                                                    Insumos!F:F,
                                                    MATCH(
                                                        A145&amp;B145,
                                                        Insumos!I:I,
                                                        0)
                                                ),
                                                0
                                            ),
                                            "Não encontrado"),
                                        IFERROR(
                                            INDEX(Y:Y,
                                                MATCH(
                                                    A145&amp;B145,AG:AG,
                                                    0)
                                            ),
                                            "Não encontrado")
                                    )</f>
        <v>0</v>
      </c>
      <c r="Y145" s="72">
        <f>X145*G145/1</f>
        <v>0</v>
      </c>
      <c r="Z145" s="72">
        <f>IF(
                            C145="INSUMO",
                            IFERROR(
                                INDEX(
                                    Insumos!F:F,
                                    MATCH(
                                        A145&amp;B145,
                                        Insumos!I:I,
                                        0)
                                ),
                                "Não encontrado"),
                            IFERROR(
                                INDEX(AA:AA,
                                    MATCH(
                                        A145&amp;B145,AG:AG,
                                        0)
                                ),
                                "Não encontrado")
                        )</f>
        <v>70.38</v>
      </c>
      <c r="AA145" s="72">
        <f>G145*Z145</f>
        <v>16.1874</v>
      </c>
      <c r="AB145" s="73"/>
      <c r="AC145" s="73"/>
      <c r="AD145" s="70" t="s">
        <v>39</v>
      </c>
      <c r="AE145" s="74"/>
      <c r="AF145" s="74"/>
    </row>
    <row r="146" spans="1:33" x14ac:dyDescent="0.25">
      <c r="A146" s="136" t="s">
        <v>258</v>
      </c>
      <c r="B146" s="51" t="s">
        <v>76</v>
      </c>
      <c r="C146" s="52" t="s">
        <v>39</v>
      </c>
      <c r="D146" s="53" t="s">
        <v>40</v>
      </c>
      <c r="E146" s="53" t="s">
        <v>259</v>
      </c>
      <c r="F146" s="54" t="s">
        <v>83</v>
      </c>
      <c r="G146" s="55"/>
      <c r="H146" s="56"/>
      <c r="I146" s="56">
        <f>SUM(I147:I149)</f>
        <v>8.8849000000000018</v>
      </c>
      <c r="J146" s="56"/>
      <c r="K146" s="56">
        <f>SUM(K147:K149)</f>
        <v>7.6101754700399997</v>
      </c>
      <c r="L146" s="56"/>
      <c r="M146" s="56">
        <f>SUM(M147:M149)</f>
        <v>6.2356204700399998</v>
      </c>
      <c r="N146" s="56"/>
      <c r="O146" s="56">
        <f>SUM(O147:O149)</f>
        <v>0</v>
      </c>
      <c r="P146" s="56"/>
      <c r="Q146" s="56">
        <f>SUM(Q147:Q149)</f>
        <v>0</v>
      </c>
      <c r="R146" s="56"/>
      <c r="S146" s="56">
        <f>SUM(S147:S149)</f>
        <v>0</v>
      </c>
      <c r="T146" s="56"/>
      <c r="U146" s="56">
        <f>SUM(U147:U149)</f>
        <v>0</v>
      </c>
      <c r="V146" s="56"/>
      <c r="W146" s="56">
        <f>SUM(W147:W149)</f>
        <v>0</v>
      </c>
      <c r="X146" s="56"/>
      <c r="Y146" s="56">
        <f>SUM(Y147:Y149)</f>
        <v>1.3745549999999997</v>
      </c>
      <c r="Z146" s="56"/>
      <c r="AA146" s="56">
        <f>SUM(AA147:AA149)</f>
        <v>16.49507547004</v>
      </c>
      <c r="AB146" s="57" t="s">
        <v>39</v>
      </c>
      <c r="AC146" s="57"/>
      <c r="AD146" s="53" t="s">
        <v>39</v>
      </c>
      <c r="AE146" s="58" t="s">
        <v>39</v>
      </c>
      <c r="AF146" s="58" t="s">
        <v>79</v>
      </c>
      <c r="AG146" t="str">
        <f>A146&amp;B146&amp;C146</f>
        <v>0086PRÓPRIA</v>
      </c>
    </row>
    <row r="147" spans="1:33" x14ac:dyDescent="0.25">
      <c r="A147" s="137" t="s">
        <v>226</v>
      </c>
      <c r="B147" s="68" t="s">
        <v>38</v>
      </c>
      <c r="C147" s="69" t="s">
        <v>86</v>
      </c>
      <c r="D147" s="70" t="s">
        <v>40</v>
      </c>
      <c r="E147" s="70" t="s">
        <v>227</v>
      </c>
      <c r="F147" s="71" t="s">
        <v>90</v>
      </c>
      <c r="G147" s="71">
        <v>0.16309999999999999</v>
      </c>
      <c r="H147" s="72">
        <f>IF(
                        C147="INSUMO",
                                        IFERROR(
                                            IF(
                                                INDEX(
                                                    Insumos!C:C,
                                                    MATCH(
                                                        A147&amp;B147,
                                                        Insumos!I:I,
                                                        0)
                                                )="Material",
                                                INDEX(
                                                    Insumos!F:F,
                                                    MATCH(
                                                        A147&amp;B147,
                                                        Insumos!I:I,
                                                        0)
                                                ),
                                                0
                                            ),
                                            "Não encontrado"),
                                        IFERROR(
                                            INDEX(I:I,
                                                MATCH(
                                                    A147&amp;B147,AG:AG,
                                                    0)
                                            ),
                                            "Não encontrado")
                                    )</f>
        <v>0</v>
      </c>
      <c r="I147" s="72">
        <f>H147*G147/1</f>
        <v>0</v>
      </c>
      <c r="J147" s="72">
        <f t="shared" ref="J147:K149" si="101">T147 + N147 + L147 + X147 + R147 + P147 + V147</f>
        <v>37.304128399999996</v>
      </c>
      <c r="K147" s="72">
        <f t="shared" si="101"/>
        <v>6.0843033420399992</v>
      </c>
      <c r="L147" s="72">
        <f>IF(
                        C147="INSUMO",
                                        IFERROR(
                                            IF(
                                                INDEX(
                                                    Insumos!C:C,
                                                    MATCH(
                                                        A147&amp;B147,
                                                        Insumos!I:I,
                                                        0)
                                                )="Mao_obra",
                                                INDEX(
                                                    Insumos!F:F,
                                                    MATCH(
                                                        A147&amp;B147,
                                                        Insumos!I:I,
                                                        0)
                                                ),
                                                0
                                            ),
                                            "Não encontrado"),
                                        IFERROR(
                                            INDEX(M:M,
                                                MATCH(
                                                    A147&amp;B147,AG:AG,
                                                    0)
                                            ),
                                            "Não encontrado")
                                    )</f>
        <v>30.5341284</v>
      </c>
      <c r="M147" s="72">
        <f>L147*G147/1</f>
        <v>4.9801163420399996</v>
      </c>
      <c r="N147" s="72">
        <f>IF(
                        C147="INSUMO",
                                        IFERROR(
                                            IF(
                                                INDEX(
                                                    Insumos!C:C,
                                                    MATCH(
                                                        A147&amp;B147,
                                                        Insumos!I:I,
                                                        0)
                                                )="Equipamento",
                                                INDEX(
                                                    Insumos!F:F,
                                                    MATCH(
                                                        A147&amp;B147,
                                                        Insumos!I:I,
                                                        0)
                                                ),
                                                0
                                            ),
                                            "Não encontrado"),
                                        IFERROR(
                                            INDEX(O:O,
                                                MATCH(
                                                    A147&amp;B147,AG:AG,
                                                    0)
                                            ),
                                            "Não encontrado")
                                    )</f>
        <v>0</v>
      </c>
      <c r="O147" s="72">
        <f>N147*G147/1</f>
        <v>0</v>
      </c>
      <c r="P147" s="72">
        <f>IF(
                        C147="INSUMO",
                                        IFERROR(
                                            IF(
                                                INDEX(
                                                    Insumos!C:C,
                                                    MATCH(
                                                        A147&amp;B147,
                                                        Insumos!I:I,
                                                        0)
                                                )="Transporte",
                                                INDEX(
                                                    Insumos!F:F,
                                                    MATCH(
                                                        A147&amp;B147,
                                                        Insumos!I:I,
                                                        0)
                                                ),
                                                0
                                            ),
                                            "Não encontrado"),
                                        IFERROR(
                                            INDEX(Q:Q,
                                                MATCH(
                                                    A147&amp;B147,AG:AG,
                                                    0)
                                            ),
                                            "Não encontrado")
                                    )</f>
        <v>0</v>
      </c>
      <c r="Q147" s="72">
        <f>P147*G147/1</f>
        <v>0</v>
      </c>
      <c r="R147" s="72">
        <f>IF(
                        C147="INSUMO",
                                        IFERROR(
                                            IF(
                                                INDEX(
                                                    Insumos!C:C,
                                                    MATCH(
                                                        A147&amp;B147,
                                                        Insumos!I:I,
                                                        0)
                                                )="Terceirizados",
                                                INDEX(
                                                    Insumos!F:F,
                                                    MATCH(
                                                        A147&amp;B147,
                                                        Insumos!I:I,
                                                        0)
                                                ),
                                                0
                                            ),
                                            "Não encontrado"),
                                        IFERROR(
                                            INDEX(S:S,
                                                MATCH(
                                                    A147&amp;B147,AG:AG,
                                                    0)
                                            ),
                                            "Não encontrado")
                                    )</f>
        <v>0</v>
      </c>
      <c r="S147" s="72">
        <f>R147*G147/1</f>
        <v>0</v>
      </c>
      <c r="T147" s="72">
        <f>IF(
                        C147="INSUMO",
                                        IFERROR(
                                            IF(
                                                INDEX(
                                                    Insumos!C:C,
                                                    MATCH(
                                                        A147&amp;B147,
                                                        Insumos!I:I,
                                                        0)
                                                )="Comissionamento",
                                                INDEX(
                                                    Insumos!F:F,
                                                    MATCH(
                                                        A147&amp;B147,
                                                        Insumos!I:I,
                                                        0)
                                                ),
                                                0
                                            ),
                                            "Não encontrado"),
                                        IFERROR(
                                            INDEX(U:U,
                                                MATCH(
                                                    A147&amp;B147,AG:AG,
                                                    0)
                                            ),
                                            "Não encontrado")
                                    )</f>
        <v>0</v>
      </c>
      <c r="U147" s="72">
        <f>T147*G147/1</f>
        <v>0</v>
      </c>
      <c r="V147" s="72">
        <f>IF(
                        C147="INSUMO",
                                        IFERROR(
                                            IF(
                                                INDEX(
                                                    Insumos!C:C,
                                                    MATCH(
                                                        A147&amp;B147,
                                                        Insumos!I:I,
                                                        0)
                                                )="Verba",
                                                INDEX(
                                                    Insumos!F:F,
                                                    MATCH(
                                                        A147&amp;B147,
                                                        Insumos!I:I,
                                                        0)
                                                ),
                                                0
                                            ),
                                            "Não encontrado"),
                                        IFERROR(
                                            INDEX(W:W,
                                                MATCH(
                                                    A147&amp;B147,AG:AG,
                                                    0)
                                            ),
                                            "Não encontrado")
                                    )</f>
        <v>0</v>
      </c>
      <c r="W147" s="72">
        <f>V147*G147/1</f>
        <v>0</v>
      </c>
      <c r="X147" s="72">
        <f>IF(
                        C147="INSUMO",
                                        IFERROR(
                                            IF(
                                                INDEX(
                                                    Insumos!C:C,
                                                    MATCH(
                                                        A147&amp;B147,
                                                        Insumos!I:I,
                                                        0)
                                                )="Outro",
                                                INDEX(
                                                    Insumos!F:F,
                                                    MATCH(
                                                        A147&amp;B147,
                                                        Insumos!I:I,
                                                        0)
                                                ),
                                                0
                                            ),
                                            "Não encontrado"),
                                        IFERROR(
                                            INDEX(Y:Y,
                                                MATCH(
                                                    A147&amp;B147,AG:AG,
                                                    0)
                                            ),
                                            "Não encontrado")
                                    )</f>
        <v>6.77</v>
      </c>
      <c r="Y147" s="72">
        <f>X147*G147/1</f>
        <v>1.1041869999999998</v>
      </c>
      <c r="Z147" s="72">
        <f>IF(
                            C147="INSUMO",
                            IFERROR(
                                INDEX(
                                    Insumos!F:F,
                                    MATCH(
                                        A147&amp;B147,
                                        Insumos!I:I,
                                        0)
                                ),
                                "Não encontrado"),
                            IFERROR(
                                INDEX(AA:AA,
                                    MATCH(
                                        A147&amp;B147,AG:AG,
                                        0)
                                ),
                                "Não encontrado")
                        )</f>
        <v>37.304128399999996</v>
      </c>
      <c r="AA147" s="72">
        <f>G147*Z147</f>
        <v>6.0843033420399992</v>
      </c>
      <c r="AB147" s="73"/>
      <c r="AC147" s="73"/>
      <c r="AD147" s="70" t="s">
        <v>39</v>
      </c>
      <c r="AE147" s="74"/>
      <c r="AF147" s="74"/>
    </row>
    <row r="148" spans="1:33" x14ac:dyDescent="0.25">
      <c r="A148" s="138" t="s">
        <v>88</v>
      </c>
      <c r="B148" s="60" t="s">
        <v>38</v>
      </c>
      <c r="C148" s="61" t="s">
        <v>86</v>
      </c>
      <c r="D148" s="62" t="s">
        <v>40</v>
      </c>
      <c r="E148" s="62" t="s">
        <v>89</v>
      </c>
      <c r="F148" s="63" t="s">
        <v>90</v>
      </c>
      <c r="G148" s="63">
        <v>5.4399999999999997E-2</v>
      </c>
      <c r="H148" s="64">
        <f>IF(
                        C148="INSUMO",
                                        IFERROR(
                                            IF(
                                                INDEX(
                                                    Insumos!C:C,
                                                    MATCH(
                                                        A148&amp;B148,
                                                        Insumos!I:I,
                                                        0)
                                                )="Material",
                                                INDEX(
                                                    Insumos!F:F,
                                                    MATCH(
                                                        A148&amp;B148,
                                                        Insumos!I:I,
                                                        0)
                                                ),
                                                0
                                            ),
                                            "Não encontrado"),
                                        IFERROR(
                                            INDEX(I:I,
                                                MATCH(
                                                    A148&amp;B148,AG:AG,
                                                    0)
                                            ),
                                            "Não encontrado")
                                    )</f>
        <v>0</v>
      </c>
      <c r="I148" s="64">
        <f>H148*G148/1</f>
        <v>0</v>
      </c>
      <c r="J148" s="64">
        <f t="shared" si="101"/>
        <v>28.049120000000002</v>
      </c>
      <c r="K148" s="64">
        <f t="shared" si="101"/>
        <v>1.525872128</v>
      </c>
      <c r="L148" s="64">
        <f>IF(
                        C148="INSUMO",
                                        IFERROR(
                                            IF(
                                                INDEX(
                                                    Insumos!C:C,
                                                    MATCH(
                                                        A148&amp;B148,
                                                        Insumos!I:I,
                                                        0)
                                                )="Mao_obra",
                                                INDEX(
                                                    Insumos!F:F,
                                                    MATCH(
                                                        A148&amp;B148,
                                                        Insumos!I:I,
                                                        0)
                                                ),
                                                0
                                            ),
                                            "Não encontrado"),
                                        IFERROR(
                                            INDEX(M:M,
                                                MATCH(
                                                    A148&amp;B148,AG:AG,
                                                    0)
                                            ),
                                            "Não encontrado")
                                    )</f>
        <v>23.079120000000003</v>
      </c>
      <c r="M148" s="64">
        <f>L148*G148/1</f>
        <v>1.2555041280000001</v>
      </c>
      <c r="N148" s="64">
        <f>IF(
                        C148="INSUMO",
                                        IFERROR(
                                            IF(
                                                INDEX(
                                                    Insumos!C:C,
                                                    MATCH(
                                                        A148&amp;B148,
                                                        Insumos!I:I,
                                                        0)
                                                )="Equipamento",
                                                INDEX(
                                                    Insumos!F:F,
                                                    MATCH(
                                                        A148&amp;B148,
                                                        Insumos!I:I,
                                                        0)
                                                ),
                                                0
                                            ),
                                            "Não encontrado"),
                                        IFERROR(
                                            INDEX(O:O,
                                                MATCH(
                                                    A148&amp;B148,AG:AG,
                                                    0)
                                            ),
                                            "Não encontrado")
                                    )</f>
        <v>0</v>
      </c>
      <c r="O148" s="64">
        <f>N148*G148/1</f>
        <v>0</v>
      </c>
      <c r="P148" s="64">
        <f>IF(
                        C148="INSUMO",
                                        IFERROR(
                                            IF(
                                                INDEX(
                                                    Insumos!C:C,
                                                    MATCH(
                                                        A148&amp;B148,
                                                        Insumos!I:I,
                                                        0)
                                                )="Transporte",
                                                INDEX(
                                                    Insumos!F:F,
                                                    MATCH(
                                                        A148&amp;B148,
                                                        Insumos!I:I,
                                                        0)
                                                ),
                                                0
                                            ),
                                            "Não encontrado"),
                                        IFERROR(
                                            INDEX(Q:Q,
                                                MATCH(
                                                    A148&amp;B148,AG:AG,
                                                    0)
                                            ),
                                            "Não encontrado")
                                    )</f>
        <v>0</v>
      </c>
      <c r="Q148" s="64">
        <f>P148*G148/1</f>
        <v>0</v>
      </c>
      <c r="R148" s="64">
        <f>IF(
                        C148="INSUMO",
                                        IFERROR(
                                            IF(
                                                INDEX(
                                                    Insumos!C:C,
                                                    MATCH(
                                                        A148&amp;B148,
                                                        Insumos!I:I,
                                                        0)
                                                )="Terceirizados",
                                                INDEX(
                                                    Insumos!F:F,
                                                    MATCH(
                                                        A148&amp;B148,
                                                        Insumos!I:I,
                                                        0)
                                                ),
                                                0
                                            ),
                                            "Não encontrado"),
                                        IFERROR(
                                            INDEX(S:S,
                                                MATCH(
                                                    A148&amp;B148,AG:AG,
                                                    0)
                                            ),
                                            "Não encontrado")
                                    )</f>
        <v>0</v>
      </c>
      <c r="S148" s="64">
        <f>R148*G148/1</f>
        <v>0</v>
      </c>
      <c r="T148" s="64">
        <f>IF(
                        C148="INSUMO",
                                        IFERROR(
                                            IF(
                                                INDEX(
                                                    Insumos!C:C,
                                                    MATCH(
                                                        A148&amp;B148,
                                                        Insumos!I:I,
                                                        0)
                                                )="Comissionamento",
                                                INDEX(
                                                    Insumos!F:F,
                                                    MATCH(
                                                        A148&amp;B148,
                                                        Insumos!I:I,
                                                        0)
                                                ),
                                                0
                                            ),
                                            "Não encontrado"),
                                        IFERROR(
                                            INDEX(U:U,
                                                MATCH(
                                                    A148&amp;B148,AG:AG,
                                                    0)
                                            ),
                                            "Não encontrado")
                                    )</f>
        <v>0</v>
      </c>
      <c r="U148" s="64">
        <f>T148*G148/1</f>
        <v>0</v>
      </c>
      <c r="V148" s="64">
        <f>IF(
                        C148="INSUMO",
                                        IFERROR(
                                            IF(
                                                INDEX(
                                                    Insumos!C:C,
                                                    MATCH(
                                                        A148&amp;B148,
                                                        Insumos!I:I,
                                                        0)
                                                )="Verba",
                                                INDEX(
                                                    Insumos!F:F,
                                                    MATCH(
                                                        A148&amp;B148,
                                                        Insumos!I:I,
                                                        0)
                                                ),
                                                0
                                            ),
                                            "Não encontrado"),
                                        IFERROR(
                                            INDEX(W:W,
                                                MATCH(
                                                    A148&amp;B148,AG:AG,
                                                    0)
                                            ),
                                            "Não encontrado")
                                    )</f>
        <v>0</v>
      </c>
      <c r="W148" s="64">
        <f>V148*G148/1</f>
        <v>0</v>
      </c>
      <c r="X148" s="64">
        <f>IF(
                        C148="INSUMO",
                                        IFERROR(
                                            IF(
                                                INDEX(
                                                    Insumos!C:C,
                                                    MATCH(
                                                        A148&amp;B148,
                                                        Insumos!I:I,
                                                        0)
                                                )="Outro",
                                                INDEX(
                                                    Insumos!F:F,
                                                    MATCH(
                                                        A148&amp;B148,
                                                        Insumos!I:I,
                                                        0)
                                                ),
                                                0
                                            ),
                                            "Não encontrado"),
                                        IFERROR(
                                            INDEX(Y:Y,
                                                MATCH(
                                                    A148&amp;B148,AG:AG,
                                                    0)
                                            ),
                                            "Não encontrado")
                                    )</f>
        <v>4.97</v>
      </c>
      <c r="Y148" s="64">
        <f>X148*G148/1</f>
        <v>0.270368</v>
      </c>
      <c r="Z148" s="64">
        <f>IF(
                            C148="INSUMO",
                            IFERROR(
                                INDEX(
                                    Insumos!F:F,
                                    MATCH(
                                        A148&amp;B148,
                                        Insumos!I:I,
                                        0)
                                ),
                                "Não encontrado"),
                            IFERROR(
                                INDEX(AA:AA,
                                    MATCH(
                                        A148&amp;B148,AG:AG,
                                        0)
                                ),
                                "Não encontrado")
                        )</f>
        <v>28.049120000000002</v>
      </c>
      <c r="AA148" s="64">
        <f>G148*Z148</f>
        <v>1.525872128</v>
      </c>
      <c r="AB148" s="65"/>
      <c r="AC148" s="65"/>
      <c r="AD148" s="62" t="s">
        <v>39</v>
      </c>
      <c r="AE148" s="66"/>
      <c r="AF148" s="66"/>
    </row>
    <row r="149" spans="1:33" x14ac:dyDescent="0.25">
      <c r="A149" s="137" t="s">
        <v>260</v>
      </c>
      <c r="B149" s="68" t="s">
        <v>76</v>
      </c>
      <c r="C149" s="69" t="s">
        <v>45</v>
      </c>
      <c r="D149" s="70" t="s">
        <v>40</v>
      </c>
      <c r="E149" s="70" t="s">
        <v>261</v>
      </c>
      <c r="F149" s="71" t="s">
        <v>244</v>
      </c>
      <c r="G149" s="71">
        <v>0.23</v>
      </c>
      <c r="H149" s="72">
        <f>IF(
                        C149="INSUMO",
                                        IFERROR(
                                            IF(
                                                INDEX(
                                                    Insumos!C:C,
                                                    MATCH(
                                                        A149&amp;B149,
                                                        Insumos!I:I,
                                                        0)
                                                )="Material",
                                                INDEX(
                                                    Insumos!F:F,
                                                    MATCH(
                                                        A149&amp;B149,
                                                        Insumos!I:I,
                                                        0)
                                                ),
                                                0
                                            ),
                                            "Não encontrado"),
                                        IFERROR(
                                            INDEX(I:I,
                                                MATCH(
                                                    A149&amp;B149,AG:AG,
                                                    0)
                                            ),
                                            "Não encontrado")
                                    )</f>
        <v>38.630000000000003</v>
      </c>
      <c r="I149" s="72">
        <f>H149*G149/1</f>
        <v>8.8849000000000018</v>
      </c>
      <c r="J149" s="72">
        <f t="shared" si="101"/>
        <v>0</v>
      </c>
      <c r="K149" s="72">
        <f t="shared" si="101"/>
        <v>0</v>
      </c>
      <c r="L149" s="72">
        <f>IF(
                        C149="INSUMO",
                                        IFERROR(
                                            IF(
                                                INDEX(
                                                    Insumos!C:C,
                                                    MATCH(
                                                        A149&amp;B149,
                                                        Insumos!I:I,
                                                        0)
                                                )="Mao_obra",
                                                INDEX(
                                                    Insumos!F:F,
                                                    MATCH(
                                                        A149&amp;B149,
                                                        Insumos!I:I,
                                                        0)
                                                ),
                                                0
                                            ),
                                            "Não encontrado"),
                                        IFERROR(
                                            INDEX(M:M,
                                                MATCH(
                                                    A149&amp;B149,AG:AG,
                                                    0)
                                            ),
                                            "Não encontrado")
                                    )</f>
        <v>0</v>
      </c>
      <c r="M149" s="72">
        <f>L149*G149/1</f>
        <v>0</v>
      </c>
      <c r="N149" s="72">
        <f>IF(
                        C149="INSUMO",
                                        IFERROR(
                                            IF(
                                                INDEX(
                                                    Insumos!C:C,
                                                    MATCH(
                                                        A149&amp;B149,
                                                        Insumos!I:I,
                                                        0)
                                                )="Equipamento",
                                                INDEX(
                                                    Insumos!F:F,
                                                    MATCH(
                                                        A149&amp;B149,
                                                        Insumos!I:I,
                                                        0)
                                                ),
                                                0
                                            ),
                                            "Não encontrado"),
                                        IFERROR(
                                            INDEX(O:O,
                                                MATCH(
                                                    A149&amp;B149,AG:AG,
                                                    0)
                                            ),
                                            "Não encontrado")
                                    )</f>
        <v>0</v>
      </c>
      <c r="O149" s="72">
        <f>N149*G149/1</f>
        <v>0</v>
      </c>
      <c r="P149" s="72">
        <f>IF(
                        C149="INSUMO",
                                        IFERROR(
                                            IF(
                                                INDEX(
                                                    Insumos!C:C,
                                                    MATCH(
                                                        A149&amp;B149,
                                                        Insumos!I:I,
                                                        0)
                                                )="Transporte",
                                                INDEX(
                                                    Insumos!F:F,
                                                    MATCH(
                                                        A149&amp;B149,
                                                        Insumos!I:I,
                                                        0)
                                                ),
                                                0
                                            ),
                                            "Não encontrado"),
                                        IFERROR(
                                            INDEX(Q:Q,
                                                MATCH(
                                                    A149&amp;B149,AG:AG,
                                                    0)
                                            ),
                                            "Não encontrado")
                                    )</f>
        <v>0</v>
      </c>
      <c r="Q149" s="72">
        <f>P149*G149/1</f>
        <v>0</v>
      </c>
      <c r="R149" s="72">
        <f>IF(
                        C149="INSUMO",
                                        IFERROR(
                                            IF(
                                                INDEX(
                                                    Insumos!C:C,
                                                    MATCH(
                                                        A149&amp;B149,
                                                        Insumos!I:I,
                                                        0)
                                                )="Terceirizados",
                                                INDEX(
                                                    Insumos!F:F,
                                                    MATCH(
                                                        A149&amp;B149,
                                                        Insumos!I:I,
                                                        0)
                                                ),
                                                0
                                            ),
                                            "Não encontrado"),
                                        IFERROR(
                                            INDEX(S:S,
                                                MATCH(
                                                    A149&amp;B149,AG:AG,
                                                    0)
                                            ),
                                            "Não encontrado")
                                    )</f>
        <v>0</v>
      </c>
      <c r="S149" s="72">
        <f>R149*G149/1</f>
        <v>0</v>
      </c>
      <c r="T149" s="72">
        <f>IF(
                        C149="INSUMO",
                                        IFERROR(
                                            IF(
                                                INDEX(
                                                    Insumos!C:C,
                                                    MATCH(
                                                        A149&amp;B149,
                                                        Insumos!I:I,
                                                        0)
                                                )="Comissionamento",
                                                INDEX(
                                                    Insumos!F:F,
                                                    MATCH(
                                                        A149&amp;B149,
                                                        Insumos!I:I,
                                                        0)
                                                ),
                                                0
                                            ),
                                            "Não encontrado"),
                                        IFERROR(
                                            INDEX(U:U,
                                                MATCH(
                                                    A149&amp;B149,AG:AG,
                                                    0)
                                            ),
                                            "Não encontrado")
                                    )</f>
        <v>0</v>
      </c>
      <c r="U149" s="72">
        <f>T149*G149/1</f>
        <v>0</v>
      </c>
      <c r="V149" s="72">
        <f>IF(
                        C149="INSUMO",
                                        IFERROR(
                                            IF(
                                                INDEX(
                                                    Insumos!C:C,
                                                    MATCH(
                                                        A149&amp;B149,
                                                        Insumos!I:I,
                                                        0)
                                                )="Verba",
                                                INDEX(
                                                    Insumos!F:F,
                                                    MATCH(
                                                        A149&amp;B149,
                                                        Insumos!I:I,
                                                        0)
                                                ),
                                                0
                                            ),
                                            "Não encontrado"),
                                        IFERROR(
                                            INDEX(W:W,
                                                MATCH(
                                                    A149&amp;B149,AG:AG,
                                                    0)
                                            ),
                                            "Não encontrado")
                                    )</f>
        <v>0</v>
      </c>
      <c r="W149" s="72">
        <f>V149*G149/1</f>
        <v>0</v>
      </c>
      <c r="X149" s="72">
        <f>IF(
                        C149="INSUMO",
                                        IFERROR(
                                            IF(
                                                INDEX(
                                                    Insumos!C:C,
                                                    MATCH(
                                                        A149&amp;B149,
                                                        Insumos!I:I,
                                                        0)
                                                )="Outro",
                                                INDEX(
                                                    Insumos!F:F,
                                                    MATCH(
                                                        A149&amp;B149,
                                                        Insumos!I:I,
                                                        0)
                                                ),
                                                0
                                            ),
                                            "Não encontrado"),
                                        IFERROR(
                                            INDEX(Y:Y,
                                                MATCH(
                                                    A149&amp;B149,AG:AG,
                                                    0)
                                            ),
                                            "Não encontrado")
                                    )</f>
        <v>0</v>
      </c>
      <c r="Y149" s="72">
        <f>X149*G149/1</f>
        <v>0</v>
      </c>
      <c r="Z149" s="72">
        <f>IF(
                            C149="INSUMO",
                            IFERROR(
                                INDEX(
                                    Insumos!F:F,
                                    MATCH(
                                        A149&amp;B149,
                                        Insumos!I:I,
                                        0)
                                ),
                                "Não encontrado"),
                            IFERROR(
                                INDEX(AA:AA,
                                    MATCH(
                                        A149&amp;B149,AG:AG,
                                        0)
                                ),
                                "Não encontrado")
                        )</f>
        <v>38.630000000000003</v>
      </c>
      <c r="AA149" s="72">
        <f>G149*Z149</f>
        <v>8.8849000000000018</v>
      </c>
      <c r="AB149" s="73"/>
      <c r="AC149" s="73"/>
      <c r="AD149" s="70" t="s">
        <v>39</v>
      </c>
      <c r="AE149" s="74"/>
      <c r="AF149" s="74"/>
    </row>
    <row r="150" spans="1:33" x14ac:dyDescent="0.25">
      <c r="A150" s="136" t="s">
        <v>176</v>
      </c>
      <c r="B150" s="51" t="s">
        <v>38</v>
      </c>
      <c r="C150" s="52" t="s">
        <v>39</v>
      </c>
      <c r="D150" s="53" t="s">
        <v>40</v>
      </c>
      <c r="E150" s="53" t="s">
        <v>177</v>
      </c>
      <c r="F150" s="54" t="s">
        <v>108</v>
      </c>
      <c r="G150" s="55"/>
      <c r="H150" s="56"/>
      <c r="I150" s="56">
        <f>SUM(I151:I152)</f>
        <v>0</v>
      </c>
      <c r="J150" s="56"/>
      <c r="K150" s="56">
        <f>SUM(K151:K152)</f>
        <v>124.49279520000002</v>
      </c>
      <c r="L150" s="56"/>
      <c r="M150" s="56">
        <f>SUM(M151:M152)</f>
        <v>104.10725520000001</v>
      </c>
      <c r="N150" s="56"/>
      <c r="O150" s="56">
        <f>SUM(O151:O152)</f>
        <v>0</v>
      </c>
      <c r="P150" s="56"/>
      <c r="Q150" s="56">
        <f>SUM(Q151:Q152)</f>
        <v>0</v>
      </c>
      <c r="R150" s="56"/>
      <c r="S150" s="56">
        <f>SUM(S151:S152)</f>
        <v>0</v>
      </c>
      <c r="T150" s="56"/>
      <c r="U150" s="56">
        <f>SUM(U151:U152)</f>
        <v>0</v>
      </c>
      <c r="V150" s="56"/>
      <c r="W150" s="56">
        <f>SUM(W151:W152)</f>
        <v>0</v>
      </c>
      <c r="X150" s="56"/>
      <c r="Y150" s="56">
        <f>SUM(Y151:Y152)</f>
        <v>20.385539999999999</v>
      </c>
      <c r="Z150" s="56"/>
      <c r="AA150" s="56">
        <f>SUM(AA151:AA152)</f>
        <v>124.49279519999999</v>
      </c>
      <c r="AB150" s="57" t="s">
        <v>39</v>
      </c>
      <c r="AC150" s="57"/>
      <c r="AD150" s="53" t="s">
        <v>39</v>
      </c>
      <c r="AE150" s="58" t="s">
        <v>39</v>
      </c>
      <c r="AF150" s="58" t="s">
        <v>262</v>
      </c>
      <c r="AG150" t="str">
        <f>A150&amp;B150&amp;C150</f>
        <v>96523SINAPI</v>
      </c>
    </row>
    <row r="151" spans="1:33" x14ac:dyDescent="0.25">
      <c r="A151" s="137" t="s">
        <v>88</v>
      </c>
      <c r="B151" s="68" t="s">
        <v>38</v>
      </c>
      <c r="C151" s="69" t="s">
        <v>86</v>
      </c>
      <c r="D151" s="70" t="s">
        <v>40</v>
      </c>
      <c r="E151" s="70" t="s">
        <v>89</v>
      </c>
      <c r="F151" s="71" t="s">
        <v>90</v>
      </c>
      <c r="G151" s="71">
        <v>3.1259999999999999</v>
      </c>
      <c r="H151" s="72">
        <f>IF(
                        C151="INSUMO",
                                        IFERROR(
                                            IF(
                                                INDEX(
                                                    Insumos!C:C,
                                                    MATCH(
                                                        A151&amp;B151,
                                                        Insumos!I:I,
                                                        0)
                                                )="Material",
                                                INDEX(
                                                    Insumos!F:F,
                                                    MATCH(
                                                        A151&amp;B151,
                                                        Insumos!I:I,
                                                        0)
                                                ),
                                                0
                                            ),
                                            "Não encontrado"),
                                        IFERROR(
                                            INDEX(I:I,
                                                MATCH(
                                                    A151&amp;B151,AG:AG,
                                                    0)
                                            ),
                                            "Não encontrado")
                                    )</f>
        <v>0</v>
      </c>
      <c r="I151" s="72">
        <f>H151*G151/1</f>
        <v>0</v>
      </c>
      <c r="J151" s="72">
        <f>T151 + N151 + L151 + X151 + R151 + P151 + V151</f>
        <v>28.049120000000002</v>
      </c>
      <c r="K151" s="72">
        <f>U151 + O151 + M151 + Y151 + S151 + Q151 + W151</f>
        <v>87.681549120000014</v>
      </c>
      <c r="L151" s="72">
        <f>IF(
                        C151="INSUMO",
                                        IFERROR(
                                            IF(
                                                INDEX(
                                                    Insumos!C:C,
                                                    MATCH(
                                                        A151&amp;B151,
                                                        Insumos!I:I,
                                                        0)
                                                )="Mao_obra",
                                                INDEX(
                                                    Insumos!F:F,
                                                    MATCH(
                                                        A151&amp;B151,
                                                        Insumos!I:I,
                                                        0)
                                                ),
                                                0
                                            ),
                                            "Não encontrado"),
                                        IFERROR(
                                            INDEX(M:M,
                                                MATCH(
                                                    A151&amp;B151,AG:AG,
                                                    0)
                                            ),
                                            "Não encontrado")
                                    )</f>
        <v>23.079120000000003</v>
      </c>
      <c r="M151" s="72">
        <f>L151*G151/1</f>
        <v>72.145329120000014</v>
      </c>
      <c r="N151" s="72">
        <f>IF(
                        C151="INSUMO",
                                        IFERROR(
                                            IF(
                                                INDEX(
                                                    Insumos!C:C,
                                                    MATCH(
                                                        A151&amp;B151,
                                                        Insumos!I:I,
                                                        0)
                                                )="Equipamento",
                                                INDEX(
                                                    Insumos!F:F,
                                                    MATCH(
                                                        A151&amp;B151,
                                                        Insumos!I:I,
                                                        0)
                                                ),
                                                0
                                            ),
                                            "Não encontrado"),
                                        IFERROR(
                                            INDEX(O:O,
                                                MATCH(
                                                    A151&amp;B151,AG:AG,
                                                    0)
                                            ),
                                            "Não encontrado")
                                    )</f>
        <v>0</v>
      </c>
      <c r="O151" s="72">
        <f>N151*G151/1</f>
        <v>0</v>
      </c>
      <c r="P151" s="72">
        <f>IF(
                        C151="INSUMO",
                                        IFERROR(
                                            IF(
                                                INDEX(
                                                    Insumos!C:C,
                                                    MATCH(
                                                        A151&amp;B151,
                                                        Insumos!I:I,
                                                        0)
                                                )="Transporte",
                                                INDEX(
                                                    Insumos!F:F,
                                                    MATCH(
                                                        A151&amp;B151,
                                                        Insumos!I:I,
                                                        0)
                                                ),
                                                0
                                            ),
                                            "Não encontrado"),
                                        IFERROR(
                                            INDEX(Q:Q,
                                                MATCH(
                                                    A151&amp;B151,AG:AG,
                                                    0)
                                            ),
                                            "Não encontrado")
                                    )</f>
        <v>0</v>
      </c>
      <c r="Q151" s="72">
        <f>P151*G151/1</f>
        <v>0</v>
      </c>
      <c r="R151" s="72">
        <f>IF(
                        C151="INSUMO",
                                        IFERROR(
                                            IF(
                                                INDEX(
                                                    Insumos!C:C,
                                                    MATCH(
                                                        A151&amp;B151,
                                                        Insumos!I:I,
                                                        0)
                                                )="Terceirizados",
                                                INDEX(
                                                    Insumos!F:F,
                                                    MATCH(
                                                        A151&amp;B151,
                                                        Insumos!I:I,
                                                        0)
                                                ),
                                                0
                                            ),
                                            "Não encontrado"),
                                        IFERROR(
                                            INDEX(S:S,
                                                MATCH(
                                                    A151&amp;B151,AG:AG,
                                                    0)
                                            ),
                                            "Não encontrado")
                                    )</f>
        <v>0</v>
      </c>
      <c r="S151" s="72">
        <f>R151*G151/1</f>
        <v>0</v>
      </c>
      <c r="T151" s="72">
        <f>IF(
                        C151="INSUMO",
                                        IFERROR(
                                            IF(
                                                INDEX(
                                                    Insumos!C:C,
                                                    MATCH(
                                                        A151&amp;B151,
                                                        Insumos!I:I,
                                                        0)
                                                )="Comissionamento",
                                                INDEX(
                                                    Insumos!F:F,
                                                    MATCH(
                                                        A151&amp;B151,
                                                        Insumos!I:I,
                                                        0)
                                                ),
                                                0
                                            ),
                                            "Não encontrado"),
                                        IFERROR(
                                            INDEX(U:U,
                                                MATCH(
                                                    A151&amp;B151,AG:AG,
                                                    0)
                                            ),
                                            "Não encontrado")
                                    )</f>
        <v>0</v>
      </c>
      <c r="U151" s="72">
        <f>T151*G151/1</f>
        <v>0</v>
      </c>
      <c r="V151" s="72">
        <f>IF(
                        C151="INSUMO",
                                        IFERROR(
                                            IF(
                                                INDEX(
                                                    Insumos!C:C,
                                                    MATCH(
                                                        A151&amp;B151,
                                                        Insumos!I:I,
                                                        0)
                                                )="Verba",
                                                INDEX(
                                                    Insumos!F:F,
                                                    MATCH(
                                                        A151&amp;B151,
                                                        Insumos!I:I,
                                                        0)
                                                ),
                                                0
                                            ),
                                            "Não encontrado"),
                                        IFERROR(
                                            INDEX(W:W,
                                                MATCH(
                                                    A151&amp;B151,AG:AG,
                                                    0)
                                            ),
                                            "Não encontrado")
                                    )</f>
        <v>0</v>
      </c>
      <c r="W151" s="72">
        <f>V151*G151/1</f>
        <v>0</v>
      </c>
      <c r="X151" s="72">
        <f>IF(
                        C151="INSUMO",
                                        IFERROR(
                                            IF(
                                                INDEX(
                                                    Insumos!C:C,
                                                    MATCH(
                                                        A151&amp;B151,
                                                        Insumos!I:I,
                                                        0)
                                                )="Outro",
                                                INDEX(
                                                    Insumos!F:F,
                                                    MATCH(
                                                        A151&amp;B151,
                                                        Insumos!I:I,
                                                        0)
                                                ),
                                                0
                                            ),
                                            "Não encontrado"),
                                        IFERROR(
                                            INDEX(Y:Y,
                                                MATCH(
                                                    A151&amp;B151,AG:AG,
                                                    0)
                                            ),
                                            "Não encontrado")
                                    )</f>
        <v>4.97</v>
      </c>
      <c r="Y151" s="72">
        <f>X151*G151/1</f>
        <v>15.536219999999998</v>
      </c>
      <c r="Z151" s="72">
        <f>IF(
                            C151="INSUMO",
                            IFERROR(
                                INDEX(
                                    Insumos!F:F,
                                    MATCH(
                                        A151&amp;B151,
                                        Insumos!I:I,
                                        0)
                                ),
                                "Não encontrado"),
                            IFERROR(
                                INDEX(AA:AA,
                                    MATCH(
                                        A151&amp;B151,AG:AG,
                                        0)
                                ),
                                "Não encontrado")
                        )</f>
        <v>28.049120000000002</v>
      </c>
      <c r="AA151" s="72">
        <f>G151*Z151</f>
        <v>87.68154912</v>
      </c>
      <c r="AB151" s="73"/>
      <c r="AC151" s="73"/>
      <c r="AD151" s="70" t="s">
        <v>39</v>
      </c>
      <c r="AE151" s="74"/>
      <c r="AF151" s="74"/>
    </row>
    <row r="152" spans="1:33" x14ac:dyDescent="0.25">
      <c r="A152" s="138" t="s">
        <v>166</v>
      </c>
      <c r="B152" s="60" t="s">
        <v>38</v>
      </c>
      <c r="C152" s="61" t="s">
        <v>86</v>
      </c>
      <c r="D152" s="62" t="s">
        <v>40</v>
      </c>
      <c r="E152" s="62" t="s">
        <v>167</v>
      </c>
      <c r="F152" s="63" t="s">
        <v>90</v>
      </c>
      <c r="G152" s="63">
        <v>0.96599999999999997</v>
      </c>
      <c r="H152" s="64">
        <f>IF(
                        C152="INSUMO",
                                        IFERROR(
                                            IF(
                                                INDEX(
                                                    Insumos!C:C,
                                                    MATCH(
                                                        A152&amp;B152,
                                                        Insumos!I:I,
                                                        0)
                                                )="Material",
                                                INDEX(
                                                    Insumos!F:F,
                                                    MATCH(
                                                        A152&amp;B152,
                                                        Insumos!I:I,
                                                        0)
                                                ),
                                                0
                                            ),
                                            "Não encontrado"),
                                        IFERROR(
                                            INDEX(I:I,
                                                MATCH(
                                                    A152&amp;B152,AG:AG,
                                                    0)
                                            ),
                                            "Não encontrado")
                                    )</f>
        <v>0</v>
      </c>
      <c r="I152" s="64">
        <f>H152*G152/1</f>
        <v>0</v>
      </c>
      <c r="J152" s="64">
        <f>T152 + N152 + L152 + X152 + R152 + P152 + V152</f>
        <v>38.106880000000004</v>
      </c>
      <c r="K152" s="64">
        <f>U152 + O152 + M152 + Y152 + S152 + Q152 + W152</f>
        <v>36.811246080000004</v>
      </c>
      <c r="L152" s="64">
        <f>IF(
                        C152="INSUMO",
                                        IFERROR(
                                            IF(
                                                INDEX(
                                                    Insumos!C:C,
                                                    MATCH(
                                                        A152&amp;B152,
                                                        Insumos!I:I,
                                                        0)
                                                )="Mao_obra",
                                                INDEX(
                                                    Insumos!F:F,
                                                    MATCH(
                                                        A152&amp;B152,
                                                        Insumos!I:I,
                                                        0)
                                                ),
                                                0
                                            ),
                                            "Não encontrado"),
                                        IFERROR(
                                            INDEX(M:M,
                                                MATCH(
                                                    A152&amp;B152,AG:AG,
                                                    0)
                                            ),
                                            "Não encontrado")
                                    )</f>
        <v>33.086880000000001</v>
      </c>
      <c r="M152" s="64">
        <f>L152*G152/1</f>
        <v>31.961926080000001</v>
      </c>
      <c r="N152" s="64">
        <f>IF(
                        C152="INSUMO",
                                        IFERROR(
                                            IF(
                                                INDEX(
                                                    Insumos!C:C,
                                                    MATCH(
                                                        A152&amp;B152,
                                                        Insumos!I:I,
                                                        0)
                                                )="Equipamento",
                                                INDEX(
                                                    Insumos!F:F,
                                                    MATCH(
                                                        A152&amp;B152,
                                                        Insumos!I:I,
                                                        0)
                                                ),
                                                0
                                            ),
                                            "Não encontrado"),
                                        IFERROR(
                                            INDEX(O:O,
                                                MATCH(
                                                    A152&amp;B152,AG:AG,
                                                    0)
                                            ),
                                            "Não encontrado")
                                    )</f>
        <v>0</v>
      </c>
      <c r="O152" s="64">
        <f>N152*G152/1</f>
        <v>0</v>
      </c>
      <c r="P152" s="64">
        <f>IF(
                        C152="INSUMO",
                                        IFERROR(
                                            IF(
                                                INDEX(
                                                    Insumos!C:C,
                                                    MATCH(
                                                        A152&amp;B152,
                                                        Insumos!I:I,
                                                        0)
                                                )="Transporte",
                                                INDEX(
                                                    Insumos!F:F,
                                                    MATCH(
                                                        A152&amp;B152,
                                                        Insumos!I:I,
                                                        0)
                                                ),
                                                0
                                            ),
                                            "Não encontrado"),
                                        IFERROR(
                                            INDEX(Q:Q,
                                                MATCH(
                                                    A152&amp;B152,AG:AG,
                                                    0)
                                            ),
                                            "Não encontrado")
                                    )</f>
        <v>0</v>
      </c>
      <c r="Q152" s="64">
        <f>P152*G152/1</f>
        <v>0</v>
      </c>
      <c r="R152" s="64">
        <f>IF(
                        C152="INSUMO",
                                        IFERROR(
                                            IF(
                                                INDEX(
                                                    Insumos!C:C,
                                                    MATCH(
                                                        A152&amp;B152,
                                                        Insumos!I:I,
                                                        0)
                                                )="Terceirizados",
                                                INDEX(
                                                    Insumos!F:F,
                                                    MATCH(
                                                        A152&amp;B152,
                                                        Insumos!I:I,
                                                        0)
                                                ),
                                                0
                                            ),
                                            "Não encontrado"),
                                        IFERROR(
                                            INDEX(S:S,
                                                MATCH(
                                                    A152&amp;B152,AG:AG,
                                                    0)
                                            ),
                                            "Não encontrado")
                                    )</f>
        <v>0</v>
      </c>
      <c r="S152" s="64">
        <f>R152*G152/1</f>
        <v>0</v>
      </c>
      <c r="T152" s="64">
        <f>IF(
                        C152="INSUMO",
                                        IFERROR(
                                            IF(
                                                INDEX(
                                                    Insumos!C:C,
                                                    MATCH(
                                                        A152&amp;B152,
                                                        Insumos!I:I,
                                                        0)
                                                )="Comissionamento",
                                                INDEX(
                                                    Insumos!F:F,
                                                    MATCH(
                                                        A152&amp;B152,
                                                        Insumos!I:I,
                                                        0)
                                                ),
                                                0
                                            ),
                                            "Não encontrado"),
                                        IFERROR(
                                            INDEX(U:U,
                                                MATCH(
                                                    A152&amp;B152,AG:AG,
                                                    0)
                                            ),
                                            "Não encontrado")
                                    )</f>
        <v>0</v>
      </c>
      <c r="U152" s="64">
        <f>T152*G152/1</f>
        <v>0</v>
      </c>
      <c r="V152" s="64">
        <f>IF(
                        C152="INSUMO",
                                        IFERROR(
                                            IF(
                                                INDEX(
                                                    Insumos!C:C,
                                                    MATCH(
                                                        A152&amp;B152,
                                                        Insumos!I:I,
                                                        0)
                                                )="Verba",
                                                INDEX(
                                                    Insumos!F:F,
                                                    MATCH(
                                                        A152&amp;B152,
                                                        Insumos!I:I,
                                                        0)
                                                ),
                                                0
                                            ),
                                            "Não encontrado"),
                                        IFERROR(
                                            INDEX(W:W,
                                                MATCH(
                                                    A152&amp;B152,AG:AG,
                                                    0)
                                            ),
                                            "Não encontrado")
                                    )</f>
        <v>0</v>
      </c>
      <c r="W152" s="64">
        <f>V152*G152/1</f>
        <v>0</v>
      </c>
      <c r="X152" s="64">
        <f>IF(
                        C152="INSUMO",
                                        IFERROR(
                                            IF(
                                                INDEX(
                                                    Insumos!C:C,
                                                    MATCH(
                                                        A152&amp;B152,
                                                        Insumos!I:I,
                                                        0)
                                                )="Outro",
                                                INDEX(
                                                    Insumos!F:F,
                                                    MATCH(
                                                        A152&amp;B152,
                                                        Insumos!I:I,
                                                        0)
                                                ),
                                                0
                                            ),
                                            "Não encontrado"),
                                        IFERROR(
                                            INDEX(Y:Y,
                                                MATCH(
                                                    A152&amp;B152,AG:AG,
                                                    0)
                                            ),
                                            "Não encontrado")
                                    )</f>
        <v>5.0199999999999996</v>
      </c>
      <c r="Y152" s="64">
        <f>X152*G152/1</f>
        <v>4.8493199999999996</v>
      </c>
      <c r="Z152" s="64">
        <f>IF(
                            C152="INSUMO",
                            IFERROR(
                                INDEX(
                                    Insumos!F:F,
                                    MATCH(
                                        A152&amp;B152,
                                        Insumos!I:I,
                                        0)
                                ),
                                "Não encontrado"),
                            IFERROR(
                                INDEX(AA:AA,
                                    MATCH(
                                        A152&amp;B152,AG:AG,
                                        0)
                                ),
                                "Não encontrado")
                        )</f>
        <v>38.106879999999997</v>
      </c>
      <c r="AA152" s="64">
        <f>G152*Z152</f>
        <v>36.811246079999997</v>
      </c>
      <c r="AB152" s="65"/>
      <c r="AC152" s="65"/>
      <c r="AD152" s="62" t="s">
        <v>39</v>
      </c>
      <c r="AE152" s="66"/>
      <c r="AF152" s="66"/>
    </row>
    <row r="153" spans="1:33" x14ac:dyDescent="0.25">
      <c r="A153" s="143" t="s">
        <v>178</v>
      </c>
      <c r="B153" s="51" t="s">
        <v>38</v>
      </c>
      <c r="C153" s="52" t="s">
        <v>39</v>
      </c>
      <c r="D153" s="53" t="s">
        <v>40</v>
      </c>
      <c r="E153" s="53" t="s">
        <v>179</v>
      </c>
      <c r="F153" s="54" t="s">
        <v>108</v>
      </c>
      <c r="G153" s="55"/>
      <c r="H153" s="56"/>
      <c r="I153" s="56">
        <f>SUM(I154:I156)</f>
        <v>534.0555895199999</v>
      </c>
      <c r="J153" s="56"/>
      <c r="K153" s="56">
        <f>SUM(K154:K156)</f>
        <v>484.16223144943172</v>
      </c>
      <c r="L153" s="56"/>
      <c r="M153" s="56">
        <f>SUM(M154:M156)</f>
        <v>410.05441658115899</v>
      </c>
      <c r="N153" s="56"/>
      <c r="O153" s="56">
        <f>SUM(O154:O156)</f>
        <v>4.5327902382727192</v>
      </c>
      <c r="P153" s="56"/>
      <c r="Q153" s="56">
        <f>SUM(Q154:Q156)</f>
        <v>0</v>
      </c>
      <c r="R153" s="56"/>
      <c r="S153" s="56">
        <f>SUM(S154:S156)</f>
        <v>0</v>
      </c>
      <c r="T153" s="56"/>
      <c r="U153" s="56">
        <f>SUM(U154:U156)</f>
        <v>0</v>
      </c>
      <c r="V153" s="56"/>
      <c r="W153" s="56">
        <f>SUM(W154:W156)</f>
        <v>0</v>
      </c>
      <c r="X153" s="56"/>
      <c r="Y153" s="56">
        <f>SUM(Y154:Y156)</f>
        <v>69.575024629999987</v>
      </c>
      <c r="Z153" s="56"/>
      <c r="AA153" s="56">
        <f>SUM(AA154:AA156)</f>
        <v>1018.2178209694316</v>
      </c>
      <c r="AB153" s="57" t="s">
        <v>39</v>
      </c>
      <c r="AC153" s="57"/>
      <c r="AD153" s="53" t="s">
        <v>39</v>
      </c>
      <c r="AE153" s="58" t="s">
        <v>39</v>
      </c>
      <c r="AF153" s="58" t="s">
        <v>263</v>
      </c>
      <c r="AG153" t="str">
        <f>A153&amp;B153&amp;C153</f>
        <v>96616SINAPI</v>
      </c>
    </row>
    <row r="154" spans="1:33" x14ac:dyDescent="0.25">
      <c r="A154" s="137" t="s">
        <v>264</v>
      </c>
      <c r="B154" s="68" t="s">
        <v>38</v>
      </c>
      <c r="C154" s="69" t="s">
        <v>86</v>
      </c>
      <c r="D154" s="70" t="s">
        <v>40</v>
      </c>
      <c r="E154" s="70" t="s">
        <v>265</v>
      </c>
      <c r="F154" s="71" t="s">
        <v>108</v>
      </c>
      <c r="G154" s="71">
        <v>1.38</v>
      </c>
      <c r="H154" s="72">
        <f>IF(
                        C154="INSUMO",
                                        IFERROR(
                                            IF(
                                                INDEX(
                                                    Insumos!C:C,
                                                    MATCH(
                                                        A154&amp;B154,
                                                        Insumos!I:I,
                                                        0)
                                                )="Material",
                                                INDEX(
                                                    Insumos!F:F,
                                                    MATCH(
                                                        A154&amp;B154,
                                                        Insumos!I:I,
                                                        0)
                                                ),
                                                0
                                            ),
                                            "Não encontrado"),
                                        IFERROR(
                                            INDEX(I:I,
                                                MATCH(
                                                    A154&amp;B154,AG:AG,
                                                    0)
                                            ),
                                            "Não encontrado")
                                    )</f>
        <v>386.996804</v>
      </c>
      <c r="I154" s="72">
        <f>H154*G154/1</f>
        <v>534.0555895199999</v>
      </c>
      <c r="J154" s="72">
        <f t="shared" ref="J154:K156" si="102">T154 + N154 + L154 + X154 + R154 + P154 + V154</f>
        <v>113.735497687994</v>
      </c>
      <c r="K154" s="72">
        <f t="shared" si="102"/>
        <v>156.95498680943172</v>
      </c>
      <c r="L154" s="72">
        <f>IF(
                        C154="INSUMO",
                                        IFERROR(
                                            IF(
                                                INDEX(
                                                    Insumos!C:C,
                                                    MATCH(
                                                        A154&amp;B154,
                                                        Insumos!I:I,
                                                        0)
                                                )="Mao_obra",
                                                INDEX(
                                                    Insumos!F:F,
                                                    MATCH(
                                                        A154&amp;B154,
                                                        Insumos!I:I,
                                                        0)
                                                ),
                                                0
                                            ),
                                            "Não encontrado"),
                                        IFERROR(
                                            INDEX(M:M,
                                                MATCH(
                                                    A154&amp;B154,AG:AG,
                                                    0)
                                            ),
                                            "Não encontrado")
                                    )</f>
        <v>93.535653580550004</v>
      </c>
      <c r="M154" s="72">
        <f>L154*G154/1</f>
        <v>129.079201941159</v>
      </c>
      <c r="N154" s="72">
        <f>IF(
                        C154="INSUMO",
                                        IFERROR(
                                            IF(
                                                INDEX(
                                                    Insumos!C:C,
                                                    MATCH(
                                                        A154&amp;B154,
                                                        Insumos!I:I,
                                                        0)
                                                )="Equipamento",
                                                INDEX(
                                                    Insumos!F:F,
                                                    MATCH(
                                                        A154&amp;B154,
                                                        Insumos!I:I,
                                                        0)
                                                ),
                                                0
                                            ),
                                            "Não encontrado"),
                                        IFERROR(
                                            INDEX(O:O,
                                                MATCH(
                                                    A154&amp;B154,AG:AG,
                                                    0)
                                            ),
                                            "Não encontrado")
                                    )</f>
        <v>3.2846306074439995</v>
      </c>
      <c r="O154" s="72">
        <f>N154*G154/1</f>
        <v>4.5327902382727192</v>
      </c>
      <c r="P154" s="72">
        <f>IF(
                        C154="INSUMO",
                                        IFERROR(
                                            IF(
                                                INDEX(
                                                    Insumos!C:C,
                                                    MATCH(
                                                        A154&amp;B154,
                                                        Insumos!I:I,
                                                        0)
                                                )="Transporte",
                                                INDEX(
                                                    Insumos!F:F,
                                                    MATCH(
                                                        A154&amp;B154,
                                                        Insumos!I:I,
                                                        0)
                                                ),
                                                0
                                            ),
                                            "Não encontrado"),
                                        IFERROR(
                                            INDEX(Q:Q,
                                                MATCH(
                                                    A154&amp;B154,AG:AG,
                                                    0)
                                            ),
                                            "Não encontrado")
                                    )</f>
        <v>0</v>
      </c>
      <c r="Q154" s="72">
        <f>P154*G154/1</f>
        <v>0</v>
      </c>
      <c r="R154" s="72">
        <f>IF(
                        C154="INSUMO",
                                        IFERROR(
                                            IF(
                                                INDEX(
                                                    Insumos!C:C,
                                                    MATCH(
                                                        A154&amp;B154,
                                                        Insumos!I:I,
                                                        0)
                                                )="Terceirizados",
                                                INDEX(
                                                    Insumos!F:F,
                                                    MATCH(
                                                        A154&amp;B154,
                                                        Insumos!I:I,
                                                        0)
                                                ),
                                                0
                                            ),
                                            "Não encontrado"),
                                        IFERROR(
                                            INDEX(S:S,
                                                MATCH(
                                                    A154&amp;B154,AG:AG,
                                                    0)
                                            ),
                                            "Não encontrado")
                                    )</f>
        <v>0</v>
      </c>
      <c r="S154" s="72">
        <f>R154*G154/1</f>
        <v>0</v>
      </c>
      <c r="T154" s="72">
        <f>IF(
                        C154="INSUMO",
                                        IFERROR(
                                            IF(
                                                INDEX(
                                                    Insumos!C:C,
                                                    MATCH(
                                                        A154&amp;B154,
                                                        Insumos!I:I,
                                                        0)
                                                )="Comissionamento",
                                                INDEX(
                                                    Insumos!F:F,
                                                    MATCH(
                                                        A154&amp;B154,
                                                        Insumos!I:I,
                                                        0)
                                                ),
                                                0
                                            ),
                                            "Não encontrado"),
                                        IFERROR(
                                            INDEX(U:U,
                                                MATCH(
                                                    A154&amp;B154,AG:AG,
                                                    0)
                                            ),
                                            "Não encontrado")
                                    )</f>
        <v>0</v>
      </c>
      <c r="U154" s="72">
        <f>T154*G154/1</f>
        <v>0</v>
      </c>
      <c r="V154" s="72">
        <f>IF(
                        C154="INSUMO",
                                        IFERROR(
                                            IF(
                                                INDEX(
                                                    Insumos!C:C,
                                                    MATCH(
                                                        A154&amp;B154,
                                                        Insumos!I:I,
                                                        0)
                                                )="Verba",
                                                INDEX(
                                                    Insumos!F:F,
                                                    MATCH(
                                                        A154&amp;B154,
                                                        Insumos!I:I,
                                                        0)
                                                ),
                                                0
                                            ),
                                            "Não encontrado"),
                                        IFERROR(
                                            INDEX(W:W,
                                                MATCH(
                                                    A154&amp;B154,AG:AG,
                                                    0)
                                            ),
                                            "Não encontrado")
                                    )</f>
        <v>0</v>
      </c>
      <c r="W154" s="72">
        <f>V154*G154/1</f>
        <v>0</v>
      </c>
      <c r="X154" s="72">
        <f>IF(
                        C154="INSUMO",
                                        IFERROR(
                                            IF(
                                                INDEX(
                                                    Insumos!C:C,
                                                    MATCH(
                                                        A154&amp;B154,
                                                        Insumos!I:I,
                                                        0)
                                                )="Outro",
                                                INDEX(
                                                    Insumos!F:F,
                                                    MATCH(
                                                        A154&amp;B154,
                                                        Insumos!I:I,
                                                        0)
                                                ),
                                                0
                                            ),
                                            "Não encontrado"),
                                        IFERROR(
                                            INDEX(Y:Y,
                                                MATCH(
                                                    A154&amp;B154,AG:AG,
                                                    0)
                                            ),
                                            "Não encontrado")
                                    )</f>
        <v>16.915213499999997</v>
      </c>
      <c r="Y154" s="72">
        <f>X154*G154/1</f>
        <v>23.342994629999993</v>
      </c>
      <c r="Z154" s="72">
        <f>IF(
                            C154="INSUMO",
                            IFERROR(
                                INDEX(
                                    Insumos!F:F,
                                    MATCH(
                                        A154&amp;B154,
                                        Insumos!I:I,
                                        0)
                                ),
                                "Não encontrado"),
                            IFERROR(
                                INDEX(AA:AA,
                                    MATCH(
                                        A154&amp;B154,AG:AG,
                                        0)
                                ),
                                "Não encontrado")
                        )</f>
        <v>500.73230168799398</v>
      </c>
      <c r="AA154" s="72">
        <f>G154*Z154</f>
        <v>691.01057632943161</v>
      </c>
      <c r="AB154" s="73"/>
      <c r="AC154" s="73"/>
      <c r="AD154" s="70" t="s">
        <v>39</v>
      </c>
      <c r="AE154" s="74"/>
      <c r="AF154" s="74"/>
    </row>
    <row r="155" spans="1:33" x14ac:dyDescent="0.25">
      <c r="A155" s="138" t="s">
        <v>88</v>
      </c>
      <c r="B155" s="60" t="s">
        <v>38</v>
      </c>
      <c r="C155" s="61" t="s">
        <v>86</v>
      </c>
      <c r="D155" s="62" t="s">
        <v>40</v>
      </c>
      <c r="E155" s="62" t="s">
        <v>89</v>
      </c>
      <c r="F155" s="63" t="s">
        <v>90</v>
      </c>
      <c r="G155" s="63">
        <v>2.4529999999999998</v>
      </c>
      <c r="H155" s="64">
        <f>IF(
                        C155="INSUMO",
                                        IFERROR(
                                            IF(
                                                INDEX(
                                                    Insumos!C:C,
                                                    MATCH(
                                                        A155&amp;B155,
                                                        Insumos!I:I,
                                                        0)
                                                )="Material",
                                                INDEX(
                                                    Insumos!F:F,
                                                    MATCH(
                                                        A155&amp;B155,
                                                        Insumos!I:I,
                                                        0)
                                                ),
                                                0
                                            ),
                                            "Não encontrado"),
                                        IFERROR(
                                            INDEX(I:I,
                                                MATCH(
                                                    A155&amp;B155,AG:AG,
                                                    0)
                                            ),
                                            "Não encontrado")
                                    )</f>
        <v>0</v>
      </c>
      <c r="I155" s="64">
        <f>H155*G155/1</f>
        <v>0</v>
      </c>
      <c r="J155" s="64">
        <f t="shared" si="102"/>
        <v>28.049120000000002</v>
      </c>
      <c r="K155" s="64">
        <f t="shared" si="102"/>
        <v>68.80449136</v>
      </c>
      <c r="L155" s="64">
        <f>IF(
                        C155="INSUMO",
                                        IFERROR(
                                            IF(
                                                INDEX(
                                                    Insumos!C:C,
                                                    MATCH(
                                                        A155&amp;B155,
                                                        Insumos!I:I,
                                                        0)
                                                )="Mao_obra",
                                                INDEX(
                                                    Insumos!F:F,
                                                    MATCH(
                                                        A155&amp;B155,
                                                        Insumos!I:I,
                                                        0)
                                                ),
                                                0
                                            ),
                                            "Não encontrado"),
                                        IFERROR(
                                            INDEX(M:M,
                                                MATCH(
                                                    A155&amp;B155,AG:AG,
                                                    0)
                                            ),
                                            "Não encontrado")
                                    )</f>
        <v>23.079120000000003</v>
      </c>
      <c r="M155" s="64">
        <f>L155*G155/1</f>
        <v>56.613081360000002</v>
      </c>
      <c r="N155" s="64">
        <f>IF(
                        C155="INSUMO",
                                        IFERROR(
                                            IF(
                                                INDEX(
                                                    Insumos!C:C,
                                                    MATCH(
                                                        A155&amp;B155,
                                                        Insumos!I:I,
                                                        0)
                                                )="Equipamento",
                                                INDEX(
                                                    Insumos!F:F,
                                                    MATCH(
                                                        A155&amp;B155,
                                                        Insumos!I:I,
                                                        0)
                                                ),
                                                0
                                            ),
                                            "Não encontrado"),
                                        IFERROR(
                                            INDEX(O:O,
                                                MATCH(
                                                    A155&amp;B155,AG:AG,
                                                    0)
                                            ),
                                            "Não encontrado")
                                    )</f>
        <v>0</v>
      </c>
      <c r="O155" s="64">
        <f>N155*G155/1</f>
        <v>0</v>
      </c>
      <c r="P155" s="64">
        <f>IF(
                        C155="INSUMO",
                                        IFERROR(
                                            IF(
                                                INDEX(
                                                    Insumos!C:C,
                                                    MATCH(
                                                        A155&amp;B155,
                                                        Insumos!I:I,
                                                        0)
                                                )="Transporte",
                                                INDEX(
                                                    Insumos!F:F,
                                                    MATCH(
                                                        A155&amp;B155,
                                                        Insumos!I:I,
                                                        0)
                                                ),
                                                0
                                            ),
                                            "Não encontrado"),
                                        IFERROR(
                                            INDEX(Q:Q,
                                                MATCH(
                                                    A155&amp;B155,AG:AG,
                                                    0)
                                            ),
                                            "Não encontrado")
                                    )</f>
        <v>0</v>
      </c>
      <c r="Q155" s="64">
        <f>P155*G155/1</f>
        <v>0</v>
      </c>
      <c r="R155" s="64">
        <f>IF(
                        C155="INSUMO",
                                        IFERROR(
                                            IF(
                                                INDEX(
                                                    Insumos!C:C,
                                                    MATCH(
                                                        A155&amp;B155,
                                                        Insumos!I:I,
                                                        0)
                                                )="Terceirizados",
                                                INDEX(
                                                    Insumos!F:F,
                                                    MATCH(
                                                        A155&amp;B155,
                                                        Insumos!I:I,
                                                        0)
                                                ),
                                                0
                                            ),
                                            "Não encontrado"),
                                        IFERROR(
                                            INDEX(S:S,
                                                MATCH(
                                                    A155&amp;B155,AG:AG,
                                                    0)
                                            ),
                                            "Não encontrado")
                                    )</f>
        <v>0</v>
      </c>
      <c r="S155" s="64">
        <f>R155*G155/1</f>
        <v>0</v>
      </c>
      <c r="T155" s="64">
        <f>IF(
                        C155="INSUMO",
                                        IFERROR(
                                            IF(
                                                INDEX(
                                                    Insumos!C:C,
                                                    MATCH(
                                                        A155&amp;B155,
                                                        Insumos!I:I,
                                                        0)
                                                )="Comissionamento",
                                                INDEX(
                                                    Insumos!F:F,
                                                    MATCH(
                                                        A155&amp;B155,
                                                        Insumos!I:I,
                                                        0)
                                                ),
                                                0
                                            ),
                                            "Não encontrado"),
                                        IFERROR(
                                            INDEX(U:U,
                                                MATCH(
                                                    A155&amp;B155,AG:AG,
                                                    0)
                                            ),
                                            "Não encontrado")
                                    )</f>
        <v>0</v>
      </c>
      <c r="U155" s="64">
        <f>T155*G155/1</f>
        <v>0</v>
      </c>
      <c r="V155" s="64">
        <f>IF(
                        C155="INSUMO",
                                        IFERROR(
                                            IF(
                                                INDEX(
                                                    Insumos!C:C,
                                                    MATCH(
                                                        A155&amp;B155,
                                                        Insumos!I:I,
                                                        0)
                                                )="Verba",
                                                INDEX(
                                                    Insumos!F:F,
                                                    MATCH(
                                                        A155&amp;B155,
                                                        Insumos!I:I,
                                                        0)
                                                ),
                                                0
                                            ),
                                            "Não encontrado"),
                                        IFERROR(
                                            INDEX(W:W,
                                                MATCH(
                                                    A155&amp;B155,AG:AG,
                                                    0)
                                            ),
                                            "Não encontrado")
                                    )</f>
        <v>0</v>
      </c>
      <c r="W155" s="64">
        <f>V155*G155/1</f>
        <v>0</v>
      </c>
      <c r="X155" s="64">
        <f>IF(
                        C155="INSUMO",
                                        IFERROR(
                                            IF(
                                                INDEX(
                                                    Insumos!C:C,
                                                    MATCH(
                                                        A155&amp;B155,
                                                        Insumos!I:I,
                                                        0)
                                                )="Outro",
                                                INDEX(
                                                    Insumos!F:F,
                                                    MATCH(
                                                        A155&amp;B155,
                                                        Insumos!I:I,
                                                        0)
                                                ),
                                                0
                                            ),
                                            "Não encontrado"),
                                        IFERROR(
                                            INDEX(Y:Y,
                                                MATCH(
                                                    A155&amp;B155,AG:AG,
                                                    0)
                                            ),
                                            "Não encontrado")
                                    )</f>
        <v>4.97</v>
      </c>
      <c r="Y155" s="64">
        <f>X155*G155/1</f>
        <v>12.191409999999999</v>
      </c>
      <c r="Z155" s="64">
        <f>IF(
                            C155="INSUMO",
                            IFERROR(
                                INDEX(
                                    Insumos!F:F,
                                    MATCH(
                                        A155&amp;B155,
                                        Insumos!I:I,
                                        0)
                                ),
                                "Não encontrado"),
                            IFERROR(
                                INDEX(AA:AA,
                                    MATCH(
                                        A155&amp;B155,AG:AG,
                                        0)
                                ),
                                "Não encontrado")
                        )</f>
        <v>28.049120000000002</v>
      </c>
      <c r="AA155" s="64">
        <f>G155*Z155</f>
        <v>68.80449136</v>
      </c>
      <c r="AB155" s="65"/>
      <c r="AC155" s="65"/>
      <c r="AD155" s="62" t="s">
        <v>39</v>
      </c>
      <c r="AE155" s="66"/>
      <c r="AF155" s="66"/>
    </row>
    <row r="156" spans="1:33" x14ac:dyDescent="0.25">
      <c r="A156" s="137" t="s">
        <v>166</v>
      </c>
      <c r="B156" s="68" t="s">
        <v>38</v>
      </c>
      <c r="C156" s="69" t="s">
        <v>86</v>
      </c>
      <c r="D156" s="70" t="s">
        <v>40</v>
      </c>
      <c r="E156" s="70" t="s">
        <v>167</v>
      </c>
      <c r="F156" s="71" t="s">
        <v>90</v>
      </c>
      <c r="G156" s="71">
        <v>6.7809999999999997</v>
      </c>
      <c r="H156" s="72">
        <f>IF(
                        C156="INSUMO",
                                        IFERROR(
                                            IF(
                                                INDEX(
                                                    Insumos!C:C,
                                                    MATCH(
                                                        A156&amp;B156,
                                                        Insumos!I:I,
                                                        0)
                                                )="Material",
                                                INDEX(
                                                    Insumos!F:F,
                                                    MATCH(
                                                        A156&amp;B156,
                                                        Insumos!I:I,
                                                        0)
                                                ),
                                                0
                                            ),
                                            "Não encontrado"),
                                        IFERROR(
                                            INDEX(I:I,
                                                MATCH(
                                                    A156&amp;B156,AG:AG,
                                                    0)
                                            ),
                                            "Não encontrado")
                                    )</f>
        <v>0</v>
      </c>
      <c r="I156" s="72">
        <f>H156*G156/1</f>
        <v>0</v>
      </c>
      <c r="J156" s="72">
        <f t="shared" si="102"/>
        <v>38.106880000000004</v>
      </c>
      <c r="K156" s="72">
        <f t="shared" si="102"/>
        <v>258.40275328000001</v>
      </c>
      <c r="L156" s="72">
        <f>IF(
                        C156="INSUMO",
                                        IFERROR(
                                            IF(
                                                INDEX(
                                                    Insumos!C:C,
                                                    MATCH(
                                                        A156&amp;B156,
                                                        Insumos!I:I,
                                                        0)
                                                )="Mao_obra",
                                                INDEX(
                                                    Insumos!F:F,
                                                    MATCH(
                                                        A156&amp;B156,
                                                        Insumos!I:I,
                                                        0)
                                                ),
                                                0
                                            ),
                                            "Não encontrado"),
                                        IFERROR(
                                            INDEX(M:M,
                                                MATCH(
                                                    A156&amp;B156,AG:AG,
                                                    0)
                                            ),
                                            "Não encontrado")
                                    )</f>
        <v>33.086880000000001</v>
      </c>
      <c r="M156" s="72">
        <f>L156*G156/1</f>
        <v>224.36213327999999</v>
      </c>
      <c r="N156" s="72">
        <f>IF(
                        C156="INSUMO",
                                        IFERROR(
                                            IF(
                                                INDEX(
                                                    Insumos!C:C,
                                                    MATCH(
                                                        A156&amp;B156,
                                                        Insumos!I:I,
                                                        0)
                                                )="Equipamento",
                                                INDEX(
                                                    Insumos!F:F,
                                                    MATCH(
                                                        A156&amp;B156,
                                                        Insumos!I:I,
                                                        0)
                                                ),
                                                0
                                            ),
                                            "Não encontrado"),
                                        IFERROR(
                                            INDEX(O:O,
                                                MATCH(
                                                    A156&amp;B156,AG:AG,
                                                    0)
                                            ),
                                            "Não encontrado")
                                    )</f>
        <v>0</v>
      </c>
      <c r="O156" s="72">
        <f>N156*G156/1</f>
        <v>0</v>
      </c>
      <c r="P156" s="72">
        <f>IF(
                        C156="INSUMO",
                                        IFERROR(
                                            IF(
                                                INDEX(
                                                    Insumos!C:C,
                                                    MATCH(
                                                        A156&amp;B156,
                                                        Insumos!I:I,
                                                        0)
                                                )="Transporte",
                                                INDEX(
                                                    Insumos!F:F,
                                                    MATCH(
                                                        A156&amp;B156,
                                                        Insumos!I:I,
                                                        0)
                                                ),
                                                0
                                            ),
                                            "Não encontrado"),
                                        IFERROR(
                                            INDEX(Q:Q,
                                                MATCH(
                                                    A156&amp;B156,AG:AG,
                                                    0)
                                            ),
                                            "Não encontrado")
                                    )</f>
        <v>0</v>
      </c>
      <c r="Q156" s="72">
        <f>P156*G156/1</f>
        <v>0</v>
      </c>
      <c r="R156" s="72">
        <f>IF(
                        C156="INSUMO",
                                        IFERROR(
                                            IF(
                                                INDEX(
                                                    Insumos!C:C,
                                                    MATCH(
                                                        A156&amp;B156,
                                                        Insumos!I:I,
                                                        0)
                                                )="Terceirizados",
                                                INDEX(
                                                    Insumos!F:F,
                                                    MATCH(
                                                        A156&amp;B156,
                                                        Insumos!I:I,
                                                        0)
                                                ),
                                                0
                                            ),
                                            "Não encontrado"),
                                        IFERROR(
                                            INDEX(S:S,
                                                MATCH(
                                                    A156&amp;B156,AG:AG,
                                                    0)
                                            ),
                                            "Não encontrado")
                                    )</f>
        <v>0</v>
      </c>
      <c r="S156" s="72">
        <f>R156*G156/1</f>
        <v>0</v>
      </c>
      <c r="T156" s="72">
        <f>IF(
                        C156="INSUMO",
                                        IFERROR(
                                            IF(
                                                INDEX(
                                                    Insumos!C:C,
                                                    MATCH(
                                                        A156&amp;B156,
                                                        Insumos!I:I,
                                                        0)
                                                )="Comissionamento",
                                                INDEX(
                                                    Insumos!F:F,
                                                    MATCH(
                                                        A156&amp;B156,
                                                        Insumos!I:I,
                                                        0)
                                                ),
                                                0
                                            ),
                                            "Não encontrado"),
                                        IFERROR(
                                            INDEX(U:U,
                                                MATCH(
                                                    A156&amp;B156,AG:AG,
                                                    0)
                                            ),
                                            "Não encontrado")
                                    )</f>
        <v>0</v>
      </c>
      <c r="U156" s="72">
        <f>T156*G156/1</f>
        <v>0</v>
      </c>
      <c r="V156" s="72">
        <f>IF(
                        C156="INSUMO",
                                        IFERROR(
                                            IF(
                                                INDEX(
                                                    Insumos!C:C,
                                                    MATCH(
                                                        A156&amp;B156,
                                                        Insumos!I:I,
                                                        0)
                                                )="Verba",
                                                INDEX(
                                                    Insumos!F:F,
                                                    MATCH(
                                                        A156&amp;B156,
                                                        Insumos!I:I,
                                                        0)
                                                ),
                                                0
                                            ),
                                            "Não encontrado"),
                                        IFERROR(
                                            INDEX(W:W,
                                                MATCH(
                                                    A156&amp;B156,AG:AG,
                                                    0)
                                            ),
                                            "Não encontrado")
                                    )</f>
        <v>0</v>
      </c>
      <c r="W156" s="72">
        <f>V156*G156/1</f>
        <v>0</v>
      </c>
      <c r="X156" s="72">
        <f>IF(
                        C156="INSUMO",
                                        IFERROR(
                                            IF(
                                                INDEX(
                                                    Insumos!C:C,
                                                    MATCH(
                                                        A156&amp;B156,
                                                        Insumos!I:I,
                                                        0)
                                                )="Outro",
                                                INDEX(
                                                    Insumos!F:F,
                                                    MATCH(
                                                        A156&amp;B156,
                                                        Insumos!I:I,
                                                        0)
                                                ),
                                                0
                                            ),
                                            "Não encontrado"),
                                        IFERROR(
                                            INDEX(Y:Y,
                                                MATCH(
                                                    A156&amp;B156,AG:AG,
                                                    0)
                                            ),
                                            "Não encontrado")
                                    )</f>
        <v>5.0199999999999996</v>
      </c>
      <c r="Y156" s="72">
        <f>X156*G156/1</f>
        <v>34.040619999999997</v>
      </c>
      <c r="Z156" s="72">
        <f>IF(
                            C156="INSUMO",
                            IFERROR(
                                INDEX(
                                    Insumos!F:F,
                                    MATCH(
                                        A156&amp;B156,
                                        Insumos!I:I,
                                        0)
                                ),
                                "Não encontrado"),
                            IFERROR(
                                INDEX(AA:AA,
                                    MATCH(
                                        A156&amp;B156,AG:AG,
                                        0)
                                ),
                                "Não encontrado")
                        )</f>
        <v>38.106879999999997</v>
      </c>
      <c r="AA156" s="72">
        <f>G156*Z156</f>
        <v>258.40275327999996</v>
      </c>
      <c r="AB156" s="73"/>
      <c r="AC156" s="73"/>
      <c r="AD156" s="70" t="s">
        <v>39</v>
      </c>
      <c r="AE156" s="74"/>
      <c r="AF156" s="74"/>
    </row>
    <row r="157" spans="1:33" x14ac:dyDescent="0.25">
      <c r="A157" s="136" t="s">
        <v>266</v>
      </c>
      <c r="B157" s="51" t="s">
        <v>38</v>
      </c>
      <c r="C157" s="52" t="s">
        <v>39</v>
      </c>
      <c r="D157" s="53" t="s">
        <v>40</v>
      </c>
      <c r="E157" s="53" t="s">
        <v>267</v>
      </c>
      <c r="F157" s="54" t="s">
        <v>83</v>
      </c>
      <c r="G157" s="55"/>
      <c r="H157" s="56"/>
      <c r="I157" s="56">
        <f>SUM(I158:I169)</f>
        <v>73.515653499999985</v>
      </c>
      <c r="J157" s="56"/>
      <c r="K157" s="56">
        <f>SUM(K158:K169)</f>
        <v>233.43759443293601</v>
      </c>
      <c r="L157" s="56"/>
      <c r="M157" s="56">
        <f>SUM(M158:M169)</f>
        <v>205.71839982360001</v>
      </c>
      <c r="N157" s="56"/>
      <c r="O157" s="56">
        <f>SUM(O158:O169)</f>
        <v>6.3882609335999999E-2</v>
      </c>
      <c r="P157" s="56"/>
      <c r="Q157" s="56">
        <f>SUM(Q158:Q169)</f>
        <v>0</v>
      </c>
      <c r="R157" s="56"/>
      <c r="S157" s="56">
        <f>SUM(S158:S169)</f>
        <v>0</v>
      </c>
      <c r="T157" s="56"/>
      <c r="U157" s="56">
        <f>SUM(U158:U169)</f>
        <v>0</v>
      </c>
      <c r="V157" s="56"/>
      <c r="W157" s="56">
        <f>SUM(W158:W169)</f>
        <v>0</v>
      </c>
      <c r="X157" s="56"/>
      <c r="Y157" s="56">
        <f>SUM(Y158:Y169)</f>
        <v>27.655312000000002</v>
      </c>
      <c r="Z157" s="56"/>
      <c r="AA157" s="56">
        <f>SUM(AA158:AA169)</f>
        <v>306.95324793293594</v>
      </c>
      <c r="AB157" s="57" t="s">
        <v>39</v>
      </c>
      <c r="AC157" s="57"/>
      <c r="AD157" s="53" t="s">
        <v>39</v>
      </c>
      <c r="AE157" s="58" t="s">
        <v>39</v>
      </c>
      <c r="AF157" s="58" t="s">
        <v>262</v>
      </c>
      <c r="AG157" t="str">
        <f>A157&amp;B157&amp;C157</f>
        <v>96538SINAPI</v>
      </c>
    </row>
    <row r="158" spans="1:33" x14ac:dyDescent="0.25">
      <c r="A158" s="137" t="s">
        <v>109</v>
      </c>
      <c r="B158" s="68" t="s">
        <v>38</v>
      </c>
      <c r="C158" s="69" t="s">
        <v>86</v>
      </c>
      <c r="D158" s="70" t="s">
        <v>40</v>
      </c>
      <c r="E158" s="70" t="s">
        <v>110</v>
      </c>
      <c r="F158" s="71" t="s">
        <v>111</v>
      </c>
      <c r="G158" s="71">
        <v>0.45</v>
      </c>
      <c r="H158" s="72">
        <f>IF(
                        C158="INSUMO",
                                        IFERROR(
                                            IF(
                                                INDEX(
                                                    Insumos!C:C,
                                                    MATCH(
                                                        A158&amp;B158,
                                                        Insumos!I:I,
                                                        0)
                                                )="Material",
                                                INDEX(
                                                    Insumos!F:F,
                                                    MATCH(
                                                        A158&amp;B158,
                                                        Insumos!I:I,
                                                        0)
                                                ),
                                                0
                                            ),
                                            "Não encontrado"),
                                        IFERROR(
                                            INDEX(I:I,
                                                MATCH(
                                                    A158&amp;B158,AG:AG,
                                                    0)
                                            ),
                                            "Não encontrado")
                                    )</f>
        <v>0</v>
      </c>
      <c r="I158" s="72">
        <f t="shared" ref="I158:I169" si="103">H158*G158/1</f>
        <v>0</v>
      </c>
      <c r="J158" s="72">
        <f t="shared" ref="J158:J169" si="104">T158 + N158 + L158 + X158 + R158 + P158 + V158</f>
        <v>40.621443828000004</v>
      </c>
      <c r="K158" s="72">
        <f t="shared" ref="K158:K169" si="105">U158 + O158 + M158 + Y158 + S158 + Q158 + W158</f>
        <v>18.279649722600002</v>
      </c>
      <c r="L158" s="72">
        <f>IF(
                        C158="INSUMO",
                                        IFERROR(
                                            IF(
                                                INDEX(
                                                    Insumos!C:C,
                                                    MATCH(
                                                        A158&amp;B158,
                                                        Insumos!I:I,
                                                        0)
                                                )="Mao_obra",
                                                INDEX(
                                                    Insumos!F:F,
                                                    MATCH(
                                                        A158&amp;B158,
                                                        Insumos!I:I,
                                                        0)
                                                ),
                                                0
                                            ),
                                            "Não encontrado"),
                                        IFERROR(
                                            INDEX(M:M,
                                                MATCH(
                                                    A158&amp;B158,AG:AG,
                                                    0)
                                            ),
                                            "Não encontrado")
                                    )</f>
        <v>36.769479000000004</v>
      </c>
      <c r="M158" s="72">
        <f t="shared" ref="M158:M169" si="106">L158*G158/1</f>
        <v>16.546265550000001</v>
      </c>
      <c r="N158" s="72">
        <f>IF(
                        C158="INSUMO",
                                        IFERROR(
                                            IF(
                                                INDEX(
                                                    Insumos!C:C,
                                                    MATCH(
                                                        A158&amp;B158,
                                                        Insumos!I:I,
                                                        0)
                                                )="Equipamento",
                                                INDEX(
                                                    Insumos!F:F,
                                                    MATCH(
                                                        A158&amp;B158,
                                                        Insumos!I:I,
                                                        0)
                                                ),
                                                0
                                            ),
                                            "Não encontrado"),
                                        IFERROR(
                                            INDEX(O:O,
                                                MATCH(
                                                    A158&amp;B158,AG:AG,
                                                    0)
                                            ),
                                            "Não encontrado")
                                    )</f>
        <v>0.10196482800000001</v>
      </c>
      <c r="O158" s="72">
        <f t="shared" ref="O158:O169" si="107">N158*G158/1</f>
        <v>4.5884172600000002E-2</v>
      </c>
      <c r="P158" s="72">
        <f>IF(
                        C158="INSUMO",
                                        IFERROR(
                                            IF(
                                                INDEX(
                                                    Insumos!C:C,
                                                    MATCH(
                                                        A158&amp;B158,
                                                        Insumos!I:I,
                                                        0)
                                                )="Transporte",
                                                INDEX(
                                                    Insumos!F:F,
                                                    MATCH(
                                                        A158&amp;B158,
                                                        Insumos!I:I,
                                                        0)
                                                ),
                                                0
                                            ),
                                            "Não encontrado"),
                                        IFERROR(
                                            INDEX(Q:Q,
                                                MATCH(
                                                    A158&amp;B158,AG:AG,
                                                    0)
                                            ),
                                            "Não encontrado")
                                    )</f>
        <v>0</v>
      </c>
      <c r="Q158" s="72">
        <f t="shared" ref="Q158:Q169" si="108">P158*G158/1</f>
        <v>0</v>
      </c>
      <c r="R158" s="72">
        <f>IF(
                        C158="INSUMO",
                                        IFERROR(
                                            IF(
                                                INDEX(
                                                    Insumos!C:C,
                                                    MATCH(
                                                        A158&amp;B158,
                                                        Insumos!I:I,
                                                        0)
                                                )="Terceirizados",
                                                INDEX(
                                                    Insumos!F:F,
                                                    MATCH(
                                                        A158&amp;B158,
                                                        Insumos!I:I,
                                                        0)
                                                ),
                                                0
                                            ),
                                            "Não encontrado"),
                                        IFERROR(
                                            INDEX(S:S,
                                                MATCH(
                                                    A158&amp;B158,AG:AG,
                                                    0)
                                            ),
                                            "Não encontrado")
                                    )</f>
        <v>0</v>
      </c>
      <c r="S158" s="72">
        <f t="shared" ref="S158:S169" si="109">R158*G158/1</f>
        <v>0</v>
      </c>
      <c r="T158" s="72">
        <f>IF(
                        C158="INSUMO",
                                        IFERROR(
                                            IF(
                                                INDEX(
                                                    Insumos!C:C,
                                                    MATCH(
                                                        A158&amp;B158,
                                                        Insumos!I:I,
                                                        0)
                                                )="Comissionamento",
                                                INDEX(
                                                    Insumos!F:F,
                                                    MATCH(
                                                        A158&amp;B158,
                                                        Insumos!I:I,
                                                        0)
                                                ),
                                                0
                                            ),
                                            "Não encontrado"),
                                        IFERROR(
                                            INDEX(U:U,
                                                MATCH(
                                                    A158&amp;B158,AG:AG,
                                                    0)
                                            ),
                                            "Não encontrado")
                                    )</f>
        <v>0</v>
      </c>
      <c r="U158" s="72">
        <f t="shared" ref="U158:U169" si="110">T158*G158/1</f>
        <v>0</v>
      </c>
      <c r="V158" s="72">
        <f>IF(
                        C158="INSUMO",
                                        IFERROR(
                                            IF(
                                                INDEX(
                                                    Insumos!C:C,
                                                    MATCH(
                                                        A158&amp;B158,
                                                        Insumos!I:I,
                                                        0)
                                                )="Verba",
                                                INDEX(
                                                    Insumos!F:F,
                                                    MATCH(
                                                        A158&amp;B158,
                                                        Insumos!I:I,
                                                        0)
                                                ),
                                                0
                                            ),
                                            "Não encontrado"),
                                        IFERROR(
                                            INDEX(W:W,
                                                MATCH(
                                                    A158&amp;B158,AG:AG,
                                                    0)
                                            ),
                                            "Não encontrado")
                                    )</f>
        <v>0</v>
      </c>
      <c r="W158" s="72">
        <f t="shared" ref="W158:W169" si="111">V158*G158/1</f>
        <v>0</v>
      </c>
      <c r="X158" s="72">
        <f>IF(
                        C158="INSUMO",
                                        IFERROR(
                                            IF(
                                                INDEX(
                                                    Insumos!C:C,
                                                    MATCH(
                                                        A158&amp;B158,
                                                        Insumos!I:I,
                                                        0)
                                                )="Outro",
                                                INDEX(
                                                    Insumos!F:F,
                                                    MATCH(
                                                        A158&amp;B158,
                                                        Insumos!I:I,
                                                        0)
                                                ),
                                                0
                                            ),
                                            "Não encontrado"),
                                        IFERROR(
                                            INDEX(Y:Y,
                                                MATCH(
                                                    A158&amp;B158,AG:AG,
                                                    0)
                                            ),
                                            "Não encontrado")
                                    )</f>
        <v>3.7499999999999996</v>
      </c>
      <c r="Y158" s="72">
        <f t="shared" ref="Y158:Y169" si="112">X158*G158/1</f>
        <v>1.6874999999999998</v>
      </c>
      <c r="Z158" s="72">
        <f>IF(
                            C158="INSUMO",
                            IFERROR(
                                INDEX(
                                    Insumos!F:F,
                                    MATCH(
                                        A158&amp;B158,
                                        Insumos!I:I,
                                        0)
                                ),
                                "Não encontrado"),
                            IFERROR(
                                INDEX(AA:AA,
                                    MATCH(
                                        A158&amp;B158,AG:AG,
                                        0)
                                ),
                                "Não encontrado")
                        )</f>
        <v>40.621443828000004</v>
      </c>
      <c r="AA158" s="72">
        <f t="shared" ref="AA158:AA169" si="113">G158*Z158</f>
        <v>18.279649722600002</v>
      </c>
      <c r="AB158" s="73"/>
      <c r="AC158" s="73"/>
      <c r="AD158" s="70" t="s">
        <v>39</v>
      </c>
      <c r="AE158" s="74"/>
      <c r="AF158" s="74"/>
    </row>
    <row r="159" spans="1:33" x14ac:dyDescent="0.25">
      <c r="A159" s="138" t="s">
        <v>112</v>
      </c>
      <c r="B159" s="60" t="s">
        <v>38</v>
      </c>
      <c r="C159" s="61" t="s">
        <v>86</v>
      </c>
      <c r="D159" s="62" t="s">
        <v>40</v>
      </c>
      <c r="E159" s="62" t="s">
        <v>113</v>
      </c>
      <c r="F159" s="63" t="s">
        <v>114</v>
      </c>
      <c r="G159" s="63">
        <v>0.112</v>
      </c>
      <c r="H159" s="64">
        <f>IF(
                        C159="INSUMO",
                                        IFERROR(
                                            IF(
                                                INDEX(
                                                    Insumos!C:C,
                                                    MATCH(
                                                        A159&amp;B159,
                                                        Insumos!I:I,
                                                        0)
                                                )="Material",
                                                INDEX(
                                                    Insumos!F:F,
                                                    MATCH(
                                                        A159&amp;B159,
                                                        Insumos!I:I,
                                                        0)
                                                ),
                                                0
                                            ),
                                            "Não encontrado"),
                                        IFERROR(
                                            INDEX(I:I,
                                                MATCH(
                                                    A159&amp;B159,AG:AG,
                                                    0)
                                            ),
                                            "Não encontrado")
                                    )</f>
        <v>0</v>
      </c>
      <c r="I159" s="64">
        <f t="shared" si="103"/>
        <v>0</v>
      </c>
      <c r="J159" s="64">
        <f t="shared" si="104"/>
        <v>41.836179328</v>
      </c>
      <c r="K159" s="64">
        <f t="shared" si="105"/>
        <v>4.6856520847359997</v>
      </c>
      <c r="L159" s="64">
        <f>IF(
                        C159="INSUMO",
                                        IFERROR(
                                            IF(
                                                INDEX(
                                                    Insumos!C:C,
                                                    MATCH(
                                                        A159&amp;B159,
                                                        Insumos!I:I,
                                                        0)
                                                )="Mao_obra",
                                                INDEX(
                                                    Insumos!F:F,
                                                    MATCH(
                                                        A159&amp;B159,
                                                        Insumos!I:I,
                                                        0)
                                                ),
                                                0
                                            ),
                                            "Não encontrado"),
                                        IFERROR(
                                            INDEX(M:M,
                                                MATCH(
                                                    A159&amp;B159,AG:AG,
                                                    0)
                                            ),
                                            "Não encontrado")
                                    )</f>
        <v>36.769479000000004</v>
      </c>
      <c r="M159" s="64">
        <f t="shared" si="106"/>
        <v>4.1181816480000002</v>
      </c>
      <c r="N159" s="64">
        <f>IF(
                        C159="INSUMO",
                                        IFERROR(
                                            IF(
                                                INDEX(
                                                    Insumos!C:C,
                                                    MATCH(
                                                        A159&amp;B159,
                                                        Insumos!I:I,
                                                        0)
                                                )="Equipamento",
                                                INDEX(
                                                    Insumos!F:F,
                                                    MATCH(
                                                        A159&amp;B159,
                                                        Insumos!I:I,
                                                        0)
                                                ),
                                                0
                                            ),
                                            "Não encontrado"),
                                        IFERROR(
                                            INDEX(O:O,
                                                MATCH(
                                                    A159&amp;B159,AG:AG,
                                                    0)
                                            ),
                                            "Não encontrado")
                                    )</f>
        <v>0.160700328</v>
      </c>
      <c r="O159" s="64">
        <f t="shared" si="107"/>
        <v>1.7998436736E-2</v>
      </c>
      <c r="P159" s="64">
        <f>IF(
                        C159="INSUMO",
                                        IFERROR(
                                            IF(
                                                INDEX(
                                                    Insumos!C:C,
                                                    MATCH(
                                                        A159&amp;B159,
                                                        Insumos!I:I,
                                                        0)
                                                )="Transporte",
                                                INDEX(
                                                    Insumos!F:F,
                                                    MATCH(
                                                        A159&amp;B159,
                                                        Insumos!I:I,
                                                        0)
                                                ),
                                                0
                                            ),
                                            "Não encontrado"),
                                        IFERROR(
                                            INDEX(Q:Q,
                                                MATCH(
                                                    A159&amp;B159,AG:AG,
                                                    0)
                                            ),
                                            "Não encontrado")
                                    )</f>
        <v>0</v>
      </c>
      <c r="Q159" s="64">
        <f t="shared" si="108"/>
        <v>0</v>
      </c>
      <c r="R159" s="64">
        <f>IF(
                        C159="INSUMO",
                                        IFERROR(
                                            IF(
                                                INDEX(
                                                    Insumos!C:C,
                                                    MATCH(
                                                        A159&amp;B159,
                                                        Insumos!I:I,
                                                        0)
                                                )="Terceirizados",
                                                INDEX(
                                                    Insumos!F:F,
                                                    MATCH(
                                                        A159&amp;B159,
                                                        Insumos!I:I,
                                                        0)
                                                ),
                                                0
                                            ),
                                            "Não encontrado"),
                                        IFERROR(
                                            INDEX(S:S,
                                                MATCH(
                                                    A159&amp;B159,AG:AG,
                                                    0)
                                            ),
                                            "Não encontrado")
                                    )</f>
        <v>0</v>
      </c>
      <c r="S159" s="64">
        <f t="shared" si="109"/>
        <v>0</v>
      </c>
      <c r="T159" s="64">
        <f>IF(
                        C159="INSUMO",
                                        IFERROR(
                                            IF(
                                                INDEX(
                                                    Insumos!C:C,
                                                    MATCH(
                                                        A159&amp;B159,
                                                        Insumos!I:I,
                                                        0)
                                                )="Comissionamento",
                                                INDEX(
                                                    Insumos!F:F,
                                                    MATCH(
                                                        A159&amp;B159,
                                                        Insumos!I:I,
                                                        0)
                                                ),
                                                0
                                            ),
                                            "Não encontrado"),
                                        IFERROR(
                                            INDEX(U:U,
                                                MATCH(
                                                    A159&amp;B159,AG:AG,
                                                    0)
                                            ),
                                            "Não encontrado")
                                    )</f>
        <v>0</v>
      </c>
      <c r="U159" s="64">
        <f t="shared" si="110"/>
        <v>0</v>
      </c>
      <c r="V159" s="64">
        <f>IF(
                        C159="INSUMO",
                                        IFERROR(
                                            IF(
                                                INDEX(
                                                    Insumos!C:C,
                                                    MATCH(
                                                        A159&amp;B159,
                                                        Insumos!I:I,
                                                        0)
                                                )="Verba",
                                                INDEX(
                                                    Insumos!F:F,
                                                    MATCH(
                                                        A159&amp;B159,
                                                        Insumos!I:I,
                                                        0)
                                                ),
                                                0
                                            ),
                                            "Não encontrado"),
                                        IFERROR(
                                            INDEX(W:W,
                                                MATCH(
                                                    A159&amp;B159,AG:AG,
                                                    0)
                                            ),
                                            "Não encontrado")
                                    )</f>
        <v>0</v>
      </c>
      <c r="W159" s="64">
        <f t="shared" si="111"/>
        <v>0</v>
      </c>
      <c r="X159" s="64">
        <f>IF(
                        C159="INSUMO",
                                        IFERROR(
                                            IF(
                                                INDEX(
                                                    Insumos!C:C,
                                                    MATCH(
                                                        A159&amp;B159,
                                                        Insumos!I:I,
                                                        0)
                                                )="Outro",
                                                INDEX(
                                                    Insumos!F:F,
                                                    MATCH(
                                                        A159&amp;B159,
                                                        Insumos!I:I,
                                                        0)
                                                ),
                                                0
                                            ),
                                            "Não encontrado"),
                                        IFERROR(
                                            INDEX(Y:Y,
                                                MATCH(
                                                    A159&amp;B159,AG:AG,
                                                    0)
                                            ),
                                            "Não encontrado")
                                    )</f>
        <v>4.9059999999999997</v>
      </c>
      <c r="Y159" s="64">
        <f t="shared" si="112"/>
        <v>0.54947199999999996</v>
      </c>
      <c r="Z159" s="64">
        <f>IF(
                            C159="INSUMO",
                            IFERROR(
                                INDEX(
                                    Insumos!F:F,
                                    MATCH(
                                        A159&amp;B159,
                                        Insumos!I:I,
                                        0)
                                ),
                                "Não encontrado"),
                            IFERROR(
                                INDEX(AA:AA,
                                    MATCH(
                                        A159&amp;B159,AG:AG,
                                        0)
                                ),
                                "Não encontrado")
                        )</f>
        <v>41.836179328000007</v>
      </c>
      <c r="AA159" s="64">
        <f t="shared" si="113"/>
        <v>4.6856520847360006</v>
      </c>
      <c r="AB159" s="65"/>
      <c r="AC159" s="65"/>
      <c r="AD159" s="62" t="s">
        <v>39</v>
      </c>
      <c r="AE159" s="66"/>
      <c r="AF159" s="66"/>
    </row>
    <row r="160" spans="1:33" x14ac:dyDescent="0.25">
      <c r="A160" s="137" t="s">
        <v>91</v>
      </c>
      <c r="B160" s="68" t="s">
        <v>38</v>
      </c>
      <c r="C160" s="69" t="s">
        <v>86</v>
      </c>
      <c r="D160" s="70" t="s">
        <v>40</v>
      </c>
      <c r="E160" s="70" t="s">
        <v>92</v>
      </c>
      <c r="F160" s="71" t="s">
        <v>90</v>
      </c>
      <c r="G160" s="71">
        <v>4.0259999999999998</v>
      </c>
      <c r="H160" s="72">
        <f>IF(
                        C160="INSUMO",
                                        IFERROR(
                                            IF(
                                                INDEX(
                                                    Insumos!C:C,
                                                    MATCH(
                                                        A160&amp;B160,
                                                        Insumos!I:I,
                                                        0)
                                                )="Material",
                                                INDEX(
                                                    Insumos!F:F,
                                                    MATCH(
                                                        A160&amp;B160,
                                                        Insumos!I:I,
                                                        0)
                                                ),
                                                0
                                            ),
                                            "Não encontrado"),
                                        IFERROR(
                                            INDEX(I:I,
                                                MATCH(
                                                    A160&amp;B160,AG:AG,
                                                    0)
                                            ),
                                            "Não encontrado")
                                    )</f>
        <v>0</v>
      </c>
      <c r="I160" s="72">
        <f t="shared" si="103"/>
        <v>0</v>
      </c>
      <c r="J160" s="72">
        <f t="shared" si="104"/>
        <v>40.944978400000004</v>
      </c>
      <c r="K160" s="72">
        <f t="shared" si="105"/>
        <v>164.8444830384</v>
      </c>
      <c r="L160" s="72">
        <f>IF(
                        C160="INSUMO",
                                        IFERROR(
                                            IF(
                                                INDEX(
                                                    Insumos!C:C,
                                                    MATCH(
                                                        A160&amp;B160,
                                                        Insumos!I:I,
                                                        0)
                                                )="Mao_obra",
                                                INDEX(
                                                    Insumos!F:F,
                                                    MATCH(
                                                        A160&amp;B160,
                                                        Insumos!I:I,
                                                        0)
                                                ),
                                                0
                                            ),
                                            "Não encontrado"),
                                        IFERROR(
                                            INDEX(M:M,
                                                MATCH(
                                                    A160&amp;B160,AG:AG,
                                                    0)
                                            ),
                                            "Não encontrado")
                                    )</f>
        <v>36.374978400000003</v>
      </c>
      <c r="M160" s="72">
        <f t="shared" si="106"/>
        <v>146.4456630384</v>
      </c>
      <c r="N160" s="72">
        <f>IF(
                        C160="INSUMO",
                                        IFERROR(
                                            IF(
                                                INDEX(
                                                    Insumos!C:C,
                                                    MATCH(
                                                        A160&amp;B160,
                                                        Insumos!I:I,
                                                        0)
                                                )="Equipamento",
                                                INDEX(
                                                    Insumos!F:F,
                                                    MATCH(
                                                        A160&amp;B160,
                                                        Insumos!I:I,
                                                        0)
                                                ),
                                                0
                                            ),
                                            "Não encontrado"),
                                        IFERROR(
                                            INDEX(O:O,
                                                MATCH(
                                                    A160&amp;B160,AG:AG,
                                                    0)
                                            ),
                                            "Não encontrado")
                                    )</f>
        <v>0</v>
      </c>
      <c r="O160" s="72">
        <f t="shared" si="107"/>
        <v>0</v>
      </c>
      <c r="P160" s="72">
        <f>IF(
                        C160="INSUMO",
                                        IFERROR(
                                            IF(
                                                INDEX(
                                                    Insumos!C:C,
                                                    MATCH(
                                                        A160&amp;B160,
                                                        Insumos!I:I,
                                                        0)
                                                )="Transporte",
                                                INDEX(
                                                    Insumos!F:F,
                                                    MATCH(
                                                        A160&amp;B160,
                                                        Insumos!I:I,
                                                        0)
                                                ),
                                                0
                                            ),
                                            "Não encontrado"),
                                        IFERROR(
                                            INDEX(Q:Q,
                                                MATCH(
                                                    A160&amp;B160,AG:AG,
                                                    0)
                                            ),
                                            "Não encontrado")
                                    )</f>
        <v>0</v>
      </c>
      <c r="Q160" s="72">
        <f t="shared" si="108"/>
        <v>0</v>
      </c>
      <c r="R160" s="72">
        <f>IF(
                        C160="INSUMO",
                                        IFERROR(
                                            IF(
                                                INDEX(
                                                    Insumos!C:C,
                                                    MATCH(
                                                        A160&amp;B160,
                                                        Insumos!I:I,
                                                        0)
                                                )="Terceirizados",
                                                INDEX(
                                                    Insumos!F:F,
                                                    MATCH(
                                                        A160&amp;B160,
                                                        Insumos!I:I,
                                                        0)
                                                ),
                                                0
                                            ),
                                            "Não encontrado"),
                                        IFERROR(
                                            INDEX(S:S,
                                                MATCH(
                                                    A160&amp;B160,AG:AG,
                                                    0)
                                            ),
                                            "Não encontrado")
                                    )</f>
        <v>0</v>
      </c>
      <c r="S160" s="72">
        <f t="shared" si="109"/>
        <v>0</v>
      </c>
      <c r="T160" s="72">
        <f>IF(
                        C160="INSUMO",
                                        IFERROR(
                                            IF(
                                                INDEX(
                                                    Insumos!C:C,
                                                    MATCH(
                                                        A160&amp;B160,
                                                        Insumos!I:I,
                                                        0)
                                                )="Comissionamento",
                                                INDEX(
                                                    Insumos!F:F,
                                                    MATCH(
                                                        A160&amp;B160,
                                                        Insumos!I:I,
                                                        0)
                                                ),
                                                0
                                            ),
                                            "Não encontrado"),
                                        IFERROR(
                                            INDEX(U:U,
                                                MATCH(
                                                    A160&amp;B160,AG:AG,
                                                    0)
                                            ),
                                            "Não encontrado")
                                    )</f>
        <v>0</v>
      </c>
      <c r="U160" s="72">
        <f t="shared" si="110"/>
        <v>0</v>
      </c>
      <c r="V160" s="72">
        <f>IF(
                        C160="INSUMO",
                                        IFERROR(
                                            IF(
                                                INDEX(
                                                    Insumos!C:C,
                                                    MATCH(
                                                        A160&amp;B160,
                                                        Insumos!I:I,
                                                        0)
                                                )="Verba",
                                                INDEX(
                                                    Insumos!F:F,
                                                    MATCH(
                                                        A160&amp;B160,
                                                        Insumos!I:I,
                                                        0)
                                                ),
                                                0
                                            ),
                                            "Não encontrado"),
                                        IFERROR(
                                            INDEX(W:W,
                                                MATCH(
                                                    A160&amp;B160,AG:AG,
                                                    0)
                                            ),
                                            "Não encontrado")
                                    )</f>
        <v>0</v>
      </c>
      <c r="W160" s="72">
        <f t="shared" si="111"/>
        <v>0</v>
      </c>
      <c r="X160" s="72">
        <f>IF(
                        C160="INSUMO",
                                        IFERROR(
                                            IF(
                                                INDEX(
                                                    Insumos!C:C,
                                                    MATCH(
                                                        A160&amp;B160,
                                                        Insumos!I:I,
                                                        0)
                                                )="Outro",
                                                INDEX(
                                                    Insumos!F:F,
                                                    MATCH(
                                                        A160&amp;B160,
                                                        Insumos!I:I,
                                                        0)
                                                ),
                                                0
                                            ),
                                            "Não encontrado"),
                                        IFERROR(
                                            INDEX(Y:Y,
                                                MATCH(
                                                    A160&amp;B160,AG:AG,
                                                    0)
                                            ),
                                            "Não encontrado")
                                    )</f>
        <v>4.57</v>
      </c>
      <c r="Y160" s="72">
        <f t="shared" si="112"/>
        <v>18.398820000000001</v>
      </c>
      <c r="Z160" s="72">
        <f>IF(
                            C160="INSUMO",
                            IFERROR(
                                INDEX(
                                    Insumos!F:F,
                                    MATCH(
                                        A160&amp;B160,
                                        Insumos!I:I,
                                        0)
                                ),
                                "Não encontrado"),
                            IFERROR(
                                INDEX(AA:AA,
                                    MATCH(
                                        A160&amp;B160,AG:AG,
                                        0)
                                ),
                                "Não encontrado")
                        )</f>
        <v>40.944978399999997</v>
      </c>
      <c r="AA160" s="72">
        <f t="shared" si="113"/>
        <v>164.84448303839997</v>
      </c>
      <c r="AB160" s="73"/>
      <c r="AC160" s="73"/>
      <c r="AD160" s="70" t="s">
        <v>39</v>
      </c>
      <c r="AE160" s="74"/>
      <c r="AF160" s="74"/>
    </row>
    <row r="161" spans="1:33" x14ac:dyDescent="0.25">
      <c r="A161" s="138" t="s">
        <v>115</v>
      </c>
      <c r="B161" s="60" t="s">
        <v>38</v>
      </c>
      <c r="C161" s="61" t="s">
        <v>86</v>
      </c>
      <c r="D161" s="62" t="s">
        <v>40</v>
      </c>
      <c r="E161" s="62" t="s">
        <v>116</v>
      </c>
      <c r="F161" s="63" t="s">
        <v>90</v>
      </c>
      <c r="G161" s="63">
        <v>1.536</v>
      </c>
      <c r="H161" s="64">
        <f>IF(
                        C161="INSUMO",
                                        IFERROR(
                                            IF(
                                                INDEX(
                                                    Insumos!C:C,
                                                    MATCH(
                                                        A161&amp;B161,
                                                        Insumos!I:I,
                                                        0)
                                                )="Material",
                                                INDEX(
                                                    Insumos!F:F,
                                                    MATCH(
                                                        A161&amp;B161,
                                                        Insumos!I:I,
                                                        0)
                                                ),
                                                0
                                            ),
                                            "Não encontrado"),
                                        IFERROR(
                                            INDEX(I:I,
                                                MATCH(
                                                    A161&amp;B161,AG:AG,
                                                    0)
                                            ),
                                            "Não encontrado")
                                    )</f>
        <v>0</v>
      </c>
      <c r="I161" s="64">
        <f t="shared" si="103"/>
        <v>0</v>
      </c>
      <c r="J161" s="64">
        <f t="shared" si="104"/>
        <v>29.705605200000001</v>
      </c>
      <c r="K161" s="64">
        <f t="shared" si="105"/>
        <v>45.627809587200005</v>
      </c>
      <c r="L161" s="64">
        <f>IF(
                        C161="INSUMO",
                                        IFERROR(
                                            IF(
                                                INDEX(
                                                    Insumos!C:C,
                                                    MATCH(
                                                        A161&amp;B161,
                                                        Insumos!I:I,
                                                        0)
                                                )="Mao_obra",
                                                INDEX(
                                                    Insumos!F:F,
                                                    MATCH(
                                                        A161&amp;B161,
                                                        Insumos!I:I,
                                                        0)
                                                ),
                                                0
                                            ),
                                            "Não encontrado"),
                                        IFERROR(
                                            INDEX(M:M,
                                                MATCH(
                                                    A161&amp;B161,AG:AG,
                                                    0)
                                            ),
                                            "Não encontrado")
                                    )</f>
        <v>25.135605200000001</v>
      </c>
      <c r="M161" s="64">
        <f t="shared" si="106"/>
        <v>38.608289587200005</v>
      </c>
      <c r="N161" s="64">
        <f>IF(
                        C161="INSUMO",
                                        IFERROR(
                                            IF(
                                                INDEX(
                                                    Insumos!C:C,
                                                    MATCH(
                                                        A161&amp;B161,
                                                        Insumos!I:I,
                                                        0)
                                                )="Equipamento",
                                                INDEX(
                                                    Insumos!F:F,
                                                    MATCH(
                                                        A161&amp;B161,
                                                        Insumos!I:I,
                                                        0)
                                                ),
                                                0
                                            ),
                                            "Não encontrado"),
                                        IFERROR(
                                            INDEX(O:O,
                                                MATCH(
                                                    A161&amp;B161,AG:AG,
                                                    0)
                                            ),
                                            "Não encontrado")
                                    )</f>
        <v>0</v>
      </c>
      <c r="O161" s="64">
        <f t="shared" si="107"/>
        <v>0</v>
      </c>
      <c r="P161" s="64">
        <f>IF(
                        C161="INSUMO",
                                        IFERROR(
                                            IF(
                                                INDEX(
                                                    Insumos!C:C,
                                                    MATCH(
                                                        A161&amp;B161,
                                                        Insumos!I:I,
                                                        0)
                                                )="Transporte",
                                                INDEX(
                                                    Insumos!F:F,
                                                    MATCH(
                                                        A161&amp;B161,
                                                        Insumos!I:I,
                                                        0)
                                                ),
                                                0
                                            ),
                                            "Não encontrado"),
                                        IFERROR(
                                            INDEX(Q:Q,
                                                MATCH(
                                                    A161&amp;B161,AG:AG,
                                                    0)
                                            ),
                                            "Não encontrado")
                                    )</f>
        <v>0</v>
      </c>
      <c r="Q161" s="64">
        <f t="shared" si="108"/>
        <v>0</v>
      </c>
      <c r="R161" s="64">
        <f>IF(
                        C161="INSUMO",
                                        IFERROR(
                                            IF(
                                                INDEX(
                                                    Insumos!C:C,
                                                    MATCH(
                                                        A161&amp;B161,
                                                        Insumos!I:I,
                                                        0)
                                                )="Terceirizados",
                                                INDEX(
                                                    Insumos!F:F,
                                                    MATCH(
                                                        A161&amp;B161,
                                                        Insumos!I:I,
                                                        0)
                                                ),
                                                0
                                            ),
                                            "Não encontrado"),
                                        IFERROR(
                                            INDEX(S:S,
                                                MATCH(
                                                    A161&amp;B161,AG:AG,
                                                    0)
                                            ),
                                            "Não encontrado")
                                    )</f>
        <v>0</v>
      </c>
      <c r="S161" s="64">
        <f t="shared" si="109"/>
        <v>0</v>
      </c>
      <c r="T161" s="64">
        <f>IF(
                        C161="INSUMO",
                                        IFERROR(
                                            IF(
                                                INDEX(
                                                    Insumos!C:C,
                                                    MATCH(
                                                        A161&amp;B161,
                                                        Insumos!I:I,
                                                        0)
                                                )="Comissionamento",
                                                INDEX(
                                                    Insumos!F:F,
                                                    MATCH(
                                                        A161&amp;B161,
                                                        Insumos!I:I,
                                                        0)
                                                ),
                                                0
                                            ),
                                            "Não encontrado"),
                                        IFERROR(
                                            INDEX(U:U,
                                                MATCH(
                                                    A161&amp;B161,AG:AG,
                                                    0)
                                            ),
                                            "Não encontrado")
                                    )</f>
        <v>0</v>
      </c>
      <c r="U161" s="64">
        <f t="shared" si="110"/>
        <v>0</v>
      </c>
      <c r="V161" s="64">
        <f>IF(
                        C161="INSUMO",
                                        IFERROR(
                                            IF(
                                                INDEX(
                                                    Insumos!C:C,
                                                    MATCH(
                                                        A161&amp;B161,
                                                        Insumos!I:I,
                                                        0)
                                                )="Verba",
                                                INDEX(
                                                    Insumos!F:F,
                                                    MATCH(
                                                        A161&amp;B161,
                                                        Insumos!I:I,
                                                        0)
                                                ),
                                                0
                                            ),
                                            "Não encontrado"),
                                        IFERROR(
                                            INDEX(W:W,
                                                MATCH(
                                                    A161&amp;B161,AG:AG,
                                                    0)
                                            ),
                                            "Não encontrado")
                                    )</f>
        <v>0</v>
      </c>
      <c r="W161" s="64">
        <f t="shared" si="111"/>
        <v>0</v>
      </c>
      <c r="X161" s="64">
        <f>IF(
                        C161="INSUMO",
                                        IFERROR(
                                            IF(
                                                INDEX(
                                                    Insumos!C:C,
                                                    MATCH(
                                                        A161&amp;B161,
                                                        Insumos!I:I,
                                                        0)
                                                )="Outro",
                                                INDEX(
                                                    Insumos!F:F,
                                                    MATCH(
                                                        A161&amp;B161,
                                                        Insumos!I:I,
                                                        0)
                                                ),
                                                0
                                            ),
                                            "Não encontrado"),
                                        IFERROR(
                                            INDEX(Y:Y,
                                                MATCH(
                                                    A161&amp;B161,AG:AG,
                                                    0)
                                            ),
                                            "Não encontrado")
                                    )</f>
        <v>4.57</v>
      </c>
      <c r="Y161" s="64">
        <f t="shared" si="112"/>
        <v>7.0195200000000009</v>
      </c>
      <c r="Z161" s="64">
        <f>IF(
                            C161="INSUMO",
                            IFERROR(
                                INDEX(
                                    Insumos!F:F,
                                    MATCH(
                                        A161&amp;B161,
                                        Insumos!I:I,
                                        0)
                                ),
                                "Não encontrado"),
                            IFERROR(
                                INDEX(AA:AA,
                                    MATCH(
                                        A161&amp;B161,AG:AG,
                                        0)
                                ),
                                "Não encontrado")
                        )</f>
        <v>29.705605200000001</v>
      </c>
      <c r="AA161" s="64">
        <f t="shared" si="113"/>
        <v>45.627809587200005</v>
      </c>
      <c r="AB161" s="65"/>
      <c r="AC161" s="65"/>
      <c r="AD161" s="62" t="s">
        <v>39</v>
      </c>
      <c r="AE161" s="66"/>
      <c r="AF161" s="66"/>
    </row>
    <row r="162" spans="1:33" x14ac:dyDescent="0.25">
      <c r="A162" s="137" t="s">
        <v>268</v>
      </c>
      <c r="B162" s="68" t="s">
        <v>38</v>
      </c>
      <c r="C162" s="69" t="s">
        <v>45</v>
      </c>
      <c r="D162" s="70" t="s">
        <v>40</v>
      </c>
      <c r="E162" s="70" t="s">
        <v>269</v>
      </c>
      <c r="F162" s="71" t="s">
        <v>95</v>
      </c>
      <c r="G162" s="71">
        <v>0.11899999999999999</v>
      </c>
      <c r="H162" s="72">
        <f>IF(
                        C162="INSUMO",
                                        IFERROR(
                                            IF(
                                                INDEX(
                                                    Insumos!C:C,
                                                    MATCH(
                                                        A162&amp;B162,
                                                        Insumos!I:I,
                                                        0)
                                                )="Material",
                                                INDEX(
                                                    Insumos!F:F,
                                                    MATCH(
                                                        A162&amp;B162,
                                                        Insumos!I:I,
                                                        0)
                                                ),
                                                0
                                            ),
                                            "Não encontrado"),
                                        IFERROR(
                                            INDEX(I:I,
                                                MATCH(
                                                    A162&amp;B162,AG:AG,
                                                    0)
                                            ),
                                            "Não encontrado")
                                    )</f>
        <v>18.670000000000002</v>
      </c>
      <c r="I162" s="72">
        <f t="shared" si="103"/>
        <v>2.22173</v>
      </c>
      <c r="J162" s="72">
        <f t="shared" si="104"/>
        <v>0</v>
      </c>
      <c r="K162" s="72">
        <f t="shared" si="105"/>
        <v>0</v>
      </c>
      <c r="L162" s="72">
        <f>IF(
                        C162="INSUMO",
                                        IFERROR(
                                            IF(
                                                INDEX(
                                                    Insumos!C:C,
                                                    MATCH(
                                                        A162&amp;B162,
                                                        Insumos!I:I,
                                                        0)
                                                )="Mao_obra",
                                                INDEX(
                                                    Insumos!F:F,
                                                    MATCH(
                                                        A162&amp;B162,
                                                        Insumos!I:I,
                                                        0)
                                                ),
                                                0
                                            ),
                                            "Não encontrado"),
                                        IFERROR(
                                            INDEX(M:M,
                                                MATCH(
                                                    A162&amp;B162,AG:AG,
                                                    0)
                                            ),
                                            "Não encontrado")
                                    )</f>
        <v>0</v>
      </c>
      <c r="M162" s="72">
        <f t="shared" si="106"/>
        <v>0</v>
      </c>
      <c r="N162" s="72">
        <f>IF(
                        C162="INSUMO",
                                        IFERROR(
                                            IF(
                                                INDEX(
                                                    Insumos!C:C,
                                                    MATCH(
                                                        A162&amp;B162,
                                                        Insumos!I:I,
                                                        0)
                                                )="Equipamento",
                                                INDEX(
                                                    Insumos!F:F,
                                                    MATCH(
                                                        A162&amp;B162,
                                                        Insumos!I:I,
                                                        0)
                                                ),
                                                0
                                            ),
                                            "Não encontrado"),
                                        IFERROR(
                                            INDEX(O:O,
                                                MATCH(
                                                    A162&amp;B162,AG:AG,
                                                    0)
                                            ),
                                            "Não encontrado")
                                    )</f>
        <v>0</v>
      </c>
      <c r="O162" s="72">
        <f t="shared" si="107"/>
        <v>0</v>
      </c>
      <c r="P162" s="72">
        <f>IF(
                        C162="INSUMO",
                                        IFERROR(
                                            IF(
                                                INDEX(
                                                    Insumos!C:C,
                                                    MATCH(
                                                        A162&amp;B162,
                                                        Insumos!I:I,
                                                        0)
                                                )="Transporte",
                                                INDEX(
                                                    Insumos!F:F,
                                                    MATCH(
                                                        A162&amp;B162,
                                                        Insumos!I:I,
                                                        0)
                                                ),
                                                0
                                            ),
                                            "Não encontrado"),
                                        IFERROR(
                                            INDEX(Q:Q,
                                                MATCH(
                                                    A162&amp;B162,AG:AG,
                                                    0)
                                            ),
                                            "Não encontrado")
                                    )</f>
        <v>0</v>
      </c>
      <c r="Q162" s="72">
        <f t="shared" si="108"/>
        <v>0</v>
      </c>
      <c r="R162" s="72">
        <f>IF(
                        C162="INSUMO",
                                        IFERROR(
                                            IF(
                                                INDEX(
                                                    Insumos!C:C,
                                                    MATCH(
                                                        A162&amp;B162,
                                                        Insumos!I:I,
                                                        0)
                                                )="Terceirizados",
                                                INDEX(
                                                    Insumos!F:F,
                                                    MATCH(
                                                        A162&amp;B162,
                                                        Insumos!I:I,
                                                        0)
                                                ),
                                                0
                                            ),
                                            "Não encontrado"),
                                        IFERROR(
                                            INDEX(S:S,
                                                MATCH(
                                                    A162&amp;B162,AG:AG,
                                                    0)
                                            ),
                                            "Não encontrado")
                                    )</f>
        <v>0</v>
      </c>
      <c r="S162" s="72">
        <f t="shared" si="109"/>
        <v>0</v>
      </c>
      <c r="T162" s="72">
        <f>IF(
                        C162="INSUMO",
                                        IFERROR(
                                            IF(
                                                INDEX(
                                                    Insumos!C:C,
                                                    MATCH(
                                                        A162&amp;B162,
                                                        Insumos!I:I,
                                                        0)
                                                )="Comissionamento",
                                                INDEX(
                                                    Insumos!F:F,
                                                    MATCH(
                                                        A162&amp;B162,
                                                        Insumos!I:I,
                                                        0)
                                                ),
                                                0
                                            ),
                                            "Não encontrado"),
                                        IFERROR(
                                            INDEX(U:U,
                                                MATCH(
                                                    A162&amp;B162,AG:AG,
                                                    0)
                                            ),
                                            "Não encontrado")
                                    )</f>
        <v>0</v>
      </c>
      <c r="U162" s="72">
        <f t="shared" si="110"/>
        <v>0</v>
      </c>
      <c r="V162" s="72">
        <f>IF(
                        C162="INSUMO",
                                        IFERROR(
                                            IF(
                                                INDEX(
                                                    Insumos!C:C,
                                                    MATCH(
                                                        A162&amp;B162,
                                                        Insumos!I:I,
                                                        0)
                                                )="Verba",
                                                INDEX(
                                                    Insumos!F:F,
                                                    MATCH(
                                                        A162&amp;B162,
                                                        Insumos!I:I,
                                                        0)
                                                ),
                                                0
                                            ),
                                            "Não encontrado"),
                                        IFERROR(
                                            INDEX(W:W,
                                                MATCH(
                                                    A162&amp;B162,AG:AG,
                                                    0)
                                            ),
                                            "Não encontrado")
                                    )</f>
        <v>0</v>
      </c>
      <c r="W162" s="72">
        <f t="shared" si="111"/>
        <v>0</v>
      </c>
      <c r="X162" s="72">
        <f>IF(
                        C162="INSUMO",
                                        IFERROR(
                                            IF(
                                                INDEX(
                                                    Insumos!C:C,
                                                    MATCH(
                                                        A162&amp;B162,
                                                        Insumos!I:I,
                                                        0)
                                                )="Outro",
                                                INDEX(
                                                    Insumos!F:F,
                                                    MATCH(
                                                        A162&amp;B162,
                                                        Insumos!I:I,
                                                        0)
                                                ),
                                                0
                                            ),
                                            "Não encontrado"),
                                        IFERROR(
                                            INDEX(Y:Y,
                                                MATCH(
                                                    A162&amp;B162,AG:AG,
                                                    0)
                                            ),
                                            "Não encontrado")
                                    )</f>
        <v>0</v>
      </c>
      <c r="Y162" s="72">
        <f t="shared" si="112"/>
        <v>0</v>
      </c>
      <c r="Z162" s="72">
        <f>IF(
                            C162="INSUMO",
                            IFERROR(
                                INDEX(
                                    Insumos!F:F,
                                    MATCH(
                                        A162&amp;B162,
                                        Insumos!I:I,
                                        0)
                                ),
                                "Não encontrado"),
                            IFERROR(
                                INDEX(AA:AA,
                                    MATCH(
                                        A162&amp;B162,AG:AG,
                                        0)
                                ),
                                "Não encontrado")
                        )</f>
        <v>18.670000000000002</v>
      </c>
      <c r="AA162" s="72">
        <f t="shared" si="113"/>
        <v>2.22173</v>
      </c>
      <c r="AB162" s="73"/>
      <c r="AC162" s="73"/>
      <c r="AD162" s="70" t="s">
        <v>39</v>
      </c>
      <c r="AE162" s="74"/>
      <c r="AF162" s="74"/>
    </row>
    <row r="163" spans="1:33" x14ac:dyDescent="0.25">
      <c r="A163" s="138" t="s">
        <v>270</v>
      </c>
      <c r="B163" s="60" t="s">
        <v>38</v>
      </c>
      <c r="C163" s="61" t="s">
        <v>45</v>
      </c>
      <c r="D163" s="62" t="s">
        <v>40</v>
      </c>
      <c r="E163" s="62" t="s">
        <v>271</v>
      </c>
      <c r="F163" s="63" t="s">
        <v>95</v>
      </c>
      <c r="G163" s="63">
        <v>4.2000000000000003E-2</v>
      </c>
      <c r="H163" s="64">
        <f>IF(
                        C163="INSUMO",
                                        IFERROR(
                                            IF(
                                                INDEX(
                                                    Insumos!C:C,
                                                    MATCH(
                                                        A163&amp;B163,
                                                        Insumos!I:I,
                                                        0)
                                                )="Material",
                                                INDEX(
                                                    Insumos!F:F,
                                                    MATCH(
                                                        A163&amp;B163,
                                                        Insumos!I:I,
                                                        0)
                                                ),
                                                0
                                            ),
                                            "Não encontrado"),
                                        IFERROR(
                                            INDEX(I:I,
                                                MATCH(
                                                    A163&amp;B163,AG:AG,
                                                    0)
                                            ),
                                            "Não encontrado")
                                    )</f>
        <v>16.75</v>
      </c>
      <c r="I163" s="64">
        <f t="shared" si="103"/>
        <v>0.70350000000000001</v>
      </c>
      <c r="J163" s="64">
        <f t="shared" si="104"/>
        <v>0</v>
      </c>
      <c r="K163" s="64">
        <f t="shared" si="105"/>
        <v>0</v>
      </c>
      <c r="L163" s="64">
        <f>IF(
                        C163="INSUMO",
                                        IFERROR(
                                            IF(
                                                INDEX(
                                                    Insumos!C:C,
                                                    MATCH(
                                                        A163&amp;B163,
                                                        Insumos!I:I,
                                                        0)
                                                )="Mao_obra",
                                                INDEX(
                                                    Insumos!F:F,
                                                    MATCH(
                                                        A163&amp;B163,
                                                        Insumos!I:I,
                                                        0)
                                                ),
                                                0
                                            ),
                                            "Não encontrado"),
                                        IFERROR(
                                            INDEX(M:M,
                                                MATCH(
                                                    A163&amp;B163,AG:AG,
                                                    0)
                                            ),
                                            "Não encontrado")
                                    )</f>
        <v>0</v>
      </c>
      <c r="M163" s="64">
        <f t="shared" si="106"/>
        <v>0</v>
      </c>
      <c r="N163" s="64">
        <f>IF(
                        C163="INSUMO",
                                        IFERROR(
                                            IF(
                                                INDEX(
                                                    Insumos!C:C,
                                                    MATCH(
                                                        A163&amp;B163,
                                                        Insumos!I:I,
                                                        0)
                                                )="Equipamento",
                                                INDEX(
                                                    Insumos!F:F,
                                                    MATCH(
                                                        A163&amp;B163,
                                                        Insumos!I:I,
                                                        0)
                                                ),
                                                0
                                            ),
                                            "Não encontrado"),
                                        IFERROR(
                                            INDEX(O:O,
                                                MATCH(
                                                    A163&amp;B163,AG:AG,
                                                    0)
                                            ),
                                            "Não encontrado")
                                    )</f>
        <v>0</v>
      </c>
      <c r="O163" s="64">
        <f t="shared" si="107"/>
        <v>0</v>
      </c>
      <c r="P163" s="64">
        <f>IF(
                        C163="INSUMO",
                                        IFERROR(
                                            IF(
                                                INDEX(
                                                    Insumos!C:C,
                                                    MATCH(
                                                        A163&amp;B163,
                                                        Insumos!I:I,
                                                        0)
                                                )="Transporte",
                                                INDEX(
                                                    Insumos!F:F,
                                                    MATCH(
                                                        A163&amp;B163,
                                                        Insumos!I:I,
                                                        0)
                                                ),
                                                0
                                            ),
                                            "Não encontrado"),
                                        IFERROR(
                                            INDEX(Q:Q,
                                                MATCH(
                                                    A163&amp;B163,AG:AG,
                                                    0)
                                            ),
                                            "Não encontrado")
                                    )</f>
        <v>0</v>
      </c>
      <c r="Q163" s="64">
        <f t="shared" si="108"/>
        <v>0</v>
      </c>
      <c r="R163" s="64">
        <f>IF(
                        C163="INSUMO",
                                        IFERROR(
                                            IF(
                                                INDEX(
                                                    Insumos!C:C,
                                                    MATCH(
                                                        A163&amp;B163,
                                                        Insumos!I:I,
                                                        0)
                                                )="Terceirizados",
                                                INDEX(
                                                    Insumos!F:F,
                                                    MATCH(
                                                        A163&amp;B163,
                                                        Insumos!I:I,
                                                        0)
                                                ),
                                                0
                                            ),
                                            "Não encontrado"),
                                        IFERROR(
                                            INDEX(S:S,
                                                MATCH(
                                                    A163&amp;B163,AG:AG,
                                                    0)
                                            ),
                                            "Não encontrado")
                                    )</f>
        <v>0</v>
      </c>
      <c r="S163" s="64">
        <f t="shared" si="109"/>
        <v>0</v>
      </c>
      <c r="T163" s="64">
        <f>IF(
                        C163="INSUMO",
                                        IFERROR(
                                            IF(
                                                INDEX(
                                                    Insumos!C:C,
                                                    MATCH(
                                                        A163&amp;B163,
                                                        Insumos!I:I,
                                                        0)
                                                )="Comissionamento",
                                                INDEX(
                                                    Insumos!F:F,
                                                    MATCH(
                                                        A163&amp;B163,
                                                        Insumos!I:I,
                                                        0)
                                                ),
                                                0
                                            ),
                                            "Não encontrado"),
                                        IFERROR(
                                            INDEX(U:U,
                                                MATCH(
                                                    A163&amp;B163,AG:AG,
                                                    0)
                                            ),
                                            "Não encontrado")
                                    )</f>
        <v>0</v>
      </c>
      <c r="U163" s="64">
        <f t="shared" si="110"/>
        <v>0</v>
      </c>
      <c r="V163" s="64">
        <f>IF(
                        C163="INSUMO",
                                        IFERROR(
                                            IF(
                                                INDEX(
                                                    Insumos!C:C,
                                                    MATCH(
                                                        A163&amp;B163,
                                                        Insumos!I:I,
                                                        0)
                                                )="Verba",
                                                INDEX(
                                                    Insumos!F:F,
                                                    MATCH(
                                                        A163&amp;B163,
                                                        Insumos!I:I,
                                                        0)
                                                ),
                                                0
                                            ),
                                            "Não encontrado"),
                                        IFERROR(
                                            INDEX(W:W,
                                                MATCH(
                                                    A163&amp;B163,AG:AG,
                                                    0)
                                            ),
                                            "Não encontrado")
                                    )</f>
        <v>0</v>
      </c>
      <c r="W163" s="64">
        <f t="shared" si="111"/>
        <v>0</v>
      </c>
      <c r="X163" s="64">
        <f>IF(
                        C163="INSUMO",
                                        IFERROR(
                                            IF(
                                                INDEX(
                                                    Insumos!C:C,
                                                    MATCH(
                                                        A163&amp;B163,
                                                        Insumos!I:I,
                                                        0)
                                                )="Outro",
                                                INDEX(
                                                    Insumos!F:F,
                                                    MATCH(
                                                        A163&amp;B163,
                                                        Insumos!I:I,
                                                        0)
                                                ),
                                                0
                                            ),
                                            "Não encontrado"),
                                        IFERROR(
                                            INDEX(Y:Y,
                                                MATCH(
                                                    A163&amp;B163,AG:AG,
                                                    0)
                                            ),
                                            "Não encontrado")
                                    )</f>
        <v>0</v>
      </c>
      <c r="Y163" s="64">
        <f t="shared" si="112"/>
        <v>0</v>
      </c>
      <c r="Z163" s="64">
        <f>IF(
                            C163="INSUMO",
                            IFERROR(
                                INDEX(
                                    Insumos!F:F,
                                    MATCH(
                                        A163&amp;B163,
                                        Insumos!I:I,
                                        0)
                                ),
                                "Não encontrado"),
                            IFERROR(
                                INDEX(AA:AA,
                                    MATCH(
                                        A163&amp;B163,AG:AG,
                                        0)
                                ),
                                "Não encontrado")
                        )</f>
        <v>16.75</v>
      </c>
      <c r="AA163" s="64">
        <f t="shared" si="113"/>
        <v>0.70350000000000001</v>
      </c>
      <c r="AB163" s="65"/>
      <c r="AC163" s="65"/>
      <c r="AD163" s="62" t="s">
        <v>39</v>
      </c>
      <c r="AE163" s="66"/>
      <c r="AF163" s="66"/>
    </row>
    <row r="164" spans="1:33" x14ac:dyDescent="0.25">
      <c r="A164" s="137" t="s">
        <v>272</v>
      </c>
      <c r="B164" s="68" t="s">
        <v>38</v>
      </c>
      <c r="C164" s="69" t="s">
        <v>45</v>
      </c>
      <c r="D164" s="70" t="s">
        <v>40</v>
      </c>
      <c r="E164" s="70" t="s">
        <v>273</v>
      </c>
      <c r="F164" s="71" t="s">
        <v>95</v>
      </c>
      <c r="G164" s="71">
        <v>8.9999999999999993E-3</v>
      </c>
      <c r="H164" s="72">
        <f>IF(
                        C164="INSUMO",
                                        IFERROR(
                                            IF(
                                                INDEX(
                                                    Insumos!C:C,
                                                    MATCH(
                                                        A164&amp;B164,
                                                        Insumos!I:I,
                                                        0)
                                                )="Material",
                                                INDEX(
                                                    Insumos!F:F,
                                                    MATCH(
                                                        A164&amp;B164,
                                                        Insumos!I:I,
                                                        0)
                                                ),
                                                0
                                            ),
                                            "Não encontrado"),
                                        IFERROR(
                                            INDEX(I:I,
                                                MATCH(
                                                    A164&amp;B164,AG:AG,
                                                    0)
                                            ),
                                            "Não encontrado")
                                    )</f>
        <v>16.95</v>
      </c>
      <c r="I164" s="72">
        <f t="shared" si="103"/>
        <v>0.15254999999999999</v>
      </c>
      <c r="J164" s="72">
        <f t="shared" si="104"/>
        <v>0</v>
      </c>
      <c r="K164" s="72">
        <f t="shared" si="105"/>
        <v>0</v>
      </c>
      <c r="L164" s="72">
        <f>IF(
                        C164="INSUMO",
                                        IFERROR(
                                            IF(
                                                INDEX(
                                                    Insumos!C:C,
                                                    MATCH(
                                                        A164&amp;B164,
                                                        Insumos!I:I,
                                                        0)
                                                )="Mao_obra",
                                                INDEX(
                                                    Insumos!F:F,
                                                    MATCH(
                                                        A164&amp;B164,
                                                        Insumos!I:I,
                                                        0)
                                                ),
                                                0
                                            ),
                                            "Não encontrado"),
                                        IFERROR(
                                            INDEX(M:M,
                                                MATCH(
                                                    A164&amp;B164,AG:AG,
                                                    0)
                                            ),
                                            "Não encontrado")
                                    )</f>
        <v>0</v>
      </c>
      <c r="M164" s="72">
        <f t="shared" si="106"/>
        <v>0</v>
      </c>
      <c r="N164" s="72">
        <f>IF(
                        C164="INSUMO",
                                        IFERROR(
                                            IF(
                                                INDEX(
                                                    Insumos!C:C,
                                                    MATCH(
                                                        A164&amp;B164,
                                                        Insumos!I:I,
                                                        0)
                                                )="Equipamento",
                                                INDEX(
                                                    Insumos!F:F,
                                                    MATCH(
                                                        A164&amp;B164,
                                                        Insumos!I:I,
                                                        0)
                                                ),
                                                0
                                            ),
                                            "Não encontrado"),
                                        IFERROR(
                                            INDEX(O:O,
                                                MATCH(
                                                    A164&amp;B164,AG:AG,
                                                    0)
                                            ),
                                            "Não encontrado")
                                    )</f>
        <v>0</v>
      </c>
      <c r="O164" s="72">
        <f t="shared" si="107"/>
        <v>0</v>
      </c>
      <c r="P164" s="72">
        <f>IF(
                        C164="INSUMO",
                                        IFERROR(
                                            IF(
                                                INDEX(
                                                    Insumos!C:C,
                                                    MATCH(
                                                        A164&amp;B164,
                                                        Insumos!I:I,
                                                        0)
                                                )="Transporte",
                                                INDEX(
                                                    Insumos!F:F,
                                                    MATCH(
                                                        A164&amp;B164,
                                                        Insumos!I:I,
                                                        0)
                                                ),
                                                0
                                            ),
                                            "Não encontrado"),
                                        IFERROR(
                                            INDEX(Q:Q,
                                                MATCH(
                                                    A164&amp;B164,AG:AG,
                                                    0)
                                            ),
                                            "Não encontrado")
                                    )</f>
        <v>0</v>
      </c>
      <c r="Q164" s="72">
        <f t="shared" si="108"/>
        <v>0</v>
      </c>
      <c r="R164" s="72">
        <f>IF(
                        C164="INSUMO",
                                        IFERROR(
                                            IF(
                                                INDEX(
                                                    Insumos!C:C,
                                                    MATCH(
                                                        A164&amp;B164,
                                                        Insumos!I:I,
                                                        0)
                                                )="Terceirizados",
                                                INDEX(
                                                    Insumos!F:F,
                                                    MATCH(
                                                        A164&amp;B164,
                                                        Insumos!I:I,
                                                        0)
                                                ),
                                                0
                                            ),
                                            "Não encontrado"),
                                        IFERROR(
                                            INDEX(S:S,
                                                MATCH(
                                                    A164&amp;B164,AG:AG,
                                                    0)
                                            ),
                                            "Não encontrado")
                                    )</f>
        <v>0</v>
      </c>
      <c r="S164" s="72">
        <f t="shared" si="109"/>
        <v>0</v>
      </c>
      <c r="T164" s="72">
        <f>IF(
                        C164="INSUMO",
                                        IFERROR(
                                            IF(
                                                INDEX(
                                                    Insumos!C:C,
                                                    MATCH(
                                                        A164&amp;B164,
                                                        Insumos!I:I,
                                                        0)
                                                )="Comissionamento",
                                                INDEX(
                                                    Insumos!F:F,
                                                    MATCH(
                                                        A164&amp;B164,
                                                        Insumos!I:I,
                                                        0)
                                                ),
                                                0
                                            ),
                                            "Não encontrado"),
                                        IFERROR(
                                            INDEX(U:U,
                                                MATCH(
                                                    A164&amp;B164,AG:AG,
                                                    0)
                                            ),
                                            "Não encontrado")
                                    )</f>
        <v>0</v>
      </c>
      <c r="U164" s="72">
        <f t="shared" si="110"/>
        <v>0</v>
      </c>
      <c r="V164" s="72">
        <f>IF(
                        C164="INSUMO",
                                        IFERROR(
                                            IF(
                                                INDEX(
                                                    Insumos!C:C,
                                                    MATCH(
                                                        A164&amp;B164,
                                                        Insumos!I:I,
                                                        0)
                                                )="Verba",
                                                INDEX(
                                                    Insumos!F:F,
                                                    MATCH(
                                                        A164&amp;B164,
                                                        Insumos!I:I,
                                                        0)
                                                ),
                                                0
                                            ),
                                            "Não encontrado"),
                                        IFERROR(
                                            INDEX(W:W,
                                                MATCH(
                                                    A164&amp;B164,AG:AG,
                                                    0)
                                            ),
                                            "Não encontrado")
                                    )</f>
        <v>0</v>
      </c>
      <c r="W164" s="72">
        <f t="shared" si="111"/>
        <v>0</v>
      </c>
      <c r="X164" s="72">
        <f>IF(
                        C164="INSUMO",
                                        IFERROR(
                                            IF(
                                                INDEX(
                                                    Insumos!C:C,
                                                    MATCH(
                                                        A164&amp;B164,
                                                        Insumos!I:I,
                                                        0)
                                                )="Outro",
                                                INDEX(
                                                    Insumos!F:F,
                                                    MATCH(
                                                        A164&amp;B164,
                                                        Insumos!I:I,
                                                        0)
                                                ),
                                                0
                                            ),
                                            "Não encontrado"),
                                        IFERROR(
                                            INDEX(Y:Y,
                                                MATCH(
                                                    A164&amp;B164,AG:AG,
                                                    0)
                                            ),
                                            "Não encontrado")
                                    )</f>
        <v>0</v>
      </c>
      <c r="Y164" s="72">
        <f t="shared" si="112"/>
        <v>0</v>
      </c>
      <c r="Z164" s="72">
        <f>IF(
                            C164="INSUMO",
                            IFERROR(
                                INDEX(
                                    Insumos!F:F,
                                    MATCH(
                                        A164&amp;B164,
                                        Insumos!I:I,
                                        0)
                                ),
                                "Não encontrado"),
                            IFERROR(
                                INDEX(AA:AA,
                                    MATCH(
                                        A164&amp;B164,AG:AG,
                                        0)
                                ),
                                "Não encontrado")
                        )</f>
        <v>16.95</v>
      </c>
      <c r="AA164" s="72">
        <f t="shared" si="113"/>
        <v>0.15254999999999999</v>
      </c>
      <c r="AB164" s="73"/>
      <c r="AC164" s="73"/>
      <c r="AD164" s="70" t="s">
        <v>39</v>
      </c>
      <c r="AE164" s="74"/>
      <c r="AF164" s="74"/>
    </row>
    <row r="165" spans="1:33" x14ac:dyDescent="0.25">
      <c r="A165" s="138" t="s">
        <v>274</v>
      </c>
      <c r="B165" s="60" t="s">
        <v>38</v>
      </c>
      <c r="C165" s="61" t="s">
        <v>45</v>
      </c>
      <c r="D165" s="62" t="s">
        <v>40</v>
      </c>
      <c r="E165" s="62" t="s">
        <v>275</v>
      </c>
      <c r="F165" s="63" t="s">
        <v>95</v>
      </c>
      <c r="G165" s="63">
        <v>0.104</v>
      </c>
      <c r="H165" s="64">
        <f>IF(
                        C165="INSUMO",
                                        IFERROR(
                                            IF(
                                                INDEX(
                                                    Insumos!C:C,
                                                    MATCH(
                                                        A165&amp;B165,
                                                        Insumos!I:I,
                                                        0)
                                                )="Material",
                                                INDEX(
                                                    Insumos!F:F,
                                                    MATCH(
                                                        A165&amp;B165,
                                                        Insumos!I:I,
                                                        0)
                                                ),
                                                0
                                            ),
                                            "Não encontrado"),
                                        IFERROR(
                                            INDEX(I:I,
                                                MATCH(
                                                    A165&amp;B165,AG:AG,
                                                    0)
                                            ),
                                            "Não encontrado")
                                    )</f>
        <v>15.42</v>
      </c>
      <c r="I165" s="64">
        <f t="shared" si="103"/>
        <v>1.60368</v>
      </c>
      <c r="J165" s="64">
        <f t="shared" si="104"/>
        <v>0</v>
      </c>
      <c r="K165" s="64">
        <f t="shared" si="105"/>
        <v>0</v>
      </c>
      <c r="L165" s="64">
        <f>IF(
                        C165="INSUMO",
                                        IFERROR(
                                            IF(
                                                INDEX(
                                                    Insumos!C:C,
                                                    MATCH(
                                                        A165&amp;B165,
                                                        Insumos!I:I,
                                                        0)
                                                )="Mao_obra",
                                                INDEX(
                                                    Insumos!F:F,
                                                    MATCH(
                                                        A165&amp;B165,
                                                        Insumos!I:I,
                                                        0)
                                                ),
                                                0
                                            ),
                                            "Não encontrado"),
                                        IFERROR(
                                            INDEX(M:M,
                                                MATCH(
                                                    A165&amp;B165,AG:AG,
                                                    0)
                                            ),
                                            "Não encontrado")
                                    )</f>
        <v>0</v>
      </c>
      <c r="M165" s="64">
        <f t="shared" si="106"/>
        <v>0</v>
      </c>
      <c r="N165" s="64">
        <f>IF(
                        C165="INSUMO",
                                        IFERROR(
                                            IF(
                                                INDEX(
                                                    Insumos!C:C,
                                                    MATCH(
                                                        A165&amp;B165,
                                                        Insumos!I:I,
                                                        0)
                                                )="Equipamento",
                                                INDEX(
                                                    Insumos!F:F,
                                                    MATCH(
                                                        A165&amp;B165,
                                                        Insumos!I:I,
                                                        0)
                                                ),
                                                0
                                            ),
                                            "Não encontrado"),
                                        IFERROR(
                                            INDEX(O:O,
                                                MATCH(
                                                    A165&amp;B165,AG:AG,
                                                    0)
                                            ),
                                            "Não encontrado")
                                    )</f>
        <v>0</v>
      </c>
      <c r="O165" s="64">
        <f t="shared" si="107"/>
        <v>0</v>
      </c>
      <c r="P165" s="64">
        <f>IF(
                        C165="INSUMO",
                                        IFERROR(
                                            IF(
                                                INDEX(
                                                    Insumos!C:C,
                                                    MATCH(
                                                        A165&amp;B165,
                                                        Insumos!I:I,
                                                        0)
                                                )="Transporte",
                                                INDEX(
                                                    Insumos!F:F,
                                                    MATCH(
                                                        A165&amp;B165,
                                                        Insumos!I:I,
                                                        0)
                                                ),
                                                0
                                            ),
                                            "Não encontrado"),
                                        IFERROR(
                                            INDEX(Q:Q,
                                                MATCH(
                                                    A165&amp;B165,AG:AG,
                                                    0)
                                            ),
                                            "Não encontrado")
                                    )</f>
        <v>0</v>
      </c>
      <c r="Q165" s="64">
        <f t="shared" si="108"/>
        <v>0</v>
      </c>
      <c r="R165" s="64">
        <f>IF(
                        C165="INSUMO",
                                        IFERROR(
                                            IF(
                                                INDEX(
                                                    Insumos!C:C,
                                                    MATCH(
                                                        A165&amp;B165,
                                                        Insumos!I:I,
                                                        0)
                                                )="Terceirizados",
                                                INDEX(
                                                    Insumos!F:F,
                                                    MATCH(
                                                        A165&amp;B165,
                                                        Insumos!I:I,
                                                        0)
                                                ),
                                                0
                                            ),
                                            "Não encontrado"),
                                        IFERROR(
                                            INDEX(S:S,
                                                MATCH(
                                                    A165&amp;B165,AG:AG,
                                                    0)
                                            ),
                                            "Não encontrado")
                                    )</f>
        <v>0</v>
      </c>
      <c r="S165" s="64">
        <f t="shared" si="109"/>
        <v>0</v>
      </c>
      <c r="T165" s="64">
        <f>IF(
                        C165="INSUMO",
                                        IFERROR(
                                            IF(
                                                INDEX(
                                                    Insumos!C:C,
                                                    MATCH(
                                                        A165&amp;B165,
                                                        Insumos!I:I,
                                                        0)
                                                )="Comissionamento",
                                                INDEX(
                                                    Insumos!F:F,
                                                    MATCH(
                                                        A165&amp;B165,
                                                        Insumos!I:I,
                                                        0)
                                                ),
                                                0
                                            ),
                                            "Não encontrado"),
                                        IFERROR(
                                            INDEX(U:U,
                                                MATCH(
                                                    A165&amp;B165,AG:AG,
                                                    0)
                                            ),
                                            "Não encontrado")
                                    )</f>
        <v>0</v>
      </c>
      <c r="U165" s="64">
        <f t="shared" si="110"/>
        <v>0</v>
      </c>
      <c r="V165" s="64">
        <f>IF(
                        C165="INSUMO",
                                        IFERROR(
                                            IF(
                                                INDEX(
                                                    Insumos!C:C,
                                                    MATCH(
                                                        A165&amp;B165,
                                                        Insumos!I:I,
                                                        0)
                                                )="Verba",
                                                INDEX(
                                                    Insumos!F:F,
                                                    MATCH(
                                                        A165&amp;B165,
                                                        Insumos!I:I,
                                                        0)
                                                ),
                                                0
                                            ),
                                            "Não encontrado"),
                                        IFERROR(
                                            INDEX(W:W,
                                                MATCH(
                                                    A165&amp;B165,AG:AG,
                                                    0)
                                            ),
                                            "Não encontrado")
                                    )</f>
        <v>0</v>
      </c>
      <c r="W165" s="64">
        <f t="shared" si="111"/>
        <v>0</v>
      </c>
      <c r="X165" s="64">
        <f>IF(
                        C165="INSUMO",
                                        IFERROR(
                                            IF(
                                                INDEX(
                                                    Insumos!C:C,
                                                    MATCH(
                                                        A165&amp;B165,
                                                        Insumos!I:I,
                                                        0)
                                                )="Outro",
                                                INDEX(
                                                    Insumos!F:F,
                                                    MATCH(
                                                        A165&amp;B165,
                                                        Insumos!I:I,
                                                        0)
                                                ),
                                                0
                                            ),
                                            "Não encontrado"),
                                        IFERROR(
                                            INDEX(Y:Y,
                                                MATCH(
                                                    A165&amp;B165,AG:AG,
                                                    0)
                                            ),
                                            "Não encontrado")
                                    )</f>
        <v>0</v>
      </c>
      <c r="Y165" s="64">
        <f t="shared" si="112"/>
        <v>0</v>
      </c>
      <c r="Z165" s="64">
        <f>IF(
                            C165="INSUMO",
                            IFERROR(
                                INDEX(
                                    Insumos!F:F,
                                    MATCH(
                                        A165&amp;B165,
                                        Insumos!I:I,
                                        0)
                                ),
                                "Não encontrado"),
                            IFERROR(
                                INDEX(AA:AA,
                                    MATCH(
                                        A165&amp;B165,AG:AG,
                                        0)
                                ),
                                "Não encontrado")
                        )</f>
        <v>15.42</v>
      </c>
      <c r="AA165" s="64">
        <f t="shared" si="113"/>
        <v>1.60368</v>
      </c>
      <c r="AB165" s="65"/>
      <c r="AC165" s="65"/>
      <c r="AD165" s="62" t="s">
        <v>39</v>
      </c>
      <c r="AE165" s="66"/>
      <c r="AF165" s="66"/>
    </row>
    <row r="166" spans="1:33" x14ac:dyDescent="0.25">
      <c r="A166" s="137" t="s">
        <v>276</v>
      </c>
      <c r="B166" s="68" t="s">
        <v>38</v>
      </c>
      <c r="C166" s="69" t="s">
        <v>45</v>
      </c>
      <c r="D166" s="70" t="s">
        <v>40</v>
      </c>
      <c r="E166" s="70" t="s">
        <v>277</v>
      </c>
      <c r="F166" s="71" t="s">
        <v>102</v>
      </c>
      <c r="G166" s="71">
        <v>10.170999999999999</v>
      </c>
      <c r="H166" s="72">
        <f>IF(
                        C166="INSUMO",
                                        IFERROR(
                                            IF(
                                                INDEX(
                                                    Insumos!C:C,
                                                    MATCH(
                                                        A166&amp;B166,
                                                        Insumos!I:I,
                                                        0)
                                                )="Material",
                                                INDEX(
                                                    Insumos!F:F,
                                                    MATCH(
                                                        A166&amp;B166,
                                                        Insumos!I:I,
                                                        0)
                                                ),
                                                0
                                            ),
                                            "Não encontrado"),
                                        IFERROR(
                                            INDEX(I:I,
                                                MATCH(
                                                    A166&amp;B166,AG:AG,
                                                    0)
                                            ),
                                            "Não encontrado")
                                    )</f>
        <v>2.4500000000000002</v>
      </c>
      <c r="I166" s="72">
        <f t="shared" si="103"/>
        <v>24.918949999999999</v>
      </c>
      <c r="J166" s="72">
        <f t="shared" si="104"/>
        <v>0</v>
      </c>
      <c r="K166" s="72">
        <f t="shared" si="105"/>
        <v>0</v>
      </c>
      <c r="L166" s="72">
        <f>IF(
                        C166="INSUMO",
                                        IFERROR(
                                            IF(
                                                INDEX(
                                                    Insumos!C:C,
                                                    MATCH(
                                                        A166&amp;B166,
                                                        Insumos!I:I,
                                                        0)
                                                )="Mao_obra",
                                                INDEX(
                                                    Insumos!F:F,
                                                    MATCH(
                                                        A166&amp;B166,
                                                        Insumos!I:I,
                                                        0)
                                                ),
                                                0
                                            ),
                                            "Não encontrado"),
                                        IFERROR(
                                            INDEX(M:M,
                                                MATCH(
                                                    A166&amp;B166,AG:AG,
                                                    0)
                                            ),
                                            "Não encontrado")
                                    )</f>
        <v>0</v>
      </c>
      <c r="M166" s="72">
        <f t="shared" si="106"/>
        <v>0</v>
      </c>
      <c r="N166" s="72">
        <f>IF(
                        C166="INSUMO",
                                        IFERROR(
                                            IF(
                                                INDEX(
                                                    Insumos!C:C,
                                                    MATCH(
                                                        A166&amp;B166,
                                                        Insumos!I:I,
                                                        0)
                                                )="Equipamento",
                                                INDEX(
                                                    Insumos!F:F,
                                                    MATCH(
                                                        A166&amp;B166,
                                                        Insumos!I:I,
                                                        0)
                                                ),
                                                0
                                            ),
                                            "Não encontrado"),
                                        IFERROR(
                                            INDEX(O:O,
                                                MATCH(
                                                    A166&amp;B166,AG:AG,
                                                    0)
                                            ),
                                            "Não encontrado")
                                    )</f>
        <v>0</v>
      </c>
      <c r="O166" s="72">
        <f t="shared" si="107"/>
        <v>0</v>
      </c>
      <c r="P166" s="72">
        <f>IF(
                        C166="INSUMO",
                                        IFERROR(
                                            IF(
                                                INDEX(
                                                    Insumos!C:C,
                                                    MATCH(
                                                        A166&amp;B166,
                                                        Insumos!I:I,
                                                        0)
                                                )="Transporte",
                                                INDEX(
                                                    Insumos!F:F,
                                                    MATCH(
                                                        A166&amp;B166,
                                                        Insumos!I:I,
                                                        0)
                                                ),
                                                0
                                            ),
                                            "Não encontrado"),
                                        IFERROR(
                                            INDEX(Q:Q,
                                                MATCH(
                                                    A166&amp;B166,AG:AG,
                                                    0)
                                            ),
                                            "Não encontrado")
                                    )</f>
        <v>0</v>
      </c>
      <c r="Q166" s="72">
        <f t="shared" si="108"/>
        <v>0</v>
      </c>
      <c r="R166" s="72">
        <f>IF(
                        C166="INSUMO",
                                        IFERROR(
                                            IF(
                                                INDEX(
                                                    Insumos!C:C,
                                                    MATCH(
                                                        A166&amp;B166,
                                                        Insumos!I:I,
                                                        0)
                                                )="Terceirizados",
                                                INDEX(
                                                    Insumos!F:F,
                                                    MATCH(
                                                        A166&amp;B166,
                                                        Insumos!I:I,
                                                        0)
                                                ),
                                                0
                                            ),
                                            "Não encontrado"),
                                        IFERROR(
                                            INDEX(S:S,
                                                MATCH(
                                                    A166&amp;B166,AG:AG,
                                                    0)
                                            ),
                                            "Não encontrado")
                                    )</f>
        <v>0</v>
      </c>
      <c r="S166" s="72">
        <f t="shared" si="109"/>
        <v>0</v>
      </c>
      <c r="T166" s="72">
        <f>IF(
                        C166="INSUMO",
                                        IFERROR(
                                            IF(
                                                INDEX(
                                                    Insumos!C:C,
                                                    MATCH(
                                                        A166&amp;B166,
                                                        Insumos!I:I,
                                                        0)
                                                )="Comissionamento",
                                                INDEX(
                                                    Insumos!F:F,
                                                    MATCH(
                                                        A166&amp;B166,
                                                        Insumos!I:I,
                                                        0)
                                                ),
                                                0
                                            ),
                                            "Não encontrado"),
                                        IFERROR(
                                            INDEX(U:U,
                                                MATCH(
                                                    A166&amp;B166,AG:AG,
                                                    0)
                                            ),
                                            "Não encontrado")
                                    )</f>
        <v>0</v>
      </c>
      <c r="U166" s="72">
        <f t="shared" si="110"/>
        <v>0</v>
      </c>
      <c r="V166" s="72">
        <f>IF(
                        C166="INSUMO",
                                        IFERROR(
                                            IF(
                                                INDEX(
                                                    Insumos!C:C,
                                                    MATCH(
                                                        A166&amp;B166,
                                                        Insumos!I:I,
                                                        0)
                                                )="Verba",
                                                INDEX(
                                                    Insumos!F:F,
                                                    MATCH(
                                                        A166&amp;B166,
                                                        Insumos!I:I,
                                                        0)
                                                ),
                                                0
                                            ),
                                            "Não encontrado"),
                                        IFERROR(
                                            INDEX(W:W,
                                                MATCH(
                                                    A166&amp;B166,AG:AG,
                                                    0)
                                            ),
                                            "Não encontrado")
                                    )</f>
        <v>0</v>
      </c>
      <c r="W166" s="72">
        <f t="shared" si="111"/>
        <v>0</v>
      </c>
      <c r="X166" s="72">
        <f>IF(
                        C166="INSUMO",
                                        IFERROR(
                                            IF(
                                                INDEX(
                                                    Insumos!C:C,
                                                    MATCH(
                                                        A166&amp;B166,
                                                        Insumos!I:I,
                                                        0)
                                                )="Outro",
                                                INDEX(
                                                    Insumos!F:F,
                                                    MATCH(
                                                        A166&amp;B166,
                                                        Insumos!I:I,
                                                        0)
                                                ),
                                                0
                                            ),
                                            "Não encontrado"),
                                        IFERROR(
                                            INDEX(Y:Y,
                                                MATCH(
                                                    A166&amp;B166,AG:AG,
                                                    0)
                                            ),
                                            "Não encontrado")
                                    )</f>
        <v>0</v>
      </c>
      <c r="Y166" s="72">
        <f t="shared" si="112"/>
        <v>0</v>
      </c>
      <c r="Z166" s="72">
        <f>IF(
                            C166="INSUMO",
                            IFERROR(
                                INDEX(
                                    Insumos!F:F,
                                    MATCH(
                                        A166&amp;B166,
                                        Insumos!I:I,
                                        0)
                                ),
                                "Não encontrado"),
                            IFERROR(
                                INDEX(AA:AA,
                                    MATCH(
                                        A166&amp;B166,AG:AG,
                                        0)
                                ),
                                "Não encontrado")
                        )</f>
        <v>2.4500000000000002</v>
      </c>
      <c r="AA166" s="72">
        <f t="shared" si="113"/>
        <v>24.918949999999999</v>
      </c>
      <c r="AB166" s="73"/>
      <c r="AC166" s="73"/>
      <c r="AD166" s="70" t="s">
        <v>39</v>
      </c>
      <c r="AE166" s="74"/>
      <c r="AF166" s="74"/>
    </row>
    <row r="167" spans="1:33" x14ac:dyDescent="0.25">
      <c r="A167" s="138" t="s">
        <v>123</v>
      </c>
      <c r="B167" s="60" t="s">
        <v>38</v>
      </c>
      <c r="C167" s="61" t="s">
        <v>45</v>
      </c>
      <c r="D167" s="62" t="s">
        <v>40</v>
      </c>
      <c r="E167" s="62" t="s">
        <v>124</v>
      </c>
      <c r="F167" s="63" t="s">
        <v>102</v>
      </c>
      <c r="G167" s="63">
        <v>1.381</v>
      </c>
      <c r="H167" s="64">
        <f>IF(
                        C167="INSUMO",
                                        IFERROR(
                                            IF(
                                                INDEX(
                                                    Insumos!C:C,
                                                    MATCH(
                                                        A167&amp;B167,
                                                        Insumos!I:I,
                                                        0)
                                                )="Material",
                                                INDEX(
                                                    Insumos!F:F,
                                                    MATCH(
                                                        A167&amp;B167,
                                                        Insumos!I:I,
                                                        0)
                                                ),
                                                0
                                            ),
                                            "Não encontrado"),
                                        IFERROR(
                                            INDEX(I:I,
                                                MATCH(
                                                    A167&amp;B167,AG:AG,
                                                    0)
                                            ),
                                            "Não encontrado")
                                    )</f>
        <v>7.02</v>
      </c>
      <c r="I167" s="64">
        <f t="shared" si="103"/>
        <v>9.6946199999999987</v>
      </c>
      <c r="J167" s="64">
        <f t="shared" si="104"/>
        <v>0</v>
      </c>
      <c r="K167" s="64">
        <f t="shared" si="105"/>
        <v>0</v>
      </c>
      <c r="L167" s="64">
        <f>IF(
                        C167="INSUMO",
                                        IFERROR(
                                            IF(
                                                INDEX(
                                                    Insumos!C:C,
                                                    MATCH(
                                                        A167&amp;B167,
                                                        Insumos!I:I,
                                                        0)
                                                )="Mao_obra",
                                                INDEX(
                                                    Insumos!F:F,
                                                    MATCH(
                                                        A167&amp;B167,
                                                        Insumos!I:I,
                                                        0)
                                                ),
                                                0
                                            ),
                                            "Não encontrado"),
                                        IFERROR(
                                            INDEX(M:M,
                                                MATCH(
                                                    A167&amp;B167,AG:AG,
                                                    0)
                                            ),
                                            "Não encontrado")
                                    )</f>
        <v>0</v>
      </c>
      <c r="M167" s="64">
        <f t="shared" si="106"/>
        <v>0</v>
      </c>
      <c r="N167" s="64">
        <f>IF(
                        C167="INSUMO",
                                        IFERROR(
                                            IF(
                                                INDEX(
                                                    Insumos!C:C,
                                                    MATCH(
                                                        A167&amp;B167,
                                                        Insumos!I:I,
                                                        0)
                                                )="Equipamento",
                                                INDEX(
                                                    Insumos!F:F,
                                                    MATCH(
                                                        A167&amp;B167,
                                                        Insumos!I:I,
                                                        0)
                                                ),
                                                0
                                            ),
                                            "Não encontrado"),
                                        IFERROR(
                                            INDEX(O:O,
                                                MATCH(
                                                    A167&amp;B167,AG:AG,
                                                    0)
                                            ),
                                            "Não encontrado")
                                    )</f>
        <v>0</v>
      </c>
      <c r="O167" s="64">
        <f t="shared" si="107"/>
        <v>0</v>
      </c>
      <c r="P167" s="64">
        <f>IF(
                        C167="INSUMO",
                                        IFERROR(
                                            IF(
                                                INDEX(
                                                    Insumos!C:C,
                                                    MATCH(
                                                        A167&amp;B167,
                                                        Insumos!I:I,
                                                        0)
                                                )="Transporte",
                                                INDEX(
                                                    Insumos!F:F,
                                                    MATCH(
                                                        A167&amp;B167,
                                                        Insumos!I:I,
                                                        0)
                                                ),
                                                0
                                            ),
                                            "Não encontrado"),
                                        IFERROR(
                                            INDEX(Q:Q,
                                                MATCH(
                                                    A167&amp;B167,AG:AG,
                                                    0)
                                            ),
                                            "Não encontrado")
                                    )</f>
        <v>0</v>
      </c>
      <c r="Q167" s="64">
        <f t="shared" si="108"/>
        <v>0</v>
      </c>
      <c r="R167" s="64">
        <f>IF(
                        C167="INSUMO",
                                        IFERROR(
                                            IF(
                                                INDEX(
                                                    Insumos!C:C,
                                                    MATCH(
                                                        A167&amp;B167,
                                                        Insumos!I:I,
                                                        0)
                                                )="Terceirizados",
                                                INDEX(
                                                    Insumos!F:F,
                                                    MATCH(
                                                        A167&amp;B167,
                                                        Insumos!I:I,
                                                        0)
                                                ),
                                                0
                                            ),
                                            "Não encontrado"),
                                        IFERROR(
                                            INDEX(S:S,
                                                MATCH(
                                                    A167&amp;B167,AG:AG,
                                                    0)
                                            ),
                                            "Não encontrado")
                                    )</f>
        <v>0</v>
      </c>
      <c r="S167" s="64">
        <f t="shared" si="109"/>
        <v>0</v>
      </c>
      <c r="T167" s="64">
        <f>IF(
                        C167="INSUMO",
                                        IFERROR(
                                            IF(
                                                INDEX(
                                                    Insumos!C:C,
                                                    MATCH(
                                                        A167&amp;B167,
                                                        Insumos!I:I,
                                                        0)
                                                )="Comissionamento",
                                                INDEX(
                                                    Insumos!F:F,
                                                    MATCH(
                                                        A167&amp;B167,
                                                        Insumos!I:I,
                                                        0)
                                                ),
                                                0
                                            ),
                                            "Não encontrado"),
                                        IFERROR(
                                            INDEX(U:U,
                                                MATCH(
                                                    A167&amp;B167,AG:AG,
                                                    0)
                                            ),
                                            "Não encontrado")
                                    )</f>
        <v>0</v>
      </c>
      <c r="U167" s="64">
        <f t="shared" si="110"/>
        <v>0</v>
      </c>
      <c r="V167" s="64">
        <f>IF(
                        C167="INSUMO",
                                        IFERROR(
                                            IF(
                                                INDEX(
                                                    Insumos!C:C,
                                                    MATCH(
                                                        A167&amp;B167,
                                                        Insumos!I:I,
                                                        0)
                                                )="Verba",
                                                INDEX(
                                                    Insumos!F:F,
                                                    MATCH(
                                                        A167&amp;B167,
                                                        Insumos!I:I,
                                                        0)
                                                ),
                                                0
                                            ),
                                            "Não encontrado"),
                                        IFERROR(
                                            INDEX(W:W,
                                                MATCH(
                                                    A167&amp;B167,AG:AG,
                                                    0)
                                            ),
                                            "Não encontrado")
                                    )</f>
        <v>0</v>
      </c>
      <c r="W167" s="64">
        <f t="shared" si="111"/>
        <v>0</v>
      </c>
      <c r="X167" s="64">
        <f>IF(
                        C167="INSUMO",
                                        IFERROR(
                                            IF(
                                                INDEX(
                                                    Insumos!C:C,
                                                    MATCH(
                                                        A167&amp;B167,
                                                        Insumos!I:I,
                                                        0)
                                                )="Outro",
                                                INDEX(
                                                    Insumos!F:F,
                                                    MATCH(
                                                        A167&amp;B167,
                                                        Insumos!I:I,
                                                        0)
                                                ),
                                                0
                                            ),
                                            "Não encontrado"),
                                        IFERROR(
                                            INDEX(Y:Y,
                                                MATCH(
                                                    A167&amp;B167,AG:AG,
                                                    0)
                                            ),
                                            "Não encontrado")
                                    )</f>
        <v>0</v>
      </c>
      <c r="Y167" s="64">
        <f t="shared" si="112"/>
        <v>0</v>
      </c>
      <c r="Z167" s="64">
        <f>IF(
                            C167="INSUMO",
                            IFERROR(
                                INDEX(
                                    Insumos!F:F,
                                    MATCH(
                                        A167&amp;B167,
                                        Insumos!I:I,
                                        0)
                                ),
                                "Não encontrado"),
                            IFERROR(
                                INDEX(AA:AA,
                                    MATCH(
                                        A167&amp;B167,AG:AG,
                                        0)
                                ),
                                "Não encontrado")
                        )</f>
        <v>7.02</v>
      </c>
      <c r="AA167" s="64">
        <f t="shared" si="113"/>
        <v>9.6946199999999987</v>
      </c>
      <c r="AB167" s="65"/>
      <c r="AC167" s="65"/>
      <c r="AD167" s="62" t="s">
        <v>39</v>
      </c>
      <c r="AE167" s="66"/>
      <c r="AF167" s="66"/>
    </row>
    <row r="168" spans="1:33" x14ac:dyDescent="0.25">
      <c r="A168" s="137" t="s">
        <v>278</v>
      </c>
      <c r="B168" s="68" t="s">
        <v>38</v>
      </c>
      <c r="C168" s="69" t="s">
        <v>45</v>
      </c>
      <c r="D168" s="70" t="s">
        <v>40</v>
      </c>
      <c r="E168" s="70" t="s">
        <v>279</v>
      </c>
      <c r="F168" s="71" t="s">
        <v>132</v>
      </c>
      <c r="G168" s="71">
        <v>9.5499999999999995E-3</v>
      </c>
      <c r="H168" s="72">
        <f>IF(
                        C168="INSUMO",
                                        IFERROR(
                                            IF(
                                                INDEX(
                                                    Insumos!C:C,
                                                    MATCH(
                                                        A168&amp;B168,
                                                        Insumos!I:I,
                                                        0)
                                                )="Material",
                                                INDEX(
                                                    Insumos!F:F,
                                                    MATCH(
                                                        A168&amp;B168,
                                                        Insumos!I:I,
                                                        0)
                                                ),
                                                0
                                            ),
                                            "Não encontrado"),
                                        IFERROR(
                                            INDEX(I:I,
                                                MATCH(
                                                    A168&amp;B168,AG:AG,
                                                    0)
                                            ),
                                            "Não encontrado")
                                    )</f>
        <v>5.37</v>
      </c>
      <c r="I168" s="72">
        <f t="shared" si="103"/>
        <v>5.1283499999999996E-2</v>
      </c>
      <c r="J168" s="72">
        <f t="shared" si="104"/>
        <v>0</v>
      </c>
      <c r="K168" s="72">
        <f t="shared" si="105"/>
        <v>0</v>
      </c>
      <c r="L168" s="72">
        <f>IF(
                        C168="INSUMO",
                                        IFERROR(
                                            IF(
                                                INDEX(
                                                    Insumos!C:C,
                                                    MATCH(
                                                        A168&amp;B168,
                                                        Insumos!I:I,
                                                        0)
                                                )="Mao_obra",
                                                INDEX(
                                                    Insumos!F:F,
                                                    MATCH(
                                                        A168&amp;B168,
                                                        Insumos!I:I,
                                                        0)
                                                ),
                                                0
                                            ),
                                            "Não encontrado"),
                                        IFERROR(
                                            INDEX(M:M,
                                                MATCH(
                                                    A168&amp;B168,AG:AG,
                                                    0)
                                            ),
                                            "Não encontrado")
                                    )</f>
        <v>0</v>
      </c>
      <c r="M168" s="72">
        <f t="shared" si="106"/>
        <v>0</v>
      </c>
      <c r="N168" s="72">
        <f>IF(
                        C168="INSUMO",
                                        IFERROR(
                                            IF(
                                                INDEX(
                                                    Insumos!C:C,
                                                    MATCH(
                                                        A168&amp;B168,
                                                        Insumos!I:I,
                                                        0)
                                                )="Equipamento",
                                                INDEX(
                                                    Insumos!F:F,
                                                    MATCH(
                                                        A168&amp;B168,
                                                        Insumos!I:I,
                                                        0)
                                                ),
                                                0
                                            ),
                                            "Não encontrado"),
                                        IFERROR(
                                            INDEX(O:O,
                                                MATCH(
                                                    A168&amp;B168,AG:AG,
                                                    0)
                                            ),
                                            "Não encontrado")
                                    )</f>
        <v>0</v>
      </c>
      <c r="O168" s="72">
        <f t="shared" si="107"/>
        <v>0</v>
      </c>
      <c r="P168" s="72">
        <f>IF(
                        C168="INSUMO",
                                        IFERROR(
                                            IF(
                                                INDEX(
                                                    Insumos!C:C,
                                                    MATCH(
                                                        A168&amp;B168,
                                                        Insumos!I:I,
                                                        0)
                                                )="Transporte",
                                                INDEX(
                                                    Insumos!F:F,
                                                    MATCH(
                                                        A168&amp;B168,
                                                        Insumos!I:I,
                                                        0)
                                                ),
                                                0
                                            ),
                                            "Não encontrado"),
                                        IFERROR(
                                            INDEX(Q:Q,
                                                MATCH(
                                                    A168&amp;B168,AG:AG,
                                                    0)
                                            ),
                                            "Não encontrado")
                                    )</f>
        <v>0</v>
      </c>
      <c r="Q168" s="72">
        <f t="shared" si="108"/>
        <v>0</v>
      </c>
      <c r="R168" s="72">
        <f>IF(
                        C168="INSUMO",
                                        IFERROR(
                                            IF(
                                                INDEX(
                                                    Insumos!C:C,
                                                    MATCH(
                                                        A168&amp;B168,
                                                        Insumos!I:I,
                                                        0)
                                                )="Terceirizados",
                                                INDEX(
                                                    Insumos!F:F,
                                                    MATCH(
                                                        A168&amp;B168,
                                                        Insumos!I:I,
                                                        0)
                                                ),
                                                0
                                            ),
                                            "Não encontrado"),
                                        IFERROR(
                                            INDEX(S:S,
                                                MATCH(
                                                    A168&amp;B168,AG:AG,
                                                    0)
                                            ),
                                            "Não encontrado")
                                    )</f>
        <v>0</v>
      </c>
      <c r="S168" s="72">
        <f t="shared" si="109"/>
        <v>0</v>
      </c>
      <c r="T168" s="72">
        <f>IF(
                        C168="INSUMO",
                                        IFERROR(
                                            IF(
                                                INDEX(
                                                    Insumos!C:C,
                                                    MATCH(
                                                        A168&amp;B168,
                                                        Insumos!I:I,
                                                        0)
                                                )="Comissionamento",
                                                INDEX(
                                                    Insumos!F:F,
                                                    MATCH(
                                                        A168&amp;B168,
                                                        Insumos!I:I,
                                                        0)
                                                ),
                                                0
                                            ),
                                            "Não encontrado"),
                                        IFERROR(
                                            INDEX(U:U,
                                                MATCH(
                                                    A168&amp;B168,AG:AG,
                                                    0)
                                            ),
                                            "Não encontrado")
                                    )</f>
        <v>0</v>
      </c>
      <c r="U168" s="72">
        <f t="shared" si="110"/>
        <v>0</v>
      </c>
      <c r="V168" s="72">
        <f>IF(
                        C168="INSUMO",
                                        IFERROR(
                                            IF(
                                                INDEX(
                                                    Insumos!C:C,
                                                    MATCH(
                                                        A168&amp;B168,
                                                        Insumos!I:I,
                                                        0)
                                                )="Verba",
                                                INDEX(
                                                    Insumos!F:F,
                                                    MATCH(
                                                        A168&amp;B168,
                                                        Insumos!I:I,
                                                        0)
                                                ),
                                                0
                                            ),
                                            "Não encontrado"),
                                        IFERROR(
                                            INDEX(W:W,
                                                MATCH(
                                                    A168&amp;B168,AG:AG,
                                                    0)
                                            ),
                                            "Não encontrado")
                                    )</f>
        <v>0</v>
      </c>
      <c r="W168" s="72">
        <f t="shared" si="111"/>
        <v>0</v>
      </c>
      <c r="X168" s="72">
        <f>IF(
                        C168="INSUMO",
                                        IFERROR(
                                            IF(
                                                INDEX(
                                                    Insumos!C:C,
                                                    MATCH(
                                                        A168&amp;B168,
                                                        Insumos!I:I,
                                                        0)
                                                )="Outro",
                                                INDEX(
                                                    Insumos!F:F,
                                                    MATCH(
                                                        A168&amp;B168,
                                                        Insumos!I:I,
                                                        0)
                                                ),
                                                0
                                            ),
                                            "Não encontrado"),
                                        IFERROR(
                                            INDEX(Y:Y,
                                                MATCH(
                                                    A168&amp;B168,AG:AG,
                                                    0)
                                            ),
                                            "Não encontrado")
                                    )</f>
        <v>0</v>
      </c>
      <c r="Y168" s="72">
        <f t="shared" si="112"/>
        <v>0</v>
      </c>
      <c r="Z168" s="72">
        <f>IF(
                            C168="INSUMO",
                            IFERROR(
                                INDEX(
                                    Insumos!F:F,
                                    MATCH(
                                        A168&amp;B168,
                                        Insumos!I:I,
                                        0)
                                ),
                                "Não encontrado"),
                            IFERROR(
                                INDEX(AA:AA,
                                    MATCH(
                                        A168&amp;B168,AG:AG,
                                        0)
                                ),
                                "Não encontrado")
                        )</f>
        <v>5.37</v>
      </c>
      <c r="AA168" s="72">
        <f t="shared" si="113"/>
        <v>5.1283499999999996E-2</v>
      </c>
      <c r="AB168" s="73"/>
      <c r="AC168" s="73"/>
      <c r="AD168" s="70" t="s">
        <v>39</v>
      </c>
      <c r="AE168" s="74"/>
      <c r="AF168" s="74"/>
    </row>
    <row r="169" spans="1:33" x14ac:dyDescent="0.25">
      <c r="A169" s="138" t="s">
        <v>280</v>
      </c>
      <c r="B169" s="60" t="s">
        <v>38</v>
      </c>
      <c r="C169" s="61" t="s">
        <v>45</v>
      </c>
      <c r="D169" s="62" t="s">
        <v>40</v>
      </c>
      <c r="E169" s="62" t="s">
        <v>281</v>
      </c>
      <c r="F169" s="63" t="s">
        <v>83</v>
      </c>
      <c r="G169" s="63">
        <v>0.63300000000000001</v>
      </c>
      <c r="H169" s="64">
        <f>IF(
                        C169="INSUMO",
                                        IFERROR(
                                            IF(
                                                INDEX(
                                                    Insumos!C:C,
                                                    MATCH(
                                                        A169&amp;B169,
                                                        Insumos!I:I,
                                                        0)
                                                )="Material",
                                                INDEX(
                                                    Insumos!F:F,
                                                    MATCH(
                                                        A169&amp;B169,
                                                        Insumos!I:I,
                                                        0)
                                                ),
                                                0
                                            ),
                                            "Não encontrado"),
                                        IFERROR(
                                            INDEX(I:I,
                                                MATCH(
                                                    A169&amp;B169,AG:AG,
                                                    0)
                                            ),
                                            "Não encontrado")
                                    )</f>
        <v>53.98</v>
      </c>
      <c r="I169" s="64">
        <f t="shared" si="103"/>
        <v>34.169339999999998</v>
      </c>
      <c r="J169" s="64">
        <f t="shared" si="104"/>
        <v>0</v>
      </c>
      <c r="K169" s="64">
        <f t="shared" si="105"/>
        <v>0</v>
      </c>
      <c r="L169" s="64">
        <f>IF(
                        C169="INSUMO",
                                        IFERROR(
                                            IF(
                                                INDEX(
                                                    Insumos!C:C,
                                                    MATCH(
                                                        A169&amp;B169,
                                                        Insumos!I:I,
                                                        0)
                                                )="Mao_obra",
                                                INDEX(
                                                    Insumos!F:F,
                                                    MATCH(
                                                        A169&amp;B169,
                                                        Insumos!I:I,
                                                        0)
                                                ),
                                                0
                                            ),
                                            "Não encontrado"),
                                        IFERROR(
                                            INDEX(M:M,
                                                MATCH(
                                                    A169&amp;B169,AG:AG,
                                                    0)
                                            ),
                                            "Não encontrado")
                                    )</f>
        <v>0</v>
      </c>
      <c r="M169" s="64">
        <f t="shared" si="106"/>
        <v>0</v>
      </c>
      <c r="N169" s="64">
        <f>IF(
                        C169="INSUMO",
                                        IFERROR(
                                            IF(
                                                INDEX(
                                                    Insumos!C:C,
                                                    MATCH(
                                                        A169&amp;B169,
                                                        Insumos!I:I,
                                                        0)
                                                )="Equipamento",
                                                INDEX(
                                                    Insumos!F:F,
                                                    MATCH(
                                                        A169&amp;B169,
                                                        Insumos!I:I,
                                                        0)
                                                ),
                                                0
                                            ),
                                            "Não encontrado"),
                                        IFERROR(
                                            INDEX(O:O,
                                                MATCH(
                                                    A169&amp;B169,AG:AG,
                                                    0)
                                            ),
                                            "Não encontrado")
                                    )</f>
        <v>0</v>
      </c>
      <c r="O169" s="64">
        <f t="shared" si="107"/>
        <v>0</v>
      </c>
      <c r="P169" s="64">
        <f>IF(
                        C169="INSUMO",
                                        IFERROR(
                                            IF(
                                                INDEX(
                                                    Insumos!C:C,
                                                    MATCH(
                                                        A169&amp;B169,
                                                        Insumos!I:I,
                                                        0)
                                                )="Transporte",
                                                INDEX(
                                                    Insumos!F:F,
                                                    MATCH(
                                                        A169&amp;B169,
                                                        Insumos!I:I,
                                                        0)
                                                ),
                                                0
                                            ),
                                            "Não encontrado"),
                                        IFERROR(
                                            INDEX(Q:Q,
                                                MATCH(
                                                    A169&amp;B169,AG:AG,
                                                    0)
                                            ),
                                            "Não encontrado")
                                    )</f>
        <v>0</v>
      </c>
      <c r="Q169" s="64">
        <f t="shared" si="108"/>
        <v>0</v>
      </c>
      <c r="R169" s="64">
        <f>IF(
                        C169="INSUMO",
                                        IFERROR(
                                            IF(
                                                INDEX(
                                                    Insumos!C:C,
                                                    MATCH(
                                                        A169&amp;B169,
                                                        Insumos!I:I,
                                                        0)
                                                )="Terceirizados",
                                                INDEX(
                                                    Insumos!F:F,
                                                    MATCH(
                                                        A169&amp;B169,
                                                        Insumos!I:I,
                                                        0)
                                                ),
                                                0
                                            ),
                                            "Não encontrado"),
                                        IFERROR(
                                            INDEX(S:S,
                                                MATCH(
                                                    A169&amp;B169,AG:AG,
                                                    0)
                                            ),
                                            "Não encontrado")
                                    )</f>
        <v>0</v>
      </c>
      <c r="S169" s="64">
        <f t="shared" si="109"/>
        <v>0</v>
      </c>
      <c r="T169" s="64">
        <f>IF(
                        C169="INSUMO",
                                        IFERROR(
                                            IF(
                                                INDEX(
                                                    Insumos!C:C,
                                                    MATCH(
                                                        A169&amp;B169,
                                                        Insumos!I:I,
                                                        0)
                                                )="Comissionamento",
                                                INDEX(
                                                    Insumos!F:F,
                                                    MATCH(
                                                        A169&amp;B169,
                                                        Insumos!I:I,
                                                        0)
                                                ),
                                                0
                                            ),
                                            "Não encontrado"),
                                        IFERROR(
                                            INDEX(U:U,
                                                MATCH(
                                                    A169&amp;B169,AG:AG,
                                                    0)
                                            ),
                                            "Não encontrado")
                                    )</f>
        <v>0</v>
      </c>
      <c r="U169" s="64">
        <f t="shared" si="110"/>
        <v>0</v>
      </c>
      <c r="V169" s="64">
        <f>IF(
                        C169="INSUMO",
                                        IFERROR(
                                            IF(
                                                INDEX(
                                                    Insumos!C:C,
                                                    MATCH(
                                                        A169&amp;B169,
                                                        Insumos!I:I,
                                                        0)
                                                )="Verba",
                                                INDEX(
                                                    Insumos!F:F,
                                                    MATCH(
                                                        A169&amp;B169,
                                                        Insumos!I:I,
                                                        0)
                                                ),
                                                0
                                            ),
                                            "Não encontrado"),
                                        IFERROR(
                                            INDEX(W:W,
                                                MATCH(
                                                    A169&amp;B169,AG:AG,
                                                    0)
                                            ),
                                            "Não encontrado")
                                    )</f>
        <v>0</v>
      </c>
      <c r="W169" s="64">
        <f t="shared" si="111"/>
        <v>0</v>
      </c>
      <c r="X169" s="64">
        <f>IF(
                        C169="INSUMO",
                                        IFERROR(
                                            IF(
                                                INDEX(
                                                    Insumos!C:C,
                                                    MATCH(
                                                        A169&amp;B169,
                                                        Insumos!I:I,
                                                        0)
                                                )="Outro",
                                                INDEX(
                                                    Insumos!F:F,
                                                    MATCH(
                                                        A169&amp;B169,
                                                        Insumos!I:I,
                                                        0)
                                                ),
                                                0
                                            ),
                                            "Não encontrado"),
                                        IFERROR(
                                            INDEX(Y:Y,
                                                MATCH(
                                                    A169&amp;B169,AG:AG,
                                                    0)
                                            ),
                                            "Não encontrado")
                                    )</f>
        <v>0</v>
      </c>
      <c r="Y169" s="64">
        <f t="shared" si="112"/>
        <v>0</v>
      </c>
      <c r="Z169" s="64">
        <f>IF(
                            C169="INSUMO",
                            IFERROR(
                                INDEX(
                                    Insumos!F:F,
                                    MATCH(
                                        A169&amp;B169,
                                        Insumos!I:I,
                                        0)
                                ),
                                "Não encontrado"),
                            IFERROR(
                                INDEX(AA:AA,
                                    MATCH(
                                        A169&amp;B169,AG:AG,
                                        0)
                                ),
                                "Não encontrado")
                        )</f>
        <v>53.98</v>
      </c>
      <c r="AA169" s="64">
        <f t="shared" si="113"/>
        <v>34.169339999999998</v>
      </c>
      <c r="AB169" s="65"/>
      <c r="AC169" s="65"/>
      <c r="AD169" s="62" t="s">
        <v>39</v>
      </c>
      <c r="AE169" s="66"/>
      <c r="AF169" s="66"/>
    </row>
    <row r="170" spans="1:33" x14ac:dyDescent="0.25">
      <c r="A170" s="136" t="s">
        <v>282</v>
      </c>
      <c r="B170" s="51" t="s">
        <v>38</v>
      </c>
      <c r="C170" s="52" t="s">
        <v>39</v>
      </c>
      <c r="D170" s="53" t="s">
        <v>40</v>
      </c>
      <c r="E170" s="53" t="s">
        <v>283</v>
      </c>
      <c r="F170" s="54" t="s">
        <v>95</v>
      </c>
      <c r="G170" s="55"/>
      <c r="H170" s="56"/>
      <c r="I170" s="56">
        <f>SUM(I171:I175)</f>
        <v>8.3442100000000003</v>
      </c>
      <c r="J170" s="56"/>
      <c r="K170" s="56">
        <f>SUM(K171:K175)</f>
        <v>10.6801867599</v>
      </c>
      <c r="L170" s="56"/>
      <c r="M170" s="56">
        <f>SUM(M171:M175)</f>
        <v>9.1862347598999996</v>
      </c>
      <c r="N170" s="56"/>
      <c r="O170" s="56">
        <f>SUM(O171:O175)</f>
        <v>0</v>
      </c>
      <c r="P170" s="56"/>
      <c r="Q170" s="56">
        <f>SUM(Q171:Q175)</f>
        <v>0</v>
      </c>
      <c r="R170" s="56"/>
      <c r="S170" s="56">
        <f>SUM(S171:S175)</f>
        <v>0</v>
      </c>
      <c r="T170" s="56"/>
      <c r="U170" s="56">
        <f>SUM(U171:U175)</f>
        <v>0</v>
      </c>
      <c r="V170" s="56"/>
      <c r="W170" s="56">
        <f>SUM(W171:W175)</f>
        <v>0</v>
      </c>
      <c r="X170" s="56"/>
      <c r="Y170" s="56">
        <f>SUM(Y171:Y175)</f>
        <v>1.4939519999999999</v>
      </c>
      <c r="Z170" s="56"/>
      <c r="AA170" s="56">
        <f>SUM(AA171:AA175)</f>
        <v>19.0243967599</v>
      </c>
      <c r="AB170" s="57" t="s">
        <v>39</v>
      </c>
      <c r="AC170" s="57"/>
      <c r="AD170" s="53" t="s">
        <v>39</v>
      </c>
      <c r="AE170" s="58" t="s">
        <v>39</v>
      </c>
      <c r="AF170" s="58" t="s">
        <v>262</v>
      </c>
      <c r="AG170" t="str">
        <f>A170&amp;B170&amp;C170</f>
        <v>104916SINAPI</v>
      </c>
    </row>
    <row r="171" spans="1:33" x14ac:dyDescent="0.25">
      <c r="A171" s="137" t="s">
        <v>284</v>
      </c>
      <c r="B171" s="68" t="s">
        <v>38</v>
      </c>
      <c r="C171" s="69" t="s">
        <v>86</v>
      </c>
      <c r="D171" s="70" t="s">
        <v>40</v>
      </c>
      <c r="E171" s="70" t="s">
        <v>285</v>
      </c>
      <c r="F171" s="71" t="s">
        <v>95</v>
      </c>
      <c r="G171" s="71">
        <v>1</v>
      </c>
      <c r="H171" s="72">
        <f>IF(
                        C171="INSUMO",
                                        IFERROR(
                                            IF(
                                                INDEX(
                                                    Insumos!C:C,
                                                    MATCH(
                                                        A171&amp;B171,
                                                        Insumos!I:I,
                                                        0)
                                                )="Material",
                                                INDEX(
                                                    Insumos!F:F,
                                                    MATCH(
                                                        A171&amp;B171,
                                                        Insumos!I:I,
                                                        0)
                                                ),
                                                0
                                            ),
                                            "Não encontrado"),
                                        IFERROR(
                                            INDEX(I:I,
                                                MATCH(
                                                    A171&amp;B171,AG:AG,
                                                    0)
                                            ),
                                            "Não encontrado")
                                    )</f>
        <v>7.5114000000000001</v>
      </c>
      <c r="I171" s="72">
        <f>H171*G171/1</f>
        <v>7.5114000000000001</v>
      </c>
      <c r="J171" s="72">
        <f t="shared" ref="J171:K175" si="114">T171 + N171 + L171 + X171 + R171 + P171 + V171</f>
        <v>2.4815458926999998</v>
      </c>
      <c r="K171" s="72">
        <f t="shared" si="114"/>
        <v>2.4815458926999998</v>
      </c>
      <c r="L171" s="72">
        <f>IF(
                        C171="INSUMO",
                                        IFERROR(
                                            IF(
                                                INDEX(
                                                    Insumos!C:C,
                                                    MATCH(
                                                        A171&amp;B171,
                                                        Insumos!I:I,
                                                        0)
                                                )="Mao_obra",
                                                INDEX(
                                                    Insumos!F:F,
                                                    MATCH(
                                                        A171&amp;B171,
                                                        Insumos!I:I,
                                                        0)
                                                ),
                                                0
                                            ),
                                            "Não encontrado"),
                                        IFERROR(
                                            INDEX(M:M,
                                                MATCH(
                                                    A171&amp;B171,AG:AG,
                                                    0)
                                            ),
                                            "Não encontrado")
                                    )</f>
        <v>2.1421938926999999</v>
      </c>
      <c r="M171" s="72">
        <f>L171*G171/1</f>
        <v>2.1421938926999999</v>
      </c>
      <c r="N171" s="72">
        <f>IF(
                        C171="INSUMO",
                                        IFERROR(
                                            IF(
                                                INDEX(
                                                    Insumos!C:C,
                                                    MATCH(
                                                        A171&amp;B171,
                                                        Insumos!I:I,
                                                        0)
                                                )="Equipamento",
                                                INDEX(
                                                    Insumos!F:F,
                                                    MATCH(
                                                        A171&amp;B171,
                                                        Insumos!I:I,
                                                        0)
                                                ),
                                                0
                                            ),
                                            "Não encontrado"),
                                        IFERROR(
                                            INDEX(O:O,
                                                MATCH(
                                                    A171&amp;B171,AG:AG,
                                                    0)
                                            ),
                                            "Não encontrado")
                                    )</f>
        <v>0</v>
      </c>
      <c r="O171" s="72">
        <f>N171*G171/1</f>
        <v>0</v>
      </c>
      <c r="P171" s="72">
        <f>IF(
                        C171="INSUMO",
                                        IFERROR(
                                            IF(
                                                INDEX(
                                                    Insumos!C:C,
                                                    MATCH(
                                                        A171&amp;B171,
                                                        Insumos!I:I,
                                                        0)
                                                )="Transporte",
                                                INDEX(
                                                    Insumos!F:F,
                                                    MATCH(
                                                        A171&amp;B171,
                                                        Insumos!I:I,
                                                        0)
                                                ),
                                                0
                                            ),
                                            "Não encontrado"),
                                        IFERROR(
                                            INDEX(Q:Q,
                                                MATCH(
                                                    A171&amp;B171,AG:AG,
                                                    0)
                                            ),
                                            "Não encontrado")
                                    )</f>
        <v>0</v>
      </c>
      <c r="Q171" s="72">
        <f>P171*G171/1</f>
        <v>0</v>
      </c>
      <c r="R171" s="72">
        <f>IF(
                        C171="INSUMO",
                                        IFERROR(
                                            IF(
                                                INDEX(
                                                    Insumos!C:C,
                                                    MATCH(
                                                        A171&amp;B171,
                                                        Insumos!I:I,
                                                        0)
                                                )="Terceirizados",
                                                INDEX(
                                                    Insumos!F:F,
                                                    MATCH(
                                                        A171&amp;B171,
                                                        Insumos!I:I,
                                                        0)
                                                ),
                                                0
                                            ),
                                            "Não encontrado"),
                                        IFERROR(
                                            INDEX(S:S,
                                                MATCH(
                                                    A171&amp;B171,AG:AG,
                                                    0)
                                            ),
                                            "Não encontrado")
                                    )</f>
        <v>0</v>
      </c>
      <c r="S171" s="72">
        <f>R171*G171/1</f>
        <v>0</v>
      </c>
      <c r="T171" s="72">
        <f>IF(
                        C171="INSUMO",
                                        IFERROR(
                                            IF(
                                                INDEX(
                                                    Insumos!C:C,
                                                    MATCH(
                                                        A171&amp;B171,
                                                        Insumos!I:I,
                                                        0)
                                                )="Comissionamento",
                                                INDEX(
                                                    Insumos!F:F,
                                                    MATCH(
                                                        A171&amp;B171,
                                                        Insumos!I:I,
                                                        0)
                                                ),
                                                0
                                            ),
                                            "Não encontrado"),
                                        IFERROR(
                                            INDEX(U:U,
                                                MATCH(
                                                    A171&amp;B171,AG:AG,
                                                    0)
                                            ),
                                            "Não encontrado")
                                    )</f>
        <v>0</v>
      </c>
      <c r="U171" s="72">
        <f>T171*G171/1</f>
        <v>0</v>
      </c>
      <c r="V171" s="72">
        <f>IF(
                        C171="INSUMO",
                                        IFERROR(
                                            IF(
                                                INDEX(
                                                    Insumos!C:C,
                                                    MATCH(
                                                        A171&amp;B171,
                                                        Insumos!I:I,
                                                        0)
                                                )="Verba",
                                                INDEX(
                                                    Insumos!F:F,
                                                    MATCH(
                                                        A171&amp;B171,
                                                        Insumos!I:I,
                                                        0)
                                                ),
                                                0
                                            ),
                                            "Não encontrado"),
                                        IFERROR(
                                            INDEX(W:W,
                                                MATCH(
                                                    A171&amp;B171,AG:AG,
                                                    0)
                                            ),
                                            "Não encontrado")
                                    )</f>
        <v>0</v>
      </c>
      <c r="W171" s="72">
        <f>V171*G171/1</f>
        <v>0</v>
      </c>
      <c r="X171" s="72">
        <f>IF(
                        C171="INSUMO",
                                        IFERROR(
                                            IF(
                                                INDEX(
                                                    Insumos!C:C,
                                                    MATCH(
                                                        A171&amp;B171,
                                                        Insumos!I:I,
                                                        0)
                                                )="Outro",
                                                INDEX(
                                                    Insumos!F:F,
                                                    MATCH(
                                                        A171&amp;B171,
                                                        Insumos!I:I,
                                                        0)
                                                ),
                                                0
                                            ),
                                            "Não encontrado"),
                                        IFERROR(
                                            INDEX(Y:Y,
                                                MATCH(
                                                    A171&amp;B171,AG:AG,
                                                    0)
                                            ),
                                            "Não encontrado")
                                    )</f>
        <v>0.33935199999999999</v>
      </c>
      <c r="Y171" s="72">
        <f>X171*G171/1</f>
        <v>0.33935199999999999</v>
      </c>
      <c r="Z171" s="72">
        <f>IF(
                            C171="INSUMO",
                            IFERROR(
                                INDEX(
                                    Insumos!F:F,
                                    MATCH(
                                        A171&amp;B171,
                                        Insumos!I:I,
                                        0)
                                ),
                                "Não encontrado"),
                            IFERROR(
                                INDEX(AA:AA,
                                    MATCH(
                                        A171&amp;B171,AG:AG,
                                        0)
                                ),
                                "Não encontrado")
                        )</f>
        <v>9.9929458926999999</v>
      </c>
      <c r="AA171" s="72">
        <f>G171*Z171</f>
        <v>9.9929458926999999</v>
      </c>
      <c r="AB171" s="73"/>
      <c r="AC171" s="73"/>
      <c r="AD171" s="70" t="s">
        <v>39</v>
      </c>
      <c r="AE171" s="74"/>
      <c r="AF171" s="74"/>
    </row>
    <row r="172" spans="1:33" x14ac:dyDescent="0.25">
      <c r="A172" s="138" t="s">
        <v>286</v>
      </c>
      <c r="B172" s="60" t="s">
        <v>38</v>
      </c>
      <c r="C172" s="61" t="s">
        <v>86</v>
      </c>
      <c r="D172" s="62" t="s">
        <v>40</v>
      </c>
      <c r="E172" s="62" t="s">
        <v>287</v>
      </c>
      <c r="F172" s="63" t="s">
        <v>90</v>
      </c>
      <c r="G172" s="63">
        <v>0.16600000000000001</v>
      </c>
      <c r="H172" s="64">
        <f>IF(
                        C172="INSUMO",
                                        IFERROR(
                                            IF(
                                                INDEX(
                                                    Insumos!C:C,
                                                    MATCH(
                                                        A172&amp;B172,
                                                        Insumos!I:I,
                                                        0)
                                                )="Material",
                                                INDEX(
                                                    Insumos!F:F,
                                                    MATCH(
                                                        A172&amp;B172,
                                                        Insumos!I:I,
                                                        0)
                                                ),
                                                0
                                            ),
                                            "Não encontrado"),
                                        IFERROR(
                                            INDEX(I:I,
                                                MATCH(
                                                    A172&amp;B172,AG:AG,
                                                    0)
                                            ),
                                            "Não encontrado")
                                    )</f>
        <v>0</v>
      </c>
      <c r="I172" s="64">
        <f>H172*G172/1</f>
        <v>0</v>
      </c>
      <c r="J172" s="64">
        <f t="shared" si="114"/>
        <v>37.793896000000004</v>
      </c>
      <c r="K172" s="64">
        <f t="shared" si="114"/>
        <v>6.2737867359999999</v>
      </c>
      <c r="L172" s="64">
        <f>IF(
                        C172="INSUMO",
                                        IFERROR(
                                            IF(
                                                INDEX(
                                                    Insumos!C:C,
                                                    MATCH(
                                                        A172&amp;B172,
                                                        Insumos!I:I,
                                                        0)
                                                )="Mao_obra",
                                                INDEX(
                                                    Insumos!F:F,
                                                    MATCH(
                                                        A172&amp;B172,
                                                        Insumos!I:I,
                                                        0)
                                                ),
                                                0
                                            ),
                                            "Não encontrado"),
                                        IFERROR(
                                            INDEX(M:M,
                                                MATCH(
                                                    A172&amp;B172,AG:AG,
                                                    0)
                                            ),
                                            "Não encontrado")
                                    )</f>
        <v>32.773896000000001</v>
      </c>
      <c r="M172" s="64">
        <f>L172*G172/1</f>
        <v>5.4404667360000003</v>
      </c>
      <c r="N172" s="64">
        <f>IF(
                        C172="INSUMO",
                                        IFERROR(
                                            IF(
                                                INDEX(
                                                    Insumos!C:C,
                                                    MATCH(
                                                        A172&amp;B172,
                                                        Insumos!I:I,
                                                        0)
                                                )="Equipamento",
                                                INDEX(
                                                    Insumos!F:F,
                                                    MATCH(
                                                        A172&amp;B172,
                                                        Insumos!I:I,
                                                        0)
                                                ),
                                                0
                                            ),
                                            "Não encontrado"),
                                        IFERROR(
                                            INDEX(O:O,
                                                MATCH(
                                                    A172&amp;B172,AG:AG,
                                                    0)
                                            ),
                                            "Não encontrado")
                                    )</f>
        <v>0</v>
      </c>
      <c r="O172" s="64">
        <f>N172*G172/1</f>
        <v>0</v>
      </c>
      <c r="P172" s="64">
        <f>IF(
                        C172="INSUMO",
                                        IFERROR(
                                            IF(
                                                INDEX(
                                                    Insumos!C:C,
                                                    MATCH(
                                                        A172&amp;B172,
                                                        Insumos!I:I,
                                                        0)
                                                )="Transporte",
                                                INDEX(
                                                    Insumos!F:F,
                                                    MATCH(
                                                        A172&amp;B172,
                                                        Insumos!I:I,
                                                        0)
                                                ),
                                                0
                                            ),
                                            "Não encontrado"),
                                        IFERROR(
                                            INDEX(Q:Q,
                                                MATCH(
                                                    A172&amp;B172,AG:AG,
                                                    0)
                                            ),
                                            "Não encontrado")
                                    )</f>
        <v>0</v>
      </c>
      <c r="Q172" s="64">
        <f>P172*G172/1</f>
        <v>0</v>
      </c>
      <c r="R172" s="64">
        <f>IF(
                        C172="INSUMO",
                                        IFERROR(
                                            IF(
                                                INDEX(
                                                    Insumos!C:C,
                                                    MATCH(
                                                        A172&amp;B172,
                                                        Insumos!I:I,
                                                        0)
                                                )="Terceirizados",
                                                INDEX(
                                                    Insumos!F:F,
                                                    MATCH(
                                                        A172&amp;B172,
                                                        Insumos!I:I,
                                                        0)
                                                ),
                                                0
                                            ),
                                            "Não encontrado"),
                                        IFERROR(
                                            INDEX(S:S,
                                                MATCH(
                                                    A172&amp;B172,AG:AG,
                                                    0)
                                            ),
                                            "Não encontrado")
                                    )</f>
        <v>0</v>
      </c>
      <c r="S172" s="64">
        <f>R172*G172/1</f>
        <v>0</v>
      </c>
      <c r="T172" s="64">
        <f>IF(
                        C172="INSUMO",
                                        IFERROR(
                                            IF(
                                                INDEX(
                                                    Insumos!C:C,
                                                    MATCH(
                                                        A172&amp;B172,
                                                        Insumos!I:I,
                                                        0)
                                                )="Comissionamento",
                                                INDEX(
                                                    Insumos!F:F,
                                                    MATCH(
                                                        A172&amp;B172,
                                                        Insumos!I:I,
                                                        0)
                                                ),
                                                0
                                            ),
                                            "Não encontrado"),
                                        IFERROR(
                                            INDEX(U:U,
                                                MATCH(
                                                    A172&amp;B172,AG:AG,
                                                    0)
                                            ),
                                            "Não encontrado")
                                    )</f>
        <v>0</v>
      </c>
      <c r="U172" s="64">
        <f>T172*G172/1</f>
        <v>0</v>
      </c>
      <c r="V172" s="64">
        <f>IF(
                        C172="INSUMO",
                                        IFERROR(
                                            IF(
                                                INDEX(
                                                    Insumos!C:C,
                                                    MATCH(
                                                        A172&amp;B172,
                                                        Insumos!I:I,
                                                        0)
                                                )="Verba",
                                                INDEX(
                                                    Insumos!F:F,
                                                    MATCH(
                                                        A172&amp;B172,
                                                        Insumos!I:I,
                                                        0)
                                                ),
                                                0
                                            ),
                                            "Não encontrado"),
                                        IFERROR(
                                            INDEX(W:W,
                                                MATCH(
                                                    A172&amp;B172,AG:AG,
                                                    0)
                                            ),
                                            "Não encontrado")
                                    )</f>
        <v>0</v>
      </c>
      <c r="W172" s="64">
        <f>V172*G172/1</f>
        <v>0</v>
      </c>
      <c r="X172" s="64">
        <f>IF(
                        C172="INSUMO",
                                        IFERROR(
                                            IF(
                                                INDEX(
                                                    Insumos!C:C,
                                                    MATCH(
                                                        A172&amp;B172,
                                                        Insumos!I:I,
                                                        0)
                                                )="Outro",
                                                INDEX(
                                                    Insumos!F:F,
                                                    MATCH(
                                                        A172&amp;B172,
                                                        Insumos!I:I,
                                                        0)
                                                ),
                                                0
                                            ),
                                            "Não encontrado"),
                                        IFERROR(
                                            INDEX(Y:Y,
                                                MATCH(
                                                    A172&amp;B172,AG:AG,
                                                    0)
                                            ),
                                            "Não encontrado")
                                    )</f>
        <v>5.0199999999999996</v>
      </c>
      <c r="Y172" s="64">
        <f>X172*G172/1</f>
        <v>0.83331999999999995</v>
      </c>
      <c r="Z172" s="64">
        <f>IF(
                            C172="INSUMO",
                            IFERROR(
                                INDEX(
                                    Insumos!F:F,
                                    MATCH(
                                        A172&amp;B172,
                                        Insumos!I:I,
                                        0)
                                ),
                                "Não encontrado"),
                            IFERROR(
                                INDEX(AA:AA,
                                    MATCH(
                                        A172&amp;B172,AG:AG,
                                        0)
                                ),
                                "Não encontrado")
                        )</f>
        <v>37.793895999999997</v>
      </c>
      <c r="AA172" s="64">
        <f>G172*Z172</f>
        <v>6.2737867359999999</v>
      </c>
      <c r="AB172" s="65"/>
      <c r="AC172" s="65"/>
      <c r="AD172" s="62" t="s">
        <v>39</v>
      </c>
      <c r="AE172" s="66"/>
      <c r="AF172" s="66"/>
    </row>
    <row r="173" spans="1:33" x14ac:dyDescent="0.25">
      <c r="A173" s="137" t="s">
        <v>288</v>
      </c>
      <c r="B173" s="68" t="s">
        <v>38</v>
      </c>
      <c r="C173" s="69" t="s">
        <v>86</v>
      </c>
      <c r="D173" s="70" t="s">
        <v>40</v>
      </c>
      <c r="E173" s="70" t="s">
        <v>289</v>
      </c>
      <c r="F173" s="71" t="s">
        <v>90</v>
      </c>
      <c r="G173" s="71">
        <v>6.4000000000000001E-2</v>
      </c>
      <c r="H173" s="72">
        <f>IF(
                        C173="INSUMO",
                                        IFERROR(
                                            IF(
                                                INDEX(
                                                    Insumos!C:C,
                                                    MATCH(
                                                        A173&amp;B173,
                                                        Insumos!I:I,
                                                        0)
                                                )="Material",
                                                INDEX(
                                                    Insumos!F:F,
                                                    MATCH(
                                                        A173&amp;B173,
                                                        Insumos!I:I,
                                                        0)
                                                ),
                                                0
                                            ),
                                            "Não encontrado"),
                                        IFERROR(
                                            INDEX(I:I,
                                                MATCH(
                                                    A173&amp;B173,AG:AG,
                                                    0)
                                            ),
                                            "Não encontrado")
                                    )</f>
        <v>0</v>
      </c>
      <c r="I173" s="72">
        <f>H173*G173/1</f>
        <v>0</v>
      </c>
      <c r="J173" s="72">
        <f t="shared" si="114"/>
        <v>30.0758458</v>
      </c>
      <c r="K173" s="72">
        <f t="shared" si="114"/>
        <v>1.9248541312</v>
      </c>
      <c r="L173" s="72">
        <f>IF(
                        C173="INSUMO",
                                        IFERROR(
                                            IF(
                                                INDEX(
                                                    Insumos!C:C,
                                                    MATCH(
                                                        A173&amp;B173,
                                                        Insumos!I:I,
                                                        0)
                                                )="Mao_obra",
                                                INDEX(
                                                    Insumos!F:F,
                                                    MATCH(
                                                        A173&amp;B173,
                                                        Insumos!I:I,
                                                        0)
                                                ),
                                                0
                                            ),
                                            "Não encontrado"),
                                        IFERROR(
                                            INDEX(M:M,
                                                MATCH(
                                                    A173&amp;B173,AG:AG,
                                                    0)
                                            ),
                                            "Não encontrado")
                                    )</f>
        <v>25.0558458</v>
      </c>
      <c r="M173" s="72">
        <f>L173*G173/1</f>
        <v>1.6035741312</v>
      </c>
      <c r="N173" s="72">
        <f>IF(
                        C173="INSUMO",
                                        IFERROR(
                                            IF(
                                                INDEX(
                                                    Insumos!C:C,
                                                    MATCH(
                                                        A173&amp;B173,
                                                        Insumos!I:I,
                                                        0)
                                                )="Equipamento",
                                                INDEX(
                                                    Insumos!F:F,
                                                    MATCH(
                                                        A173&amp;B173,
                                                        Insumos!I:I,
                                                        0)
                                                ),
                                                0
                                            ),
                                            "Não encontrado"),
                                        IFERROR(
                                            INDEX(O:O,
                                                MATCH(
                                                    A173&amp;B173,AG:AG,
                                                    0)
                                            ),
                                            "Não encontrado")
                                    )</f>
        <v>0</v>
      </c>
      <c r="O173" s="72">
        <f>N173*G173/1</f>
        <v>0</v>
      </c>
      <c r="P173" s="72">
        <f>IF(
                        C173="INSUMO",
                                        IFERROR(
                                            IF(
                                                INDEX(
                                                    Insumos!C:C,
                                                    MATCH(
                                                        A173&amp;B173,
                                                        Insumos!I:I,
                                                        0)
                                                )="Transporte",
                                                INDEX(
                                                    Insumos!F:F,
                                                    MATCH(
                                                        A173&amp;B173,
                                                        Insumos!I:I,
                                                        0)
                                                ),
                                                0
                                            ),
                                            "Não encontrado"),
                                        IFERROR(
                                            INDEX(Q:Q,
                                                MATCH(
                                                    A173&amp;B173,AG:AG,
                                                    0)
                                            ),
                                            "Não encontrado")
                                    )</f>
        <v>0</v>
      </c>
      <c r="Q173" s="72">
        <f>P173*G173/1</f>
        <v>0</v>
      </c>
      <c r="R173" s="72">
        <f>IF(
                        C173="INSUMO",
                                        IFERROR(
                                            IF(
                                                INDEX(
                                                    Insumos!C:C,
                                                    MATCH(
                                                        A173&amp;B173,
                                                        Insumos!I:I,
                                                        0)
                                                )="Terceirizados",
                                                INDEX(
                                                    Insumos!F:F,
                                                    MATCH(
                                                        A173&amp;B173,
                                                        Insumos!I:I,
                                                        0)
                                                ),
                                                0
                                            ),
                                            "Não encontrado"),
                                        IFERROR(
                                            INDEX(S:S,
                                                MATCH(
                                                    A173&amp;B173,AG:AG,
                                                    0)
                                            ),
                                            "Não encontrado")
                                    )</f>
        <v>0</v>
      </c>
      <c r="S173" s="72">
        <f>R173*G173/1</f>
        <v>0</v>
      </c>
      <c r="T173" s="72">
        <f>IF(
                        C173="INSUMO",
                                        IFERROR(
                                            IF(
                                                INDEX(
                                                    Insumos!C:C,
                                                    MATCH(
                                                        A173&amp;B173,
                                                        Insumos!I:I,
                                                        0)
                                                )="Comissionamento",
                                                INDEX(
                                                    Insumos!F:F,
                                                    MATCH(
                                                        A173&amp;B173,
                                                        Insumos!I:I,
                                                        0)
                                                ),
                                                0
                                            ),
                                            "Não encontrado"),
                                        IFERROR(
                                            INDEX(U:U,
                                                MATCH(
                                                    A173&amp;B173,AG:AG,
                                                    0)
                                            ),
                                            "Não encontrado")
                                    )</f>
        <v>0</v>
      </c>
      <c r="U173" s="72">
        <f>T173*G173/1</f>
        <v>0</v>
      </c>
      <c r="V173" s="72">
        <f>IF(
                        C173="INSUMO",
                                        IFERROR(
                                            IF(
                                                INDEX(
                                                    Insumos!C:C,
                                                    MATCH(
                                                        A173&amp;B173,
                                                        Insumos!I:I,
                                                        0)
                                                )="Verba",
                                                INDEX(
                                                    Insumos!F:F,
                                                    MATCH(
                                                        A173&amp;B173,
                                                        Insumos!I:I,
                                                        0)
                                                ),
                                                0
                                            ),
                                            "Não encontrado"),
                                        IFERROR(
                                            INDEX(W:W,
                                                MATCH(
                                                    A173&amp;B173,AG:AG,
                                                    0)
                                            ),
                                            "Não encontrado")
                                    )</f>
        <v>0</v>
      </c>
      <c r="W173" s="72">
        <f>V173*G173/1</f>
        <v>0</v>
      </c>
      <c r="X173" s="72">
        <f>IF(
                        C173="INSUMO",
                                        IFERROR(
                                            IF(
                                                INDEX(
                                                    Insumos!C:C,
                                                    MATCH(
                                                        A173&amp;B173,
                                                        Insumos!I:I,
                                                        0)
                                                )="Outro",
                                                INDEX(
                                                    Insumos!F:F,
                                                    MATCH(
                                                        A173&amp;B173,
                                                        Insumos!I:I,
                                                        0)
                                                ),
                                                0
                                            ),
                                            "Não encontrado"),
                                        IFERROR(
                                            INDEX(Y:Y,
                                                MATCH(
                                                    A173&amp;B173,AG:AG,
                                                    0)
                                            ),
                                            "Não encontrado")
                                    )</f>
        <v>5.0199999999999996</v>
      </c>
      <c r="Y173" s="72">
        <f>X173*G173/1</f>
        <v>0.32127999999999995</v>
      </c>
      <c r="Z173" s="72">
        <f>IF(
                            C173="INSUMO",
                            IFERROR(
                                INDEX(
                                    Insumos!F:F,
                                    MATCH(
                                        A173&amp;B173,
                                        Insumos!I:I,
                                        0)
                                ),
                                "Não encontrado"),
                            IFERROR(
                                INDEX(AA:AA,
                                    MATCH(
                                        A173&amp;B173,AG:AG,
                                        0)
                                ),
                                "Não encontrado")
                        )</f>
        <v>30.0758458</v>
      </c>
      <c r="AA173" s="72">
        <f>G173*Z173</f>
        <v>1.9248541312</v>
      </c>
      <c r="AB173" s="73"/>
      <c r="AC173" s="73"/>
      <c r="AD173" s="70" t="s">
        <v>39</v>
      </c>
      <c r="AE173" s="74"/>
      <c r="AF173" s="74"/>
    </row>
    <row r="174" spans="1:33" x14ac:dyDescent="0.25">
      <c r="A174" s="138" t="s">
        <v>290</v>
      </c>
      <c r="B174" s="60" t="s">
        <v>38</v>
      </c>
      <c r="C174" s="61" t="s">
        <v>45</v>
      </c>
      <c r="D174" s="62" t="s">
        <v>40</v>
      </c>
      <c r="E174" s="62" t="s">
        <v>291</v>
      </c>
      <c r="F174" s="63" t="s">
        <v>95</v>
      </c>
      <c r="G174" s="63">
        <v>2.5000000000000001E-2</v>
      </c>
      <c r="H174" s="64">
        <f>IF(
                        C174="INSUMO",
                                        IFERROR(
                                            IF(
                                                INDEX(
                                                    Insumos!C:C,
                                                    MATCH(
                                                        A174&amp;B174,
                                                        Insumos!I:I,
                                                        0)
                                                )="Material",
                                                INDEX(
                                                    Insumos!F:F,
                                                    MATCH(
                                                        A174&amp;B174,
                                                        Insumos!I:I,
                                                        0)
                                                ),
                                                0
                                            ),
                                            "Não encontrado"),
                                        IFERROR(
                                            INDEX(I:I,
                                                MATCH(
                                                    A174&amp;B174,AG:AG,
                                                    0)
                                            ),
                                            "Não encontrado")
                                    )</f>
        <v>25.45</v>
      </c>
      <c r="I174" s="64">
        <f>H174*G174/1</f>
        <v>0.63624999999999998</v>
      </c>
      <c r="J174" s="64">
        <f t="shared" si="114"/>
        <v>0</v>
      </c>
      <c r="K174" s="64">
        <f t="shared" si="114"/>
        <v>0</v>
      </c>
      <c r="L174" s="64">
        <f>IF(
                        C174="INSUMO",
                                        IFERROR(
                                            IF(
                                                INDEX(
                                                    Insumos!C:C,
                                                    MATCH(
                                                        A174&amp;B174,
                                                        Insumos!I:I,
                                                        0)
                                                )="Mao_obra",
                                                INDEX(
                                                    Insumos!F:F,
                                                    MATCH(
                                                        A174&amp;B174,
                                                        Insumos!I:I,
                                                        0)
                                                ),
                                                0
                                            ),
                                            "Não encontrado"),
                                        IFERROR(
                                            INDEX(M:M,
                                                MATCH(
                                                    A174&amp;B174,AG:AG,
                                                    0)
                                            ),
                                            "Não encontrado")
                                    )</f>
        <v>0</v>
      </c>
      <c r="M174" s="64">
        <f>L174*G174/1</f>
        <v>0</v>
      </c>
      <c r="N174" s="64">
        <f>IF(
                        C174="INSUMO",
                                        IFERROR(
                                            IF(
                                                INDEX(
                                                    Insumos!C:C,
                                                    MATCH(
                                                        A174&amp;B174,
                                                        Insumos!I:I,
                                                        0)
                                                )="Equipamento",
                                                INDEX(
                                                    Insumos!F:F,
                                                    MATCH(
                                                        A174&amp;B174,
                                                        Insumos!I:I,
                                                        0)
                                                ),
                                                0
                                            ),
                                            "Não encontrado"),
                                        IFERROR(
                                            INDEX(O:O,
                                                MATCH(
                                                    A174&amp;B174,AG:AG,
                                                    0)
                                            ),
                                            "Não encontrado")
                                    )</f>
        <v>0</v>
      </c>
      <c r="O174" s="64">
        <f>N174*G174/1</f>
        <v>0</v>
      </c>
      <c r="P174" s="64">
        <f>IF(
                        C174="INSUMO",
                                        IFERROR(
                                            IF(
                                                INDEX(
                                                    Insumos!C:C,
                                                    MATCH(
                                                        A174&amp;B174,
                                                        Insumos!I:I,
                                                        0)
                                                )="Transporte",
                                                INDEX(
                                                    Insumos!F:F,
                                                    MATCH(
                                                        A174&amp;B174,
                                                        Insumos!I:I,
                                                        0)
                                                ),
                                                0
                                            ),
                                            "Não encontrado"),
                                        IFERROR(
                                            INDEX(Q:Q,
                                                MATCH(
                                                    A174&amp;B174,AG:AG,
                                                    0)
                                            ),
                                            "Não encontrado")
                                    )</f>
        <v>0</v>
      </c>
      <c r="Q174" s="64">
        <f>P174*G174/1</f>
        <v>0</v>
      </c>
      <c r="R174" s="64">
        <f>IF(
                        C174="INSUMO",
                                        IFERROR(
                                            IF(
                                                INDEX(
                                                    Insumos!C:C,
                                                    MATCH(
                                                        A174&amp;B174,
                                                        Insumos!I:I,
                                                        0)
                                                )="Terceirizados",
                                                INDEX(
                                                    Insumos!F:F,
                                                    MATCH(
                                                        A174&amp;B174,
                                                        Insumos!I:I,
                                                        0)
                                                ),
                                                0
                                            ),
                                            "Não encontrado"),
                                        IFERROR(
                                            INDEX(S:S,
                                                MATCH(
                                                    A174&amp;B174,AG:AG,
                                                    0)
                                            ),
                                            "Não encontrado")
                                    )</f>
        <v>0</v>
      </c>
      <c r="S174" s="64">
        <f>R174*G174/1</f>
        <v>0</v>
      </c>
      <c r="T174" s="64">
        <f>IF(
                        C174="INSUMO",
                                        IFERROR(
                                            IF(
                                                INDEX(
                                                    Insumos!C:C,
                                                    MATCH(
                                                        A174&amp;B174,
                                                        Insumos!I:I,
                                                        0)
                                                )="Comissionamento",
                                                INDEX(
                                                    Insumos!F:F,
                                                    MATCH(
                                                        A174&amp;B174,
                                                        Insumos!I:I,
                                                        0)
                                                ),
                                                0
                                            ),
                                            "Não encontrado"),
                                        IFERROR(
                                            INDEX(U:U,
                                                MATCH(
                                                    A174&amp;B174,AG:AG,
                                                    0)
                                            ),
                                            "Não encontrado")
                                    )</f>
        <v>0</v>
      </c>
      <c r="U174" s="64">
        <f>T174*G174/1</f>
        <v>0</v>
      </c>
      <c r="V174" s="64">
        <f>IF(
                        C174="INSUMO",
                                        IFERROR(
                                            IF(
                                                INDEX(
                                                    Insumos!C:C,
                                                    MATCH(
                                                        A174&amp;B174,
                                                        Insumos!I:I,
                                                        0)
                                                )="Verba",
                                                INDEX(
                                                    Insumos!F:F,
                                                    MATCH(
                                                        A174&amp;B174,
                                                        Insumos!I:I,
                                                        0)
                                                ),
                                                0
                                            ),
                                            "Não encontrado"),
                                        IFERROR(
                                            INDEX(W:W,
                                                MATCH(
                                                    A174&amp;B174,AG:AG,
                                                    0)
                                            ),
                                            "Não encontrado")
                                    )</f>
        <v>0</v>
      </c>
      <c r="W174" s="64">
        <f>V174*G174/1</f>
        <v>0</v>
      </c>
      <c r="X174" s="64">
        <f>IF(
                        C174="INSUMO",
                                        IFERROR(
                                            IF(
                                                INDEX(
                                                    Insumos!C:C,
                                                    MATCH(
                                                        A174&amp;B174,
                                                        Insumos!I:I,
                                                        0)
                                                )="Outro",
                                                INDEX(
                                                    Insumos!F:F,
                                                    MATCH(
                                                        A174&amp;B174,
                                                        Insumos!I:I,
                                                        0)
                                                ),
                                                0
                                            ),
                                            "Não encontrado"),
                                        IFERROR(
                                            INDEX(Y:Y,
                                                MATCH(
                                                    A174&amp;B174,AG:AG,
                                                    0)
                                            ),
                                            "Não encontrado")
                                    )</f>
        <v>0</v>
      </c>
      <c r="Y174" s="64">
        <f>X174*G174/1</f>
        <v>0</v>
      </c>
      <c r="Z174" s="64">
        <f>IF(
                            C174="INSUMO",
                            IFERROR(
                                INDEX(
                                    Insumos!F:F,
                                    MATCH(
                                        A174&amp;B174,
                                        Insumos!I:I,
                                        0)
                                ),
                                "Não encontrado"),
                            IFERROR(
                                INDEX(AA:AA,
                                    MATCH(
                                        A174&amp;B174,AG:AG,
                                        0)
                                ),
                                "Não encontrado")
                        )</f>
        <v>25.45</v>
      </c>
      <c r="AA174" s="64">
        <f>G174*Z174</f>
        <v>0.63624999999999998</v>
      </c>
      <c r="AB174" s="65"/>
      <c r="AC174" s="65"/>
      <c r="AD174" s="62" t="s">
        <v>39</v>
      </c>
      <c r="AE174" s="66"/>
      <c r="AF174" s="66"/>
    </row>
    <row r="175" spans="1:33" x14ac:dyDescent="0.25">
      <c r="A175" s="137" t="s">
        <v>292</v>
      </c>
      <c r="B175" s="68" t="s">
        <v>38</v>
      </c>
      <c r="C175" s="69" t="s">
        <v>45</v>
      </c>
      <c r="D175" s="70" t="s">
        <v>40</v>
      </c>
      <c r="E175" s="70" t="s">
        <v>293</v>
      </c>
      <c r="F175" s="71" t="s">
        <v>78</v>
      </c>
      <c r="G175" s="71">
        <v>0.81899999999999995</v>
      </c>
      <c r="H175" s="72">
        <f>IF(
                        C175="INSUMO",
                                        IFERROR(
                                            IF(
                                                INDEX(
                                                    Insumos!C:C,
                                                    MATCH(
                                                        A175&amp;B175,
                                                        Insumos!I:I,
                                                        0)
                                                )="Material",
                                                INDEX(
                                                    Insumos!F:F,
                                                    MATCH(
                                                        A175&amp;B175,
                                                        Insumos!I:I,
                                                        0)
                                                ),
                                                0
                                            ),
                                            "Não encontrado"),
                                        IFERROR(
                                            INDEX(I:I,
                                                MATCH(
                                                    A175&amp;B175,AG:AG,
                                                    0)
                                            ),
                                            "Não encontrado")
                                    )</f>
        <v>0.24</v>
      </c>
      <c r="I175" s="72">
        <f>H175*G175/1</f>
        <v>0.19655999999999998</v>
      </c>
      <c r="J175" s="72">
        <f t="shared" si="114"/>
        <v>0</v>
      </c>
      <c r="K175" s="72">
        <f t="shared" si="114"/>
        <v>0</v>
      </c>
      <c r="L175" s="72">
        <f>IF(
                        C175="INSUMO",
                                        IFERROR(
                                            IF(
                                                INDEX(
                                                    Insumos!C:C,
                                                    MATCH(
                                                        A175&amp;B175,
                                                        Insumos!I:I,
                                                        0)
                                                )="Mao_obra",
                                                INDEX(
                                                    Insumos!F:F,
                                                    MATCH(
                                                        A175&amp;B175,
                                                        Insumos!I:I,
                                                        0)
                                                ),
                                                0
                                            ),
                                            "Não encontrado"),
                                        IFERROR(
                                            INDEX(M:M,
                                                MATCH(
                                                    A175&amp;B175,AG:AG,
                                                    0)
                                            ),
                                            "Não encontrado")
                                    )</f>
        <v>0</v>
      </c>
      <c r="M175" s="72">
        <f>L175*G175/1</f>
        <v>0</v>
      </c>
      <c r="N175" s="72">
        <f>IF(
                        C175="INSUMO",
                                        IFERROR(
                                            IF(
                                                INDEX(
                                                    Insumos!C:C,
                                                    MATCH(
                                                        A175&amp;B175,
                                                        Insumos!I:I,
                                                        0)
                                                )="Equipamento",
                                                INDEX(
                                                    Insumos!F:F,
                                                    MATCH(
                                                        A175&amp;B175,
                                                        Insumos!I:I,
                                                        0)
                                                ),
                                                0
                                            ),
                                            "Não encontrado"),
                                        IFERROR(
                                            INDEX(O:O,
                                                MATCH(
                                                    A175&amp;B175,AG:AG,
                                                    0)
                                            ),
                                            "Não encontrado")
                                    )</f>
        <v>0</v>
      </c>
      <c r="O175" s="72">
        <f>N175*G175/1</f>
        <v>0</v>
      </c>
      <c r="P175" s="72">
        <f>IF(
                        C175="INSUMO",
                                        IFERROR(
                                            IF(
                                                INDEX(
                                                    Insumos!C:C,
                                                    MATCH(
                                                        A175&amp;B175,
                                                        Insumos!I:I,
                                                        0)
                                                )="Transporte",
                                                INDEX(
                                                    Insumos!F:F,
                                                    MATCH(
                                                        A175&amp;B175,
                                                        Insumos!I:I,
                                                        0)
                                                ),
                                                0
                                            ),
                                            "Não encontrado"),
                                        IFERROR(
                                            INDEX(Q:Q,
                                                MATCH(
                                                    A175&amp;B175,AG:AG,
                                                    0)
                                            ),
                                            "Não encontrado")
                                    )</f>
        <v>0</v>
      </c>
      <c r="Q175" s="72">
        <f>P175*G175/1</f>
        <v>0</v>
      </c>
      <c r="R175" s="72">
        <f>IF(
                        C175="INSUMO",
                                        IFERROR(
                                            IF(
                                                INDEX(
                                                    Insumos!C:C,
                                                    MATCH(
                                                        A175&amp;B175,
                                                        Insumos!I:I,
                                                        0)
                                                )="Terceirizados",
                                                INDEX(
                                                    Insumos!F:F,
                                                    MATCH(
                                                        A175&amp;B175,
                                                        Insumos!I:I,
                                                        0)
                                                ),
                                                0
                                            ),
                                            "Não encontrado"),
                                        IFERROR(
                                            INDEX(S:S,
                                                MATCH(
                                                    A175&amp;B175,AG:AG,
                                                    0)
                                            ),
                                            "Não encontrado")
                                    )</f>
        <v>0</v>
      </c>
      <c r="S175" s="72">
        <f>R175*G175/1</f>
        <v>0</v>
      </c>
      <c r="T175" s="72">
        <f>IF(
                        C175="INSUMO",
                                        IFERROR(
                                            IF(
                                                INDEX(
                                                    Insumos!C:C,
                                                    MATCH(
                                                        A175&amp;B175,
                                                        Insumos!I:I,
                                                        0)
                                                )="Comissionamento",
                                                INDEX(
                                                    Insumos!F:F,
                                                    MATCH(
                                                        A175&amp;B175,
                                                        Insumos!I:I,
                                                        0)
                                                ),
                                                0
                                            ),
                                            "Não encontrado"),
                                        IFERROR(
                                            INDEX(U:U,
                                                MATCH(
                                                    A175&amp;B175,AG:AG,
                                                    0)
                                            ),
                                            "Não encontrado")
                                    )</f>
        <v>0</v>
      </c>
      <c r="U175" s="72">
        <f>T175*G175/1</f>
        <v>0</v>
      </c>
      <c r="V175" s="72">
        <f>IF(
                        C175="INSUMO",
                                        IFERROR(
                                            IF(
                                                INDEX(
                                                    Insumos!C:C,
                                                    MATCH(
                                                        A175&amp;B175,
                                                        Insumos!I:I,
                                                        0)
                                                )="Verba",
                                                INDEX(
                                                    Insumos!F:F,
                                                    MATCH(
                                                        A175&amp;B175,
                                                        Insumos!I:I,
                                                        0)
                                                ),
                                                0
                                            ),
                                            "Não encontrado"),
                                        IFERROR(
                                            INDEX(W:W,
                                                MATCH(
                                                    A175&amp;B175,AG:AG,
                                                    0)
                                            ),
                                            "Não encontrado")
                                    )</f>
        <v>0</v>
      </c>
      <c r="W175" s="72">
        <f>V175*G175/1</f>
        <v>0</v>
      </c>
      <c r="X175" s="72">
        <f>IF(
                        C175="INSUMO",
                                        IFERROR(
                                            IF(
                                                INDEX(
                                                    Insumos!C:C,
                                                    MATCH(
                                                        A175&amp;B175,
                                                        Insumos!I:I,
                                                        0)
                                                )="Outro",
                                                INDEX(
                                                    Insumos!F:F,
                                                    MATCH(
                                                        A175&amp;B175,
                                                        Insumos!I:I,
                                                        0)
                                                ),
                                                0
                                            ),
                                            "Não encontrado"),
                                        IFERROR(
                                            INDEX(Y:Y,
                                                MATCH(
                                                    A175&amp;B175,AG:AG,
                                                    0)
                                            ),
                                            "Não encontrado")
                                    )</f>
        <v>0</v>
      </c>
      <c r="Y175" s="72">
        <f>X175*G175/1</f>
        <v>0</v>
      </c>
      <c r="Z175" s="72">
        <f>IF(
                            C175="INSUMO",
                            IFERROR(
                                INDEX(
                                    Insumos!F:F,
                                    MATCH(
                                        A175&amp;B175,
                                        Insumos!I:I,
                                        0)
                                ),
                                "Não encontrado"),
                            IFERROR(
                                INDEX(AA:AA,
                                    MATCH(
                                        A175&amp;B175,AG:AG,
                                        0)
                                ),
                                "Não encontrado")
                        )</f>
        <v>0.24</v>
      </c>
      <c r="AA175" s="72">
        <f>G175*Z175</f>
        <v>0.19655999999999998</v>
      </c>
      <c r="AB175" s="73"/>
      <c r="AC175" s="73"/>
      <c r="AD175" s="70" t="s">
        <v>39</v>
      </c>
      <c r="AE175" s="74"/>
      <c r="AF175" s="74"/>
    </row>
    <row r="176" spans="1:33" x14ac:dyDescent="0.25">
      <c r="A176" s="136" t="s">
        <v>294</v>
      </c>
      <c r="B176" s="51" t="s">
        <v>38</v>
      </c>
      <c r="C176" s="52" t="s">
        <v>39</v>
      </c>
      <c r="D176" s="53" t="s">
        <v>40</v>
      </c>
      <c r="E176" s="53" t="s">
        <v>295</v>
      </c>
      <c r="F176" s="54" t="s">
        <v>95</v>
      </c>
      <c r="G176" s="55"/>
      <c r="H176" s="56"/>
      <c r="I176" s="56">
        <f>SUM(I177:I181)</f>
        <v>9.4926700000000022</v>
      </c>
      <c r="J176" s="56"/>
      <c r="K176" s="56">
        <f>SUM(K177:K181)</f>
        <v>5.7183936924800003</v>
      </c>
      <c r="L176" s="56"/>
      <c r="M176" s="56">
        <f>SUM(M177:M181)</f>
        <v>4.9161976924799999</v>
      </c>
      <c r="N176" s="56"/>
      <c r="O176" s="56">
        <f>SUM(O177:O181)</f>
        <v>0</v>
      </c>
      <c r="P176" s="56"/>
      <c r="Q176" s="56">
        <f>SUM(Q177:Q181)</f>
        <v>0</v>
      </c>
      <c r="R176" s="56"/>
      <c r="S176" s="56">
        <f>SUM(S177:S181)</f>
        <v>0</v>
      </c>
      <c r="T176" s="56"/>
      <c r="U176" s="56">
        <f>SUM(U177:U181)</f>
        <v>0</v>
      </c>
      <c r="V176" s="56"/>
      <c r="W176" s="56">
        <f>SUM(W177:W181)</f>
        <v>0</v>
      </c>
      <c r="X176" s="56"/>
      <c r="Y176" s="56">
        <f>SUM(Y177:Y181)</f>
        <v>0.80219599999999991</v>
      </c>
      <c r="Z176" s="56"/>
      <c r="AA176" s="56">
        <f>SUM(AA177:AA181)</f>
        <v>15.211063692480002</v>
      </c>
      <c r="AB176" s="57" t="s">
        <v>39</v>
      </c>
      <c r="AC176" s="57"/>
      <c r="AD176" s="53" t="s">
        <v>39</v>
      </c>
      <c r="AE176" s="58" t="s">
        <v>39</v>
      </c>
      <c r="AF176" s="58" t="s">
        <v>262</v>
      </c>
      <c r="AG176" t="str">
        <f>A176&amp;B176&amp;C176</f>
        <v>104918SINAPI</v>
      </c>
    </row>
    <row r="177" spans="1:33" x14ac:dyDescent="0.25">
      <c r="A177" s="137" t="s">
        <v>296</v>
      </c>
      <c r="B177" s="68" t="s">
        <v>38</v>
      </c>
      <c r="C177" s="69" t="s">
        <v>86</v>
      </c>
      <c r="D177" s="70" t="s">
        <v>40</v>
      </c>
      <c r="E177" s="70" t="s">
        <v>297</v>
      </c>
      <c r="F177" s="71" t="s">
        <v>95</v>
      </c>
      <c r="G177" s="71">
        <v>1</v>
      </c>
      <c r="H177" s="72">
        <f>IF(
                        C177="INSUMO",
                                        IFERROR(
                                            IF(
                                                INDEX(
                                                    Insumos!C:C,
                                                    MATCH(
                                                        A177&amp;B177,
                                                        Insumos!I:I,
                                                        0)
                                                )="Material",
                                                INDEX(
                                                    Insumos!F:F,
                                                    MATCH(
                                                        A177&amp;B177,
                                                        Insumos!I:I,
                                                        0)
                                                ),
                                                0
                                            ),
                                            "Não encontrado"),
                                        IFERROR(
                                            INDEX(I:I,
                                                MATCH(
                                                    A177&amp;B177,AG:AG,
                                                    0)
                                            ),
                                            "Não encontrado")
                                    )</f>
        <v>8.7357000000000014</v>
      </c>
      <c r="I177" s="72">
        <f>H177*G177/1</f>
        <v>8.7357000000000014</v>
      </c>
      <c r="J177" s="72">
        <f t="shared" ref="J177:K181" si="115">T177 + N177 + L177 + X177 + R177 + P177 + V177</f>
        <v>0.69045831428000004</v>
      </c>
      <c r="K177" s="72">
        <f t="shared" si="115"/>
        <v>0.69045831428000004</v>
      </c>
      <c r="L177" s="72">
        <f>IF(
                        C177="INSUMO",
                                        IFERROR(
                                            IF(
                                                INDEX(
                                                    Insumos!C:C,
                                                    MATCH(
                                                        A177&amp;B177,
                                                        Insumos!I:I,
                                                        0)
                                                )="Mao_obra",
                                                INDEX(
                                                    Insumos!F:F,
                                                    MATCH(
                                                        A177&amp;B177,
                                                        Insumos!I:I,
                                                        0)
                                                ),
                                                0
                                            ),
                                            "Não encontrado"),
                                        IFERROR(
                                            INDEX(M:M,
                                                MATCH(
                                                    A177&amp;B177,AG:AG,
                                                    0)
                                            ),
                                            "Não encontrado")
                                    )</f>
        <v>0.59608231428000003</v>
      </c>
      <c r="M177" s="72">
        <f>L177*G177/1</f>
        <v>0.59608231428000003</v>
      </c>
      <c r="N177" s="72">
        <f>IF(
                        C177="INSUMO",
                                        IFERROR(
                                            IF(
                                                INDEX(
                                                    Insumos!C:C,
                                                    MATCH(
                                                        A177&amp;B177,
                                                        Insumos!I:I,
                                                        0)
                                                )="Equipamento",
                                                INDEX(
                                                    Insumos!F:F,
                                                    MATCH(
                                                        A177&amp;B177,
                                                        Insumos!I:I,
                                                        0)
                                                ),
                                                0
                                            ),
                                            "Não encontrado"),
                                        IFERROR(
                                            INDEX(O:O,
                                                MATCH(
                                                    A177&amp;B177,AG:AG,
                                                    0)
                                            ),
                                            "Não encontrado")
                                    )</f>
        <v>0</v>
      </c>
      <c r="O177" s="72">
        <f>N177*G177/1</f>
        <v>0</v>
      </c>
      <c r="P177" s="72">
        <f>IF(
                        C177="INSUMO",
                                        IFERROR(
                                            IF(
                                                INDEX(
                                                    Insumos!C:C,
                                                    MATCH(
                                                        A177&amp;B177,
                                                        Insumos!I:I,
                                                        0)
                                                )="Transporte",
                                                INDEX(
                                                    Insumos!F:F,
                                                    MATCH(
                                                        A177&amp;B177,
                                                        Insumos!I:I,
                                                        0)
                                                ),
                                                0
                                            ),
                                            "Não encontrado"),
                                        IFERROR(
                                            INDEX(Q:Q,
                                                MATCH(
                                                    A177&amp;B177,AG:AG,
                                                    0)
                                            ),
                                            "Não encontrado")
                                    )</f>
        <v>0</v>
      </c>
      <c r="Q177" s="72">
        <f>P177*G177/1</f>
        <v>0</v>
      </c>
      <c r="R177" s="72">
        <f>IF(
                        C177="INSUMO",
                                        IFERROR(
                                            IF(
                                                INDEX(
                                                    Insumos!C:C,
                                                    MATCH(
                                                        A177&amp;B177,
                                                        Insumos!I:I,
                                                        0)
                                                )="Terceirizados",
                                                INDEX(
                                                    Insumos!F:F,
                                                    MATCH(
                                                        A177&amp;B177,
                                                        Insumos!I:I,
                                                        0)
                                                ),
                                                0
                                            ),
                                            "Não encontrado"),
                                        IFERROR(
                                            INDEX(S:S,
                                                MATCH(
                                                    A177&amp;B177,AG:AG,
                                                    0)
                                            ),
                                            "Não encontrado")
                                    )</f>
        <v>0</v>
      </c>
      <c r="S177" s="72">
        <f>R177*G177/1</f>
        <v>0</v>
      </c>
      <c r="T177" s="72">
        <f>IF(
                        C177="INSUMO",
                                        IFERROR(
                                            IF(
                                                INDEX(
                                                    Insumos!C:C,
                                                    MATCH(
                                                        A177&amp;B177,
                                                        Insumos!I:I,
                                                        0)
                                                )="Comissionamento",
                                                INDEX(
                                                    Insumos!F:F,
                                                    MATCH(
                                                        A177&amp;B177,
                                                        Insumos!I:I,
                                                        0)
                                                ),
                                                0
                                            ),
                                            "Não encontrado"),
                                        IFERROR(
                                            INDEX(U:U,
                                                MATCH(
                                                    A177&amp;B177,AG:AG,
                                                    0)
                                            ),
                                            "Não encontrado")
                                    )</f>
        <v>0</v>
      </c>
      <c r="U177" s="72">
        <f>T177*G177/1</f>
        <v>0</v>
      </c>
      <c r="V177" s="72">
        <f>IF(
                        C177="INSUMO",
                                        IFERROR(
                                            IF(
                                                INDEX(
                                                    Insumos!C:C,
                                                    MATCH(
                                                        A177&amp;B177,
                                                        Insumos!I:I,
                                                        0)
                                                )="Verba",
                                                INDEX(
                                                    Insumos!F:F,
                                                    MATCH(
                                                        A177&amp;B177,
                                                        Insumos!I:I,
                                                        0)
                                                ),
                                                0
                                            ),
                                            "Não encontrado"),
                                        IFERROR(
                                            INDEX(W:W,
                                                MATCH(
                                                    A177&amp;B177,AG:AG,
                                                    0)
                                            ),
                                            "Não encontrado")
                                    )</f>
        <v>0</v>
      </c>
      <c r="W177" s="72">
        <f>V177*G177/1</f>
        <v>0</v>
      </c>
      <c r="X177" s="72">
        <f>IF(
                        C177="INSUMO",
                                        IFERROR(
                                            IF(
                                                INDEX(
                                                    Insumos!C:C,
                                                    MATCH(
                                                        A177&amp;B177,
                                                        Insumos!I:I,
                                                        0)
                                                )="Outro",
                                                INDEX(
                                                    Insumos!F:F,
                                                    MATCH(
                                                        A177&amp;B177,
                                                        Insumos!I:I,
                                                        0)
                                                ),
                                                0
                                            ),
                                            "Não encontrado"),
                                        IFERROR(
                                            INDEX(Y:Y,
                                                MATCH(
                                                    A177&amp;B177,AG:AG,
                                                    0)
                                            ),
                                            "Não encontrado")
                                    )</f>
        <v>9.4375999999999988E-2</v>
      </c>
      <c r="Y177" s="72">
        <f>X177*G177/1</f>
        <v>9.4375999999999988E-2</v>
      </c>
      <c r="Z177" s="72">
        <f>IF(
                            C177="INSUMO",
                            IFERROR(
                                INDEX(
                                    Insumos!F:F,
                                    MATCH(
                                        A177&amp;B177,
                                        Insumos!I:I,
                                        0)
                                ),
                                "Não encontrado"),
                            IFERROR(
                                INDEX(AA:AA,
                                    MATCH(
                                        A177&amp;B177,AG:AG,
                                        0)
                                ),
                                "Não encontrado")
                        )</f>
        <v>9.4261583142800021</v>
      </c>
      <c r="AA177" s="72">
        <f>G177*Z177</f>
        <v>9.4261583142800021</v>
      </c>
      <c r="AB177" s="73"/>
      <c r="AC177" s="73"/>
      <c r="AD177" s="70" t="s">
        <v>39</v>
      </c>
      <c r="AE177" s="74"/>
      <c r="AF177" s="74"/>
    </row>
    <row r="178" spans="1:33" x14ac:dyDescent="0.25">
      <c r="A178" s="138" t="s">
        <v>286</v>
      </c>
      <c r="B178" s="60" t="s">
        <v>38</v>
      </c>
      <c r="C178" s="61" t="s">
        <v>86</v>
      </c>
      <c r="D178" s="62" t="s">
        <v>40</v>
      </c>
      <c r="E178" s="62" t="s">
        <v>287</v>
      </c>
      <c r="F178" s="63" t="s">
        <v>90</v>
      </c>
      <c r="G178" s="63">
        <v>0.10199999999999999</v>
      </c>
      <c r="H178" s="64">
        <f>IF(
                        C178="INSUMO",
                                        IFERROR(
                                            IF(
                                                INDEX(
                                                    Insumos!C:C,
                                                    MATCH(
                                                        A178&amp;B178,
                                                        Insumos!I:I,
                                                        0)
                                                )="Material",
                                                INDEX(
                                                    Insumos!F:F,
                                                    MATCH(
                                                        A178&amp;B178,
                                                        Insumos!I:I,
                                                        0)
                                                ),
                                                0
                                            ),
                                            "Não encontrado"),
                                        IFERROR(
                                            INDEX(I:I,
                                                MATCH(
                                                    A178&amp;B178,AG:AG,
                                                    0)
                                            ),
                                            "Não encontrado")
                                    )</f>
        <v>0</v>
      </c>
      <c r="I178" s="64">
        <f>H178*G178/1</f>
        <v>0</v>
      </c>
      <c r="J178" s="64">
        <f t="shared" si="115"/>
        <v>37.793896000000004</v>
      </c>
      <c r="K178" s="64">
        <f t="shared" si="115"/>
        <v>3.8549773919999999</v>
      </c>
      <c r="L178" s="64">
        <f>IF(
                        C178="INSUMO",
                                        IFERROR(
                                            IF(
                                                INDEX(
                                                    Insumos!C:C,
                                                    MATCH(
                                                        A178&amp;B178,
                                                        Insumos!I:I,
                                                        0)
                                                )="Mao_obra",
                                                INDEX(
                                                    Insumos!F:F,
                                                    MATCH(
                                                        A178&amp;B178,
                                                        Insumos!I:I,
                                                        0)
                                                ),
                                                0
                                            ),
                                            "Não encontrado"),
                                        IFERROR(
                                            INDEX(M:M,
                                                MATCH(
                                                    A178&amp;B178,AG:AG,
                                                    0)
                                            ),
                                            "Não encontrado")
                                    )</f>
        <v>32.773896000000001</v>
      </c>
      <c r="M178" s="64">
        <f>L178*G178/1</f>
        <v>3.3429373920000001</v>
      </c>
      <c r="N178" s="64">
        <f>IF(
                        C178="INSUMO",
                                        IFERROR(
                                            IF(
                                                INDEX(
                                                    Insumos!C:C,
                                                    MATCH(
                                                        A178&amp;B178,
                                                        Insumos!I:I,
                                                        0)
                                                )="Equipamento",
                                                INDEX(
                                                    Insumos!F:F,
                                                    MATCH(
                                                        A178&amp;B178,
                                                        Insumos!I:I,
                                                        0)
                                                ),
                                                0
                                            ),
                                            "Não encontrado"),
                                        IFERROR(
                                            INDEX(O:O,
                                                MATCH(
                                                    A178&amp;B178,AG:AG,
                                                    0)
                                            ),
                                            "Não encontrado")
                                    )</f>
        <v>0</v>
      </c>
      <c r="O178" s="64">
        <f>N178*G178/1</f>
        <v>0</v>
      </c>
      <c r="P178" s="64">
        <f>IF(
                        C178="INSUMO",
                                        IFERROR(
                                            IF(
                                                INDEX(
                                                    Insumos!C:C,
                                                    MATCH(
                                                        A178&amp;B178,
                                                        Insumos!I:I,
                                                        0)
                                                )="Transporte",
                                                INDEX(
                                                    Insumos!F:F,
                                                    MATCH(
                                                        A178&amp;B178,
                                                        Insumos!I:I,
                                                        0)
                                                ),
                                                0
                                            ),
                                            "Não encontrado"),
                                        IFERROR(
                                            INDEX(Q:Q,
                                                MATCH(
                                                    A178&amp;B178,AG:AG,
                                                    0)
                                            ),
                                            "Não encontrado")
                                    )</f>
        <v>0</v>
      </c>
      <c r="Q178" s="64">
        <f>P178*G178/1</f>
        <v>0</v>
      </c>
      <c r="R178" s="64">
        <f>IF(
                        C178="INSUMO",
                                        IFERROR(
                                            IF(
                                                INDEX(
                                                    Insumos!C:C,
                                                    MATCH(
                                                        A178&amp;B178,
                                                        Insumos!I:I,
                                                        0)
                                                )="Terceirizados",
                                                INDEX(
                                                    Insumos!F:F,
                                                    MATCH(
                                                        A178&amp;B178,
                                                        Insumos!I:I,
                                                        0)
                                                ),
                                                0
                                            ),
                                            "Não encontrado"),
                                        IFERROR(
                                            INDEX(S:S,
                                                MATCH(
                                                    A178&amp;B178,AG:AG,
                                                    0)
                                            ),
                                            "Não encontrado")
                                    )</f>
        <v>0</v>
      </c>
      <c r="S178" s="64">
        <f>R178*G178/1</f>
        <v>0</v>
      </c>
      <c r="T178" s="64">
        <f>IF(
                        C178="INSUMO",
                                        IFERROR(
                                            IF(
                                                INDEX(
                                                    Insumos!C:C,
                                                    MATCH(
                                                        A178&amp;B178,
                                                        Insumos!I:I,
                                                        0)
                                                )="Comissionamento",
                                                INDEX(
                                                    Insumos!F:F,
                                                    MATCH(
                                                        A178&amp;B178,
                                                        Insumos!I:I,
                                                        0)
                                                ),
                                                0
                                            ),
                                            "Não encontrado"),
                                        IFERROR(
                                            INDEX(U:U,
                                                MATCH(
                                                    A178&amp;B178,AG:AG,
                                                    0)
                                            ),
                                            "Não encontrado")
                                    )</f>
        <v>0</v>
      </c>
      <c r="U178" s="64">
        <f>T178*G178/1</f>
        <v>0</v>
      </c>
      <c r="V178" s="64">
        <f>IF(
                        C178="INSUMO",
                                        IFERROR(
                                            IF(
                                                INDEX(
                                                    Insumos!C:C,
                                                    MATCH(
                                                        A178&amp;B178,
                                                        Insumos!I:I,
                                                        0)
                                                )="Verba",
                                                INDEX(
                                                    Insumos!F:F,
                                                    MATCH(
                                                        A178&amp;B178,
                                                        Insumos!I:I,
                                                        0)
                                                ),
                                                0
                                            ),
                                            "Não encontrado"),
                                        IFERROR(
                                            INDEX(W:W,
                                                MATCH(
                                                    A178&amp;B178,AG:AG,
                                                    0)
                                            ),
                                            "Não encontrado")
                                    )</f>
        <v>0</v>
      </c>
      <c r="W178" s="64">
        <f>V178*G178/1</f>
        <v>0</v>
      </c>
      <c r="X178" s="64">
        <f>IF(
                        C178="INSUMO",
                                        IFERROR(
                                            IF(
                                                INDEX(
                                                    Insumos!C:C,
                                                    MATCH(
                                                        A178&amp;B178,
                                                        Insumos!I:I,
                                                        0)
                                                )="Outro",
                                                INDEX(
                                                    Insumos!F:F,
                                                    MATCH(
                                                        A178&amp;B178,
                                                        Insumos!I:I,
                                                        0)
                                                ),
                                                0
                                            ),
                                            "Não encontrado"),
                                        IFERROR(
                                            INDEX(Y:Y,
                                                MATCH(
                                                    A178&amp;B178,AG:AG,
                                                    0)
                                            ),
                                            "Não encontrado")
                                    )</f>
        <v>5.0199999999999996</v>
      </c>
      <c r="Y178" s="64">
        <f>X178*G178/1</f>
        <v>0.51203999999999994</v>
      </c>
      <c r="Z178" s="64">
        <f>IF(
                            C178="INSUMO",
                            IFERROR(
                                INDEX(
                                    Insumos!F:F,
                                    MATCH(
                                        A178&amp;B178,
                                        Insumos!I:I,
                                        0)
                                ),
                                "Não encontrado"),
                            IFERROR(
                                INDEX(AA:AA,
                                    MATCH(
                                        A178&amp;B178,AG:AG,
                                        0)
                                ),
                                "Não encontrado")
                        )</f>
        <v>37.793895999999997</v>
      </c>
      <c r="AA178" s="64">
        <f>G178*Z178</f>
        <v>3.8549773919999994</v>
      </c>
      <c r="AB178" s="65"/>
      <c r="AC178" s="65"/>
      <c r="AD178" s="62" t="s">
        <v>39</v>
      </c>
      <c r="AE178" s="66"/>
      <c r="AF178" s="66"/>
    </row>
    <row r="179" spans="1:33" x14ac:dyDescent="0.25">
      <c r="A179" s="137" t="s">
        <v>288</v>
      </c>
      <c r="B179" s="68" t="s">
        <v>38</v>
      </c>
      <c r="C179" s="69" t="s">
        <v>86</v>
      </c>
      <c r="D179" s="70" t="s">
        <v>40</v>
      </c>
      <c r="E179" s="70" t="s">
        <v>289</v>
      </c>
      <c r="F179" s="71" t="s">
        <v>90</v>
      </c>
      <c r="G179" s="71">
        <v>3.9E-2</v>
      </c>
      <c r="H179" s="72">
        <f>IF(
                        C179="INSUMO",
                                        IFERROR(
                                            IF(
                                                INDEX(
                                                    Insumos!C:C,
                                                    MATCH(
                                                        A179&amp;B179,
                                                        Insumos!I:I,
                                                        0)
                                                )="Material",
                                                INDEX(
                                                    Insumos!F:F,
                                                    MATCH(
                                                        A179&amp;B179,
                                                        Insumos!I:I,
                                                        0)
                                                ),
                                                0
                                            ),
                                            "Não encontrado"),
                                        IFERROR(
                                            INDEX(I:I,
                                                MATCH(
                                                    A179&amp;B179,AG:AG,
                                                    0)
                                            ),
                                            "Não encontrado")
                                    )</f>
        <v>0</v>
      </c>
      <c r="I179" s="72">
        <f>H179*G179/1</f>
        <v>0</v>
      </c>
      <c r="J179" s="72">
        <f t="shared" si="115"/>
        <v>30.0758458</v>
      </c>
      <c r="K179" s="72">
        <f t="shared" si="115"/>
        <v>1.1729579861999999</v>
      </c>
      <c r="L179" s="72">
        <f>IF(
                        C179="INSUMO",
                                        IFERROR(
                                            IF(
                                                INDEX(
                                                    Insumos!C:C,
                                                    MATCH(
                                                        A179&amp;B179,
                                                        Insumos!I:I,
                                                        0)
                                                )="Mao_obra",
                                                INDEX(
                                                    Insumos!F:F,
                                                    MATCH(
                                                        A179&amp;B179,
                                                        Insumos!I:I,
                                                        0)
                                                ),
                                                0
                                            ),
                                            "Não encontrado"),
                                        IFERROR(
                                            INDEX(M:M,
                                                MATCH(
                                                    A179&amp;B179,AG:AG,
                                                    0)
                                            ),
                                            "Não encontrado")
                                    )</f>
        <v>25.0558458</v>
      </c>
      <c r="M179" s="72">
        <f>L179*G179/1</f>
        <v>0.97717798619999996</v>
      </c>
      <c r="N179" s="72">
        <f>IF(
                        C179="INSUMO",
                                        IFERROR(
                                            IF(
                                                INDEX(
                                                    Insumos!C:C,
                                                    MATCH(
                                                        A179&amp;B179,
                                                        Insumos!I:I,
                                                        0)
                                                )="Equipamento",
                                                INDEX(
                                                    Insumos!F:F,
                                                    MATCH(
                                                        A179&amp;B179,
                                                        Insumos!I:I,
                                                        0)
                                                ),
                                                0
                                            ),
                                            "Não encontrado"),
                                        IFERROR(
                                            INDEX(O:O,
                                                MATCH(
                                                    A179&amp;B179,AG:AG,
                                                    0)
                                            ),
                                            "Não encontrado")
                                    )</f>
        <v>0</v>
      </c>
      <c r="O179" s="72">
        <f>N179*G179/1</f>
        <v>0</v>
      </c>
      <c r="P179" s="72">
        <f>IF(
                        C179="INSUMO",
                                        IFERROR(
                                            IF(
                                                INDEX(
                                                    Insumos!C:C,
                                                    MATCH(
                                                        A179&amp;B179,
                                                        Insumos!I:I,
                                                        0)
                                                )="Transporte",
                                                INDEX(
                                                    Insumos!F:F,
                                                    MATCH(
                                                        A179&amp;B179,
                                                        Insumos!I:I,
                                                        0)
                                                ),
                                                0
                                            ),
                                            "Não encontrado"),
                                        IFERROR(
                                            INDEX(Q:Q,
                                                MATCH(
                                                    A179&amp;B179,AG:AG,
                                                    0)
                                            ),
                                            "Não encontrado")
                                    )</f>
        <v>0</v>
      </c>
      <c r="Q179" s="72">
        <f>P179*G179/1</f>
        <v>0</v>
      </c>
      <c r="R179" s="72">
        <f>IF(
                        C179="INSUMO",
                                        IFERROR(
                                            IF(
                                                INDEX(
                                                    Insumos!C:C,
                                                    MATCH(
                                                        A179&amp;B179,
                                                        Insumos!I:I,
                                                        0)
                                                )="Terceirizados",
                                                INDEX(
                                                    Insumos!F:F,
                                                    MATCH(
                                                        A179&amp;B179,
                                                        Insumos!I:I,
                                                        0)
                                                ),
                                                0
                                            ),
                                            "Não encontrado"),
                                        IFERROR(
                                            INDEX(S:S,
                                                MATCH(
                                                    A179&amp;B179,AG:AG,
                                                    0)
                                            ),
                                            "Não encontrado")
                                    )</f>
        <v>0</v>
      </c>
      <c r="S179" s="72">
        <f>R179*G179/1</f>
        <v>0</v>
      </c>
      <c r="T179" s="72">
        <f>IF(
                        C179="INSUMO",
                                        IFERROR(
                                            IF(
                                                INDEX(
                                                    Insumos!C:C,
                                                    MATCH(
                                                        A179&amp;B179,
                                                        Insumos!I:I,
                                                        0)
                                                )="Comissionamento",
                                                INDEX(
                                                    Insumos!F:F,
                                                    MATCH(
                                                        A179&amp;B179,
                                                        Insumos!I:I,
                                                        0)
                                                ),
                                                0
                                            ),
                                            "Não encontrado"),
                                        IFERROR(
                                            INDEX(U:U,
                                                MATCH(
                                                    A179&amp;B179,AG:AG,
                                                    0)
                                            ),
                                            "Não encontrado")
                                    )</f>
        <v>0</v>
      </c>
      <c r="U179" s="72">
        <f>T179*G179/1</f>
        <v>0</v>
      </c>
      <c r="V179" s="72">
        <f>IF(
                        C179="INSUMO",
                                        IFERROR(
                                            IF(
                                                INDEX(
                                                    Insumos!C:C,
                                                    MATCH(
                                                        A179&amp;B179,
                                                        Insumos!I:I,
                                                        0)
                                                )="Verba",
                                                INDEX(
                                                    Insumos!F:F,
                                                    MATCH(
                                                        A179&amp;B179,
                                                        Insumos!I:I,
                                                        0)
                                                ),
                                                0
                                            ),
                                            "Não encontrado"),
                                        IFERROR(
                                            INDEX(W:W,
                                                MATCH(
                                                    A179&amp;B179,AG:AG,
                                                    0)
                                            ),
                                            "Não encontrado")
                                    )</f>
        <v>0</v>
      </c>
      <c r="W179" s="72">
        <f>V179*G179/1</f>
        <v>0</v>
      </c>
      <c r="X179" s="72">
        <f>IF(
                        C179="INSUMO",
                                        IFERROR(
                                            IF(
                                                INDEX(
                                                    Insumos!C:C,
                                                    MATCH(
                                                        A179&amp;B179,
                                                        Insumos!I:I,
                                                        0)
                                                )="Outro",
                                                INDEX(
                                                    Insumos!F:F,
                                                    MATCH(
                                                        A179&amp;B179,
                                                        Insumos!I:I,
                                                        0)
                                                ),
                                                0
                                            ),
                                            "Não encontrado"),
                                        IFERROR(
                                            INDEX(Y:Y,
                                                MATCH(
                                                    A179&amp;B179,AG:AG,
                                                    0)
                                            ),
                                            "Não encontrado")
                                    )</f>
        <v>5.0199999999999996</v>
      </c>
      <c r="Y179" s="72">
        <f>X179*G179/1</f>
        <v>0.19577999999999998</v>
      </c>
      <c r="Z179" s="72">
        <f>IF(
                            C179="INSUMO",
                            IFERROR(
                                INDEX(
                                    Insumos!F:F,
                                    MATCH(
                                        A179&amp;B179,
                                        Insumos!I:I,
                                        0)
                                ),
                                "Não encontrado"),
                            IFERROR(
                                INDEX(AA:AA,
                                    MATCH(
                                        A179&amp;B179,AG:AG,
                                        0)
                                ),
                                "Não encontrado")
                        )</f>
        <v>30.0758458</v>
      </c>
      <c r="AA179" s="72">
        <f>G179*Z179</f>
        <v>1.1729579861999999</v>
      </c>
      <c r="AB179" s="73"/>
      <c r="AC179" s="73"/>
      <c r="AD179" s="70" t="s">
        <v>39</v>
      </c>
      <c r="AE179" s="74"/>
      <c r="AF179" s="74"/>
    </row>
    <row r="180" spans="1:33" x14ac:dyDescent="0.25">
      <c r="A180" s="138" t="s">
        <v>290</v>
      </c>
      <c r="B180" s="60" t="s">
        <v>38</v>
      </c>
      <c r="C180" s="61" t="s">
        <v>45</v>
      </c>
      <c r="D180" s="62" t="s">
        <v>40</v>
      </c>
      <c r="E180" s="62" t="s">
        <v>291</v>
      </c>
      <c r="F180" s="63" t="s">
        <v>95</v>
      </c>
      <c r="G180" s="63">
        <v>2.5000000000000001E-2</v>
      </c>
      <c r="H180" s="64">
        <f>IF(
                        C180="INSUMO",
                                        IFERROR(
                                            IF(
                                                INDEX(
                                                    Insumos!C:C,
                                                    MATCH(
                                                        A180&amp;B180,
                                                        Insumos!I:I,
                                                        0)
                                                )="Material",
                                                INDEX(
                                                    Insumos!F:F,
                                                    MATCH(
                                                        A180&amp;B180,
                                                        Insumos!I:I,
                                                        0)
                                                ),
                                                0
                                            ),
                                            "Não encontrado"),
                                        IFERROR(
                                            INDEX(I:I,
                                                MATCH(
                                                    A180&amp;B180,AG:AG,
                                                    0)
                                            ),
                                            "Não encontrado")
                                    )</f>
        <v>25.45</v>
      </c>
      <c r="I180" s="64">
        <f>H180*G180/1</f>
        <v>0.63624999999999998</v>
      </c>
      <c r="J180" s="64">
        <f t="shared" si="115"/>
        <v>0</v>
      </c>
      <c r="K180" s="64">
        <f t="shared" si="115"/>
        <v>0</v>
      </c>
      <c r="L180" s="64">
        <f>IF(
                        C180="INSUMO",
                                        IFERROR(
                                            IF(
                                                INDEX(
                                                    Insumos!C:C,
                                                    MATCH(
                                                        A180&amp;B180,
                                                        Insumos!I:I,
                                                        0)
                                                )="Mao_obra",
                                                INDEX(
                                                    Insumos!F:F,
                                                    MATCH(
                                                        A180&amp;B180,
                                                        Insumos!I:I,
                                                        0)
                                                ),
                                                0
                                            ),
                                            "Não encontrado"),
                                        IFERROR(
                                            INDEX(M:M,
                                                MATCH(
                                                    A180&amp;B180,AG:AG,
                                                    0)
                                            ),
                                            "Não encontrado")
                                    )</f>
        <v>0</v>
      </c>
      <c r="M180" s="64">
        <f>L180*G180/1</f>
        <v>0</v>
      </c>
      <c r="N180" s="64">
        <f>IF(
                        C180="INSUMO",
                                        IFERROR(
                                            IF(
                                                INDEX(
                                                    Insumos!C:C,
                                                    MATCH(
                                                        A180&amp;B180,
                                                        Insumos!I:I,
                                                        0)
                                                )="Equipamento",
                                                INDEX(
                                                    Insumos!F:F,
                                                    MATCH(
                                                        A180&amp;B180,
                                                        Insumos!I:I,
                                                        0)
                                                ),
                                                0
                                            ),
                                            "Não encontrado"),
                                        IFERROR(
                                            INDEX(O:O,
                                                MATCH(
                                                    A180&amp;B180,AG:AG,
                                                    0)
                                            ),
                                            "Não encontrado")
                                    )</f>
        <v>0</v>
      </c>
      <c r="O180" s="64">
        <f>N180*G180/1</f>
        <v>0</v>
      </c>
      <c r="P180" s="64">
        <f>IF(
                        C180="INSUMO",
                                        IFERROR(
                                            IF(
                                                INDEX(
                                                    Insumos!C:C,
                                                    MATCH(
                                                        A180&amp;B180,
                                                        Insumos!I:I,
                                                        0)
                                                )="Transporte",
                                                INDEX(
                                                    Insumos!F:F,
                                                    MATCH(
                                                        A180&amp;B180,
                                                        Insumos!I:I,
                                                        0)
                                                ),
                                                0
                                            ),
                                            "Não encontrado"),
                                        IFERROR(
                                            INDEX(Q:Q,
                                                MATCH(
                                                    A180&amp;B180,AG:AG,
                                                    0)
                                            ),
                                            "Não encontrado")
                                    )</f>
        <v>0</v>
      </c>
      <c r="Q180" s="64">
        <f>P180*G180/1</f>
        <v>0</v>
      </c>
      <c r="R180" s="64">
        <f>IF(
                        C180="INSUMO",
                                        IFERROR(
                                            IF(
                                                INDEX(
                                                    Insumos!C:C,
                                                    MATCH(
                                                        A180&amp;B180,
                                                        Insumos!I:I,
                                                        0)
                                                )="Terceirizados",
                                                INDEX(
                                                    Insumos!F:F,
                                                    MATCH(
                                                        A180&amp;B180,
                                                        Insumos!I:I,
                                                        0)
                                                ),
                                                0
                                            ),
                                            "Não encontrado"),
                                        IFERROR(
                                            INDEX(S:S,
                                                MATCH(
                                                    A180&amp;B180,AG:AG,
                                                    0)
                                            ),
                                            "Não encontrado")
                                    )</f>
        <v>0</v>
      </c>
      <c r="S180" s="64">
        <f>R180*G180/1</f>
        <v>0</v>
      </c>
      <c r="T180" s="64">
        <f>IF(
                        C180="INSUMO",
                                        IFERROR(
                                            IF(
                                                INDEX(
                                                    Insumos!C:C,
                                                    MATCH(
                                                        A180&amp;B180,
                                                        Insumos!I:I,
                                                        0)
                                                )="Comissionamento",
                                                INDEX(
                                                    Insumos!F:F,
                                                    MATCH(
                                                        A180&amp;B180,
                                                        Insumos!I:I,
                                                        0)
                                                ),
                                                0
                                            ),
                                            "Não encontrado"),
                                        IFERROR(
                                            INDEX(U:U,
                                                MATCH(
                                                    A180&amp;B180,AG:AG,
                                                    0)
                                            ),
                                            "Não encontrado")
                                    )</f>
        <v>0</v>
      </c>
      <c r="U180" s="64">
        <f>T180*G180/1</f>
        <v>0</v>
      </c>
      <c r="V180" s="64">
        <f>IF(
                        C180="INSUMO",
                                        IFERROR(
                                            IF(
                                                INDEX(
                                                    Insumos!C:C,
                                                    MATCH(
                                                        A180&amp;B180,
                                                        Insumos!I:I,
                                                        0)
                                                )="Verba",
                                                INDEX(
                                                    Insumos!F:F,
                                                    MATCH(
                                                        A180&amp;B180,
                                                        Insumos!I:I,
                                                        0)
                                                ),
                                                0
                                            ),
                                            "Não encontrado"),
                                        IFERROR(
                                            INDEX(W:W,
                                                MATCH(
                                                    A180&amp;B180,AG:AG,
                                                    0)
                                            ),
                                            "Não encontrado")
                                    )</f>
        <v>0</v>
      </c>
      <c r="W180" s="64">
        <f>V180*G180/1</f>
        <v>0</v>
      </c>
      <c r="X180" s="64">
        <f>IF(
                        C180="INSUMO",
                                        IFERROR(
                                            IF(
                                                INDEX(
                                                    Insumos!C:C,
                                                    MATCH(
                                                        A180&amp;B180,
                                                        Insumos!I:I,
                                                        0)
                                                )="Outro",
                                                INDEX(
                                                    Insumos!F:F,
                                                    MATCH(
                                                        A180&amp;B180,
                                                        Insumos!I:I,
                                                        0)
                                                ),
                                                0
                                            ),
                                            "Não encontrado"),
                                        IFERROR(
                                            INDEX(Y:Y,
                                                MATCH(
                                                    A180&amp;B180,AG:AG,
                                                    0)
                                            ),
                                            "Não encontrado")
                                    )</f>
        <v>0</v>
      </c>
      <c r="Y180" s="64">
        <f>X180*G180/1</f>
        <v>0</v>
      </c>
      <c r="Z180" s="64">
        <f>IF(
                            C180="INSUMO",
                            IFERROR(
                                INDEX(
                                    Insumos!F:F,
                                    MATCH(
                                        A180&amp;B180,
                                        Insumos!I:I,
                                        0)
                                ),
                                "Não encontrado"),
                            IFERROR(
                                INDEX(AA:AA,
                                    MATCH(
                                        A180&amp;B180,AG:AG,
                                        0)
                                ),
                                "Não encontrado")
                        )</f>
        <v>25.45</v>
      </c>
      <c r="AA180" s="64">
        <f>G180*Z180</f>
        <v>0.63624999999999998</v>
      </c>
      <c r="AB180" s="65"/>
      <c r="AC180" s="65"/>
      <c r="AD180" s="62" t="s">
        <v>39</v>
      </c>
      <c r="AE180" s="66"/>
      <c r="AF180" s="66"/>
    </row>
    <row r="181" spans="1:33" x14ac:dyDescent="0.25">
      <c r="A181" s="137" t="s">
        <v>292</v>
      </c>
      <c r="B181" s="68" t="s">
        <v>38</v>
      </c>
      <c r="C181" s="69" t="s">
        <v>45</v>
      </c>
      <c r="D181" s="70" t="s">
        <v>40</v>
      </c>
      <c r="E181" s="70" t="s">
        <v>293</v>
      </c>
      <c r="F181" s="71" t="s">
        <v>78</v>
      </c>
      <c r="G181" s="71">
        <v>0.503</v>
      </c>
      <c r="H181" s="72">
        <f>IF(
                        C181="INSUMO",
                                        IFERROR(
                                            IF(
                                                INDEX(
                                                    Insumos!C:C,
                                                    MATCH(
                                                        A181&amp;B181,
                                                        Insumos!I:I,
                                                        0)
                                                )="Material",
                                                INDEX(
                                                    Insumos!F:F,
                                                    MATCH(
                                                        A181&amp;B181,
                                                        Insumos!I:I,
                                                        0)
                                                ),
                                                0
                                            ),
                                            "Não encontrado"),
                                        IFERROR(
                                            INDEX(I:I,
                                                MATCH(
                                                    A181&amp;B181,AG:AG,
                                                    0)
                                            ),
                                            "Não encontrado")
                                    )</f>
        <v>0.24</v>
      </c>
      <c r="I181" s="72">
        <f>H181*G181/1</f>
        <v>0.12071999999999999</v>
      </c>
      <c r="J181" s="72">
        <f t="shared" si="115"/>
        <v>0</v>
      </c>
      <c r="K181" s="72">
        <f t="shared" si="115"/>
        <v>0</v>
      </c>
      <c r="L181" s="72">
        <f>IF(
                        C181="INSUMO",
                                        IFERROR(
                                            IF(
                                                INDEX(
                                                    Insumos!C:C,
                                                    MATCH(
                                                        A181&amp;B181,
                                                        Insumos!I:I,
                                                        0)
                                                )="Mao_obra",
                                                INDEX(
                                                    Insumos!F:F,
                                                    MATCH(
                                                        A181&amp;B181,
                                                        Insumos!I:I,
                                                        0)
                                                ),
                                                0
                                            ),
                                            "Não encontrado"),
                                        IFERROR(
                                            INDEX(M:M,
                                                MATCH(
                                                    A181&amp;B181,AG:AG,
                                                    0)
                                            ),
                                            "Não encontrado")
                                    )</f>
        <v>0</v>
      </c>
      <c r="M181" s="72">
        <f>L181*G181/1</f>
        <v>0</v>
      </c>
      <c r="N181" s="72">
        <f>IF(
                        C181="INSUMO",
                                        IFERROR(
                                            IF(
                                                INDEX(
                                                    Insumos!C:C,
                                                    MATCH(
                                                        A181&amp;B181,
                                                        Insumos!I:I,
                                                        0)
                                                )="Equipamento",
                                                INDEX(
                                                    Insumos!F:F,
                                                    MATCH(
                                                        A181&amp;B181,
                                                        Insumos!I:I,
                                                        0)
                                                ),
                                                0
                                            ),
                                            "Não encontrado"),
                                        IFERROR(
                                            INDEX(O:O,
                                                MATCH(
                                                    A181&amp;B181,AG:AG,
                                                    0)
                                            ),
                                            "Não encontrado")
                                    )</f>
        <v>0</v>
      </c>
      <c r="O181" s="72">
        <f>N181*G181/1</f>
        <v>0</v>
      </c>
      <c r="P181" s="72">
        <f>IF(
                        C181="INSUMO",
                                        IFERROR(
                                            IF(
                                                INDEX(
                                                    Insumos!C:C,
                                                    MATCH(
                                                        A181&amp;B181,
                                                        Insumos!I:I,
                                                        0)
                                                )="Transporte",
                                                INDEX(
                                                    Insumos!F:F,
                                                    MATCH(
                                                        A181&amp;B181,
                                                        Insumos!I:I,
                                                        0)
                                                ),
                                                0
                                            ),
                                            "Não encontrado"),
                                        IFERROR(
                                            INDEX(Q:Q,
                                                MATCH(
                                                    A181&amp;B181,AG:AG,
                                                    0)
                                            ),
                                            "Não encontrado")
                                    )</f>
        <v>0</v>
      </c>
      <c r="Q181" s="72">
        <f>P181*G181/1</f>
        <v>0</v>
      </c>
      <c r="R181" s="72">
        <f>IF(
                        C181="INSUMO",
                                        IFERROR(
                                            IF(
                                                INDEX(
                                                    Insumos!C:C,
                                                    MATCH(
                                                        A181&amp;B181,
                                                        Insumos!I:I,
                                                        0)
                                                )="Terceirizados",
                                                INDEX(
                                                    Insumos!F:F,
                                                    MATCH(
                                                        A181&amp;B181,
                                                        Insumos!I:I,
                                                        0)
                                                ),
                                                0
                                            ),
                                            "Não encontrado"),
                                        IFERROR(
                                            INDEX(S:S,
                                                MATCH(
                                                    A181&amp;B181,AG:AG,
                                                    0)
                                            ),
                                            "Não encontrado")
                                    )</f>
        <v>0</v>
      </c>
      <c r="S181" s="72">
        <f>R181*G181/1</f>
        <v>0</v>
      </c>
      <c r="T181" s="72">
        <f>IF(
                        C181="INSUMO",
                                        IFERROR(
                                            IF(
                                                INDEX(
                                                    Insumos!C:C,
                                                    MATCH(
                                                        A181&amp;B181,
                                                        Insumos!I:I,
                                                        0)
                                                )="Comissionamento",
                                                INDEX(
                                                    Insumos!F:F,
                                                    MATCH(
                                                        A181&amp;B181,
                                                        Insumos!I:I,
                                                        0)
                                                ),
                                                0
                                            ),
                                            "Não encontrado"),
                                        IFERROR(
                                            INDEX(U:U,
                                                MATCH(
                                                    A181&amp;B181,AG:AG,
                                                    0)
                                            ),
                                            "Não encontrado")
                                    )</f>
        <v>0</v>
      </c>
      <c r="U181" s="72">
        <f>T181*G181/1</f>
        <v>0</v>
      </c>
      <c r="V181" s="72">
        <f>IF(
                        C181="INSUMO",
                                        IFERROR(
                                            IF(
                                                INDEX(
                                                    Insumos!C:C,
                                                    MATCH(
                                                        A181&amp;B181,
                                                        Insumos!I:I,
                                                        0)
                                                )="Verba",
                                                INDEX(
                                                    Insumos!F:F,
                                                    MATCH(
                                                        A181&amp;B181,
                                                        Insumos!I:I,
                                                        0)
                                                ),
                                                0
                                            ),
                                            "Não encontrado"),
                                        IFERROR(
                                            INDEX(W:W,
                                                MATCH(
                                                    A181&amp;B181,AG:AG,
                                                    0)
                                            ),
                                            "Não encontrado")
                                    )</f>
        <v>0</v>
      </c>
      <c r="W181" s="72">
        <f>V181*G181/1</f>
        <v>0</v>
      </c>
      <c r="X181" s="72">
        <f>IF(
                        C181="INSUMO",
                                        IFERROR(
                                            IF(
                                                INDEX(
                                                    Insumos!C:C,
                                                    MATCH(
                                                        A181&amp;B181,
                                                        Insumos!I:I,
                                                        0)
                                                )="Outro",
                                                INDEX(
                                                    Insumos!F:F,
                                                    MATCH(
                                                        A181&amp;B181,
                                                        Insumos!I:I,
                                                        0)
                                                ),
                                                0
                                            ),
                                            "Não encontrado"),
                                        IFERROR(
                                            INDEX(Y:Y,
                                                MATCH(
                                                    A181&amp;B181,AG:AG,
                                                    0)
                                            ),
                                            "Não encontrado")
                                    )</f>
        <v>0</v>
      </c>
      <c r="Y181" s="72">
        <f>X181*G181/1</f>
        <v>0</v>
      </c>
      <c r="Z181" s="72">
        <f>IF(
                            C181="INSUMO",
                            IFERROR(
                                INDEX(
                                    Insumos!F:F,
                                    MATCH(
                                        A181&amp;B181,
                                        Insumos!I:I,
                                        0)
                                ),
                                "Não encontrado"),
                            IFERROR(
                                INDEX(AA:AA,
                                    MATCH(
                                        A181&amp;B181,AG:AG,
                                        0)
                                ),
                                "Não encontrado")
                        )</f>
        <v>0.24</v>
      </c>
      <c r="AA181" s="72">
        <f>G181*Z181</f>
        <v>0.12071999999999999</v>
      </c>
      <c r="AB181" s="73"/>
      <c r="AC181" s="73"/>
      <c r="AD181" s="70" t="s">
        <v>39</v>
      </c>
      <c r="AE181" s="74"/>
      <c r="AF181" s="74"/>
    </row>
    <row r="182" spans="1:33" x14ac:dyDescent="0.25">
      <c r="A182" s="136" t="s">
        <v>298</v>
      </c>
      <c r="B182" s="51" t="s">
        <v>38</v>
      </c>
      <c r="C182" s="52" t="s">
        <v>39</v>
      </c>
      <c r="D182" s="53" t="s">
        <v>40</v>
      </c>
      <c r="E182" s="53" t="s">
        <v>299</v>
      </c>
      <c r="F182" s="54" t="s">
        <v>95</v>
      </c>
      <c r="G182" s="55"/>
      <c r="H182" s="56"/>
      <c r="I182" s="56">
        <f>SUM(I183:I187)</f>
        <v>8.9682100000000009</v>
      </c>
      <c r="J182" s="56"/>
      <c r="K182" s="56">
        <f>SUM(K183:K187)</f>
        <v>4.3683492647200008</v>
      </c>
      <c r="L182" s="56"/>
      <c r="M182" s="56">
        <f>SUM(M183:M187)</f>
        <v>3.7549052647200005</v>
      </c>
      <c r="N182" s="56"/>
      <c r="O182" s="56">
        <f>SUM(O183:O187)</f>
        <v>0</v>
      </c>
      <c r="P182" s="56"/>
      <c r="Q182" s="56">
        <f>SUM(Q183:Q187)</f>
        <v>0</v>
      </c>
      <c r="R182" s="56"/>
      <c r="S182" s="56">
        <f>SUM(S183:S187)</f>
        <v>0</v>
      </c>
      <c r="T182" s="56"/>
      <c r="U182" s="56">
        <f>SUM(U183:U187)</f>
        <v>0</v>
      </c>
      <c r="V182" s="56"/>
      <c r="W182" s="56">
        <f>SUM(W183:W187)</f>
        <v>0</v>
      </c>
      <c r="X182" s="56"/>
      <c r="Y182" s="56">
        <f>SUM(Y183:Y187)</f>
        <v>0.61344399999999999</v>
      </c>
      <c r="Z182" s="56"/>
      <c r="AA182" s="56">
        <f>SUM(AA183:AA187)</f>
        <v>13.336559264719998</v>
      </c>
      <c r="AB182" s="57" t="s">
        <v>39</v>
      </c>
      <c r="AC182" s="57"/>
      <c r="AD182" s="53" t="s">
        <v>39</v>
      </c>
      <c r="AE182" s="58" t="s">
        <v>39</v>
      </c>
      <c r="AF182" s="58" t="s">
        <v>262</v>
      </c>
      <c r="AG182" t="str">
        <f>A182&amp;B182&amp;C182</f>
        <v>104919SINAPI</v>
      </c>
    </row>
    <row r="183" spans="1:33" x14ac:dyDescent="0.25">
      <c r="A183" s="137" t="s">
        <v>300</v>
      </c>
      <c r="B183" s="68" t="s">
        <v>38</v>
      </c>
      <c r="C183" s="69" t="s">
        <v>86</v>
      </c>
      <c r="D183" s="70" t="s">
        <v>40</v>
      </c>
      <c r="E183" s="70" t="s">
        <v>301</v>
      </c>
      <c r="F183" s="71" t="s">
        <v>95</v>
      </c>
      <c r="G183" s="71">
        <v>1</v>
      </c>
      <c r="H183" s="72">
        <f>IF(
                        C183="INSUMO",
                                        IFERROR(
                                            IF(
                                                INDEX(
                                                    Insumos!C:C,
                                                    MATCH(
                                                        A183&amp;B183,
                                                        Insumos!I:I,
                                                        0)
                                                )="Material",
                                                INDEX(
                                                    Insumos!F:F,
                                                    MATCH(
                                                        A183&amp;B183,
                                                        Insumos!I:I,
                                                        0)
                                                ),
                                                0
                                            ),
                                            "Não encontrado"),
                                        IFERROR(
                                            INDEX(I:I,
                                                MATCH(
                                                    A183&amp;B183,AG:AG,
                                                    0)
                                            ),
                                            "Não encontrado")
                                    )</f>
        <v>8.2362000000000002</v>
      </c>
      <c r="I183" s="72">
        <f>H183*G183/1</f>
        <v>8.2362000000000002</v>
      </c>
      <c r="J183" s="72">
        <f t="shared" ref="J183:K187" si="116">T183 + N183 + L183 + X183 + R183 + P183 + V183</f>
        <v>0.37469246892000008</v>
      </c>
      <c r="K183" s="72">
        <f t="shared" si="116"/>
        <v>0.37469246892000008</v>
      </c>
      <c r="L183" s="72">
        <f>IF(
                        C183="INSUMO",
                                        IFERROR(
                                            IF(
                                                INDEX(
                                                    Insumos!C:C,
                                                    MATCH(
                                                        A183&amp;B183,
                                                        Insumos!I:I,
                                                        0)
                                                )="Mao_obra",
                                                INDEX(
                                                    Insumos!F:F,
                                                    MATCH(
                                                        A183&amp;B183,
                                                        Insumos!I:I,
                                                        0)
                                                ),
                                                0
                                            ),
                                            "Não encontrado"),
                                        IFERROR(
                                            INDEX(M:M,
                                                MATCH(
                                                    A183&amp;B183,AG:AG,
                                                    0)
                                            ),
                                            "Não encontrado")
                                    )</f>
        <v>0.32348846892000005</v>
      </c>
      <c r="M183" s="72">
        <f>L183*G183/1</f>
        <v>0.32348846892000005</v>
      </c>
      <c r="N183" s="72">
        <f>IF(
                        C183="INSUMO",
                                        IFERROR(
                                            IF(
                                                INDEX(
                                                    Insumos!C:C,
                                                    MATCH(
                                                        A183&amp;B183,
                                                        Insumos!I:I,
                                                        0)
                                                )="Equipamento",
                                                INDEX(
                                                    Insumos!F:F,
                                                    MATCH(
                                                        A183&amp;B183,
                                                        Insumos!I:I,
                                                        0)
                                                ),
                                                0
                                            ),
                                            "Não encontrado"),
                                        IFERROR(
                                            INDEX(O:O,
                                                MATCH(
                                                    A183&amp;B183,AG:AG,
                                                    0)
                                            ),
                                            "Não encontrado")
                                    )</f>
        <v>0</v>
      </c>
      <c r="O183" s="72">
        <f>N183*G183/1</f>
        <v>0</v>
      </c>
      <c r="P183" s="72">
        <f>IF(
                        C183="INSUMO",
                                        IFERROR(
                                            IF(
                                                INDEX(
                                                    Insumos!C:C,
                                                    MATCH(
                                                        A183&amp;B183,
                                                        Insumos!I:I,
                                                        0)
                                                )="Transporte",
                                                INDEX(
                                                    Insumos!F:F,
                                                    MATCH(
                                                        A183&amp;B183,
                                                        Insumos!I:I,
                                                        0)
                                                ),
                                                0
                                            ),
                                            "Não encontrado"),
                                        IFERROR(
                                            INDEX(Q:Q,
                                                MATCH(
                                                    A183&amp;B183,AG:AG,
                                                    0)
                                            ),
                                            "Não encontrado")
                                    )</f>
        <v>0</v>
      </c>
      <c r="Q183" s="72">
        <f>P183*G183/1</f>
        <v>0</v>
      </c>
      <c r="R183" s="72">
        <f>IF(
                        C183="INSUMO",
                                        IFERROR(
                                            IF(
                                                INDEX(
                                                    Insumos!C:C,
                                                    MATCH(
                                                        A183&amp;B183,
                                                        Insumos!I:I,
                                                        0)
                                                )="Terceirizados",
                                                INDEX(
                                                    Insumos!F:F,
                                                    MATCH(
                                                        A183&amp;B183,
                                                        Insumos!I:I,
                                                        0)
                                                ),
                                                0
                                            ),
                                            "Não encontrado"),
                                        IFERROR(
                                            INDEX(S:S,
                                                MATCH(
                                                    A183&amp;B183,AG:AG,
                                                    0)
                                            ),
                                            "Não encontrado")
                                    )</f>
        <v>0</v>
      </c>
      <c r="S183" s="72">
        <f>R183*G183/1</f>
        <v>0</v>
      </c>
      <c r="T183" s="72">
        <f>IF(
                        C183="INSUMO",
                                        IFERROR(
                                            IF(
                                                INDEX(
                                                    Insumos!C:C,
                                                    MATCH(
                                                        A183&amp;B183,
                                                        Insumos!I:I,
                                                        0)
                                                )="Comissionamento",
                                                INDEX(
                                                    Insumos!F:F,
                                                    MATCH(
                                                        A183&amp;B183,
                                                        Insumos!I:I,
                                                        0)
                                                ),
                                                0
                                            ),
                                            "Não encontrado"),
                                        IFERROR(
                                            INDEX(U:U,
                                                MATCH(
                                                    A183&amp;B183,AG:AG,
                                                    0)
                                            ),
                                            "Não encontrado")
                                    )</f>
        <v>0</v>
      </c>
      <c r="U183" s="72">
        <f>T183*G183/1</f>
        <v>0</v>
      </c>
      <c r="V183" s="72">
        <f>IF(
                        C183="INSUMO",
                                        IFERROR(
                                            IF(
                                                INDEX(
                                                    Insumos!C:C,
                                                    MATCH(
                                                        A183&amp;B183,
                                                        Insumos!I:I,
                                                        0)
                                                )="Verba",
                                                INDEX(
                                                    Insumos!F:F,
                                                    MATCH(
                                                        A183&amp;B183,
                                                        Insumos!I:I,
                                                        0)
                                                ),
                                                0
                                            ),
                                            "Não encontrado"),
                                        IFERROR(
                                            INDEX(W:W,
                                                MATCH(
                                                    A183&amp;B183,AG:AG,
                                                    0)
                                            ),
                                            "Não encontrado")
                                    )</f>
        <v>0</v>
      </c>
      <c r="W183" s="72">
        <f>V183*G183/1</f>
        <v>0</v>
      </c>
      <c r="X183" s="72">
        <f>IF(
                        C183="INSUMO",
                                        IFERROR(
                                            IF(
                                                INDEX(
                                                    Insumos!C:C,
                                                    MATCH(
                                                        A183&amp;B183,
                                                        Insumos!I:I,
                                                        0)
                                                )="Outro",
                                                INDEX(
                                                    Insumos!F:F,
                                                    MATCH(
                                                        A183&amp;B183,
                                                        Insumos!I:I,
                                                        0)
                                                ),
                                                0
                                            ),
                                            "Não encontrado"),
                                        IFERROR(
                                            INDEX(Y:Y,
                                                MATCH(
                                                    A183&amp;B183,AG:AG,
                                                    0)
                                            ),
                                            "Não encontrado")
                                    )</f>
        <v>5.1204E-2</v>
      </c>
      <c r="Y183" s="72">
        <f>X183*G183/1</f>
        <v>5.1204E-2</v>
      </c>
      <c r="Z183" s="72">
        <f>IF(
                            C183="INSUMO",
                            IFERROR(
                                INDEX(
                                    Insumos!F:F,
                                    MATCH(
                                        A183&amp;B183,
                                        Insumos!I:I,
                                        0)
                                ),
                                "Não encontrado"),
                            IFERROR(
                                INDEX(AA:AA,
                                    MATCH(
                                        A183&amp;B183,AG:AG,
                                        0)
                                ),
                                "Não encontrado")
                        )</f>
        <v>8.6108924689199995</v>
      </c>
      <c r="AA183" s="72">
        <f>G183*Z183</f>
        <v>8.6108924689199995</v>
      </c>
      <c r="AB183" s="73"/>
      <c r="AC183" s="73"/>
      <c r="AD183" s="70" t="s">
        <v>39</v>
      </c>
      <c r="AE183" s="74"/>
      <c r="AF183" s="74"/>
    </row>
    <row r="184" spans="1:33" x14ac:dyDescent="0.25">
      <c r="A184" s="138" t="s">
        <v>286</v>
      </c>
      <c r="B184" s="60" t="s">
        <v>38</v>
      </c>
      <c r="C184" s="61" t="s">
        <v>86</v>
      </c>
      <c r="D184" s="62" t="s">
        <v>40</v>
      </c>
      <c r="E184" s="62" t="s">
        <v>287</v>
      </c>
      <c r="F184" s="63" t="s">
        <v>90</v>
      </c>
      <c r="G184" s="63">
        <v>8.1000000000000003E-2</v>
      </c>
      <c r="H184" s="64">
        <f>IF(
                        C184="INSUMO",
                                        IFERROR(
                                            IF(
                                                INDEX(
                                                    Insumos!C:C,
                                                    MATCH(
                                                        A184&amp;B184,
                                                        Insumos!I:I,
                                                        0)
                                                )="Material",
                                                INDEX(
                                                    Insumos!F:F,
                                                    MATCH(
                                                        A184&amp;B184,
                                                        Insumos!I:I,
                                                        0)
                                                ),
                                                0
                                            ),
                                            "Não encontrado"),
                                        IFERROR(
                                            INDEX(I:I,
                                                MATCH(
                                                    A184&amp;B184,AG:AG,
                                                    0)
                                            ),
                                            "Não encontrado")
                                    )</f>
        <v>0</v>
      </c>
      <c r="I184" s="64">
        <f>H184*G184/1</f>
        <v>0</v>
      </c>
      <c r="J184" s="64">
        <f t="shared" si="116"/>
        <v>37.793896000000004</v>
      </c>
      <c r="K184" s="64">
        <f t="shared" si="116"/>
        <v>3.0613055760000005</v>
      </c>
      <c r="L184" s="64">
        <f>IF(
                        C184="INSUMO",
                                        IFERROR(
                                            IF(
                                                INDEX(
                                                    Insumos!C:C,
                                                    MATCH(
                                                        A184&amp;B184,
                                                        Insumos!I:I,
                                                        0)
                                                )="Mao_obra",
                                                INDEX(
                                                    Insumos!F:F,
                                                    MATCH(
                                                        A184&amp;B184,
                                                        Insumos!I:I,
                                                        0)
                                                ),
                                                0
                                            ),
                                            "Não encontrado"),
                                        IFERROR(
                                            INDEX(M:M,
                                                MATCH(
                                                    A184&amp;B184,AG:AG,
                                                    0)
                                            ),
                                            "Não encontrado")
                                    )</f>
        <v>32.773896000000001</v>
      </c>
      <c r="M184" s="64">
        <f>L184*G184/1</f>
        <v>2.6546855760000003</v>
      </c>
      <c r="N184" s="64">
        <f>IF(
                        C184="INSUMO",
                                        IFERROR(
                                            IF(
                                                INDEX(
                                                    Insumos!C:C,
                                                    MATCH(
                                                        A184&amp;B184,
                                                        Insumos!I:I,
                                                        0)
                                                )="Equipamento",
                                                INDEX(
                                                    Insumos!F:F,
                                                    MATCH(
                                                        A184&amp;B184,
                                                        Insumos!I:I,
                                                        0)
                                                ),
                                                0
                                            ),
                                            "Não encontrado"),
                                        IFERROR(
                                            INDEX(O:O,
                                                MATCH(
                                                    A184&amp;B184,AG:AG,
                                                    0)
                                            ),
                                            "Não encontrado")
                                    )</f>
        <v>0</v>
      </c>
      <c r="O184" s="64">
        <f>N184*G184/1</f>
        <v>0</v>
      </c>
      <c r="P184" s="64">
        <f>IF(
                        C184="INSUMO",
                                        IFERROR(
                                            IF(
                                                INDEX(
                                                    Insumos!C:C,
                                                    MATCH(
                                                        A184&amp;B184,
                                                        Insumos!I:I,
                                                        0)
                                                )="Transporte",
                                                INDEX(
                                                    Insumos!F:F,
                                                    MATCH(
                                                        A184&amp;B184,
                                                        Insumos!I:I,
                                                        0)
                                                ),
                                                0
                                            ),
                                            "Não encontrado"),
                                        IFERROR(
                                            INDEX(Q:Q,
                                                MATCH(
                                                    A184&amp;B184,AG:AG,
                                                    0)
                                            ),
                                            "Não encontrado")
                                    )</f>
        <v>0</v>
      </c>
      <c r="Q184" s="64">
        <f>P184*G184/1</f>
        <v>0</v>
      </c>
      <c r="R184" s="64">
        <f>IF(
                        C184="INSUMO",
                                        IFERROR(
                                            IF(
                                                INDEX(
                                                    Insumos!C:C,
                                                    MATCH(
                                                        A184&amp;B184,
                                                        Insumos!I:I,
                                                        0)
                                                )="Terceirizados",
                                                INDEX(
                                                    Insumos!F:F,
                                                    MATCH(
                                                        A184&amp;B184,
                                                        Insumos!I:I,
                                                        0)
                                                ),
                                                0
                                            ),
                                            "Não encontrado"),
                                        IFERROR(
                                            INDEX(S:S,
                                                MATCH(
                                                    A184&amp;B184,AG:AG,
                                                    0)
                                            ),
                                            "Não encontrado")
                                    )</f>
        <v>0</v>
      </c>
      <c r="S184" s="64">
        <f>R184*G184/1</f>
        <v>0</v>
      </c>
      <c r="T184" s="64">
        <f>IF(
                        C184="INSUMO",
                                        IFERROR(
                                            IF(
                                                INDEX(
                                                    Insumos!C:C,
                                                    MATCH(
                                                        A184&amp;B184,
                                                        Insumos!I:I,
                                                        0)
                                                )="Comissionamento",
                                                INDEX(
                                                    Insumos!F:F,
                                                    MATCH(
                                                        A184&amp;B184,
                                                        Insumos!I:I,
                                                        0)
                                                ),
                                                0
                                            ),
                                            "Não encontrado"),
                                        IFERROR(
                                            INDEX(U:U,
                                                MATCH(
                                                    A184&amp;B184,AG:AG,
                                                    0)
                                            ),
                                            "Não encontrado")
                                    )</f>
        <v>0</v>
      </c>
      <c r="U184" s="64">
        <f>T184*G184/1</f>
        <v>0</v>
      </c>
      <c r="V184" s="64">
        <f>IF(
                        C184="INSUMO",
                                        IFERROR(
                                            IF(
                                                INDEX(
                                                    Insumos!C:C,
                                                    MATCH(
                                                        A184&amp;B184,
                                                        Insumos!I:I,
                                                        0)
                                                )="Verba",
                                                INDEX(
                                                    Insumos!F:F,
                                                    MATCH(
                                                        A184&amp;B184,
                                                        Insumos!I:I,
                                                        0)
                                                ),
                                                0
                                            ),
                                            "Não encontrado"),
                                        IFERROR(
                                            INDEX(W:W,
                                                MATCH(
                                                    A184&amp;B184,AG:AG,
                                                    0)
                                            ),
                                            "Não encontrado")
                                    )</f>
        <v>0</v>
      </c>
      <c r="W184" s="64">
        <f>V184*G184/1</f>
        <v>0</v>
      </c>
      <c r="X184" s="64">
        <f>IF(
                        C184="INSUMO",
                                        IFERROR(
                                            IF(
                                                INDEX(
                                                    Insumos!C:C,
                                                    MATCH(
                                                        A184&amp;B184,
                                                        Insumos!I:I,
                                                        0)
                                                )="Outro",
                                                INDEX(
                                                    Insumos!F:F,
                                                    MATCH(
                                                        A184&amp;B184,
                                                        Insumos!I:I,
                                                        0)
                                                ),
                                                0
                                            ),
                                            "Não encontrado"),
                                        IFERROR(
                                            INDEX(Y:Y,
                                                MATCH(
                                                    A184&amp;B184,AG:AG,
                                                    0)
                                            ),
                                            "Não encontrado")
                                    )</f>
        <v>5.0199999999999996</v>
      </c>
      <c r="Y184" s="64">
        <f>X184*G184/1</f>
        <v>0.40661999999999998</v>
      </c>
      <c r="Z184" s="64">
        <f>IF(
                            C184="INSUMO",
                            IFERROR(
                                INDEX(
                                    Insumos!F:F,
                                    MATCH(
                                        A184&amp;B184,
                                        Insumos!I:I,
                                        0)
                                ),
                                "Não encontrado"),
                            IFERROR(
                                INDEX(AA:AA,
                                    MATCH(
                                        A184&amp;B184,AG:AG,
                                        0)
                                ),
                                "Não encontrado")
                        )</f>
        <v>37.793895999999997</v>
      </c>
      <c r="AA184" s="64">
        <f>G184*Z184</f>
        <v>3.0613055759999996</v>
      </c>
      <c r="AB184" s="65"/>
      <c r="AC184" s="65"/>
      <c r="AD184" s="62" t="s">
        <v>39</v>
      </c>
      <c r="AE184" s="66"/>
      <c r="AF184" s="66"/>
    </row>
    <row r="185" spans="1:33" x14ac:dyDescent="0.25">
      <c r="A185" s="137" t="s">
        <v>288</v>
      </c>
      <c r="B185" s="68" t="s">
        <v>38</v>
      </c>
      <c r="C185" s="69" t="s">
        <v>86</v>
      </c>
      <c r="D185" s="70" t="s">
        <v>40</v>
      </c>
      <c r="E185" s="70" t="s">
        <v>289</v>
      </c>
      <c r="F185" s="71" t="s">
        <v>90</v>
      </c>
      <c r="G185" s="71">
        <v>3.1E-2</v>
      </c>
      <c r="H185" s="72">
        <f>IF(
                        C185="INSUMO",
                                        IFERROR(
                                            IF(
                                                INDEX(
                                                    Insumos!C:C,
                                                    MATCH(
                                                        A185&amp;B185,
                                                        Insumos!I:I,
                                                        0)
                                                )="Material",
                                                INDEX(
                                                    Insumos!F:F,
                                                    MATCH(
                                                        A185&amp;B185,
                                                        Insumos!I:I,
                                                        0)
                                                ),
                                                0
                                            ),
                                            "Não encontrado"),
                                        IFERROR(
                                            INDEX(I:I,
                                                MATCH(
                                                    A185&amp;B185,AG:AG,
                                                    0)
                                            ),
                                            "Não encontrado")
                                    )</f>
        <v>0</v>
      </c>
      <c r="I185" s="72">
        <f>H185*G185/1</f>
        <v>0</v>
      </c>
      <c r="J185" s="72">
        <f t="shared" si="116"/>
        <v>30.0758458</v>
      </c>
      <c r="K185" s="72">
        <f t="shared" si="116"/>
        <v>0.93235121980000002</v>
      </c>
      <c r="L185" s="72">
        <f>IF(
                        C185="INSUMO",
                                        IFERROR(
                                            IF(
                                                INDEX(
                                                    Insumos!C:C,
                                                    MATCH(
                                                        A185&amp;B185,
                                                        Insumos!I:I,
                                                        0)
                                                )="Mao_obra",
                                                INDEX(
                                                    Insumos!F:F,
                                                    MATCH(
                                                        A185&amp;B185,
                                                        Insumos!I:I,
                                                        0)
                                                ),
                                                0
                                            ),
                                            "Não encontrado"),
                                        IFERROR(
                                            INDEX(M:M,
                                                MATCH(
                                                    A185&amp;B185,AG:AG,
                                                    0)
                                            ),
                                            "Não encontrado")
                                    )</f>
        <v>25.0558458</v>
      </c>
      <c r="M185" s="72">
        <f>L185*G185/1</f>
        <v>0.77673121980000004</v>
      </c>
      <c r="N185" s="72">
        <f>IF(
                        C185="INSUMO",
                                        IFERROR(
                                            IF(
                                                INDEX(
                                                    Insumos!C:C,
                                                    MATCH(
                                                        A185&amp;B185,
                                                        Insumos!I:I,
                                                        0)
                                                )="Equipamento",
                                                INDEX(
                                                    Insumos!F:F,
                                                    MATCH(
                                                        A185&amp;B185,
                                                        Insumos!I:I,
                                                        0)
                                                ),
                                                0
                                            ),
                                            "Não encontrado"),
                                        IFERROR(
                                            INDEX(O:O,
                                                MATCH(
                                                    A185&amp;B185,AG:AG,
                                                    0)
                                            ),
                                            "Não encontrado")
                                    )</f>
        <v>0</v>
      </c>
      <c r="O185" s="72">
        <f>N185*G185/1</f>
        <v>0</v>
      </c>
      <c r="P185" s="72">
        <f>IF(
                        C185="INSUMO",
                                        IFERROR(
                                            IF(
                                                INDEX(
                                                    Insumos!C:C,
                                                    MATCH(
                                                        A185&amp;B185,
                                                        Insumos!I:I,
                                                        0)
                                                )="Transporte",
                                                INDEX(
                                                    Insumos!F:F,
                                                    MATCH(
                                                        A185&amp;B185,
                                                        Insumos!I:I,
                                                        0)
                                                ),
                                                0
                                            ),
                                            "Não encontrado"),
                                        IFERROR(
                                            INDEX(Q:Q,
                                                MATCH(
                                                    A185&amp;B185,AG:AG,
                                                    0)
                                            ),
                                            "Não encontrado")
                                    )</f>
        <v>0</v>
      </c>
      <c r="Q185" s="72">
        <f>P185*G185/1</f>
        <v>0</v>
      </c>
      <c r="R185" s="72">
        <f>IF(
                        C185="INSUMO",
                                        IFERROR(
                                            IF(
                                                INDEX(
                                                    Insumos!C:C,
                                                    MATCH(
                                                        A185&amp;B185,
                                                        Insumos!I:I,
                                                        0)
                                                )="Terceirizados",
                                                INDEX(
                                                    Insumos!F:F,
                                                    MATCH(
                                                        A185&amp;B185,
                                                        Insumos!I:I,
                                                        0)
                                                ),
                                                0
                                            ),
                                            "Não encontrado"),
                                        IFERROR(
                                            INDEX(S:S,
                                                MATCH(
                                                    A185&amp;B185,AG:AG,
                                                    0)
                                            ),
                                            "Não encontrado")
                                    )</f>
        <v>0</v>
      </c>
      <c r="S185" s="72">
        <f>R185*G185/1</f>
        <v>0</v>
      </c>
      <c r="T185" s="72">
        <f>IF(
                        C185="INSUMO",
                                        IFERROR(
                                            IF(
                                                INDEX(
                                                    Insumos!C:C,
                                                    MATCH(
                                                        A185&amp;B185,
                                                        Insumos!I:I,
                                                        0)
                                                )="Comissionamento",
                                                INDEX(
                                                    Insumos!F:F,
                                                    MATCH(
                                                        A185&amp;B185,
                                                        Insumos!I:I,
                                                        0)
                                                ),
                                                0
                                            ),
                                            "Não encontrado"),
                                        IFERROR(
                                            INDEX(U:U,
                                                MATCH(
                                                    A185&amp;B185,AG:AG,
                                                    0)
                                            ),
                                            "Não encontrado")
                                    )</f>
        <v>0</v>
      </c>
      <c r="U185" s="72">
        <f>T185*G185/1</f>
        <v>0</v>
      </c>
      <c r="V185" s="72">
        <f>IF(
                        C185="INSUMO",
                                        IFERROR(
                                            IF(
                                                INDEX(
                                                    Insumos!C:C,
                                                    MATCH(
                                                        A185&amp;B185,
                                                        Insumos!I:I,
                                                        0)
                                                )="Verba",
                                                INDEX(
                                                    Insumos!F:F,
                                                    MATCH(
                                                        A185&amp;B185,
                                                        Insumos!I:I,
                                                        0)
                                                ),
                                                0
                                            ),
                                            "Não encontrado"),
                                        IFERROR(
                                            INDEX(W:W,
                                                MATCH(
                                                    A185&amp;B185,AG:AG,
                                                    0)
                                            ),
                                            "Não encontrado")
                                    )</f>
        <v>0</v>
      </c>
      <c r="W185" s="72">
        <f>V185*G185/1</f>
        <v>0</v>
      </c>
      <c r="X185" s="72">
        <f>IF(
                        C185="INSUMO",
                                        IFERROR(
                                            IF(
                                                INDEX(
                                                    Insumos!C:C,
                                                    MATCH(
                                                        A185&amp;B185,
                                                        Insumos!I:I,
                                                        0)
                                                )="Outro",
                                                INDEX(
                                                    Insumos!F:F,
                                                    MATCH(
                                                        A185&amp;B185,
                                                        Insumos!I:I,
                                                        0)
                                                ),
                                                0
                                            ),
                                            "Não encontrado"),
                                        IFERROR(
                                            INDEX(Y:Y,
                                                MATCH(
                                                    A185&amp;B185,AG:AG,
                                                    0)
                                            ),
                                            "Não encontrado")
                                    )</f>
        <v>5.0199999999999996</v>
      </c>
      <c r="Y185" s="72">
        <f>X185*G185/1</f>
        <v>0.15561999999999998</v>
      </c>
      <c r="Z185" s="72">
        <f>IF(
                            C185="INSUMO",
                            IFERROR(
                                INDEX(
                                    Insumos!F:F,
                                    MATCH(
                                        A185&amp;B185,
                                        Insumos!I:I,
                                        0)
                                ),
                                "Não encontrado"),
                            IFERROR(
                                INDEX(AA:AA,
                                    MATCH(
                                        A185&amp;B185,AG:AG,
                                        0)
                                ),
                                "Não encontrado")
                        )</f>
        <v>30.0758458</v>
      </c>
      <c r="AA185" s="72">
        <f>G185*Z185</f>
        <v>0.93235121980000002</v>
      </c>
      <c r="AB185" s="73"/>
      <c r="AC185" s="73"/>
      <c r="AD185" s="70" t="s">
        <v>39</v>
      </c>
      <c r="AE185" s="74"/>
      <c r="AF185" s="74"/>
    </row>
    <row r="186" spans="1:33" x14ac:dyDescent="0.25">
      <c r="A186" s="138" t="s">
        <v>290</v>
      </c>
      <c r="B186" s="60" t="s">
        <v>38</v>
      </c>
      <c r="C186" s="61" t="s">
        <v>45</v>
      </c>
      <c r="D186" s="62" t="s">
        <v>40</v>
      </c>
      <c r="E186" s="62" t="s">
        <v>291</v>
      </c>
      <c r="F186" s="63" t="s">
        <v>95</v>
      </c>
      <c r="G186" s="63">
        <v>2.5000000000000001E-2</v>
      </c>
      <c r="H186" s="64">
        <f>IF(
                        C186="INSUMO",
                                        IFERROR(
                                            IF(
                                                INDEX(
                                                    Insumos!C:C,
                                                    MATCH(
                                                        A186&amp;B186,
                                                        Insumos!I:I,
                                                        0)
                                                )="Material",
                                                INDEX(
                                                    Insumos!F:F,
                                                    MATCH(
                                                        A186&amp;B186,
                                                        Insumos!I:I,
                                                        0)
                                                ),
                                                0
                                            ),
                                            "Não encontrado"),
                                        IFERROR(
                                            INDEX(I:I,
                                                MATCH(
                                                    A186&amp;B186,AG:AG,
                                                    0)
                                            ),
                                            "Não encontrado")
                                    )</f>
        <v>25.45</v>
      </c>
      <c r="I186" s="64">
        <f>H186*G186/1</f>
        <v>0.63624999999999998</v>
      </c>
      <c r="J186" s="64">
        <f t="shared" si="116"/>
        <v>0</v>
      </c>
      <c r="K186" s="64">
        <f t="shared" si="116"/>
        <v>0</v>
      </c>
      <c r="L186" s="64">
        <f>IF(
                        C186="INSUMO",
                                        IFERROR(
                                            IF(
                                                INDEX(
                                                    Insumos!C:C,
                                                    MATCH(
                                                        A186&amp;B186,
                                                        Insumos!I:I,
                                                        0)
                                                )="Mao_obra",
                                                INDEX(
                                                    Insumos!F:F,
                                                    MATCH(
                                                        A186&amp;B186,
                                                        Insumos!I:I,
                                                        0)
                                                ),
                                                0
                                            ),
                                            "Não encontrado"),
                                        IFERROR(
                                            INDEX(M:M,
                                                MATCH(
                                                    A186&amp;B186,AG:AG,
                                                    0)
                                            ),
                                            "Não encontrado")
                                    )</f>
        <v>0</v>
      </c>
      <c r="M186" s="64">
        <f>L186*G186/1</f>
        <v>0</v>
      </c>
      <c r="N186" s="64">
        <f>IF(
                        C186="INSUMO",
                                        IFERROR(
                                            IF(
                                                INDEX(
                                                    Insumos!C:C,
                                                    MATCH(
                                                        A186&amp;B186,
                                                        Insumos!I:I,
                                                        0)
                                                )="Equipamento",
                                                INDEX(
                                                    Insumos!F:F,
                                                    MATCH(
                                                        A186&amp;B186,
                                                        Insumos!I:I,
                                                        0)
                                                ),
                                                0
                                            ),
                                            "Não encontrado"),
                                        IFERROR(
                                            INDEX(O:O,
                                                MATCH(
                                                    A186&amp;B186,AG:AG,
                                                    0)
                                            ),
                                            "Não encontrado")
                                    )</f>
        <v>0</v>
      </c>
      <c r="O186" s="64">
        <f>N186*G186/1</f>
        <v>0</v>
      </c>
      <c r="P186" s="64">
        <f>IF(
                        C186="INSUMO",
                                        IFERROR(
                                            IF(
                                                INDEX(
                                                    Insumos!C:C,
                                                    MATCH(
                                                        A186&amp;B186,
                                                        Insumos!I:I,
                                                        0)
                                                )="Transporte",
                                                INDEX(
                                                    Insumos!F:F,
                                                    MATCH(
                                                        A186&amp;B186,
                                                        Insumos!I:I,
                                                        0)
                                                ),
                                                0
                                            ),
                                            "Não encontrado"),
                                        IFERROR(
                                            INDEX(Q:Q,
                                                MATCH(
                                                    A186&amp;B186,AG:AG,
                                                    0)
                                            ),
                                            "Não encontrado")
                                    )</f>
        <v>0</v>
      </c>
      <c r="Q186" s="64">
        <f>P186*G186/1</f>
        <v>0</v>
      </c>
      <c r="R186" s="64">
        <f>IF(
                        C186="INSUMO",
                                        IFERROR(
                                            IF(
                                                INDEX(
                                                    Insumos!C:C,
                                                    MATCH(
                                                        A186&amp;B186,
                                                        Insumos!I:I,
                                                        0)
                                                )="Terceirizados",
                                                INDEX(
                                                    Insumos!F:F,
                                                    MATCH(
                                                        A186&amp;B186,
                                                        Insumos!I:I,
                                                        0)
                                                ),
                                                0
                                            ),
                                            "Não encontrado"),
                                        IFERROR(
                                            INDEX(S:S,
                                                MATCH(
                                                    A186&amp;B186,AG:AG,
                                                    0)
                                            ),
                                            "Não encontrado")
                                    )</f>
        <v>0</v>
      </c>
      <c r="S186" s="64">
        <f>R186*G186/1</f>
        <v>0</v>
      </c>
      <c r="T186" s="64">
        <f>IF(
                        C186="INSUMO",
                                        IFERROR(
                                            IF(
                                                INDEX(
                                                    Insumos!C:C,
                                                    MATCH(
                                                        A186&amp;B186,
                                                        Insumos!I:I,
                                                        0)
                                                )="Comissionamento",
                                                INDEX(
                                                    Insumos!F:F,
                                                    MATCH(
                                                        A186&amp;B186,
                                                        Insumos!I:I,
                                                        0)
                                                ),
                                                0
                                            ),
                                            "Não encontrado"),
                                        IFERROR(
                                            INDEX(U:U,
                                                MATCH(
                                                    A186&amp;B186,AG:AG,
                                                    0)
                                            ),
                                            "Não encontrado")
                                    )</f>
        <v>0</v>
      </c>
      <c r="U186" s="64">
        <f>T186*G186/1</f>
        <v>0</v>
      </c>
      <c r="V186" s="64">
        <f>IF(
                        C186="INSUMO",
                                        IFERROR(
                                            IF(
                                                INDEX(
                                                    Insumos!C:C,
                                                    MATCH(
                                                        A186&amp;B186,
                                                        Insumos!I:I,
                                                        0)
                                                )="Verba",
                                                INDEX(
                                                    Insumos!F:F,
                                                    MATCH(
                                                        A186&amp;B186,
                                                        Insumos!I:I,
                                                        0)
                                                ),
                                                0
                                            ),
                                            "Não encontrado"),
                                        IFERROR(
                                            INDEX(W:W,
                                                MATCH(
                                                    A186&amp;B186,AG:AG,
                                                    0)
                                            ),
                                            "Não encontrado")
                                    )</f>
        <v>0</v>
      </c>
      <c r="W186" s="64">
        <f>V186*G186/1</f>
        <v>0</v>
      </c>
      <c r="X186" s="64">
        <f>IF(
                        C186="INSUMO",
                                        IFERROR(
                                            IF(
                                                INDEX(
                                                    Insumos!C:C,
                                                    MATCH(
                                                        A186&amp;B186,
                                                        Insumos!I:I,
                                                        0)
                                                )="Outro",
                                                INDEX(
                                                    Insumos!F:F,
                                                    MATCH(
                                                        A186&amp;B186,
                                                        Insumos!I:I,
                                                        0)
                                                ),
                                                0
                                            ),
                                            "Não encontrado"),
                                        IFERROR(
                                            INDEX(Y:Y,
                                                MATCH(
                                                    A186&amp;B186,AG:AG,
                                                    0)
                                            ),
                                            "Não encontrado")
                                    )</f>
        <v>0</v>
      </c>
      <c r="Y186" s="64">
        <f>X186*G186/1</f>
        <v>0</v>
      </c>
      <c r="Z186" s="64">
        <f>IF(
                            C186="INSUMO",
                            IFERROR(
                                INDEX(
                                    Insumos!F:F,
                                    MATCH(
                                        A186&amp;B186,
                                        Insumos!I:I,
                                        0)
                                ),
                                "Não encontrado"),
                            IFERROR(
                                INDEX(AA:AA,
                                    MATCH(
                                        A186&amp;B186,AG:AG,
                                        0)
                                ),
                                "Não encontrado")
                        )</f>
        <v>25.45</v>
      </c>
      <c r="AA186" s="64">
        <f>G186*Z186</f>
        <v>0.63624999999999998</v>
      </c>
      <c r="AB186" s="65"/>
      <c r="AC186" s="65"/>
      <c r="AD186" s="62" t="s">
        <v>39</v>
      </c>
      <c r="AE186" s="66"/>
      <c r="AF186" s="66"/>
    </row>
    <row r="187" spans="1:33" x14ac:dyDescent="0.25">
      <c r="A187" s="137" t="s">
        <v>292</v>
      </c>
      <c r="B187" s="68" t="s">
        <v>38</v>
      </c>
      <c r="C187" s="69" t="s">
        <v>45</v>
      </c>
      <c r="D187" s="70" t="s">
        <v>40</v>
      </c>
      <c r="E187" s="70" t="s">
        <v>293</v>
      </c>
      <c r="F187" s="71" t="s">
        <v>78</v>
      </c>
      <c r="G187" s="71">
        <v>0.39900000000000002</v>
      </c>
      <c r="H187" s="72">
        <f>IF(
                        C187="INSUMO",
                                        IFERROR(
                                            IF(
                                                INDEX(
                                                    Insumos!C:C,
                                                    MATCH(
                                                        A187&amp;B187,
                                                        Insumos!I:I,
                                                        0)
                                                )="Material",
                                                INDEX(
                                                    Insumos!F:F,
                                                    MATCH(
                                                        A187&amp;B187,
                                                        Insumos!I:I,
                                                        0)
                                                ),
                                                0
                                            ),
                                            "Não encontrado"),
                                        IFERROR(
                                            INDEX(I:I,
                                                MATCH(
                                                    A187&amp;B187,AG:AG,
                                                    0)
                                            ),
                                            "Não encontrado")
                                    )</f>
        <v>0.24</v>
      </c>
      <c r="I187" s="72">
        <f>H187*G187/1</f>
        <v>9.5759999999999998E-2</v>
      </c>
      <c r="J187" s="72">
        <f t="shared" si="116"/>
        <v>0</v>
      </c>
      <c r="K187" s="72">
        <f t="shared" si="116"/>
        <v>0</v>
      </c>
      <c r="L187" s="72">
        <f>IF(
                        C187="INSUMO",
                                        IFERROR(
                                            IF(
                                                INDEX(
                                                    Insumos!C:C,
                                                    MATCH(
                                                        A187&amp;B187,
                                                        Insumos!I:I,
                                                        0)
                                                )="Mao_obra",
                                                INDEX(
                                                    Insumos!F:F,
                                                    MATCH(
                                                        A187&amp;B187,
                                                        Insumos!I:I,
                                                        0)
                                                ),
                                                0
                                            ),
                                            "Não encontrado"),
                                        IFERROR(
                                            INDEX(M:M,
                                                MATCH(
                                                    A187&amp;B187,AG:AG,
                                                    0)
                                            ),
                                            "Não encontrado")
                                    )</f>
        <v>0</v>
      </c>
      <c r="M187" s="72">
        <f>L187*G187/1</f>
        <v>0</v>
      </c>
      <c r="N187" s="72">
        <f>IF(
                        C187="INSUMO",
                                        IFERROR(
                                            IF(
                                                INDEX(
                                                    Insumos!C:C,
                                                    MATCH(
                                                        A187&amp;B187,
                                                        Insumos!I:I,
                                                        0)
                                                )="Equipamento",
                                                INDEX(
                                                    Insumos!F:F,
                                                    MATCH(
                                                        A187&amp;B187,
                                                        Insumos!I:I,
                                                        0)
                                                ),
                                                0
                                            ),
                                            "Não encontrado"),
                                        IFERROR(
                                            INDEX(O:O,
                                                MATCH(
                                                    A187&amp;B187,AG:AG,
                                                    0)
                                            ),
                                            "Não encontrado")
                                    )</f>
        <v>0</v>
      </c>
      <c r="O187" s="72">
        <f>N187*G187/1</f>
        <v>0</v>
      </c>
      <c r="P187" s="72">
        <f>IF(
                        C187="INSUMO",
                                        IFERROR(
                                            IF(
                                                INDEX(
                                                    Insumos!C:C,
                                                    MATCH(
                                                        A187&amp;B187,
                                                        Insumos!I:I,
                                                        0)
                                                )="Transporte",
                                                INDEX(
                                                    Insumos!F:F,
                                                    MATCH(
                                                        A187&amp;B187,
                                                        Insumos!I:I,
                                                        0)
                                                ),
                                                0
                                            ),
                                            "Não encontrado"),
                                        IFERROR(
                                            INDEX(Q:Q,
                                                MATCH(
                                                    A187&amp;B187,AG:AG,
                                                    0)
                                            ),
                                            "Não encontrado")
                                    )</f>
        <v>0</v>
      </c>
      <c r="Q187" s="72">
        <f>P187*G187/1</f>
        <v>0</v>
      </c>
      <c r="R187" s="72">
        <f>IF(
                        C187="INSUMO",
                                        IFERROR(
                                            IF(
                                                INDEX(
                                                    Insumos!C:C,
                                                    MATCH(
                                                        A187&amp;B187,
                                                        Insumos!I:I,
                                                        0)
                                                )="Terceirizados",
                                                INDEX(
                                                    Insumos!F:F,
                                                    MATCH(
                                                        A187&amp;B187,
                                                        Insumos!I:I,
                                                        0)
                                                ),
                                                0
                                            ),
                                            "Não encontrado"),
                                        IFERROR(
                                            INDEX(S:S,
                                                MATCH(
                                                    A187&amp;B187,AG:AG,
                                                    0)
                                            ),
                                            "Não encontrado")
                                    )</f>
        <v>0</v>
      </c>
      <c r="S187" s="72">
        <f>R187*G187/1</f>
        <v>0</v>
      </c>
      <c r="T187" s="72">
        <f>IF(
                        C187="INSUMO",
                                        IFERROR(
                                            IF(
                                                INDEX(
                                                    Insumos!C:C,
                                                    MATCH(
                                                        A187&amp;B187,
                                                        Insumos!I:I,
                                                        0)
                                                )="Comissionamento",
                                                INDEX(
                                                    Insumos!F:F,
                                                    MATCH(
                                                        A187&amp;B187,
                                                        Insumos!I:I,
                                                        0)
                                                ),
                                                0
                                            ),
                                            "Não encontrado"),
                                        IFERROR(
                                            INDEX(U:U,
                                                MATCH(
                                                    A187&amp;B187,AG:AG,
                                                    0)
                                            ),
                                            "Não encontrado")
                                    )</f>
        <v>0</v>
      </c>
      <c r="U187" s="72">
        <f>T187*G187/1</f>
        <v>0</v>
      </c>
      <c r="V187" s="72">
        <f>IF(
                        C187="INSUMO",
                                        IFERROR(
                                            IF(
                                                INDEX(
                                                    Insumos!C:C,
                                                    MATCH(
                                                        A187&amp;B187,
                                                        Insumos!I:I,
                                                        0)
                                                )="Verba",
                                                INDEX(
                                                    Insumos!F:F,
                                                    MATCH(
                                                        A187&amp;B187,
                                                        Insumos!I:I,
                                                        0)
                                                ),
                                                0
                                            ),
                                            "Não encontrado"),
                                        IFERROR(
                                            INDEX(W:W,
                                                MATCH(
                                                    A187&amp;B187,AG:AG,
                                                    0)
                                            ),
                                            "Não encontrado")
                                    )</f>
        <v>0</v>
      </c>
      <c r="W187" s="72">
        <f>V187*G187/1</f>
        <v>0</v>
      </c>
      <c r="X187" s="72">
        <f>IF(
                        C187="INSUMO",
                                        IFERROR(
                                            IF(
                                                INDEX(
                                                    Insumos!C:C,
                                                    MATCH(
                                                        A187&amp;B187,
                                                        Insumos!I:I,
                                                        0)
                                                )="Outro",
                                                INDEX(
                                                    Insumos!F:F,
                                                    MATCH(
                                                        A187&amp;B187,
                                                        Insumos!I:I,
                                                        0)
                                                ),
                                                0
                                            ),
                                            "Não encontrado"),
                                        IFERROR(
                                            INDEX(Y:Y,
                                                MATCH(
                                                    A187&amp;B187,AG:AG,
                                                    0)
                                            ),
                                            "Não encontrado")
                                    )</f>
        <v>0</v>
      </c>
      <c r="Y187" s="72">
        <f>X187*G187/1</f>
        <v>0</v>
      </c>
      <c r="Z187" s="72">
        <f>IF(
                            C187="INSUMO",
                            IFERROR(
                                INDEX(
                                    Insumos!F:F,
                                    MATCH(
                                        A187&amp;B187,
                                        Insumos!I:I,
                                        0)
                                ),
                                "Não encontrado"),
                            IFERROR(
                                INDEX(AA:AA,
                                    MATCH(
                                        A187&amp;B187,AG:AG,
                                        0)
                                ),
                                "Não encontrado")
                        )</f>
        <v>0.24</v>
      </c>
      <c r="AA187" s="72">
        <f>G187*Z187</f>
        <v>9.5759999999999998E-2</v>
      </c>
      <c r="AB187" s="73"/>
      <c r="AC187" s="73"/>
      <c r="AD187" s="70" t="s">
        <v>39</v>
      </c>
      <c r="AE187" s="74"/>
      <c r="AF187" s="74"/>
    </row>
    <row r="188" spans="1:33" x14ac:dyDescent="0.25">
      <c r="A188" s="136" t="s">
        <v>302</v>
      </c>
      <c r="B188" s="51" t="s">
        <v>38</v>
      </c>
      <c r="C188" s="52" t="s">
        <v>39</v>
      </c>
      <c r="D188" s="53" t="s">
        <v>40</v>
      </c>
      <c r="E188" s="53" t="s">
        <v>303</v>
      </c>
      <c r="F188" s="54" t="s">
        <v>108</v>
      </c>
      <c r="G188" s="55"/>
      <c r="H188" s="56"/>
      <c r="I188" s="56">
        <f>SUM(I189:I193)</f>
        <v>890.90820000000008</v>
      </c>
      <c r="J188" s="56"/>
      <c r="K188" s="56">
        <f>SUM(K189:K193)</f>
        <v>47.391113176575999</v>
      </c>
      <c r="L188" s="56"/>
      <c r="M188" s="56">
        <f>SUM(M189:M193)</f>
        <v>39.754703280000001</v>
      </c>
      <c r="N188" s="56"/>
      <c r="O188" s="56">
        <f>SUM(O189:O193)</f>
        <v>0.23993789657600001</v>
      </c>
      <c r="P188" s="56"/>
      <c r="Q188" s="56">
        <f>SUM(Q189:Q193)</f>
        <v>0</v>
      </c>
      <c r="R188" s="56"/>
      <c r="S188" s="56">
        <f>SUM(S189:S193)</f>
        <v>0</v>
      </c>
      <c r="T188" s="56"/>
      <c r="U188" s="56">
        <f>SUM(U189:U193)</f>
        <v>0</v>
      </c>
      <c r="V188" s="56"/>
      <c r="W188" s="56">
        <f>SUM(W189:W193)</f>
        <v>0</v>
      </c>
      <c r="X188" s="56"/>
      <c r="Y188" s="56">
        <f>SUM(Y189:Y193)</f>
        <v>7.3964719999999993</v>
      </c>
      <c r="Z188" s="56"/>
      <c r="AA188" s="56">
        <f>SUM(AA189:AA193)</f>
        <v>938.29931317657611</v>
      </c>
      <c r="AB188" s="57" t="s">
        <v>39</v>
      </c>
      <c r="AC188" s="57"/>
      <c r="AD188" s="53" t="s">
        <v>39</v>
      </c>
      <c r="AE188" s="58" t="s">
        <v>39</v>
      </c>
      <c r="AF188" s="58" t="s">
        <v>262</v>
      </c>
      <c r="AG188" t="str">
        <f>A188&amp;B188&amp;C188</f>
        <v>96558SINAPI</v>
      </c>
    </row>
    <row r="189" spans="1:33" x14ac:dyDescent="0.25">
      <c r="A189" s="137" t="s">
        <v>304</v>
      </c>
      <c r="B189" s="68" t="s">
        <v>38</v>
      </c>
      <c r="C189" s="69" t="s">
        <v>86</v>
      </c>
      <c r="D189" s="70" t="s">
        <v>40</v>
      </c>
      <c r="E189" s="70" t="s">
        <v>305</v>
      </c>
      <c r="F189" s="71" t="s">
        <v>111</v>
      </c>
      <c r="G189" s="71">
        <v>0.13300000000000001</v>
      </c>
      <c r="H189" s="72">
        <f>IF(
                        C189="INSUMO",
                                        IFERROR(
                                            IF(
                                                INDEX(
                                                    Insumos!C:C,
                                                    MATCH(
                                                        A189&amp;B189,
                                                        Insumos!I:I,
                                                        0)
                                                )="Material",
                                                INDEX(
                                                    Insumos!F:F,
                                                    MATCH(
                                                        A189&amp;B189,
                                                        Insumos!I:I,
                                                        0)
                                                ),
                                                0
                                            ),
                                            "Não encontrado"),
                                        IFERROR(
                                            INDEX(I:I,
                                                MATCH(
                                                    A189&amp;B189,AG:AG,
                                                    0)
                                            ),
                                            "Não encontrado")
                                    )</f>
        <v>0</v>
      </c>
      <c r="I189" s="72">
        <f>H189*G189/1</f>
        <v>0</v>
      </c>
      <c r="J189" s="72">
        <f t="shared" ref="J189:K193" si="117">T189 + N189 + L189 + X189 + R189 + P189 + V189</f>
        <v>0.60566310400000001</v>
      </c>
      <c r="K189" s="72">
        <f t="shared" si="117"/>
        <v>8.0553192832000006E-2</v>
      </c>
      <c r="L189" s="72">
        <f>IF(
                        C189="INSUMO",
                                        IFERROR(
                                            IF(
                                                INDEX(
                                                    Insumos!C:C,
                                                    MATCH(
                                                        A189&amp;B189,
                                                        Insumos!I:I,
                                                        0)
                                                )="Mao_obra",
                                                INDEX(
                                                    Insumos!F:F,
                                                    MATCH(
                                                        A189&amp;B189,
                                                        Insumos!I:I,
                                                        0)
                                                ),
                                                0
                                            ),
                                            "Não encontrado"),
                                        IFERROR(
                                            INDEX(M:M,
                                                MATCH(
                                                    A189&amp;B189,AG:AG,
                                                    0)
                                            ),
                                            "Não encontrado")
                                    )</f>
        <v>0</v>
      </c>
      <c r="M189" s="72">
        <f>L189*G189/1</f>
        <v>0</v>
      </c>
      <c r="N189" s="72">
        <f>IF(
                        C189="INSUMO",
                                        IFERROR(
                                            IF(
                                                INDEX(
                                                    Insumos!C:C,
                                                    MATCH(
                                                        A189&amp;B189,
                                                        Insumos!I:I,
                                                        0)
                                                )="Equipamento",
                                                INDEX(
                                                    Insumos!F:F,
                                                    MATCH(
                                                        A189&amp;B189,
                                                        Insumos!I:I,
                                                        0)
                                                ),
                                                0
                                            ),
                                            "Não encontrado"),
                                        IFERROR(
                                            INDEX(O:O,
                                                MATCH(
                                                    A189&amp;B189,AG:AG,
                                                    0)
                                            ),
                                            "Não encontrado")
                                    )</f>
        <v>0.60566310400000001</v>
      </c>
      <c r="O189" s="72">
        <f>N189*G189/1</f>
        <v>8.0553192832000006E-2</v>
      </c>
      <c r="P189" s="72">
        <f>IF(
                        C189="INSUMO",
                                        IFERROR(
                                            IF(
                                                INDEX(
                                                    Insumos!C:C,
                                                    MATCH(
                                                        A189&amp;B189,
                                                        Insumos!I:I,
                                                        0)
                                                )="Transporte",
                                                INDEX(
                                                    Insumos!F:F,
                                                    MATCH(
                                                        A189&amp;B189,
                                                        Insumos!I:I,
                                                        0)
                                                ),
                                                0
                                            ),
                                            "Não encontrado"),
                                        IFERROR(
                                            INDEX(Q:Q,
                                                MATCH(
                                                    A189&amp;B189,AG:AG,
                                                    0)
                                            ),
                                            "Não encontrado")
                                    )</f>
        <v>0</v>
      </c>
      <c r="Q189" s="72">
        <f>P189*G189/1</f>
        <v>0</v>
      </c>
      <c r="R189" s="72">
        <f>IF(
                        C189="INSUMO",
                                        IFERROR(
                                            IF(
                                                INDEX(
                                                    Insumos!C:C,
                                                    MATCH(
                                                        A189&amp;B189,
                                                        Insumos!I:I,
                                                        0)
                                                )="Terceirizados",
                                                INDEX(
                                                    Insumos!F:F,
                                                    MATCH(
                                                        A189&amp;B189,
                                                        Insumos!I:I,
                                                        0)
                                                ),
                                                0
                                            ),
                                            "Não encontrado"),
                                        IFERROR(
                                            INDEX(S:S,
                                                MATCH(
                                                    A189&amp;B189,AG:AG,
                                                    0)
                                            ),
                                            "Não encontrado")
                                    )</f>
        <v>0</v>
      </c>
      <c r="S189" s="72">
        <f>R189*G189/1</f>
        <v>0</v>
      </c>
      <c r="T189" s="72">
        <f>IF(
                        C189="INSUMO",
                                        IFERROR(
                                            IF(
                                                INDEX(
                                                    Insumos!C:C,
                                                    MATCH(
                                                        A189&amp;B189,
                                                        Insumos!I:I,
                                                        0)
                                                )="Comissionamento",
                                                INDEX(
                                                    Insumos!F:F,
                                                    MATCH(
                                                        A189&amp;B189,
                                                        Insumos!I:I,
                                                        0)
                                                ),
                                                0
                                            ),
                                            "Não encontrado"),
                                        IFERROR(
                                            INDEX(U:U,
                                                MATCH(
                                                    A189&amp;B189,AG:AG,
                                                    0)
                                            ),
                                            "Não encontrado")
                                    )</f>
        <v>0</v>
      </c>
      <c r="U189" s="72">
        <f>T189*G189/1</f>
        <v>0</v>
      </c>
      <c r="V189" s="72">
        <f>IF(
                        C189="INSUMO",
                                        IFERROR(
                                            IF(
                                                INDEX(
                                                    Insumos!C:C,
                                                    MATCH(
                                                        A189&amp;B189,
                                                        Insumos!I:I,
                                                        0)
                                                )="Verba",
                                                INDEX(
                                                    Insumos!F:F,
                                                    MATCH(
                                                        A189&amp;B189,
                                                        Insumos!I:I,
                                                        0)
                                                ),
                                                0
                                            ),
                                            "Não encontrado"),
                                        IFERROR(
                                            INDEX(W:W,
                                                MATCH(
                                                    A189&amp;B189,AG:AG,
                                                    0)
                                            ),
                                            "Não encontrado")
                                    )</f>
        <v>0</v>
      </c>
      <c r="W189" s="72">
        <f>V189*G189/1</f>
        <v>0</v>
      </c>
      <c r="X189" s="72">
        <f>IF(
                        C189="INSUMO",
                                        IFERROR(
                                            IF(
                                                INDEX(
                                                    Insumos!C:C,
                                                    MATCH(
                                                        A189&amp;B189,
                                                        Insumos!I:I,
                                                        0)
                                                )="Outro",
                                                INDEX(
                                                    Insumos!F:F,
                                                    MATCH(
                                                        A189&amp;B189,
                                                        Insumos!I:I,
                                                        0)
                                                ),
                                                0
                                            ),
                                            "Não encontrado"),
                                        IFERROR(
                                            INDEX(Y:Y,
                                                MATCH(
                                                    A189&amp;B189,AG:AG,
                                                    0)
                                            ),
                                            "Não encontrado")
                                    )</f>
        <v>0</v>
      </c>
      <c r="Y189" s="72">
        <f>X189*G189/1</f>
        <v>0</v>
      </c>
      <c r="Z189" s="72">
        <f>IF(
                            C189="INSUMO",
                            IFERROR(
                                INDEX(
                                    Insumos!F:F,
                                    MATCH(
                                        A189&amp;B189,
                                        Insumos!I:I,
                                        0)
                                ),
                                "Não encontrado"),
                            IFERROR(
                                INDEX(AA:AA,
                                    MATCH(
                                        A189&amp;B189,AG:AG,
                                        0)
                                ),
                                "Não encontrado")
                        )</f>
        <v>0.60566310400000001</v>
      </c>
      <c r="AA189" s="72">
        <f>G189*Z189</f>
        <v>8.0553192832000006E-2</v>
      </c>
      <c r="AB189" s="73"/>
      <c r="AC189" s="73"/>
      <c r="AD189" s="70" t="s">
        <v>39</v>
      </c>
      <c r="AE189" s="74"/>
      <c r="AF189" s="74"/>
    </row>
    <row r="190" spans="1:33" x14ac:dyDescent="0.25">
      <c r="A190" s="138" t="s">
        <v>306</v>
      </c>
      <c r="B190" s="60" t="s">
        <v>38</v>
      </c>
      <c r="C190" s="61" t="s">
        <v>86</v>
      </c>
      <c r="D190" s="62" t="s">
        <v>40</v>
      </c>
      <c r="E190" s="62" t="s">
        <v>307</v>
      </c>
      <c r="F190" s="63" t="s">
        <v>114</v>
      </c>
      <c r="G190" s="63">
        <v>0.161</v>
      </c>
      <c r="H190" s="64">
        <f>IF(
                        C190="INSUMO",
                                        IFERROR(
                                            IF(
                                                INDEX(
                                                    Insumos!C:C,
                                                    MATCH(
                                                        A190&amp;B190,
                                                        Insumos!I:I,
                                                        0)
                                                )="Material",
                                                INDEX(
                                                    Insumos!F:F,
                                                    MATCH(
                                                        A190&amp;B190,
                                                        Insumos!I:I,
                                                        0)
                                                ),
                                                0
                                            ),
                                            "Não encontrado"),
                                        IFERROR(
                                            INDEX(I:I,
                                                MATCH(
                                                    A190&amp;B190,AG:AG,
                                                    0)
                                            ),
                                            "Não encontrado")
                                    )</f>
        <v>0</v>
      </c>
      <c r="I190" s="64">
        <f>H190*G190/1</f>
        <v>0</v>
      </c>
      <c r="J190" s="64">
        <f t="shared" si="117"/>
        <v>1.4319671039999999</v>
      </c>
      <c r="K190" s="64">
        <f t="shared" si="117"/>
        <v>0.23054670374399999</v>
      </c>
      <c r="L190" s="64">
        <f>IF(
                        C190="INSUMO",
                                        IFERROR(
                                            IF(
                                                INDEX(
                                                    Insumos!C:C,
                                                    MATCH(
                                                        A190&amp;B190,
                                                        Insumos!I:I,
                                                        0)
                                                )="Mao_obra",
                                                INDEX(
                                                    Insumos!F:F,
                                                    MATCH(
                                                        A190&amp;B190,
                                                        Insumos!I:I,
                                                        0)
                                                ),
                                                0
                                            ),
                                            "Não encontrado"),
                                        IFERROR(
                                            INDEX(M:M,
                                                MATCH(
                                                    A190&amp;B190,AG:AG,
                                                    0)
                                            ),
                                            "Não encontrado")
                                    )</f>
        <v>0</v>
      </c>
      <c r="M190" s="64">
        <f>L190*G190/1</f>
        <v>0</v>
      </c>
      <c r="N190" s="64">
        <f>IF(
                        C190="INSUMO",
                                        IFERROR(
                                            IF(
                                                INDEX(
                                                    Insumos!C:C,
                                                    MATCH(
                                                        A190&amp;B190,
                                                        Insumos!I:I,
                                                        0)
                                                )="Equipamento",
                                                INDEX(
                                                    Insumos!F:F,
                                                    MATCH(
                                                        A190&amp;B190,
                                                        Insumos!I:I,
                                                        0)
                                                ),
                                                0
                                            ),
                                            "Não encontrado"),
                                        IFERROR(
                                            INDEX(O:O,
                                                MATCH(
                                                    A190&amp;B190,AG:AG,
                                                    0)
                                            ),
                                            "Não encontrado")
                                    )</f>
        <v>0.98996710399999999</v>
      </c>
      <c r="O190" s="64">
        <f>N190*G190/1</f>
        <v>0.15938470374399999</v>
      </c>
      <c r="P190" s="64">
        <f>IF(
                        C190="INSUMO",
                                        IFERROR(
                                            IF(
                                                INDEX(
                                                    Insumos!C:C,
                                                    MATCH(
                                                        A190&amp;B190,
                                                        Insumos!I:I,
                                                        0)
                                                )="Transporte",
                                                INDEX(
                                                    Insumos!F:F,
                                                    MATCH(
                                                        A190&amp;B190,
                                                        Insumos!I:I,
                                                        0)
                                                ),
                                                0
                                            ),
                                            "Não encontrado"),
                                        IFERROR(
                                            INDEX(Q:Q,
                                                MATCH(
                                                    A190&amp;B190,AG:AG,
                                                    0)
                                            ),
                                            "Não encontrado")
                                    )</f>
        <v>0</v>
      </c>
      <c r="Q190" s="64">
        <f>P190*G190/1</f>
        <v>0</v>
      </c>
      <c r="R190" s="64">
        <f>IF(
                        C190="INSUMO",
                                        IFERROR(
                                            IF(
                                                INDEX(
                                                    Insumos!C:C,
                                                    MATCH(
                                                        A190&amp;B190,
                                                        Insumos!I:I,
                                                        0)
                                                )="Terceirizados",
                                                INDEX(
                                                    Insumos!F:F,
                                                    MATCH(
                                                        A190&amp;B190,
                                                        Insumos!I:I,
                                                        0)
                                                ),
                                                0
                                            ),
                                            "Não encontrado"),
                                        IFERROR(
                                            INDEX(S:S,
                                                MATCH(
                                                    A190&amp;B190,AG:AG,
                                                    0)
                                            ),
                                            "Não encontrado")
                                    )</f>
        <v>0</v>
      </c>
      <c r="S190" s="64">
        <f>R190*G190/1</f>
        <v>0</v>
      </c>
      <c r="T190" s="64">
        <f>IF(
                        C190="INSUMO",
                                        IFERROR(
                                            IF(
                                                INDEX(
                                                    Insumos!C:C,
                                                    MATCH(
                                                        A190&amp;B190,
                                                        Insumos!I:I,
                                                        0)
                                                )="Comissionamento",
                                                INDEX(
                                                    Insumos!F:F,
                                                    MATCH(
                                                        A190&amp;B190,
                                                        Insumos!I:I,
                                                        0)
                                                ),
                                                0
                                            ),
                                            "Não encontrado"),
                                        IFERROR(
                                            INDEX(U:U,
                                                MATCH(
                                                    A190&amp;B190,AG:AG,
                                                    0)
                                            ),
                                            "Não encontrado")
                                    )</f>
        <v>0</v>
      </c>
      <c r="U190" s="64">
        <f>T190*G190/1</f>
        <v>0</v>
      </c>
      <c r="V190" s="64">
        <f>IF(
                        C190="INSUMO",
                                        IFERROR(
                                            IF(
                                                INDEX(
                                                    Insumos!C:C,
                                                    MATCH(
                                                        A190&amp;B190,
                                                        Insumos!I:I,
                                                        0)
                                                )="Verba",
                                                INDEX(
                                                    Insumos!F:F,
                                                    MATCH(
                                                        A190&amp;B190,
                                                        Insumos!I:I,
                                                        0)
                                                ),
                                                0
                                            ),
                                            "Não encontrado"),
                                        IFERROR(
                                            INDEX(W:W,
                                                MATCH(
                                                    A190&amp;B190,AG:AG,
                                                    0)
                                            ),
                                            "Não encontrado")
                                    )</f>
        <v>0</v>
      </c>
      <c r="W190" s="64">
        <f>V190*G190/1</f>
        <v>0</v>
      </c>
      <c r="X190" s="64">
        <f>IF(
                        C190="INSUMO",
                                        IFERROR(
                                            IF(
                                                INDEX(
                                                    Insumos!C:C,
                                                    MATCH(
                                                        A190&amp;B190,
                                                        Insumos!I:I,
                                                        0)
                                                )="Outro",
                                                INDEX(
                                                    Insumos!F:F,
                                                    MATCH(
                                                        A190&amp;B190,
                                                        Insumos!I:I,
                                                        0)
                                                ),
                                                0
                                            ),
                                            "Não encontrado"),
                                        IFERROR(
                                            INDEX(Y:Y,
                                                MATCH(
                                                    A190&amp;B190,AG:AG,
                                                    0)
                                            ),
                                            "Não encontrado")
                                    )</f>
        <v>0.442</v>
      </c>
      <c r="Y190" s="64">
        <f>X190*G190/1</f>
        <v>7.1162000000000003E-2</v>
      </c>
      <c r="Z190" s="64">
        <f>IF(
                            C190="INSUMO",
                            IFERROR(
                                INDEX(
                                    Insumos!F:F,
                                    MATCH(
                                        A190&amp;B190,
                                        Insumos!I:I,
                                        0)
                                ),
                                "Não encontrado"),
                            IFERROR(
                                INDEX(AA:AA,
                                    MATCH(
                                        A190&amp;B190,AG:AG,
                                        0)
                                ),
                                "Não encontrado")
                        )</f>
        <v>1.4319671039999999</v>
      </c>
      <c r="AA190" s="64">
        <f>G190*Z190</f>
        <v>0.23054670374399999</v>
      </c>
      <c r="AB190" s="65"/>
      <c r="AC190" s="65"/>
      <c r="AD190" s="62" t="s">
        <v>39</v>
      </c>
      <c r="AE190" s="66"/>
      <c r="AF190" s="66"/>
    </row>
    <row r="191" spans="1:33" x14ac:dyDescent="0.25">
      <c r="A191" s="137" t="s">
        <v>88</v>
      </c>
      <c r="B191" s="68" t="s">
        <v>38</v>
      </c>
      <c r="C191" s="69" t="s">
        <v>86</v>
      </c>
      <c r="D191" s="70" t="s">
        <v>40</v>
      </c>
      <c r="E191" s="70" t="s">
        <v>89</v>
      </c>
      <c r="F191" s="71" t="s">
        <v>90</v>
      </c>
      <c r="G191" s="71">
        <v>0.88100000000000001</v>
      </c>
      <c r="H191" s="72">
        <f>IF(
                        C191="INSUMO",
                                        IFERROR(
                                            IF(
                                                INDEX(
                                                    Insumos!C:C,
                                                    MATCH(
                                                        A191&amp;B191,
                                                        Insumos!I:I,
                                                        0)
                                                )="Material",
                                                INDEX(
                                                    Insumos!F:F,
                                                    MATCH(
                                                        A191&amp;B191,
                                                        Insumos!I:I,
                                                        0)
                                                ),
                                                0
                                            ),
                                            "Não encontrado"),
                                        IFERROR(
                                            INDEX(I:I,
                                                MATCH(
                                                    A191&amp;B191,AG:AG,
                                                    0)
                                            ),
                                            "Não encontrado")
                                    )</f>
        <v>0</v>
      </c>
      <c r="I191" s="72">
        <f>H191*G191/1</f>
        <v>0</v>
      </c>
      <c r="J191" s="72">
        <f t="shared" si="117"/>
        <v>28.049120000000002</v>
      </c>
      <c r="K191" s="72">
        <f t="shared" si="117"/>
        <v>24.711274720000002</v>
      </c>
      <c r="L191" s="72">
        <f>IF(
                        C191="INSUMO",
                                        IFERROR(
                                            IF(
                                                INDEX(
                                                    Insumos!C:C,
                                                    MATCH(
                                                        A191&amp;B191,
                                                        Insumos!I:I,
                                                        0)
                                                )="Mao_obra",
                                                INDEX(
                                                    Insumos!F:F,
                                                    MATCH(
                                                        A191&amp;B191,
                                                        Insumos!I:I,
                                                        0)
                                                ),
                                                0
                                            ),
                                            "Não encontrado"),
                                        IFERROR(
                                            INDEX(M:M,
                                                MATCH(
                                                    A191&amp;B191,AG:AG,
                                                    0)
                                            ),
                                            "Não encontrado")
                                    )</f>
        <v>23.079120000000003</v>
      </c>
      <c r="M191" s="72">
        <f>L191*G191/1</f>
        <v>20.332704720000002</v>
      </c>
      <c r="N191" s="72">
        <f>IF(
                        C191="INSUMO",
                                        IFERROR(
                                            IF(
                                                INDEX(
                                                    Insumos!C:C,
                                                    MATCH(
                                                        A191&amp;B191,
                                                        Insumos!I:I,
                                                        0)
                                                )="Equipamento",
                                                INDEX(
                                                    Insumos!F:F,
                                                    MATCH(
                                                        A191&amp;B191,
                                                        Insumos!I:I,
                                                        0)
                                                ),
                                                0
                                            ),
                                            "Não encontrado"),
                                        IFERROR(
                                            INDEX(O:O,
                                                MATCH(
                                                    A191&amp;B191,AG:AG,
                                                    0)
                                            ),
                                            "Não encontrado")
                                    )</f>
        <v>0</v>
      </c>
      <c r="O191" s="72">
        <f>N191*G191/1</f>
        <v>0</v>
      </c>
      <c r="P191" s="72">
        <f>IF(
                        C191="INSUMO",
                                        IFERROR(
                                            IF(
                                                INDEX(
                                                    Insumos!C:C,
                                                    MATCH(
                                                        A191&amp;B191,
                                                        Insumos!I:I,
                                                        0)
                                                )="Transporte",
                                                INDEX(
                                                    Insumos!F:F,
                                                    MATCH(
                                                        A191&amp;B191,
                                                        Insumos!I:I,
                                                        0)
                                                ),
                                                0
                                            ),
                                            "Não encontrado"),
                                        IFERROR(
                                            INDEX(Q:Q,
                                                MATCH(
                                                    A191&amp;B191,AG:AG,
                                                    0)
                                            ),
                                            "Não encontrado")
                                    )</f>
        <v>0</v>
      </c>
      <c r="Q191" s="72">
        <f>P191*G191/1</f>
        <v>0</v>
      </c>
      <c r="R191" s="72">
        <f>IF(
                        C191="INSUMO",
                                        IFERROR(
                                            IF(
                                                INDEX(
                                                    Insumos!C:C,
                                                    MATCH(
                                                        A191&amp;B191,
                                                        Insumos!I:I,
                                                        0)
                                                )="Terceirizados",
                                                INDEX(
                                                    Insumos!F:F,
                                                    MATCH(
                                                        A191&amp;B191,
                                                        Insumos!I:I,
                                                        0)
                                                ),
                                                0
                                            ),
                                            "Não encontrado"),
                                        IFERROR(
                                            INDEX(S:S,
                                                MATCH(
                                                    A191&amp;B191,AG:AG,
                                                    0)
                                            ),
                                            "Não encontrado")
                                    )</f>
        <v>0</v>
      </c>
      <c r="S191" s="72">
        <f>R191*G191/1</f>
        <v>0</v>
      </c>
      <c r="T191" s="72">
        <f>IF(
                        C191="INSUMO",
                                        IFERROR(
                                            IF(
                                                INDEX(
                                                    Insumos!C:C,
                                                    MATCH(
                                                        A191&amp;B191,
                                                        Insumos!I:I,
                                                        0)
                                                )="Comissionamento",
                                                INDEX(
                                                    Insumos!F:F,
                                                    MATCH(
                                                        A191&amp;B191,
                                                        Insumos!I:I,
                                                        0)
                                                ),
                                                0
                                            ),
                                            "Não encontrado"),
                                        IFERROR(
                                            INDEX(U:U,
                                                MATCH(
                                                    A191&amp;B191,AG:AG,
                                                    0)
                                            ),
                                            "Não encontrado")
                                    )</f>
        <v>0</v>
      </c>
      <c r="U191" s="72">
        <f>T191*G191/1</f>
        <v>0</v>
      </c>
      <c r="V191" s="72">
        <f>IF(
                        C191="INSUMO",
                                        IFERROR(
                                            IF(
                                                INDEX(
                                                    Insumos!C:C,
                                                    MATCH(
                                                        A191&amp;B191,
                                                        Insumos!I:I,
                                                        0)
                                                )="Verba",
                                                INDEX(
                                                    Insumos!F:F,
                                                    MATCH(
                                                        A191&amp;B191,
                                                        Insumos!I:I,
                                                        0)
                                                ),
                                                0
                                            ),
                                            "Não encontrado"),
                                        IFERROR(
                                            INDEX(W:W,
                                                MATCH(
                                                    A191&amp;B191,AG:AG,
                                                    0)
                                            ),
                                            "Não encontrado")
                                    )</f>
        <v>0</v>
      </c>
      <c r="W191" s="72">
        <f>V191*G191/1</f>
        <v>0</v>
      </c>
      <c r="X191" s="72">
        <f>IF(
                        C191="INSUMO",
                                        IFERROR(
                                            IF(
                                                INDEX(
                                                    Insumos!C:C,
                                                    MATCH(
                                                        A191&amp;B191,
                                                        Insumos!I:I,
                                                        0)
                                                )="Outro",
                                                INDEX(
                                                    Insumos!F:F,
                                                    MATCH(
                                                        A191&amp;B191,
                                                        Insumos!I:I,
                                                        0)
                                                ),
                                                0
                                            ),
                                            "Não encontrado"),
                                        IFERROR(
                                            INDEX(Y:Y,
                                                MATCH(
                                                    A191&amp;B191,AG:AG,
                                                    0)
                                            ),
                                            "Não encontrado")
                                    )</f>
        <v>4.97</v>
      </c>
      <c r="Y191" s="72">
        <f>X191*G191/1</f>
        <v>4.3785699999999999</v>
      </c>
      <c r="Z191" s="72">
        <f>IF(
                            C191="INSUMO",
                            IFERROR(
                                INDEX(
                                    Insumos!F:F,
                                    MATCH(
                                        A191&amp;B191,
                                        Insumos!I:I,
                                        0)
                                ),
                                "Não encontrado"),
                            IFERROR(
                                INDEX(AA:AA,
                                    MATCH(
                                        A191&amp;B191,AG:AG,
                                        0)
                                ),
                                "Não encontrado")
                        )</f>
        <v>28.049120000000002</v>
      </c>
      <c r="AA191" s="72">
        <f>G191*Z191</f>
        <v>24.711274720000002</v>
      </c>
      <c r="AB191" s="73"/>
      <c r="AC191" s="73"/>
      <c r="AD191" s="70" t="s">
        <v>39</v>
      </c>
      <c r="AE191" s="74"/>
      <c r="AF191" s="74"/>
    </row>
    <row r="192" spans="1:33" x14ac:dyDescent="0.25">
      <c r="A192" s="138" t="s">
        <v>166</v>
      </c>
      <c r="B192" s="60" t="s">
        <v>38</v>
      </c>
      <c r="C192" s="61" t="s">
        <v>86</v>
      </c>
      <c r="D192" s="62" t="s">
        <v>40</v>
      </c>
      <c r="E192" s="62" t="s">
        <v>167</v>
      </c>
      <c r="F192" s="63" t="s">
        <v>90</v>
      </c>
      <c r="G192" s="63">
        <v>0.58699999999999997</v>
      </c>
      <c r="H192" s="64">
        <f>IF(
                        C192="INSUMO",
                                        IFERROR(
                                            IF(
                                                INDEX(
                                                    Insumos!C:C,
                                                    MATCH(
                                                        A192&amp;B192,
                                                        Insumos!I:I,
                                                        0)
                                                )="Material",
                                                INDEX(
                                                    Insumos!F:F,
                                                    MATCH(
                                                        A192&amp;B192,
                                                        Insumos!I:I,
                                                        0)
                                                ),
                                                0
                                            ),
                                            "Não encontrado"),
                                        IFERROR(
                                            INDEX(I:I,
                                                MATCH(
                                                    A192&amp;B192,AG:AG,
                                                    0)
                                            ),
                                            "Não encontrado")
                                    )</f>
        <v>0</v>
      </c>
      <c r="I192" s="64">
        <f>H192*G192/1</f>
        <v>0</v>
      </c>
      <c r="J192" s="64">
        <f t="shared" si="117"/>
        <v>38.106880000000004</v>
      </c>
      <c r="K192" s="64">
        <f t="shared" si="117"/>
        <v>22.368738559999997</v>
      </c>
      <c r="L192" s="64">
        <f>IF(
                        C192="INSUMO",
                                        IFERROR(
                                            IF(
                                                INDEX(
                                                    Insumos!C:C,
                                                    MATCH(
                                                        A192&amp;B192,
                                                        Insumos!I:I,
                                                        0)
                                                )="Mao_obra",
                                                INDEX(
                                                    Insumos!F:F,
                                                    MATCH(
                                                        A192&amp;B192,
                                                        Insumos!I:I,
                                                        0)
                                                ),
                                                0
                                            ),
                                            "Não encontrado"),
                                        IFERROR(
                                            INDEX(M:M,
                                                MATCH(
                                                    A192&amp;B192,AG:AG,
                                                    0)
                                            ),
                                            "Não encontrado")
                                    )</f>
        <v>33.086880000000001</v>
      </c>
      <c r="M192" s="64">
        <f>L192*G192/1</f>
        <v>19.421998559999999</v>
      </c>
      <c r="N192" s="64">
        <f>IF(
                        C192="INSUMO",
                                        IFERROR(
                                            IF(
                                                INDEX(
                                                    Insumos!C:C,
                                                    MATCH(
                                                        A192&amp;B192,
                                                        Insumos!I:I,
                                                        0)
                                                )="Equipamento",
                                                INDEX(
                                                    Insumos!F:F,
                                                    MATCH(
                                                        A192&amp;B192,
                                                        Insumos!I:I,
                                                        0)
                                                ),
                                                0
                                            ),
                                            "Não encontrado"),
                                        IFERROR(
                                            INDEX(O:O,
                                                MATCH(
                                                    A192&amp;B192,AG:AG,
                                                    0)
                                            ),
                                            "Não encontrado")
                                    )</f>
        <v>0</v>
      </c>
      <c r="O192" s="64">
        <f>N192*G192/1</f>
        <v>0</v>
      </c>
      <c r="P192" s="64">
        <f>IF(
                        C192="INSUMO",
                                        IFERROR(
                                            IF(
                                                INDEX(
                                                    Insumos!C:C,
                                                    MATCH(
                                                        A192&amp;B192,
                                                        Insumos!I:I,
                                                        0)
                                                )="Transporte",
                                                INDEX(
                                                    Insumos!F:F,
                                                    MATCH(
                                                        A192&amp;B192,
                                                        Insumos!I:I,
                                                        0)
                                                ),
                                                0
                                            ),
                                            "Não encontrado"),
                                        IFERROR(
                                            INDEX(Q:Q,
                                                MATCH(
                                                    A192&amp;B192,AG:AG,
                                                    0)
                                            ),
                                            "Não encontrado")
                                    )</f>
        <v>0</v>
      </c>
      <c r="Q192" s="64">
        <f>P192*G192/1</f>
        <v>0</v>
      </c>
      <c r="R192" s="64">
        <f>IF(
                        C192="INSUMO",
                                        IFERROR(
                                            IF(
                                                INDEX(
                                                    Insumos!C:C,
                                                    MATCH(
                                                        A192&amp;B192,
                                                        Insumos!I:I,
                                                        0)
                                                )="Terceirizados",
                                                INDEX(
                                                    Insumos!F:F,
                                                    MATCH(
                                                        A192&amp;B192,
                                                        Insumos!I:I,
                                                        0)
                                                ),
                                                0
                                            ),
                                            "Não encontrado"),
                                        IFERROR(
                                            INDEX(S:S,
                                                MATCH(
                                                    A192&amp;B192,AG:AG,
                                                    0)
                                            ),
                                            "Não encontrado")
                                    )</f>
        <v>0</v>
      </c>
      <c r="S192" s="64">
        <f>R192*G192/1</f>
        <v>0</v>
      </c>
      <c r="T192" s="64">
        <f>IF(
                        C192="INSUMO",
                                        IFERROR(
                                            IF(
                                                INDEX(
                                                    Insumos!C:C,
                                                    MATCH(
                                                        A192&amp;B192,
                                                        Insumos!I:I,
                                                        0)
                                                )="Comissionamento",
                                                INDEX(
                                                    Insumos!F:F,
                                                    MATCH(
                                                        A192&amp;B192,
                                                        Insumos!I:I,
                                                        0)
                                                ),
                                                0
                                            ),
                                            "Não encontrado"),
                                        IFERROR(
                                            INDEX(U:U,
                                                MATCH(
                                                    A192&amp;B192,AG:AG,
                                                    0)
                                            ),
                                            "Não encontrado")
                                    )</f>
        <v>0</v>
      </c>
      <c r="U192" s="64">
        <f>T192*G192/1</f>
        <v>0</v>
      </c>
      <c r="V192" s="64">
        <f>IF(
                        C192="INSUMO",
                                        IFERROR(
                                            IF(
                                                INDEX(
                                                    Insumos!C:C,
                                                    MATCH(
                                                        A192&amp;B192,
                                                        Insumos!I:I,
                                                        0)
                                                )="Verba",
                                                INDEX(
                                                    Insumos!F:F,
                                                    MATCH(
                                                        A192&amp;B192,
                                                        Insumos!I:I,
                                                        0)
                                                ),
                                                0
                                            ),
                                            "Não encontrado"),
                                        IFERROR(
                                            INDEX(W:W,
                                                MATCH(
                                                    A192&amp;B192,AG:AG,
                                                    0)
                                            ),
                                            "Não encontrado")
                                    )</f>
        <v>0</v>
      </c>
      <c r="W192" s="64">
        <f>V192*G192/1</f>
        <v>0</v>
      </c>
      <c r="X192" s="64">
        <f>IF(
                        C192="INSUMO",
                                        IFERROR(
                                            IF(
                                                INDEX(
                                                    Insumos!C:C,
                                                    MATCH(
                                                        A192&amp;B192,
                                                        Insumos!I:I,
                                                        0)
                                                )="Outro",
                                                INDEX(
                                                    Insumos!F:F,
                                                    MATCH(
                                                        A192&amp;B192,
                                                        Insumos!I:I,
                                                        0)
                                                ),
                                                0
                                            ),
                                            "Não encontrado"),
                                        IFERROR(
                                            INDEX(Y:Y,
                                                MATCH(
                                                    A192&amp;B192,AG:AG,
                                                    0)
                                            ),
                                            "Não encontrado")
                                    )</f>
        <v>5.0199999999999996</v>
      </c>
      <c r="Y192" s="64">
        <f>X192*G192/1</f>
        <v>2.9467399999999997</v>
      </c>
      <c r="Z192" s="64">
        <f>IF(
                            C192="INSUMO",
                            IFERROR(
                                INDEX(
                                    Insumos!F:F,
                                    MATCH(
                                        A192&amp;B192,
                                        Insumos!I:I,
                                        0)
                                ),
                                "Não encontrado"),
                            IFERROR(
                                INDEX(AA:AA,
                                    MATCH(
                                        A192&amp;B192,AG:AG,
                                        0)
                                ),
                                "Não encontrado")
                        )</f>
        <v>38.106879999999997</v>
      </c>
      <c r="AA192" s="64">
        <f>G192*Z192</f>
        <v>22.368738559999997</v>
      </c>
      <c r="AB192" s="65"/>
      <c r="AC192" s="65"/>
      <c r="AD192" s="62" t="s">
        <v>39</v>
      </c>
      <c r="AE192" s="66"/>
      <c r="AF192" s="66"/>
    </row>
    <row r="193" spans="1:33" x14ac:dyDescent="0.25">
      <c r="A193" s="137" t="s">
        <v>308</v>
      </c>
      <c r="B193" s="68" t="s">
        <v>38</v>
      </c>
      <c r="C193" s="69" t="s">
        <v>45</v>
      </c>
      <c r="D193" s="70" t="s">
        <v>40</v>
      </c>
      <c r="E193" s="70" t="s">
        <v>309</v>
      </c>
      <c r="F193" s="71" t="s">
        <v>108</v>
      </c>
      <c r="G193" s="71">
        <v>1.26</v>
      </c>
      <c r="H193" s="72">
        <f>IF(
                        C193="INSUMO",
                                        IFERROR(
                                            IF(
                                                INDEX(
                                                    Insumos!C:C,
                                                    MATCH(
                                                        A193&amp;B193,
                                                        Insumos!I:I,
                                                        0)
                                                )="Material",
                                                INDEX(
                                                    Insumos!F:F,
                                                    MATCH(
                                                        A193&amp;B193,
                                                        Insumos!I:I,
                                                        0)
                                                ),
                                                0
                                            ),
                                            "Não encontrado"),
                                        IFERROR(
                                            INDEX(I:I,
                                                MATCH(
                                                    A193&amp;B193,AG:AG,
                                                    0)
                                            ),
                                            "Não encontrado")
                                    )</f>
        <v>707.07</v>
      </c>
      <c r="I193" s="72">
        <f>H193*G193/1</f>
        <v>890.90820000000008</v>
      </c>
      <c r="J193" s="72">
        <f t="shared" si="117"/>
        <v>0</v>
      </c>
      <c r="K193" s="72">
        <f t="shared" si="117"/>
        <v>0</v>
      </c>
      <c r="L193" s="72">
        <f>IF(
                        C193="INSUMO",
                                        IFERROR(
                                            IF(
                                                INDEX(
                                                    Insumos!C:C,
                                                    MATCH(
                                                        A193&amp;B193,
                                                        Insumos!I:I,
                                                        0)
                                                )="Mao_obra",
                                                INDEX(
                                                    Insumos!F:F,
                                                    MATCH(
                                                        A193&amp;B193,
                                                        Insumos!I:I,
                                                        0)
                                                ),
                                                0
                                            ),
                                            "Não encontrado"),
                                        IFERROR(
                                            INDEX(M:M,
                                                MATCH(
                                                    A193&amp;B193,AG:AG,
                                                    0)
                                            ),
                                            "Não encontrado")
                                    )</f>
        <v>0</v>
      </c>
      <c r="M193" s="72">
        <f>L193*G193/1</f>
        <v>0</v>
      </c>
      <c r="N193" s="72">
        <f>IF(
                        C193="INSUMO",
                                        IFERROR(
                                            IF(
                                                INDEX(
                                                    Insumos!C:C,
                                                    MATCH(
                                                        A193&amp;B193,
                                                        Insumos!I:I,
                                                        0)
                                                )="Equipamento",
                                                INDEX(
                                                    Insumos!F:F,
                                                    MATCH(
                                                        A193&amp;B193,
                                                        Insumos!I:I,
                                                        0)
                                                ),
                                                0
                                            ),
                                            "Não encontrado"),
                                        IFERROR(
                                            INDEX(O:O,
                                                MATCH(
                                                    A193&amp;B193,AG:AG,
                                                    0)
                                            ),
                                            "Não encontrado")
                                    )</f>
        <v>0</v>
      </c>
      <c r="O193" s="72">
        <f>N193*G193/1</f>
        <v>0</v>
      </c>
      <c r="P193" s="72">
        <f>IF(
                        C193="INSUMO",
                                        IFERROR(
                                            IF(
                                                INDEX(
                                                    Insumos!C:C,
                                                    MATCH(
                                                        A193&amp;B193,
                                                        Insumos!I:I,
                                                        0)
                                                )="Transporte",
                                                INDEX(
                                                    Insumos!F:F,
                                                    MATCH(
                                                        A193&amp;B193,
                                                        Insumos!I:I,
                                                        0)
                                                ),
                                                0
                                            ),
                                            "Não encontrado"),
                                        IFERROR(
                                            INDEX(Q:Q,
                                                MATCH(
                                                    A193&amp;B193,AG:AG,
                                                    0)
                                            ),
                                            "Não encontrado")
                                    )</f>
        <v>0</v>
      </c>
      <c r="Q193" s="72">
        <f>P193*G193/1</f>
        <v>0</v>
      </c>
      <c r="R193" s="72">
        <f>IF(
                        C193="INSUMO",
                                        IFERROR(
                                            IF(
                                                INDEX(
                                                    Insumos!C:C,
                                                    MATCH(
                                                        A193&amp;B193,
                                                        Insumos!I:I,
                                                        0)
                                                )="Terceirizados",
                                                INDEX(
                                                    Insumos!F:F,
                                                    MATCH(
                                                        A193&amp;B193,
                                                        Insumos!I:I,
                                                        0)
                                                ),
                                                0
                                            ),
                                            "Não encontrado"),
                                        IFERROR(
                                            INDEX(S:S,
                                                MATCH(
                                                    A193&amp;B193,AG:AG,
                                                    0)
                                            ),
                                            "Não encontrado")
                                    )</f>
        <v>0</v>
      </c>
      <c r="S193" s="72">
        <f>R193*G193/1</f>
        <v>0</v>
      </c>
      <c r="T193" s="72">
        <f>IF(
                        C193="INSUMO",
                                        IFERROR(
                                            IF(
                                                INDEX(
                                                    Insumos!C:C,
                                                    MATCH(
                                                        A193&amp;B193,
                                                        Insumos!I:I,
                                                        0)
                                                )="Comissionamento",
                                                INDEX(
                                                    Insumos!F:F,
                                                    MATCH(
                                                        A193&amp;B193,
                                                        Insumos!I:I,
                                                        0)
                                                ),
                                                0
                                            ),
                                            "Não encontrado"),
                                        IFERROR(
                                            INDEX(U:U,
                                                MATCH(
                                                    A193&amp;B193,AG:AG,
                                                    0)
                                            ),
                                            "Não encontrado")
                                    )</f>
        <v>0</v>
      </c>
      <c r="U193" s="72">
        <f>T193*G193/1</f>
        <v>0</v>
      </c>
      <c r="V193" s="72">
        <f>IF(
                        C193="INSUMO",
                                        IFERROR(
                                            IF(
                                                INDEX(
                                                    Insumos!C:C,
                                                    MATCH(
                                                        A193&amp;B193,
                                                        Insumos!I:I,
                                                        0)
                                                )="Verba",
                                                INDEX(
                                                    Insumos!F:F,
                                                    MATCH(
                                                        A193&amp;B193,
                                                        Insumos!I:I,
                                                        0)
                                                ),
                                                0
                                            ),
                                            "Não encontrado"),
                                        IFERROR(
                                            INDEX(W:W,
                                                MATCH(
                                                    A193&amp;B193,AG:AG,
                                                    0)
                                            ),
                                            "Não encontrado")
                                    )</f>
        <v>0</v>
      </c>
      <c r="W193" s="72">
        <f>V193*G193/1</f>
        <v>0</v>
      </c>
      <c r="X193" s="72">
        <f>IF(
                        C193="INSUMO",
                                        IFERROR(
                                            IF(
                                                INDEX(
                                                    Insumos!C:C,
                                                    MATCH(
                                                        A193&amp;B193,
                                                        Insumos!I:I,
                                                        0)
                                                )="Outro",
                                                INDEX(
                                                    Insumos!F:F,
                                                    MATCH(
                                                        A193&amp;B193,
                                                        Insumos!I:I,
                                                        0)
                                                ),
                                                0
                                            ),
                                            "Não encontrado"),
                                        IFERROR(
                                            INDEX(Y:Y,
                                                MATCH(
                                                    A193&amp;B193,AG:AG,
                                                    0)
                                            ),
                                            "Não encontrado")
                                    )</f>
        <v>0</v>
      </c>
      <c r="Y193" s="72">
        <f>X193*G193/1</f>
        <v>0</v>
      </c>
      <c r="Z193" s="72">
        <f>IF(
                            C193="INSUMO",
                            IFERROR(
                                INDEX(
                                    Insumos!F:F,
                                    MATCH(
                                        A193&amp;B193,
                                        Insumos!I:I,
                                        0)
                                ),
                                "Não encontrado"),
                            IFERROR(
                                INDEX(AA:AA,
                                    MATCH(
                                        A193&amp;B193,AG:AG,
                                        0)
                                ),
                                "Não encontrado")
                        )</f>
        <v>707.07</v>
      </c>
      <c r="AA193" s="72">
        <f>G193*Z193</f>
        <v>890.90820000000008</v>
      </c>
      <c r="AB193" s="73"/>
      <c r="AC193" s="73"/>
      <c r="AD193" s="70" t="s">
        <v>39</v>
      </c>
      <c r="AE193" s="74"/>
      <c r="AF193" s="74"/>
    </row>
    <row r="194" spans="1:33" x14ac:dyDescent="0.25">
      <c r="A194" s="136" t="s">
        <v>310</v>
      </c>
      <c r="B194" s="51" t="s">
        <v>38</v>
      </c>
      <c r="C194" s="52" t="s">
        <v>39</v>
      </c>
      <c r="D194" s="53" t="s">
        <v>40</v>
      </c>
      <c r="E194" s="53" t="s">
        <v>311</v>
      </c>
      <c r="F194" s="54" t="s">
        <v>108</v>
      </c>
      <c r="G194" s="55"/>
      <c r="H194" s="56"/>
      <c r="I194" s="56">
        <f>SUM(I195:I198)</f>
        <v>2.5068835800000002</v>
      </c>
      <c r="J194" s="56"/>
      <c r="K194" s="56">
        <f>SUM(K195:K198)</f>
        <v>31.122498325612803</v>
      </c>
      <c r="L194" s="56"/>
      <c r="M194" s="56">
        <f>SUM(M195:M198)</f>
        <v>25.587900144000002</v>
      </c>
      <c r="N194" s="56"/>
      <c r="O194" s="56">
        <f>SUM(O195:O198)</f>
        <v>0.86694618161280002</v>
      </c>
      <c r="P194" s="56"/>
      <c r="Q194" s="56">
        <f>SUM(Q195:Q198)</f>
        <v>0</v>
      </c>
      <c r="R194" s="56"/>
      <c r="S194" s="56">
        <f>SUM(S195:S198)</f>
        <v>0</v>
      </c>
      <c r="T194" s="56"/>
      <c r="U194" s="56">
        <f>SUM(U195:U198)</f>
        <v>0</v>
      </c>
      <c r="V194" s="56"/>
      <c r="W194" s="56">
        <f>SUM(W195:W198)</f>
        <v>0</v>
      </c>
      <c r="X194" s="56"/>
      <c r="Y194" s="56">
        <f>SUM(Y195:Y198)</f>
        <v>4.6676519999999995</v>
      </c>
      <c r="Z194" s="56"/>
      <c r="AA194" s="56">
        <f>SUM(AA195:AA198)</f>
        <v>33.629381905612803</v>
      </c>
      <c r="AB194" s="57" t="s">
        <v>39</v>
      </c>
      <c r="AC194" s="57"/>
      <c r="AD194" s="53" t="s">
        <v>39</v>
      </c>
      <c r="AE194" s="58" t="s">
        <v>39</v>
      </c>
      <c r="AF194" s="58" t="s">
        <v>312</v>
      </c>
      <c r="AG194" t="str">
        <f>A194&amp;B194&amp;C194</f>
        <v>93382SINAPI</v>
      </c>
    </row>
    <row r="195" spans="1:33" x14ac:dyDescent="0.25">
      <c r="A195" s="137" t="s">
        <v>313</v>
      </c>
      <c r="B195" s="68" t="s">
        <v>38</v>
      </c>
      <c r="C195" s="69" t="s">
        <v>86</v>
      </c>
      <c r="D195" s="70" t="s">
        <v>40</v>
      </c>
      <c r="E195" s="70" t="s">
        <v>314</v>
      </c>
      <c r="F195" s="71" t="s">
        <v>114</v>
      </c>
      <c r="G195" s="71">
        <v>0.19620000000000001</v>
      </c>
      <c r="H195" s="72">
        <f>IF(
                        C195="INSUMO",
                                        IFERROR(
                                            IF(
                                                INDEX(
                                                    Insumos!C:C,
                                                    MATCH(
                                                        A195&amp;B195,
                                                        Insumos!I:I,
                                                        0)
                                                )="Material",
                                                INDEX(
                                                    Insumos!F:F,
                                                    MATCH(
                                                        A195&amp;B195,
                                                        Insumos!I:I,
                                                        0)
                                                ),
                                                0
                                            ),
                                            "Não encontrado"),
                                        IFERROR(
                                            INDEX(I:I,
                                                MATCH(
                                                    A195&amp;B195,AG:AG,
                                                    0)
                                            ),
                                            "Não encontrado")
                                    )</f>
        <v>6.7671000000000001</v>
      </c>
      <c r="I195" s="72">
        <f>H195*G195/1</f>
        <v>1.32770502</v>
      </c>
      <c r="J195" s="72">
        <f t="shared" ref="J195:K198" si="118">T195 + N195 + L195 + X195 + R195 + P195 + V195</f>
        <v>42.062146839000008</v>
      </c>
      <c r="K195" s="72">
        <f t="shared" si="118"/>
        <v>8.2525932098118009</v>
      </c>
      <c r="L195" s="72">
        <f>IF(
                        C195="INSUMO",
                                        IFERROR(
                                            IF(
                                                INDEX(
                                                    Insumos!C:C,
                                                    MATCH(
                                                        A195&amp;B195,
                                                        Insumos!I:I,
                                                        0)
                                                )="Mao_obra",
                                                INDEX(
                                                    Insumos!F:F,
                                                    MATCH(
                                                        A195&amp;B195,
                                                        Insumos!I:I,
                                                        0)
                                                ),
                                                0
                                            ),
                                            "Não encontrado"),
                                        IFERROR(
                                            INDEX(M:M,
                                                MATCH(
                                                    A195&amp;B195,AG:AG,
                                                    0)
                                            ),
                                            "Não encontrado")
                                    )</f>
        <v>36.769479000000004</v>
      </c>
      <c r="M195" s="72">
        <f>L195*G195/1</f>
        <v>7.2141717798000009</v>
      </c>
      <c r="N195" s="72">
        <f>IF(
                        C195="INSUMO",
                                        IFERROR(
                                            IF(
                                                INDEX(
                                                    Insumos!C:C,
                                                    MATCH(
                                                        A195&amp;B195,
                                                        Insumos!I:I,
                                                        0)
                                                )="Equipamento",
                                                INDEX(
                                                    Insumos!F:F,
                                                    MATCH(
                                                        A195&amp;B195,
                                                        Insumos!I:I,
                                                        0)
                                                ),
                                                0
                                            ),
                                            "Não encontrado"),
                                        IFERROR(
                                            INDEX(O:O,
                                                MATCH(
                                                    A195&amp;B195,AG:AG,
                                                    0)
                                            ),
                                            "Não encontrado")
                                    )</f>
        <v>1.5426678389999999</v>
      </c>
      <c r="O195" s="72">
        <f>N195*G195/1</f>
        <v>0.30267143001180002</v>
      </c>
      <c r="P195" s="72">
        <f>IF(
                        C195="INSUMO",
                                        IFERROR(
                                            IF(
                                                INDEX(
                                                    Insumos!C:C,
                                                    MATCH(
                                                        A195&amp;B195,
                                                        Insumos!I:I,
                                                        0)
                                                )="Transporte",
                                                INDEX(
                                                    Insumos!F:F,
                                                    MATCH(
                                                        A195&amp;B195,
                                                        Insumos!I:I,
                                                        0)
                                                ),
                                                0
                                            ),
                                            "Não encontrado"),
                                        IFERROR(
                                            INDEX(Q:Q,
                                                MATCH(
                                                    A195&amp;B195,AG:AG,
                                                    0)
                                            ),
                                            "Não encontrado")
                                    )</f>
        <v>0</v>
      </c>
      <c r="Q195" s="72">
        <f>P195*G195/1</f>
        <v>0</v>
      </c>
      <c r="R195" s="72">
        <f>IF(
                        C195="INSUMO",
                                        IFERROR(
                                            IF(
                                                INDEX(
                                                    Insumos!C:C,
                                                    MATCH(
                                                        A195&amp;B195,
                                                        Insumos!I:I,
                                                        0)
                                                )="Terceirizados",
                                                INDEX(
                                                    Insumos!F:F,
                                                    MATCH(
                                                        A195&amp;B195,
                                                        Insumos!I:I,
                                                        0)
                                                ),
                                                0
                                            ),
                                            "Não encontrado"),
                                        IFERROR(
                                            INDEX(S:S,
                                                MATCH(
                                                    A195&amp;B195,AG:AG,
                                                    0)
                                            ),
                                            "Não encontrado")
                                    )</f>
        <v>0</v>
      </c>
      <c r="S195" s="72">
        <f>R195*G195/1</f>
        <v>0</v>
      </c>
      <c r="T195" s="72">
        <f>IF(
                        C195="INSUMO",
                                        IFERROR(
                                            IF(
                                                INDEX(
                                                    Insumos!C:C,
                                                    MATCH(
                                                        A195&amp;B195,
                                                        Insumos!I:I,
                                                        0)
                                                )="Comissionamento",
                                                INDEX(
                                                    Insumos!F:F,
                                                    MATCH(
                                                        A195&amp;B195,
                                                        Insumos!I:I,
                                                        0)
                                                ),
                                                0
                                            ),
                                            "Não encontrado"),
                                        IFERROR(
                                            INDEX(U:U,
                                                MATCH(
                                                    A195&amp;B195,AG:AG,
                                                    0)
                                            ),
                                            "Não encontrado")
                                    )</f>
        <v>0</v>
      </c>
      <c r="U195" s="72">
        <f>T195*G195/1</f>
        <v>0</v>
      </c>
      <c r="V195" s="72">
        <f>IF(
                        C195="INSUMO",
                                        IFERROR(
                                            IF(
                                                INDEX(
                                                    Insumos!C:C,
                                                    MATCH(
                                                        A195&amp;B195,
                                                        Insumos!I:I,
                                                        0)
                                                )="Verba",
                                                INDEX(
                                                    Insumos!F:F,
                                                    MATCH(
                                                        A195&amp;B195,
                                                        Insumos!I:I,
                                                        0)
                                                ),
                                                0
                                            ),
                                            "Não encontrado"),
                                        IFERROR(
                                            INDEX(W:W,
                                                MATCH(
                                                    A195&amp;B195,AG:AG,
                                                    0)
                                            ),
                                            "Não encontrado")
                                    )</f>
        <v>0</v>
      </c>
      <c r="W195" s="72">
        <f>V195*G195/1</f>
        <v>0</v>
      </c>
      <c r="X195" s="72">
        <f>IF(
                        C195="INSUMO",
                                        IFERROR(
                                            IF(
                                                INDEX(
                                                    Insumos!C:C,
                                                    MATCH(
                                                        A195&amp;B195,
                                                        Insumos!I:I,
                                                        0)
                                                )="Outro",
                                                INDEX(
                                                    Insumos!F:F,
                                                    MATCH(
                                                        A195&amp;B195,
                                                        Insumos!I:I,
                                                        0)
                                                ),
                                                0
                                            ),
                                            "Não encontrado"),
                                        IFERROR(
                                            INDEX(Y:Y,
                                                MATCH(
                                                    A195&amp;B195,AG:AG,
                                                    0)
                                            ),
                                            "Não encontrado")
                                    )</f>
        <v>3.7499999999999996</v>
      </c>
      <c r="Y195" s="72">
        <f>X195*G195/1</f>
        <v>0.73575000000000002</v>
      </c>
      <c r="Z195" s="72">
        <f>IF(
                            C195="INSUMO",
                            IFERROR(
                                INDEX(
                                    Insumos!F:F,
                                    MATCH(
                                        A195&amp;B195,
                                        Insumos!I:I,
                                        0)
                                ),
                                "Não encontrado"),
                            IFERROR(
                                INDEX(AA:AA,
                                    MATCH(
                                        A195&amp;B195,AG:AG,
                                        0)
                                ),
                                "Não encontrado")
                        )</f>
        <v>48.829246839000007</v>
      </c>
      <c r="AA195" s="72">
        <f>G195*Z195</f>
        <v>9.5802982298118025</v>
      </c>
      <c r="AB195" s="73"/>
      <c r="AC195" s="73"/>
      <c r="AD195" s="70" t="s">
        <v>39</v>
      </c>
      <c r="AE195" s="74"/>
      <c r="AF195" s="74"/>
    </row>
    <row r="196" spans="1:33" x14ac:dyDescent="0.25">
      <c r="A196" s="138" t="s">
        <v>88</v>
      </c>
      <c r="B196" s="60" t="s">
        <v>38</v>
      </c>
      <c r="C196" s="61" t="s">
        <v>86</v>
      </c>
      <c r="D196" s="62" t="s">
        <v>40</v>
      </c>
      <c r="E196" s="62" t="s">
        <v>89</v>
      </c>
      <c r="F196" s="63" t="s">
        <v>90</v>
      </c>
      <c r="G196" s="63">
        <v>0.78659999999999997</v>
      </c>
      <c r="H196" s="64">
        <f>IF(
                        C196="INSUMO",
                                        IFERROR(
                                            IF(
                                                INDEX(
                                                    Insumos!C:C,
                                                    MATCH(
                                                        A196&amp;B196,
                                                        Insumos!I:I,
                                                        0)
                                                )="Material",
                                                INDEX(
                                                    Insumos!F:F,
                                                    MATCH(
                                                        A196&amp;B196,
                                                        Insumos!I:I,
                                                        0)
                                                ),
                                                0
                                            ),
                                            "Não encontrado"),
                                        IFERROR(
                                            INDEX(I:I,
                                                MATCH(
                                                    A196&amp;B196,AG:AG,
                                                    0)
                                            ),
                                            "Não encontrado")
                                    )</f>
        <v>0</v>
      </c>
      <c r="I196" s="64">
        <f>H196*G196/1</f>
        <v>0</v>
      </c>
      <c r="J196" s="64">
        <f t="shared" si="118"/>
        <v>28.049120000000002</v>
      </c>
      <c r="K196" s="64">
        <f t="shared" si="118"/>
        <v>22.063437792000002</v>
      </c>
      <c r="L196" s="64">
        <f>IF(
                        C196="INSUMO",
                                        IFERROR(
                                            IF(
                                                INDEX(
                                                    Insumos!C:C,
                                                    MATCH(
                                                        A196&amp;B196,
                                                        Insumos!I:I,
                                                        0)
                                                )="Mao_obra",
                                                INDEX(
                                                    Insumos!F:F,
                                                    MATCH(
                                                        A196&amp;B196,
                                                        Insumos!I:I,
                                                        0)
                                                ),
                                                0
                                            ),
                                            "Não encontrado"),
                                        IFERROR(
                                            INDEX(M:M,
                                                MATCH(
                                                    A196&amp;B196,AG:AG,
                                                    0)
                                            ),
                                            "Não encontrado")
                                    )</f>
        <v>23.079120000000003</v>
      </c>
      <c r="M196" s="64">
        <f>L196*G196/1</f>
        <v>18.154035792000002</v>
      </c>
      <c r="N196" s="64">
        <f>IF(
                        C196="INSUMO",
                                        IFERROR(
                                            IF(
                                                INDEX(
                                                    Insumos!C:C,
                                                    MATCH(
                                                        A196&amp;B196,
                                                        Insumos!I:I,
                                                        0)
                                                )="Equipamento",
                                                INDEX(
                                                    Insumos!F:F,
                                                    MATCH(
                                                        A196&amp;B196,
                                                        Insumos!I:I,
                                                        0)
                                                ),
                                                0
                                            ),
                                            "Não encontrado"),
                                        IFERROR(
                                            INDEX(O:O,
                                                MATCH(
                                                    A196&amp;B196,AG:AG,
                                                    0)
                                            ),
                                            "Não encontrado")
                                    )</f>
        <v>0</v>
      </c>
      <c r="O196" s="64">
        <f>N196*G196/1</f>
        <v>0</v>
      </c>
      <c r="P196" s="64">
        <f>IF(
                        C196="INSUMO",
                                        IFERROR(
                                            IF(
                                                INDEX(
                                                    Insumos!C:C,
                                                    MATCH(
                                                        A196&amp;B196,
                                                        Insumos!I:I,
                                                        0)
                                                )="Transporte",
                                                INDEX(
                                                    Insumos!F:F,
                                                    MATCH(
                                                        A196&amp;B196,
                                                        Insumos!I:I,
                                                        0)
                                                ),
                                                0
                                            ),
                                            "Não encontrado"),
                                        IFERROR(
                                            INDEX(Q:Q,
                                                MATCH(
                                                    A196&amp;B196,AG:AG,
                                                    0)
                                            ),
                                            "Não encontrado")
                                    )</f>
        <v>0</v>
      </c>
      <c r="Q196" s="64">
        <f>P196*G196/1</f>
        <v>0</v>
      </c>
      <c r="R196" s="64">
        <f>IF(
                        C196="INSUMO",
                                        IFERROR(
                                            IF(
                                                INDEX(
                                                    Insumos!C:C,
                                                    MATCH(
                                                        A196&amp;B196,
                                                        Insumos!I:I,
                                                        0)
                                                )="Terceirizados",
                                                INDEX(
                                                    Insumos!F:F,
                                                    MATCH(
                                                        A196&amp;B196,
                                                        Insumos!I:I,
                                                        0)
                                                ),
                                                0
                                            ),
                                            "Não encontrado"),
                                        IFERROR(
                                            INDEX(S:S,
                                                MATCH(
                                                    A196&amp;B196,AG:AG,
                                                    0)
                                            ),
                                            "Não encontrado")
                                    )</f>
        <v>0</v>
      </c>
      <c r="S196" s="64">
        <f>R196*G196/1</f>
        <v>0</v>
      </c>
      <c r="T196" s="64">
        <f>IF(
                        C196="INSUMO",
                                        IFERROR(
                                            IF(
                                                INDEX(
                                                    Insumos!C:C,
                                                    MATCH(
                                                        A196&amp;B196,
                                                        Insumos!I:I,
                                                        0)
                                                )="Comissionamento",
                                                INDEX(
                                                    Insumos!F:F,
                                                    MATCH(
                                                        A196&amp;B196,
                                                        Insumos!I:I,
                                                        0)
                                                ),
                                                0
                                            ),
                                            "Não encontrado"),
                                        IFERROR(
                                            INDEX(U:U,
                                                MATCH(
                                                    A196&amp;B196,AG:AG,
                                                    0)
                                            ),
                                            "Não encontrado")
                                    )</f>
        <v>0</v>
      </c>
      <c r="U196" s="64">
        <f>T196*G196/1</f>
        <v>0</v>
      </c>
      <c r="V196" s="64">
        <f>IF(
                        C196="INSUMO",
                                        IFERROR(
                                            IF(
                                                INDEX(
                                                    Insumos!C:C,
                                                    MATCH(
                                                        A196&amp;B196,
                                                        Insumos!I:I,
                                                        0)
                                                )="Verba",
                                                INDEX(
                                                    Insumos!F:F,
                                                    MATCH(
                                                        A196&amp;B196,
                                                        Insumos!I:I,
                                                        0)
                                                ),
                                                0
                                            ),
                                            "Não encontrado"),
                                        IFERROR(
                                            INDEX(W:W,
                                                MATCH(
                                                    A196&amp;B196,AG:AG,
                                                    0)
                                            ),
                                            "Não encontrado")
                                    )</f>
        <v>0</v>
      </c>
      <c r="W196" s="64">
        <f>V196*G196/1</f>
        <v>0</v>
      </c>
      <c r="X196" s="64">
        <f>IF(
                        C196="INSUMO",
                                        IFERROR(
                                            IF(
                                                INDEX(
                                                    Insumos!C:C,
                                                    MATCH(
                                                        A196&amp;B196,
                                                        Insumos!I:I,
                                                        0)
                                                )="Outro",
                                                INDEX(
                                                    Insumos!F:F,
                                                    MATCH(
                                                        A196&amp;B196,
                                                        Insumos!I:I,
                                                        0)
                                                ),
                                                0
                                            ),
                                            "Não encontrado"),
                                        IFERROR(
                                            INDEX(Y:Y,
                                                MATCH(
                                                    A196&amp;B196,AG:AG,
                                                    0)
                                            ),
                                            "Não encontrado")
                                    )</f>
        <v>4.97</v>
      </c>
      <c r="Y196" s="64">
        <f>X196*G196/1</f>
        <v>3.9094019999999996</v>
      </c>
      <c r="Z196" s="64">
        <f>IF(
                            C196="INSUMO",
                            IFERROR(
                                INDEX(
                                    Insumos!F:F,
                                    MATCH(
                                        A196&amp;B196,
                                        Insumos!I:I,
                                        0)
                                ),
                                "Não encontrado"),
                            IFERROR(
                                INDEX(AA:AA,
                                    MATCH(
                                        A196&amp;B196,AG:AG,
                                        0)
                                ),
                                "Não encontrado")
                        )</f>
        <v>28.049120000000002</v>
      </c>
      <c r="AA196" s="64">
        <f>G196*Z196</f>
        <v>22.063437792000002</v>
      </c>
      <c r="AB196" s="65"/>
      <c r="AC196" s="65"/>
      <c r="AD196" s="62" t="s">
        <v>39</v>
      </c>
      <c r="AE196" s="66"/>
      <c r="AF196" s="66"/>
    </row>
    <row r="197" spans="1:33" x14ac:dyDescent="0.25">
      <c r="A197" s="137" t="s">
        <v>315</v>
      </c>
      <c r="B197" s="68" t="s">
        <v>38</v>
      </c>
      <c r="C197" s="69" t="s">
        <v>86</v>
      </c>
      <c r="D197" s="70" t="s">
        <v>40</v>
      </c>
      <c r="E197" s="70" t="s">
        <v>316</v>
      </c>
      <c r="F197" s="71" t="s">
        <v>111</v>
      </c>
      <c r="G197" s="71">
        <v>5.9999999999999995E-4</v>
      </c>
      <c r="H197" s="72">
        <f>IF(
                        C197="INSUMO",
                                        IFERROR(
                                            IF(
                                                INDEX(
                                                    Insumos!C:C,
                                                    MATCH(
                                                        A197&amp;B197,
                                                        Insumos!I:I,
                                                        0)
                                                )="Material",
                                                INDEX(
                                                    Insumos!F:F,
                                                    MATCH(
                                                        A197&amp;B197,
                                                        Insumos!I:I,
                                                        0)
                                                ),
                                                0
                                            ),
                                            "Não encontrado"),
                                        IFERROR(
                                            INDEX(I:I,
                                                MATCH(
                                                    A197&amp;B197,AG:AG,
                                                    0)
                                            ),
                                            "Não encontrado")
                                    )</f>
        <v>0</v>
      </c>
      <c r="I197" s="72">
        <f>H197*G197/1</f>
        <v>0</v>
      </c>
      <c r="J197" s="72">
        <f t="shared" si="118"/>
        <v>86.626843954999998</v>
      </c>
      <c r="K197" s="72">
        <f t="shared" si="118"/>
        <v>5.1976106373E-2</v>
      </c>
      <c r="L197" s="72">
        <f>IF(
                        C197="INSUMO",
                                        IFERROR(
                                            IF(
                                                INDEX(
                                                    Insumos!C:C,
                                                    MATCH(
                                                        A197&amp;B197,
                                                        Insumos!I:I,
                                                        0)
                                                )="Mao_obra",
                                                INDEX(
                                                    Insumos!F:F,
                                                    MATCH(
                                                        A197&amp;B197,
                                                        Insumos!I:I,
                                                        0)
                                                ),
                                                0
                                            ),
                                            "Não encontrado"),
                                        IFERROR(
                                            INDEX(M:M,
                                                MATCH(
                                                    A197&amp;B197,AG:AG,
                                                    0)
                                            ),
                                            "Não encontrado")
                                    )</f>
        <v>36.615428700000002</v>
      </c>
      <c r="M197" s="72">
        <f>L197*G197/1</f>
        <v>2.196925722E-2</v>
      </c>
      <c r="N197" s="72">
        <f>IF(
                        C197="INSUMO",
                                        IFERROR(
                                            IF(
                                                INDEX(
                                                    Insumos!C:C,
                                                    MATCH(
                                                        A197&amp;B197,
                                                        Insumos!I:I,
                                                        0)
                                                )="Equipamento",
                                                INDEX(
                                                    Insumos!F:F,
                                                    MATCH(
                                                        A197&amp;B197,
                                                        Insumos!I:I,
                                                        0)
                                                ),
                                                0
                                            ),
                                            "Não encontrado"),
                                        IFERROR(
                                            INDEX(O:O,
                                                MATCH(
                                                    A197&amp;B197,AG:AG,
                                                    0)
                                            ),
                                            "Não encontrado")
                                    )</f>
        <v>46.261415255000003</v>
      </c>
      <c r="O197" s="72">
        <f>N197*G197/1</f>
        <v>2.7756849152999998E-2</v>
      </c>
      <c r="P197" s="72">
        <f>IF(
                        C197="INSUMO",
                                        IFERROR(
                                            IF(
                                                INDEX(
                                                    Insumos!C:C,
                                                    MATCH(
                                                        A197&amp;B197,
                                                        Insumos!I:I,
                                                        0)
                                                )="Transporte",
                                                INDEX(
                                                    Insumos!F:F,
                                                    MATCH(
                                                        A197&amp;B197,
                                                        Insumos!I:I,
                                                        0)
                                                ),
                                                0
                                            ),
                                            "Não encontrado"),
                                        IFERROR(
                                            INDEX(Q:Q,
                                                MATCH(
                                                    A197&amp;B197,AG:AG,
                                                    0)
                                            ),
                                            "Não encontrado")
                                    )</f>
        <v>0</v>
      </c>
      <c r="Q197" s="72">
        <f>P197*G197/1</f>
        <v>0</v>
      </c>
      <c r="R197" s="72">
        <f>IF(
                        C197="INSUMO",
                                        IFERROR(
                                            IF(
                                                INDEX(
                                                    Insumos!C:C,
                                                    MATCH(
                                                        A197&amp;B197,
                                                        Insumos!I:I,
                                                        0)
                                                )="Terceirizados",
                                                INDEX(
                                                    Insumos!F:F,
                                                    MATCH(
                                                        A197&amp;B197,
                                                        Insumos!I:I,
                                                        0)
                                                ),
                                                0
                                            ),
                                            "Não encontrado"),
                                        IFERROR(
                                            INDEX(S:S,
                                                MATCH(
                                                    A197&amp;B197,AG:AG,
                                                    0)
                                            ),
                                            "Não encontrado")
                                    )</f>
        <v>0</v>
      </c>
      <c r="S197" s="72">
        <f>R197*G197/1</f>
        <v>0</v>
      </c>
      <c r="T197" s="72">
        <f>IF(
                        C197="INSUMO",
                                        IFERROR(
                                            IF(
                                                INDEX(
                                                    Insumos!C:C,
                                                    MATCH(
                                                        A197&amp;B197,
                                                        Insumos!I:I,
                                                        0)
                                                )="Comissionamento",
                                                INDEX(
                                                    Insumos!F:F,
                                                    MATCH(
                                                        A197&amp;B197,
                                                        Insumos!I:I,
                                                        0)
                                                ),
                                                0
                                            ),
                                            "Não encontrado"),
                                        IFERROR(
                                            INDEX(U:U,
                                                MATCH(
                                                    A197&amp;B197,AG:AG,
                                                    0)
                                            ),
                                            "Não encontrado")
                                    )</f>
        <v>0</v>
      </c>
      <c r="U197" s="72">
        <f>T197*G197/1</f>
        <v>0</v>
      </c>
      <c r="V197" s="72">
        <f>IF(
                        C197="INSUMO",
                                        IFERROR(
                                            IF(
                                                INDEX(
                                                    Insumos!C:C,
                                                    MATCH(
                                                        A197&amp;B197,
                                                        Insumos!I:I,
                                                        0)
                                                )="Verba",
                                                INDEX(
                                                    Insumos!F:F,
                                                    MATCH(
                                                        A197&amp;B197,
                                                        Insumos!I:I,
                                                        0)
                                                ),
                                                0
                                            ),
                                            "Não encontrado"),
                                        IFERROR(
                                            INDEX(W:W,
                                                MATCH(
                                                    A197&amp;B197,AG:AG,
                                                    0)
                                            ),
                                            "Não encontrado")
                                    )</f>
        <v>0</v>
      </c>
      <c r="W197" s="72">
        <f>V197*G197/1</f>
        <v>0</v>
      </c>
      <c r="X197" s="72">
        <f>IF(
                        C197="INSUMO",
                                        IFERROR(
                                            IF(
                                                INDEX(
                                                    Insumos!C:C,
                                                    MATCH(
                                                        A197&amp;B197,
                                                        Insumos!I:I,
                                                        0)
                                                )="Outro",
                                                INDEX(
                                                    Insumos!F:F,
                                                    MATCH(
                                                        A197&amp;B197,
                                                        Insumos!I:I,
                                                        0)
                                                ),
                                                0
                                            ),
                                            "Não encontrado"),
                                        IFERROR(
                                            INDEX(Y:Y,
                                                MATCH(
                                                    A197&amp;B197,AG:AG,
                                                    0)
                                            ),
                                            "Não encontrado")
                                    )</f>
        <v>3.7499999999999996</v>
      </c>
      <c r="Y197" s="72">
        <f>X197*G197/1</f>
        <v>2.2499999999999994E-3</v>
      </c>
      <c r="Z197" s="72">
        <f>IF(
                            C197="INSUMO",
                            IFERROR(
                                INDEX(
                                    Insumos!F:F,
                                    MATCH(
                                        A197&amp;B197,
                                        Insumos!I:I,
                                        0)
                                ),
                                "Não encontrado"),
                            IFERROR(
                                INDEX(AA:AA,
                                    MATCH(
                                        A197&amp;B197,AG:AG,
                                        0)
                                ),
                                "Não encontrado")
                        )</f>
        <v>86.626843954999998</v>
      </c>
      <c r="AA197" s="72">
        <f>G197*Z197</f>
        <v>5.1976106372999993E-2</v>
      </c>
      <c r="AB197" s="73"/>
      <c r="AC197" s="73"/>
      <c r="AD197" s="70" t="s">
        <v>39</v>
      </c>
      <c r="AE197" s="74"/>
      <c r="AF197" s="74"/>
    </row>
    <row r="198" spans="1:33" x14ac:dyDescent="0.25">
      <c r="A198" s="138" t="s">
        <v>317</v>
      </c>
      <c r="B198" s="60" t="s">
        <v>38</v>
      </c>
      <c r="C198" s="61" t="s">
        <v>86</v>
      </c>
      <c r="D198" s="62" t="s">
        <v>40</v>
      </c>
      <c r="E198" s="62" t="s">
        <v>318</v>
      </c>
      <c r="F198" s="63" t="s">
        <v>114</v>
      </c>
      <c r="G198" s="63">
        <v>5.4000000000000003E-3</v>
      </c>
      <c r="H198" s="64">
        <f>IF(
                        C198="INSUMO",
                                        IFERROR(
                                            IF(
                                                INDEX(
                                                    Insumos!C:C,
                                                    MATCH(
                                                        A198&amp;B198,
                                                        Insumos!I:I,
                                                        0)
                                                )="Material",
                                                INDEX(
                                                    Insumos!F:F,
                                                    MATCH(
                                                        A198&amp;B198,
                                                        Insumos!I:I,
                                                        0)
                                                ),
                                                0
                                            ),
                                            "Não encontrado"),
                                        IFERROR(
                                            INDEX(I:I,
                                                MATCH(
                                                    A198&amp;B198,AG:AG,
                                                    0)
                                            ),
                                            "Não encontrado")
                                    )</f>
        <v>218.36639999999997</v>
      </c>
      <c r="I198" s="64">
        <f>H198*G198/1</f>
        <v>1.17917856</v>
      </c>
      <c r="J198" s="64">
        <f t="shared" si="118"/>
        <v>139.72059582</v>
      </c>
      <c r="K198" s="64">
        <f t="shared" si="118"/>
        <v>0.75449121742800007</v>
      </c>
      <c r="L198" s="64">
        <f>IF(
                        C198="INSUMO",
                                        IFERROR(
                                            IF(
                                                INDEX(
                                                    Insumos!C:C,
                                                    MATCH(
                                                        A198&amp;B198,
                                                        Insumos!I:I,
                                                        0)
                                                )="Mao_obra",
                                                INDEX(
                                                    Insumos!F:F,
                                                    MATCH(
                                                        A198&amp;B198,
                                                        Insumos!I:I,
                                                        0)
                                                ),
                                                0
                                            ),
                                            "Não encontrado"),
                                        IFERROR(
                                            INDEX(M:M,
                                                MATCH(
                                                    A198&amp;B198,AG:AG,
                                                    0)
                                            ),
                                            "Não encontrado")
                                    )</f>
        <v>36.615428700000002</v>
      </c>
      <c r="M198" s="64">
        <f>L198*G198/1</f>
        <v>0.19772331498000004</v>
      </c>
      <c r="N198" s="64">
        <f>IF(
                        C198="INSUMO",
                                        IFERROR(
                                            IF(
                                                INDEX(
                                                    Insumos!C:C,
                                                    MATCH(
                                                        A198&amp;B198,
                                                        Insumos!I:I,
                                                        0)
                                                )="Equipamento",
                                                INDEX(
                                                    Insumos!F:F,
                                                    MATCH(
                                                        A198&amp;B198,
                                                        Insumos!I:I,
                                                        0)
                                                ),
                                                0
                                            ),
                                            "Não encontrado"),
                                        IFERROR(
                                            INDEX(O:O,
                                                MATCH(
                                                    A198&amp;B198,AG:AG,
                                                    0)
                                            ),
                                            "Não encontrado")
                                    )</f>
        <v>99.355167120000004</v>
      </c>
      <c r="O198" s="64">
        <f>N198*G198/1</f>
        <v>0.53651790244800002</v>
      </c>
      <c r="P198" s="64">
        <f>IF(
                        C198="INSUMO",
                                        IFERROR(
                                            IF(
                                                INDEX(
                                                    Insumos!C:C,
                                                    MATCH(
                                                        A198&amp;B198,
                                                        Insumos!I:I,
                                                        0)
                                                )="Transporte",
                                                INDEX(
                                                    Insumos!F:F,
                                                    MATCH(
                                                        A198&amp;B198,
                                                        Insumos!I:I,
                                                        0)
                                                ),
                                                0
                                            ),
                                            "Não encontrado"),
                                        IFERROR(
                                            INDEX(Q:Q,
                                                MATCH(
                                                    A198&amp;B198,AG:AG,
                                                    0)
                                            ),
                                            "Não encontrado")
                                    )</f>
        <v>0</v>
      </c>
      <c r="Q198" s="64">
        <f>P198*G198/1</f>
        <v>0</v>
      </c>
      <c r="R198" s="64">
        <f>IF(
                        C198="INSUMO",
                                        IFERROR(
                                            IF(
                                                INDEX(
                                                    Insumos!C:C,
                                                    MATCH(
                                                        A198&amp;B198,
                                                        Insumos!I:I,
                                                        0)
                                                )="Terceirizados",
                                                INDEX(
                                                    Insumos!F:F,
                                                    MATCH(
                                                        A198&amp;B198,
                                                        Insumos!I:I,
                                                        0)
                                                ),
                                                0
                                            ),
                                            "Não encontrado"),
                                        IFERROR(
                                            INDEX(S:S,
                                                MATCH(
                                                    A198&amp;B198,AG:AG,
                                                    0)
                                            ),
                                            "Não encontrado")
                                    )</f>
        <v>0</v>
      </c>
      <c r="S198" s="64">
        <f>R198*G198/1</f>
        <v>0</v>
      </c>
      <c r="T198" s="64">
        <f>IF(
                        C198="INSUMO",
                                        IFERROR(
                                            IF(
                                                INDEX(
                                                    Insumos!C:C,
                                                    MATCH(
                                                        A198&amp;B198,
                                                        Insumos!I:I,
                                                        0)
                                                )="Comissionamento",
                                                INDEX(
                                                    Insumos!F:F,
                                                    MATCH(
                                                        A198&amp;B198,
                                                        Insumos!I:I,
                                                        0)
                                                ),
                                                0
                                            ),
                                            "Não encontrado"),
                                        IFERROR(
                                            INDEX(U:U,
                                                MATCH(
                                                    A198&amp;B198,AG:AG,
                                                    0)
                                            ),
                                            "Não encontrado")
                                    )</f>
        <v>0</v>
      </c>
      <c r="U198" s="64">
        <f>T198*G198/1</f>
        <v>0</v>
      </c>
      <c r="V198" s="64">
        <f>IF(
                        C198="INSUMO",
                                        IFERROR(
                                            IF(
                                                INDEX(
                                                    Insumos!C:C,
                                                    MATCH(
                                                        A198&amp;B198,
                                                        Insumos!I:I,
                                                        0)
                                                )="Verba",
                                                INDEX(
                                                    Insumos!F:F,
                                                    MATCH(
                                                        A198&amp;B198,
                                                        Insumos!I:I,
                                                        0)
                                                ),
                                                0
                                            ),
                                            "Não encontrado"),
                                        IFERROR(
                                            INDEX(W:W,
                                                MATCH(
                                                    A198&amp;B198,AG:AG,
                                                    0)
                                            ),
                                            "Não encontrado")
                                    )</f>
        <v>0</v>
      </c>
      <c r="W198" s="64">
        <f>V198*G198/1</f>
        <v>0</v>
      </c>
      <c r="X198" s="64">
        <f>IF(
                        C198="INSUMO",
                                        IFERROR(
                                            IF(
                                                INDEX(
                                                    Insumos!C:C,
                                                    MATCH(
                                                        A198&amp;B198,
                                                        Insumos!I:I,
                                                        0)
                                                )="Outro",
                                                INDEX(
                                                    Insumos!F:F,
                                                    MATCH(
                                                        A198&amp;B198,
                                                        Insumos!I:I,
                                                        0)
                                                ),
                                                0
                                            ),
                                            "Não encontrado"),
                                        IFERROR(
                                            INDEX(Y:Y,
                                                MATCH(
                                                    A198&amp;B198,AG:AG,
                                                    0)
                                            ),
                                            "Não encontrado")
                                    )</f>
        <v>3.7499999999999996</v>
      </c>
      <c r="Y198" s="64">
        <f>X198*G198/1</f>
        <v>2.0249999999999997E-2</v>
      </c>
      <c r="Z198" s="64">
        <f>IF(
                            C198="INSUMO",
                            IFERROR(
                                INDEX(
                                    Insumos!F:F,
                                    MATCH(
                                        A198&amp;B198,
                                        Insumos!I:I,
                                        0)
                                ),
                                "Não encontrado"),
                            IFERROR(
                                INDEX(AA:AA,
                                    MATCH(
                                        A198&amp;B198,AG:AG,
                                        0)
                                ),
                                "Não encontrado")
                        )</f>
        <v>358.08699581999997</v>
      </c>
      <c r="AA198" s="64">
        <f>G198*Z198</f>
        <v>1.9336697774279998</v>
      </c>
      <c r="AB198" s="65"/>
      <c r="AC198" s="65"/>
      <c r="AD198" s="62" t="s">
        <v>39</v>
      </c>
      <c r="AE198" s="66"/>
      <c r="AF198" s="66"/>
    </row>
    <row r="199" spans="1:33" x14ac:dyDescent="0.25">
      <c r="A199" s="136" t="s">
        <v>319</v>
      </c>
      <c r="B199" s="51" t="s">
        <v>38</v>
      </c>
      <c r="C199" s="52" t="s">
        <v>39</v>
      </c>
      <c r="D199" s="53" t="s">
        <v>40</v>
      </c>
      <c r="E199" s="53" t="s">
        <v>320</v>
      </c>
      <c r="F199" s="54" t="s">
        <v>108</v>
      </c>
      <c r="G199" s="55"/>
      <c r="H199" s="56"/>
      <c r="I199" s="56">
        <f>SUM(I200:I201)</f>
        <v>0</v>
      </c>
      <c r="J199" s="56"/>
      <c r="K199" s="56">
        <f>SUM(K200:K201)</f>
        <v>270.58633087999999</v>
      </c>
      <c r="L199" s="56"/>
      <c r="M199" s="56">
        <f>SUM(M200:M201)</f>
        <v>227.32157088000002</v>
      </c>
      <c r="N199" s="56"/>
      <c r="O199" s="56">
        <f>SUM(O200:O201)</f>
        <v>0</v>
      </c>
      <c r="P199" s="56"/>
      <c r="Q199" s="56">
        <f>SUM(Q200:Q201)</f>
        <v>0</v>
      </c>
      <c r="R199" s="56"/>
      <c r="S199" s="56">
        <f>SUM(S200:S201)</f>
        <v>0</v>
      </c>
      <c r="T199" s="56"/>
      <c r="U199" s="56">
        <f>SUM(U200:U201)</f>
        <v>0</v>
      </c>
      <c r="V199" s="56"/>
      <c r="W199" s="56">
        <f>SUM(W200:W201)</f>
        <v>0</v>
      </c>
      <c r="X199" s="56"/>
      <c r="Y199" s="56">
        <f>SUM(Y200:Y201)</f>
        <v>43.264759999999995</v>
      </c>
      <c r="Z199" s="56"/>
      <c r="AA199" s="56">
        <f>SUM(AA200:AA201)</f>
        <v>270.58633087999999</v>
      </c>
      <c r="AB199" s="57" t="s">
        <v>39</v>
      </c>
      <c r="AC199" s="57"/>
      <c r="AD199" s="53" t="s">
        <v>39</v>
      </c>
      <c r="AE199" s="58" t="s">
        <v>39</v>
      </c>
      <c r="AF199" s="58" t="s">
        <v>262</v>
      </c>
      <c r="AG199" t="str">
        <f>A199&amp;B199&amp;C199</f>
        <v>96526SINAPI</v>
      </c>
    </row>
    <row r="200" spans="1:33" x14ac:dyDescent="0.25">
      <c r="A200" s="137" t="s">
        <v>88</v>
      </c>
      <c r="B200" s="68" t="s">
        <v>38</v>
      </c>
      <c r="C200" s="69" t="s">
        <v>86</v>
      </c>
      <c r="D200" s="70" t="s">
        <v>40</v>
      </c>
      <c r="E200" s="70" t="s">
        <v>89</v>
      </c>
      <c r="F200" s="71" t="s">
        <v>90</v>
      </c>
      <c r="G200" s="71">
        <v>5.976</v>
      </c>
      <c r="H200" s="72">
        <f>IF(
                        C200="INSUMO",
                                        IFERROR(
                                            IF(
                                                INDEX(
                                                    Insumos!C:C,
                                                    MATCH(
                                                        A200&amp;B200,
                                                        Insumos!I:I,
                                                        0)
                                                )="Material",
                                                INDEX(
                                                    Insumos!F:F,
                                                    MATCH(
                                                        A200&amp;B200,
                                                        Insumos!I:I,
                                                        0)
                                                ),
                                                0
                                            ),
                                            "Não encontrado"),
                                        IFERROR(
                                            INDEX(I:I,
                                                MATCH(
                                                    A200&amp;B200,AG:AG,
                                                    0)
                                            ),
                                            "Não encontrado")
                                    )</f>
        <v>0</v>
      </c>
      <c r="I200" s="72">
        <f>H200*G200/1</f>
        <v>0</v>
      </c>
      <c r="J200" s="72">
        <f>T200 + N200 + L200 + X200 + R200 + P200 + V200</f>
        <v>28.049120000000002</v>
      </c>
      <c r="K200" s="72">
        <f>U200 + O200 + M200 + Y200 + S200 + Q200 + W200</f>
        <v>167.62154112000002</v>
      </c>
      <c r="L200" s="72">
        <f>IF(
                        C200="INSUMO",
                                        IFERROR(
                                            IF(
                                                INDEX(
                                                    Insumos!C:C,
                                                    MATCH(
                                                        A200&amp;B200,
                                                        Insumos!I:I,
                                                        0)
                                                )="Mao_obra",
                                                INDEX(
                                                    Insumos!F:F,
                                                    MATCH(
                                                        A200&amp;B200,
                                                        Insumos!I:I,
                                                        0)
                                                ),
                                                0
                                            ),
                                            "Não encontrado"),
                                        IFERROR(
                                            INDEX(M:M,
                                                MATCH(
                                                    A200&amp;B200,AG:AG,
                                                    0)
                                            ),
                                            "Não encontrado")
                                    )</f>
        <v>23.079120000000003</v>
      </c>
      <c r="M200" s="72">
        <f>L200*G200/1</f>
        <v>137.92082112000003</v>
      </c>
      <c r="N200" s="72">
        <f>IF(
                        C200="INSUMO",
                                        IFERROR(
                                            IF(
                                                INDEX(
                                                    Insumos!C:C,
                                                    MATCH(
                                                        A200&amp;B200,
                                                        Insumos!I:I,
                                                        0)
                                                )="Equipamento",
                                                INDEX(
                                                    Insumos!F:F,
                                                    MATCH(
                                                        A200&amp;B200,
                                                        Insumos!I:I,
                                                        0)
                                                ),
                                                0
                                            ),
                                            "Não encontrado"),
                                        IFERROR(
                                            INDEX(O:O,
                                                MATCH(
                                                    A200&amp;B200,AG:AG,
                                                    0)
                                            ),
                                            "Não encontrado")
                                    )</f>
        <v>0</v>
      </c>
      <c r="O200" s="72">
        <f>N200*G200/1</f>
        <v>0</v>
      </c>
      <c r="P200" s="72">
        <f>IF(
                        C200="INSUMO",
                                        IFERROR(
                                            IF(
                                                INDEX(
                                                    Insumos!C:C,
                                                    MATCH(
                                                        A200&amp;B200,
                                                        Insumos!I:I,
                                                        0)
                                                )="Transporte",
                                                INDEX(
                                                    Insumos!F:F,
                                                    MATCH(
                                                        A200&amp;B200,
                                                        Insumos!I:I,
                                                        0)
                                                ),
                                                0
                                            ),
                                            "Não encontrado"),
                                        IFERROR(
                                            INDEX(Q:Q,
                                                MATCH(
                                                    A200&amp;B200,AG:AG,
                                                    0)
                                            ),
                                            "Não encontrado")
                                    )</f>
        <v>0</v>
      </c>
      <c r="Q200" s="72">
        <f>P200*G200/1</f>
        <v>0</v>
      </c>
      <c r="R200" s="72">
        <f>IF(
                        C200="INSUMO",
                                        IFERROR(
                                            IF(
                                                INDEX(
                                                    Insumos!C:C,
                                                    MATCH(
                                                        A200&amp;B200,
                                                        Insumos!I:I,
                                                        0)
                                                )="Terceirizados",
                                                INDEX(
                                                    Insumos!F:F,
                                                    MATCH(
                                                        A200&amp;B200,
                                                        Insumos!I:I,
                                                        0)
                                                ),
                                                0
                                            ),
                                            "Não encontrado"),
                                        IFERROR(
                                            INDEX(S:S,
                                                MATCH(
                                                    A200&amp;B200,AG:AG,
                                                    0)
                                            ),
                                            "Não encontrado")
                                    )</f>
        <v>0</v>
      </c>
      <c r="S200" s="72">
        <f>R200*G200/1</f>
        <v>0</v>
      </c>
      <c r="T200" s="72">
        <f>IF(
                        C200="INSUMO",
                                        IFERROR(
                                            IF(
                                                INDEX(
                                                    Insumos!C:C,
                                                    MATCH(
                                                        A200&amp;B200,
                                                        Insumos!I:I,
                                                        0)
                                                )="Comissionamento",
                                                INDEX(
                                                    Insumos!F:F,
                                                    MATCH(
                                                        A200&amp;B200,
                                                        Insumos!I:I,
                                                        0)
                                                ),
                                                0
                                            ),
                                            "Não encontrado"),
                                        IFERROR(
                                            INDEX(U:U,
                                                MATCH(
                                                    A200&amp;B200,AG:AG,
                                                    0)
                                            ),
                                            "Não encontrado")
                                    )</f>
        <v>0</v>
      </c>
      <c r="U200" s="72">
        <f>T200*G200/1</f>
        <v>0</v>
      </c>
      <c r="V200" s="72">
        <f>IF(
                        C200="INSUMO",
                                        IFERROR(
                                            IF(
                                                INDEX(
                                                    Insumos!C:C,
                                                    MATCH(
                                                        A200&amp;B200,
                                                        Insumos!I:I,
                                                        0)
                                                )="Verba",
                                                INDEX(
                                                    Insumos!F:F,
                                                    MATCH(
                                                        A200&amp;B200,
                                                        Insumos!I:I,
                                                        0)
                                                ),
                                                0
                                            ),
                                            "Não encontrado"),
                                        IFERROR(
                                            INDEX(W:W,
                                                MATCH(
                                                    A200&amp;B200,AG:AG,
                                                    0)
                                            ),
                                            "Não encontrado")
                                    )</f>
        <v>0</v>
      </c>
      <c r="W200" s="72">
        <f>V200*G200/1</f>
        <v>0</v>
      </c>
      <c r="X200" s="72">
        <f>IF(
                        C200="INSUMO",
                                        IFERROR(
                                            IF(
                                                INDEX(
                                                    Insumos!C:C,
                                                    MATCH(
                                                        A200&amp;B200,
                                                        Insumos!I:I,
                                                        0)
                                                )="Outro",
                                                INDEX(
                                                    Insumos!F:F,
                                                    MATCH(
                                                        A200&amp;B200,
                                                        Insumos!I:I,
                                                        0)
                                                ),
                                                0
                                            ),
                                            "Não encontrado"),
                                        IFERROR(
                                            INDEX(Y:Y,
                                                MATCH(
                                                    A200&amp;B200,AG:AG,
                                                    0)
                                            ),
                                            "Não encontrado")
                                    )</f>
        <v>4.97</v>
      </c>
      <c r="Y200" s="72">
        <f>X200*G200/1</f>
        <v>29.700719999999997</v>
      </c>
      <c r="Z200" s="72">
        <f>IF(
                            C200="INSUMO",
                            IFERROR(
                                INDEX(
                                    Insumos!F:F,
                                    MATCH(
                                        A200&amp;B200,
                                        Insumos!I:I,
                                        0)
                                ),
                                "Não encontrado"),
                            IFERROR(
                                INDEX(AA:AA,
                                    MATCH(
                                        A200&amp;B200,AG:AG,
                                        0)
                                ),
                                "Não encontrado")
                        )</f>
        <v>28.049120000000002</v>
      </c>
      <c r="AA200" s="72">
        <f>G200*Z200</f>
        <v>167.62154112000002</v>
      </c>
      <c r="AB200" s="73"/>
      <c r="AC200" s="73"/>
      <c r="AD200" s="70" t="s">
        <v>39</v>
      </c>
      <c r="AE200" s="74"/>
      <c r="AF200" s="74"/>
    </row>
    <row r="201" spans="1:33" x14ac:dyDescent="0.25">
      <c r="A201" s="138" t="s">
        <v>166</v>
      </c>
      <c r="B201" s="60" t="s">
        <v>38</v>
      </c>
      <c r="C201" s="61" t="s">
        <v>86</v>
      </c>
      <c r="D201" s="62" t="s">
        <v>40</v>
      </c>
      <c r="E201" s="62" t="s">
        <v>167</v>
      </c>
      <c r="F201" s="63" t="s">
        <v>90</v>
      </c>
      <c r="G201" s="63">
        <v>2.702</v>
      </c>
      <c r="H201" s="64">
        <f>IF(
                        C201="INSUMO",
                                        IFERROR(
                                            IF(
                                                INDEX(
                                                    Insumos!C:C,
                                                    MATCH(
                                                        A201&amp;B201,
                                                        Insumos!I:I,
                                                        0)
                                                )="Material",
                                                INDEX(
                                                    Insumos!F:F,
                                                    MATCH(
                                                        A201&amp;B201,
                                                        Insumos!I:I,
                                                        0)
                                                ),
                                                0
                                            ),
                                            "Não encontrado"),
                                        IFERROR(
                                            INDEX(I:I,
                                                MATCH(
                                                    A201&amp;B201,AG:AG,
                                                    0)
                                            ),
                                            "Não encontrado")
                                    )</f>
        <v>0</v>
      </c>
      <c r="I201" s="64">
        <f>H201*G201/1</f>
        <v>0</v>
      </c>
      <c r="J201" s="64">
        <f>T201 + N201 + L201 + X201 + R201 + P201 + V201</f>
        <v>38.106880000000004</v>
      </c>
      <c r="K201" s="64">
        <f>U201 + O201 + M201 + Y201 + S201 + Q201 + W201</f>
        <v>102.96478976</v>
      </c>
      <c r="L201" s="64">
        <f>IF(
                        C201="INSUMO",
                                        IFERROR(
                                            IF(
                                                INDEX(
                                                    Insumos!C:C,
                                                    MATCH(
                                                        A201&amp;B201,
                                                        Insumos!I:I,
                                                        0)
                                                )="Mao_obra",
                                                INDEX(
                                                    Insumos!F:F,
                                                    MATCH(
                                                        A201&amp;B201,
                                                        Insumos!I:I,
                                                        0)
                                                ),
                                                0
                                            ),
                                            "Não encontrado"),
                                        IFERROR(
                                            INDEX(M:M,
                                                MATCH(
                                                    A201&amp;B201,AG:AG,
                                                    0)
                                            ),
                                            "Não encontrado")
                                    )</f>
        <v>33.086880000000001</v>
      </c>
      <c r="M201" s="64">
        <f>L201*G201/1</f>
        <v>89.400749759999997</v>
      </c>
      <c r="N201" s="64">
        <f>IF(
                        C201="INSUMO",
                                        IFERROR(
                                            IF(
                                                INDEX(
                                                    Insumos!C:C,
                                                    MATCH(
                                                        A201&amp;B201,
                                                        Insumos!I:I,
                                                        0)
                                                )="Equipamento",
                                                INDEX(
                                                    Insumos!F:F,
                                                    MATCH(
                                                        A201&amp;B201,
                                                        Insumos!I:I,
                                                        0)
                                                ),
                                                0
                                            ),
                                            "Não encontrado"),
                                        IFERROR(
                                            INDEX(O:O,
                                                MATCH(
                                                    A201&amp;B201,AG:AG,
                                                    0)
                                            ),
                                            "Não encontrado")
                                    )</f>
        <v>0</v>
      </c>
      <c r="O201" s="64">
        <f>N201*G201/1</f>
        <v>0</v>
      </c>
      <c r="P201" s="64">
        <f>IF(
                        C201="INSUMO",
                                        IFERROR(
                                            IF(
                                                INDEX(
                                                    Insumos!C:C,
                                                    MATCH(
                                                        A201&amp;B201,
                                                        Insumos!I:I,
                                                        0)
                                                )="Transporte",
                                                INDEX(
                                                    Insumos!F:F,
                                                    MATCH(
                                                        A201&amp;B201,
                                                        Insumos!I:I,
                                                        0)
                                                ),
                                                0
                                            ),
                                            "Não encontrado"),
                                        IFERROR(
                                            INDEX(Q:Q,
                                                MATCH(
                                                    A201&amp;B201,AG:AG,
                                                    0)
                                            ),
                                            "Não encontrado")
                                    )</f>
        <v>0</v>
      </c>
      <c r="Q201" s="64">
        <f>P201*G201/1</f>
        <v>0</v>
      </c>
      <c r="R201" s="64">
        <f>IF(
                        C201="INSUMO",
                                        IFERROR(
                                            IF(
                                                INDEX(
                                                    Insumos!C:C,
                                                    MATCH(
                                                        A201&amp;B201,
                                                        Insumos!I:I,
                                                        0)
                                                )="Terceirizados",
                                                INDEX(
                                                    Insumos!F:F,
                                                    MATCH(
                                                        A201&amp;B201,
                                                        Insumos!I:I,
                                                        0)
                                                ),
                                                0
                                            ),
                                            "Não encontrado"),
                                        IFERROR(
                                            INDEX(S:S,
                                                MATCH(
                                                    A201&amp;B201,AG:AG,
                                                    0)
                                            ),
                                            "Não encontrado")
                                    )</f>
        <v>0</v>
      </c>
      <c r="S201" s="64">
        <f>R201*G201/1</f>
        <v>0</v>
      </c>
      <c r="T201" s="64">
        <f>IF(
                        C201="INSUMO",
                                        IFERROR(
                                            IF(
                                                INDEX(
                                                    Insumos!C:C,
                                                    MATCH(
                                                        A201&amp;B201,
                                                        Insumos!I:I,
                                                        0)
                                                )="Comissionamento",
                                                INDEX(
                                                    Insumos!F:F,
                                                    MATCH(
                                                        A201&amp;B201,
                                                        Insumos!I:I,
                                                        0)
                                                ),
                                                0
                                            ),
                                            "Não encontrado"),
                                        IFERROR(
                                            INDEX(U:U,
                                                MATCH(
                                                    A201&amp;B201,AG:AG,
                                                    0)
                                            ),
                                            "Não encontrado")
                                    )</f>
        <v>0</v>
      </c>
      <c r="U201" s="64">
        <f>T201*G201/1</f>
        <v>0</v>
      </c>
      <c r="V201" s="64">
        <f>IF(
                        C201="INSUMO",
                                        IFERROR(
                                            IF(
                                                INDEX(
                                                    Insumos!C:C,
                                                    MATCH(
                                                        A201&amp;B201,
                                                        Insumos!I:I,
                                                        0)
                                                )="Verba",
                                                INDEX(
                                                    Insumos!F:F,
                                                    MATCH(
                                                        A201&amp;B201,
                                                        Insumos!I:I,
                                                        0)
                                                ),
                                                0
                                            ),
                                            "Não encontrado"),
                                        IFERROR(
                                            INDEX(W:W,
                                                MATCH(
                                                    A201&amp;B201,AG:AG,
                                                    0)
                                            ),
                                            "Não encontrado")
                                    )</f>
        <v>0</v>
      </c>
      <c r="W201" s="64">
        <f>V201*G201/1</f>
        <v>0</v>
      </c>
      <c r="X201" s="64">
        <f>IF(
                        C201="INSUMO",
                                        IFERROR(
                                            IF(
                                                INDEX(
                                                    Insumos!C:C,
                                                    MATCH(
                                                        A201&amp;B201,
                                                        Insumos!I:I,
                                                        0)
                                                )="Outro",
                                                INDEX(
                                                    Insumos!F:F,
                                                    MATCH(
                                                        A201&amp;B201,
                                                        Insumos!I:I,
                                                        0)
                                                ),
                                                0
                                            ),
                                            "Não encontrado"),
                                        IFERROR(
                                            INDEX(Y:Y,
                                                MATCH(
                                                    A201&amp;B201,AG:AG,
                                                    0)
                                            ),
                                            "Não encontrado")
                                    )</f>
        <v>5.0199999999999996</v>
      </c>
      <c r="Y201" s="64">
        <f>X201*G201/1</f>
        <v>13.564039999999999</v>
      </c>
      <c r="Z201" s="64">
        <f>IF(
                            C201="INSUMO",
                            IFERROR(
                                INDEX(
                                    Insumos!F:F,
                                    MATCH(
                                        A201&amp;B201,
                                        Insumos!I:I,
                                        0)
                                ),
                                "Não encontrado"),
                            IFERROR(
                                INDEX(AA:AA,
                                    MATCH(
                                        A201&amp;B201,AG:AG,
                                        0)
                                ),
                                "Não encontrado")
                        )</f>
        <v>38.106879999999997</v>
      </c>
      <c r="AA201" s="64">
        <f>G201*Z201</f>
        <v>102.96478975999999</v>
      </c>
      <c r="AB201" s="65"/>
      <c r="AC201" s="65"/>
      <c r="AD201" s="62" t="s">
        <v>39</v>
      </c>
      <c r="AE201" s="66"/>
      <c r="AF201" s="66"/>
    </row>
    <row r="202" spans="1:33" x14ac:dyDescent="0.25">
      <c r="A202" s="136" t="s">
        <v>321</v>
      </c>
      <c r="B202" s="51" t="s">
        <v>38</v>
      </c>
      <c r="C202" s="52" t="s">
        <v>39</v>
      </c>
      <c r="D202" s="53" t="s">
        <v>40</v>
      </c>
      <c r="E202" s="53" t="s">
        <v>322</v>
      </c>
      <c r="F202" s="54" t="s">
        <v>108</v>
      </c>
      <c r="G202" s="55"/>
      <c r="H202" s="56"/>
      <c r="I202" s="56">
        <f>SUM(I203:I207)</f>
        <v>173.18117760000001</v>
      </c>
      <c r="J202" s="56"/>
      <c r="K202" s="56">
        <f>SUM(K203:K207)</f>
        <v>114.57496433949198</v>
      </c>
      <c r="L202" s="56"/>
      <c r="M202" s="56">
        <f>SUM(M203:M207)</f>
        <v>98.152637999999996</v>
      </c>
      <c r="N202" s="56"/>
      <c r="O202" s="56">
        <f>SUM(O203:O207)</f>
        <v>0.110496339492</v>
      </c>
      <c r="P202" s="56"/>
      <c r="Q202" s="56">
        <f>SUM(Q203:Q207)</f>
        <v>0</v>
      </c>
      <c r="R202" s="56"/>
      <c r="S202" s="56">
        <f>SUM(S203:S207)</f>
        <v>0</v>
      </c>
      <c r="T202" s="56"/>
      <c r="U202" s="56">
        <f>SUM(U203:U207)</f>
        <v>0</v>
      </c>
      <c r="V202" s="56"/>
      <c r="W202" s="56">
        <f>SUM(W203:W207)</f>
        <v>0</v>
      </c>
      <c r="X202" s="56"/>
      <c r="Y202" s="56">
        <f>SUM(Y203:Y207)</f>
        <v>16.311829999999997</v>
      </c>
      <c r="Z202" s="56"/>
      <c r="AA202" s="56">
        <f>SUM(AA203:AA207)</f>
        <v>287.75614193949195</v>
      </c>
      <c r="AB202" s="57" t="s">
        <v>39</v>
      </c>
      <c r="AC202" s="57"/>
      <c r="AD202" s="53" t="s">
        <v>39</v>
      </c>
      <c r="AE202" s="58" t="s">
        <v>39</v>
      </c>
      <c r="AF202" s="58" t="s">
        <v>263</v>
      </c>
      <c r="AG202" t="str">
        <f>A202&amp;B202&amp;C202</f>
        <v>96621SINAPI</v>
      </c>
    </row>
    <row r="203" spans="1:33" x14ac:dyDescent="0.25">
      <c r="A203" s="137" t="s">
        <v>323</v>
      </c>
      <c r="B203" s="68" t="s">
        <v>38</v>
      </c>
      <c r="C203" s="69" t="s">
        <v>86</v>
      </c>
      <c r="D203" s="70" t="s">
        <v>40</v>
      </c>
      <c r="E203" s="70" t="s">
        <v>324</v>
      </c>
      <c r="F203" s="71" t="s">
        <v>111</v>
      </c>
      <c r="G203" s="71">
        <v>6.7000000000000004E-2</v>
      </c>
      <c r="H203" s="72">
        <f>IF(
                        C203="INSUMO",
                                        IFERROR(
                                            IF(
                                                INDEX(
                                                    Insumos!C:C,
                                                    MATCH(
                                                        A203&amp;B203,
                                                        Insumos!I:I,
                                                        0)
                                                )="Material",
                                                INDEX(
                                                    Insumos!F:F,
                                                    MATCH(
                                                        A203&amp;B203,
                                                        Insumos!I:I,
                                                        0)
                                                ),
                                                0
                                            ),
                                            "Não encontrado"),
                                        IFERROR(
                                            INDEX(I:I,
                                                MATCH(
                                                    A203&amp;B203,AG:AG,
                                                    0)
                                            ),
                                            "Não encontrado")
                                    )</f>
        <v>0</v>
      </c>
      <c r="I203" s="72">
        <f>H203*G203/1</f>
        <v>0</v>
      </c>
      <c r="J203" s="72">
        <f t="shared" ref="J203:K207" si="119">T203 + N203 + L203 + X203 + R203 + P203 + V203</f>
        <v>0.52606928399999997</v>
      </c>
      <c r="K203" s="72">
        <f t="shared" si="119"/>
        <v>3.5246642028E-2</v>
      </c>
      <c r="L203" s="72">
        <f>IF(
                        C203="INSUMO",
                                        IFERROR(
                                            IF(
                                                INDEX(
                                                    Insumos!C:C,
                                                    MATCH(
                                                        A203&amp;B203,
                                                        Insumos!I:I,
                                                        0)
                                                )="Mao_obra",
                                                INDEX(
                                                    Insumos!F:F,
                                                    MATCH(
                                                        A203&amp;B203,
                                                        Insumos!I:I,
                                                        0)
                                                ),
                                                0
                                            ),
                                            "Não encontrado"),
                                        IFERROR(
                                            INDEX(M:M,
                                                MATCH(
                                                    A203&amp;B203,AG:AG,
                                                    0)
                                            ),
                                            "Não encontrado")
                                    )</f>
        <v>0</v>
      </c>
      <c r="M203" s="72">
        <f>L203*G203/1</f>
        <v>0</v>
      </c>
      <c r="N203" s="72">
        <f>IF(
                        C203="INSUMO",
                                        IFERROR(
                                            IF(
                                                INDEX(
                                                    Insumos!C:C,
                                                    MATCH(
                                                        A203&amp;B203,
                                                        Insumos!I:I,
                                                        0)
                                                )="Equipamento",
                                                INDEX(
                                                    Insumos!F:F,
                                                    MATCH(
                                                        A203&amp;B203,
                                                        Insumos!I:I,
                                                        0)
                                                ),
                                                0
                                            ),
                                            "Não encontrado"),
                                        IFERROR(
                                            INDEX(O:O,
                                                MATCH(
                                                    A203&amp;B203,AG:AG,
                                                    0)
                                            ),
                                            "Não encontrado")
                                    )</f>
        <v>0.52606928399999997</v>
      </c>
      <c r="O203" s="72">
        <f>N203*G203/1</f>
        <v>3.5246642028E-2</v>
      </c>
      <c r="P203" s="72">
        <f>IF(
                        C203="INSUMO",
                                        IFERROR(
                                            IF(
                                                INDEX(
                                                    Insumos!C:C,
                                                    MATCH(
                                                        A203&amp;B203,
                                                        Insumos!I:I,
                                                        0)
                                                )="Transporte",
                                                INDEX(
                                                    Insumos!F:F,
                                                    MATCH(
                                                        A203&amp;B203,
                                                        Insumos!I:I,
                                                        0)
                                                ),
                                                0
                                            ),
                                            "Não encontrado"),
                                        IFERROR(
                                            INDEX(Q:Q,
                                                MATCH(
                                                    A203&amp;B203,AG:AG,
                                                    0)
                                            ),
                                            "Não encontrado")
                                    )</f>
        <v>0</v>
      </c>
      <c r="Q203" s="72">
        <f>P203*G203/1</f>
        <v>0</v>
      </c>
      <c r="R203" s="72">
        <f>IF(
                        C203="INSUMO",
                                        IFERROR(
                                            IF(
                                                INDEX(
                                                    Insumos!C:C,
                                                    MATCH(
                                                        A203&amp;B203,
                                                        Insumos!I:I,
                                                        0)
                                                )="Terceirizados",
                                                INDEX(
                                                    Insumos!F:F,
                                                    MATCH(
                                                        A203&amp;B203,
                                                        Insumos!I:I,
                                                        0)
                                                ),
                                                0
                                            ),
                                            "Não encontrado"),
                                        IFERROR(
                                            INDEX(S:S,
                                                MATCH(
                                                    A203&amp;B203,AG:AG,
                                                    0)
                                            ),
                                            "Não encontrado")
                                    )</f>
        <v>0</v>
      </c>
      <c r="S203" s="72">
        <f>R203*G203/1</f>
        <v>0</v>
      </c>
      <c r="T203" s="72">
        <f>IF(
                        C203="INSUMO",
                                        IFERROR(
                                            IF(
                                                INDEX(
                                                    Insumos!C:C,
                                                    MATCH(
                                                        A203&amp;B203,
                                                        Insumos!I:I,
                                                        0)
                                                )="Comissionamento",
                                                INDEX(
                                                    Insumos!F:F,
                                                    MATCH(
                                                        A203&amp;B203,
                                                        Insumos!I:I,
                                                        0)
                                                ),
                                                0
                                            ),
                                            "Não encontrado"),
                                        IFERROR(
                                            INDEX(U:U,
                                                MATCH(
                                                    A203&amp;B203,AG:AG,
                                                    0)
                                            ),
                                            "Não encontrado")
                                    )</f>
        <v>0</v>
      </c>
      <c r="U203" s="72">
        <f>T203*G203/1</f>
        <v>0</v>
      </c>
      <c r="V203" s="72">
        <f>IF(
                        C203="INSUMO",
                                        IFERROR(
                                            IF(
                                                INDEX(
                                                    Insumos!C:C,
                                                    MATCH(
                                                        A203&amp;B203,
                                                        Insumos!I:I,
                                                        0)
                                                )="Verba",
                                                INDEX(
                                                    Insumos!F:F,
                                                    MATCH(
                                                        A203&amp;B203,
                                                        Insumos!I:I,
                                                        0)
                                                ),
                                                0
                                            ),
                                            "Não encontrado"),
                                        IFERROR(
                                            INDEX(W:W,
                                                MATCH(
                                                    A203&amp;B203,AG:AG,
                                                    0)
                                            ),
                                            "Não encontrado")
                                    )</f>
        <v>0</v>
      </c>
      <c r="W203" s="72">
        <f>V203*G203/1</f>
        <v>0</v>
      </c>
      <c r="X203" s="72">
        <f>IF(
                        C203="INSUMO",
                                        IFERROR(
                                            IF(
                                                INDEX(
                                                    Insumos!C:C,
                                                    MATCH(
                                                        A203&amp;B203,
                                                        Insumos!I:I,
                                                        0)
                                                )="Outro",
                                                INDEX(
                                                    Insumos!F:F,
                                                    MATCH(
                                                        A203&amp;B203,
                                                        Insumos!I:I,
                                                        0)
                                                ),
                                                0
                                            ),
                                            "Não encontrado"),
                                        IFERROR(
                                            INDEX(Y:Y,
                                                MATCH(
                                                    A203&amp;B203,AG:AG,
                                                    0)
                                            ),
                                            "Não encontrado")
                                    )</f>
        <v>0</v>
      </c>
      <c r="Y203" s="72">
        <f>X203*G203/1</f>
        <v>0</v>
      </c>
      <c r="Z203" s="72">
        <f>IF(
                            C203="INSUMO",
                            IFERROR(
                                INDEX(
                                    Insumos!F:F,
                                    MATCH(
                                        A203&amp;B203,
                                        Insumos!I:I,
                                        0)
                                ),
                                "Não encontrado"),
                            IFERROR(
                                INDEX(AA:AA,
                                    MATCH(
                                        A203&amp;B203,AG:AG,
                                        0)
                                ),
                                "Não encontrado")
                        )</f>
        <v>0.52606928399999997</v>
      </c>
      <c r="AA203" s="72">
        <f>G203*Z203</f>
        <v>3.5246642028E-2</v>
      </c>
      <c r="AB203" s="73"/>
      <c r="AC203" s="73"/>
      <c r="AD203" s="70" t="s">
        <v>39</v>
      </c>
      <c r="AE203" s="74"/>
      <c r="AF203" s="74"/>
    </row>
    <row r="204" spans="1:33" x14ac:dyDescent="0.25">
      <c r="A204" s="138" t="s">
        <v>325</v>
      </c>
      <c r="B204" s="60" t="s">
        <v>38</v>
      </c>
      <c r="C204" s="61" t="s">
        <v>86</v>
      </c>
      <c r="D204" s="62" t="s">
        <v>40</v>
      </c>
      <c r="E204" s="62" t="s">
        <v>326</v>
      </c>
      <c r="F204" s="63" t="s">
        <v>114</v>
      </c>
      <c r="G204" s="63">
        <v>7.1999999999999995E-2</v>
      </c>
      <c r="H204" s="64">
        <f>IF(
                        C204="INSUMO",
                                        IFERROR(
                                            IF(
                                                INDEX(
                                                    Insumos!C:C,
                                                    MATCH(
                                                        A204&amp;B204,
                                                        Insumos!I:I,
                                                        0)
                                                )="Material",
                                                INDEX(
                                                    Insumos!F:F,
                                                    MATCH(
                                                        A204&amp;B204,
                                                        Insumos!I:I,
                                                        0)
                                                ),
                                                0
                                            ),
                                            "Não encontrado"),
                                        IFERROR(
                                            INDEX(I:I,
                                                MATCH(
                                                    A204&amp;B204,AG:AG,
                                                    0)
                                            ),
                                            "Não encontrado")
                                    )</f>
        <v>9.4608000000000008</v>
      </c>
      <c r="I204" s="64">
        <f>H204*G204/1</f>
        <v>0.68117760000000005</v>
      </c>
      <c r="J204" s="64">
        <f t="shared" si="119"/>
        <v>1.045134687</v>
      </c>
      <c r="K204" s="64">
        <f t="shared" si="119"/>
        <v>7.5249697463999995E-2</v>
      </c>
      <c r="L204" s="64">
        <f>IF(
                        C204="INSUMO",
                                        IFERROR(
                                            IF(
                                                INDEX(
                                                    Insumos!C:C,
                                                    MATCH(
                                                        A204&amp;B204,
                                                        Insumos!I:I,
                                                        0)
                                                )="Mao_obra",
                                                INDEX(
                                                    Insumos!F:F,
                                                    MATCH(
                                                        A204&amp;B204,
                                                        Insumos!I:I,
                                                        0)
                                                ),
                                                0
                                            ),
                                            "Não encontrado"),
                                        IFERROR(
                                            INDEX(M:M,
                                                MATCH(
                                                    A204&amp;B204,AG:AG,
                                                    0)
                                            ),
                                            "Não encontrado")
                                    )</f>
        <v>0</v>
      </c>
      <c r="M204" s="64">
        <f>L204*G204/1</f>
        <v>0</v>
      </c>
      <c r="N204" s="64">
        <f>IF(
                        C204="INSUMO",
                                        IFERROR(
                                            IF(
                                                INDEX(
                                                    Insumos!C:C,
                                                    MATCH(
                                                        A204&amp;B204,
                                                        Insumos!I:I,
                                                        0)
                                                )="Equipamento",
                                                INDEX(
                                                    Insumos!F:F,
                                                    MATCH(
                                                        A204&amp;B204,
                                                        Insumos!I:I,
                                                        0)
                                                ),
                                                0
                                            ),
                                            "Não encontrado"),
                                        IFERROR(
                                            INDEX(O:O,
                                                MATCH(
                                                    A204&amp;B204,AG:AG,
                                                    0)
                                            ),
                                            "Não encontrado")
                                    )</f>
        <v>1.045134687</v>
      </c>
      <c r="O204" s="64">
        <f>N204*G204/1</f>
        <v>7.5249697463999995E-2</v>
      </c>
      <c r="P204" s="64">
        <f>IF(
                        C204="INSUMO",
                                        IFERROR(
                                            IF(
                                                INDEX(
                                                    Insumos!C:C,
                                                    MATCH(
                                                        A204&amp;B204,
                                                        Insumos!I:I,
                                                        0)
                                                )="Transporte",
                                                INDEX(
                                                    Insumos!F:F,
                                                    MATCH(
                                                        A204&amp;B204,
                                                        Insumos!I:I,
                                                        0)
                                                ),
                                                0
                                            ),
                                            "Não encontrado"),
                                        IFERROR(
                                            INDEX(Q:Q,
                                                MATCH(
                                                    A204&amp;B204,AG:AG,
                                                    0)
                                            ),
                                            "Não encontrado")
                                    )</f>
        <v>0</v>
      </c>
      <c r="Q204" s="64">
        <f>P204*G204/1</f>
        <v>0</v>
      </c>
      <c r="R204" s="64">
        <f>IF(
                        C204="INSUMO",
                                        IFERROR(
                                            IF(
                                                INDEX(
                                                    Insumos!C:C,
                                                    MATCH(
                                                        A204&amp;B204,
                                                        Insumos!I:I,
                                                        0)
                                                )="Terceirizados",
                                                INDEX(
                                                    Insumos!F:F,
                                                    MATCH(
                                                        A204&amp;B204,
                                                        Insumos!I:I,
                                                        0)
                                                ),
                                                0
                                            ),
                                            "Não encontrado"),
                                        IFERROR(
                                            INDEX(S:S,
                                                MATCH(
                                                    A204&amp;B204,AG:AG,
                                                    0)
                                            ),
                                            "Não encontrado")
                                    )</f>
        <v>0</v>
      </c>
      <c r="S204" s="64">
        <f>R204*G204/1</f>
        <v>0</v>
      </c>
      <c r="T204" s="64">
        <f>IF(
                        C204="INSUMO",
                                        IFERROR(
                                            IF(
                                                INDEX(
                                                    Insumos!C:C,
                                                    MATCH(
                                                        A204&amp;B204,
                                                        Insumos!I:I,
                                                        0)
                                                )="Comissionamento",
                                                INDEX(
                                                    Insumos!F:F,
                                                    MATCH(
                                                        A204&amp;B204,
                                                        Insumos!I:I,
                                                        0)
                                                ),
                                                0
                                            ),
                                            "Não encontrado"),
                                        IFERROR(
                                            INDEX(U:U,
                                                MATCH(
                                                    A204&amp;B204,AG:AG,
                                                    0)
                                            ),
                                            "Não encontrado")
                                    )</f>
        <v>0</v>
      </c>
      <c r="U204" s="64">
        <f>T204*G204/1</f>
        <v>0</v>
      </c>
      <c r="V204" s="64">
        <f>IF(
                        C204="INSUMO",
                                        IFERROR(
                                            IF(
                                                INDEX(
                                                    Insumos!C:C,
                                                    MATCH(
                                                        A204&amp;B204,
                                                        Insumos!I:I,
                                                        0)
                                                )="Verba",
                                                INDEX(
                                                    Insumos!F:F,
                                                    MATCH(
                                                        A204&amp;B204,
                                                        Insumos!I:I,
                                                        0)
                                                ),
                                                0
                                            ),
                                            "Não encontrado"),
                                        IFERROR(
                                            INDEX(W:W,
                                                MATCH(
                                                    A204&amp;B204,AG:AG,
                                                    0)
                                            ),
                                            "Não encontrado")
                                    )</f>
        <v>0</v>
      </c>
      <c r="W204" s="64">
        <f>V204*G204/1</f>
        <v>0</v>
      </c>
      <c r="X204" s="64">
        <f>IF(
                        C204="INSUMO",
                                        IFERROR(
                                            IF(
                                                INDEX(
                                                    Insumos!C:C,
                                                    MATCH(
                                                        A204&amp;B204,
                                                        Insumos!I:I,
                                                        0)
                                                )="Outro",
                                                INDEX(
                                                    Insumos!F:F,
                                                    MATCH(
                                                        A204&amp;B204,
                                                        Insumos!I:I,
                                                        0)
                                                ),
                                                0
                                            ),
                                            "Não encontrado"),
                                        IFERROR(
                                            INDEX(Y:Y,
                                                MATCH(
                                                    A204&amp;B204,AG:AG,
                                                    0)
                                            ),
                                            "Não encontrado")
                                    )</f>
        <v>0</v>
      </c>
      <c r="Y204" s="64">
        <f>X204*G204/1</f>
        <v>0</v>
      </c>
      <c r="Z204" s="64">
        <f>IF(
                            C204="INSUMO",
                            IFERROR(
                                INDEX(
                                    Insumos!F:F,
                                    MATCH(
                                        A204&amp;B204,
                                        Insumos!I:I,
                                        0)
                                ),
                                "Não encontrado"),
                            IFERROR(
                                INDEX(AA:AA,
                                    MATCH(
                                        A204&amp;B204,AG:AG,
                                        0)
                                ),
                                "Não encontrado")
                        )</f>
        <v>10.505934687000002</v>
      </c>
      <c r="AA204" s="64">
        <f>G204*Z204</f>
        <v>0.75642729746400006</v>
      </c>
      <c r="AB204" s="65"/>
      <c r="AC204" s="65"/>
      <c r="AD204" s="62" t="s">
        <v>39</v>
      </c>
      <c r="AE204" s="66"/>
      <c r="AF204" s="66"/>
    </row>
    <row r="205" spans="1:33" x14ac:dyDescent="0.25">
      <c r="A205" s="137" t="s">
        <v>88</v>
      </c>
      <c r="B205" s="68" t="s">
        <v>38</v>
      </c>
      <c r="C205" s="69" t="s">
        <v>86</v>
      </c>
      <c r="D205" s="70" t="s">
        <v>40</v>
      </c>
      <c r="E205" s="70" t="s">
        <v>89</v>
      </c>
      <c r="F205" s="71" t="s">
        <v>90</v>
      </c>
      <c r="G205" s="71">
        <v>0.96699999999999997</v>
      </c>
      <c r="H205" s="72">
        <f>IF(
                        C205="INSUMO",
                                        IFERROR(
                                            IF(
                                                INDEX(
                                                    Insumos!C:C,
                                                    MATCH(
                                                        A205&amp;B205,
                                                        Insumos!I:I,
                                                        0)
                                                )="Material",
                                                INDEX(
                                                    Insumos!F:F,
                                                    MATCH(
                                                        A205&amp;B205,
                                                        Insumos!I:I,
                                                        0)
                                                ),
                                                0
                                            ),
                                            "Não encontrado"),
                                        IFERROR(
                                            INDEX(I:I,
                                                MATCH(
                                                    A205&amp;B205,AG:AG,
                                                    0)
                                            ),
                                            "Não encontrado")
                                    )</f>
        <v>0</v>
      </c>
      <c r="I205" s="72">
        <f>H205*G205/1</f>
        <v>0</v>
      </c>
      <c r="J205" s="72">
        <f t="shared" si="119"/>
        <v>28.049120000000002</v>
      </c>
      <c r="K205" s="72">
        <f t="shared" si="119"/>
        <v>27.123499039999999</v>
      </c>
      <c r="L205" s="72">
        <f>IF(
                        C205="INSUMO",
                                        IFERROR(
                                            IF(
                                                INDEX(
                                                    Insumos!C:C,
                                                    MATCH(
                                                        A205&amp;B205,
                                                        Insumos!I:I,
                                                        0)
                                                )="Mao_obra",
                                                INDEX(
                                                    Insumos!F:F,
                                                    MATCH(
                                                        A205&amp;B205,
                                                        Insumos!I:I,
                                                        0)
                                                ),
                                                0
                                            ),
                                            "Não encontrado"),
                                        IFERROR(
                                            INDEX(M:M,
                                                MATCH(
                                                    A205&amp;B205,AG:AG,
                                                    0)
                                            ),
                                            "Não encontrado")
                                    )</f>
        <v>23.079120000000003</v>
      </c>
      <c r="M205" s="72">
        <f>L205*G205/1</f>
        <v>22.317509040000001</v>
      </c>
      <c r="N205" s="72">
        <f>IF(
                        C205="INSUMO",
                                        IFERROR(
                                            IF(
                                                INDEX(
                                                    Insumos!C:C,
                                                    MATCH(
                                                        A205&amp;B205,
                                                        Insumos!I:I,
                                                        0)
                                                )="Equipamento",
                                                INDEX(
                                                    Insumos!F:F,
                                                    MATCH(
                                                        A205&amp;B205,
                                                        Insumos!I:I,
                                                        0)
                                                ),
                                                0
                                            ),
                                            "Não encontrado"),
                                        IFERROR(
                                            INDEX(O:O,
                                                MATCH(
                                                    A205&amp;B205,AG:AG,
                                                    0)
                                            ),
                                            "Não encontrado")
                                    )</f>
        <v>0</v>
      </c>
      <c r="O205" s="72">
        <f>N205*G205/1</f>
        <v>0</v>
      </c>
      <c r="P205" s="72">
        <f>IF(
                        C205="INSUMO",
                                        IFERROR(
                                            IF(
                                                INDEX(
                                                    Insumos!C:C,
                                                    MATCH(
                                                        A205&amp;B205,
                                                        Insumos!I:I,
                                                        0)
                                                )="Transporte",
                                                INDEX(
                                                    Insumos!F:F,
                                                    MATCH(
                                                        A205&amp;B205,
                                                        Insumos!I:I,
                                                        0)
                                                ),
                                                0
                                            ),
                                            "Não encontrado"),
                                        IFERROR(
                                            INDEX(Q:Q,
                                                MATCH(
                                                    A205&amp;B205,AG:AG,
                                                    0)
                                            ),
                                            "Não encontrado")
                                    )</f>
        <v>0</v>
      </c>
      <c r="Q205" s="72">
        <f>P205*G205/1</f>
        <v>0</v>
      </c>
      <c r="R205" s="72">
        <f>IF(
                        C205="INSUMO",
                                        IFERROR(
                                            IF(
                                                INDEX(
                                                    Insumos!C:C,
                                                    MATCH(
                                                        A205&amp;B205,
                                                        Insumos!I:I,
                                                        0)
                                                )="Terceirizados",
                                                INDEX(
                                                    Insumos!F:F,
                                                    MATCH(
                                                        A205&amp;B205,
                                                        Insumos!I:I,
                                                        0)
                                                ),
                                                0
                                            ),
                                            "Não encontrado"),
                                        IFERROR(
                                            INDEX(S:S,
                                                MATCH(
                                                    A205&amp;B205,AG:AG,
                                                    0)
                                            ),
                                            "Não encontrado")
                                    )</f>
        <v>0</v>
      </c>
      <c r="S205" s="72">
        <f>R205*G205/1</f>
        <v>0</v>
      </c>
      <c r="T205" s="72">
        <f>IF(
                        C205="INSUMO",
                                        IFERROR(
                                            IF(
                                                INDEX(
                                                    Insumos!C:C,
                                                    MATCH(
                                                        A205&amp;B205,
                                                        Insumos!I:I,
                                                        0)
                                                )="Comissionamento",
                                                INDEX(
                                                    Insumos!F:F,
                                                    MATCH(
                                                        A205&amp;B205,
                                                        Insumos!I:I,
                                                        0)
                                                ),
                                                0
                                            ),
                                            "Não encontrado"),
                                        IFERROR(
                                            INDEX(U:U,
                                                MATCH(
                                                    A205&amp;B205,AG:AG,
                                                    0)
                                            ),
                                            "Não encontrado")
                                    )</f>
        <v>0</v>
      </c>
      <c r="U205" s="72">
        <f>T205*G205/1</f>
        <v>0</v>
      </c>
      <c r="V205" s="72">
        <f>IF(
                        C205="INSUMO",
                                        IFERROR(
                                            IF(
                                                INDEX(
                                                    Insumos!C:C,
                                                    MATCH(
                                                        A205&amp;B205,
                                                        Insumos!I:I,
                                                        0)
                                                )="Verba",
                                                INDEX(
                                                    Insumos!F:F,
                                                    MATCH(
                                                        A205&amp;B205,
                                                        Insumos!I:I,
                                                        0)
                                                ),
                                                0
                                            ),
                                            "Não encontrado"),
                                        IFERROR(
                                            INDEX(W:W,
                                                MATCH(
                                                    A205&amp;B205,AG:AG,
                                                    0)
                                            ),
                                            "Não encontrado")
                                    )</f>
        <v>0</v>
      </c>
      <c r="W205" s="72">
        <f>V205*G205/1</f>
        <v>0</v>
      </c>
      <c r="X205" s="72">
        <f>IF(
                        C205="INSUMO",
                                        IFERROR(
                                            IF(
                                                INDEX(
                                                    Insumos!C:C,
                                                    MATCH(
                                                        A205&amp;B205,
                                                        Insumos!I:I,
                                                        0)
                                                )="Outro",
                                                INDEX(
                                                    Insumos!F:F,
                                                    MATCH(
                                                        A205&amp;B205,
                                                        Insumos!I:I,
                                                        0)
                                                ),
                                                0
                                            ),
                                            "Não encontrado"),
                                        IFERROR(
                                            INDEX(Y:Y,
                                                MATCH(
                                                    A205&amp;B205,AG:AG,
                                                    0)
                                            ),
                                            "Não encontrado")
                                    )</f>
        <v>4.97</v>
      </c>
      <c r="Y205" s="72">
        <f>X205*G205/1</f>
        <v>4.8059899999999995</v>
      </c>
      <c r="Z205" s="72">
        <f>IF(
                            C205="INSUMO",
                            IFERROR(
                                INDEX(
                                    Insumos!F:F,
                                    MATCH(
                                        A205&amp;B205,
                                        Insumos!I:I,
                                        0)
                                ),
                                "Não encontrado"),
                            IFERROR(
                                INDEX(AA:AA,
                                    MATCH(
                                        A205&amp;B205,AG:AG,
                                        0)
                                ),
                                "Não encontrado")
                        )</f>
        <v>28.049120000000002</v>
      </c>
      <c r="AA205" s="72">
        <f>G205*Z205</f>
        <v>27.123499040000002</v>
      </c>
      <c r="AB205" s="73"/>
      <c r="AC205" s="73"/>
      <c r="AD205" s="70" t="s">
        <v>39</v>
      </c>
      <c r="AE205" s="74"/>
      <c r="AF205" s="74"/>
    </row>
    <row r="206" spans="1:33" x14ac:dyDescent="0.25">
      <c r="A206" s="138" t="s">
        <v>166</v>
      </c>
      <c r="B206" s="60" t="s">
        <v>38</v>
      </c>
      <c r="C206" s="61" t="s">
        <v>86</v>
      </c>
      <c r="D206" s="62" t="s">
        <v>40</v>
      </c>
      <c r="E206" s="62" t="s">
        <v>167</v>
      </c>
      <c r="F206" s="63" t="s">
        <v>90</v>
      </c>
      <c r="G206" s="63">
        <v>2.2919999999999998</v>
      </c>
      <c r="H206" s="64">
        <f>IF(
                        C206="INSUMO",
                                        IFERROR(
                                            IF(
                                                INDEX(
                                                    Insumos!C:C,
                                                    MATCH(
                                                        A206&amp;B206,
                                                        Insumos!I:I,
                                                        0)
                                                )="Material",
                                                INDEX(
                                                    Insumos!F:F,
                                                    MATCH(
                                                        A206&amp;B206,
                                                        Insumos!I:I,
                                                        0)
                                                ),
                                                0
                                            ),
                                            "Não encontrado"),
                                        IFERROR(
                                            INDEX(I:I,
                                                MATCH(
                                                    A206&amp;B206,AG:AG,
                                                    0)
                                            ),
                                            "Não encontrado")
                                    )</f>
        <v>0</v>
      </c>
      <c r="I206" s="64">
        <f>H206*G206/1</f>
        <v>0</v>
      </c>
      <c r="J206" s="64">
        <f t="shared" si="119"/>
        <v>38.106880000000004</v>
      </c>
      <c r="K206" s="64">
        <f t="shared" si="119"/>
        <v>87.340968959999984</v>
      </c>
      <c r="L206" s="64">
        <f>IF(
                        C206="INSUMO",
                                        IFERROR(
                                            IF(
                                                INDEX(
                                                    Insumos!C:C,
                                                    MATCH(
                                                        A206&amp;B206,
                                                        Insumos!I:I,
                                                        0)
                                                )="Mao_obra",
                                                INDEX(
                                                    Insumos!F:F,
                                                    MATCH(
                                                        A206&amp;B206,
                                                        Insumos!I:I,
                                                        0)
                                                ),
                                                0
                                            ),
                                            "Não encontrado"),
                                        IFERROR(
                                            INDEX(M:M,
                                                MATCH(
                                                    A206&amp;B206,AG:AG,
                                                    0)
                                            ),
                                            "Não encontrado")
                                    )</f>
        <v>33.086880000000001</v>
      </c>
      <c r="M206" s="64">
        <f>L206*G206/1</f>
        <v>75.835128959999992</v>
      </c>
      <c r="N206" s="64">
        <f>IF(
                        C206="INSUMO",
                                        IFERROR(
                                            IF(
                                                INDEX(
                                                    Insumos!C:C,
                                                    MATCH(
                                                        A206&amp;B206,
                                                        Insumos!I:I,
                                                        0)
                                                )="Equipamento",
                                                INDEX(
                                                    Insumos!F:F,
                                                    MATCH(
                                                        A206&amp;B206,
                                                        Insumos!I:I,
                                                        0)
                                                ),
                                                0
                                            ),
                                            "Não encontrado"),
                                        IFERROR(
                                            INDEX(O:O,
                                                MATCH(
                                                    A206&amp;B206,AG:AG,
                                                    0)
                                            ),
                                            "Não encontrado")
                                    )</f>
        <v>0</v>
      </c>
      <c r="O206" s="64">
        <f>N206*G206/1</f>
        <v>0</v>
      </c>
      <c r="P206" s="64">
        <f>IF(
                        C206="INSUMO",
                                        IFERROR(
                                            IF(
                                                INDEX(
                                                    Insumos!C:C,
                                                    MATCH(
                                                        A206&amp;B206,
                                                        Insumos!I:I,
                                                        0)
                                                )="Transporte",
                                                INDEX(
                                                    Insumos!F:F,
                                                    MATCH(
                                                        A206&amp;B206,
                                                        Insumos!I:I,
                                                        0)
                                                ),
                                                0
                                            ),
                                            "Não encontrado"),
                                        IFERROR(
                                            INDEX(Q:Q,
                                                MATCH(
                                                    A206&amp;B206,AG:AG,
                                                    0)
                                            ),
                                            "Não encontrado")
                                    )</f>
        <v>0</v>
      </c>
      <c r="Q206" s="64">
        <f>P206*G206/1</f>
        <v>0</v>
      </c>
      <c r="R206" s="64">
        <f>IF(
                        C206="INSUMO",
                                        IFERROR(
                                            IF(
                                                INDEX(
                                                    Insumos!C:C,
                                                    MATCH(
                                                        A206&amp;B206,
                                                        Insumos!I:I,
                                                        0)
                                                )="Terceirizados",
                                                INDEX(
                                                    Insumos!F:F,
                                                    MATCH(
                                                        A206&amp;B206,
                                                        Insumos!I:I,
                                                        0)
                                                ),
                                                0
                                            ),
                                            "Não encontrado"),
                                        IFERROR(
                                            INDEX(S:S,
                                                MATCH(
                                                    A206&amp;B206,AG:AG,
                                                    0)
                                            ),
                                            "Não encontrado")
                                    )</f>
        <v>0</v>
      </c>
      <c r="S206" s="64">
        <f>R206*G206/1</f>
        <v>0</v>
      </c>
      <c r="T206" s="64">
        <f>IF(
                        C206="INSUMO",
                                        IFERROR(
                                            IF(
                                                INDEX(
                                                    Insumos!C:C,
                                                    MATCH(
                                                        A206&amp;B206,
                                                        Insumos!I:I,
                                                        0)
                                                )="Comissionamento",
                                                INDEX(
                                                    Insumos!F:F,
                                                    MATCH(
                                                        A206&amp;B206,
                                                        Insumos!I:I,
                                                        0)
                                                ),
                                                0
                                            ),
                                            "Não encontrado"),
                                        IFERROR(
                                            INDEX(U:U,
                                                MATCH(
                                                    A206&amp;B206,AG:AG,
                                                    0)
                                            ),
                                            "Não encontrado")
                                    )</f>
        <v>0</v>
      </c>
      <c r="U206" s="64">
        <f>T206*G206/1</f>
        <v>0</v>
      </c>
      <c r="V206" s="64">
        <f>IF(
                        C206="INSUMO",
                                        IFERROR(
                                            IF(
                                                INDEX(
                                                    Insumos!C:C,
                                                    MATCH(
                                                        A206&amp;B206,
                                                        Insumos!I:I,
                                                        0)
                                                )="Verba",
                                                INDEX(
                                                    Insumos!F:F,
                                                    MATCH(
                                                        A206&amp;B206,
                                                        Insumos!I:I,
                                                        0)
                                                ),
                                                0
                                            ),
                                            "Não encontrado"),
                                        IFERROR(
                                            INDEX(W:W,
                                                MATCH(
                                                    A206&amp;B206,AG:AG,
                                                    0)
                                            ),
                                            "Não encontrado")
                                    )</f>
        <v>0</v>
      </c>
      <c r="W206" s="64">
        <f>V206*G206/1</f>
        <v>0</v>
      </c>
      <c r="X206" s="64">
        <f>IF(
                        C206="INSUMO",
                                        IFERROR(
                                            IF(
                                                INDEX(
                                                    Insumos!C:C,
                                                    MATCH(
                                                        A206&amp;B206,
                                                        Insumos!I:I,
                                                        0)
                                                )="Outro",
                                                INDEX(
                                                    Insumos!F:F,
                                                    MATCH(
                                                        A206&amp;B206,
                                                        Insumos!I:I,
                                                        0)
                                                ),
                                                0
                                            ),
                                            "Não encontrado"),
                                        IFERROR(
                                            INDEX(Y:Y,
                                                MATCH(
                                                    A206&amp;B206,AG:AG,
                                                    0)
                                            ),
                                            "Não encontrado")
                                    )</f>
        <v>5.0199999999999996</v>
      </c>
      <c r="Y206" s="64">
        <f>X206*G206/1</f>
        <v>11.505839999999997</v>
      </c>
      <c r="Z206" s="64">
        <f>IF(
                            C206="INSUMO",
                            IFERROR(
                                INDEX(
                                    Insumos!F:F,
                                    MATCH(
                                        A206&amp;B206,
                                        Insumos!I:I,
                                        0)
                                ),
                                "Não encontrado"),
                            IFERROR(
                                INDEX(AA:AA,
                                    MATCH(
                                        A206&amp;B206,AG:AG,
                                        0)
                                ),
                                "Não encontrado")
                        )</f>
        <v>38.106879999999997</v>
      </c>
      <c r="AA206" s="64">
        <f>G206*Z206</f>
        <v>87.340968959999984</v>
      </c>
      <c r="AB206" s="65"/>
      <c r="AC206" s="65"/>
      <c r="AD206" s="62" t="s">
        <v>39</v>
      </c>
      <c r="AE206" s="66"/>
      <c r="AF206" s="66"/>
    </row>
    <row r="207" spans="1:33" x14ac:dyDescent="0.25">
      <c r="A207" s="137" t="s">
        <v>327</v>
      </c>
      <c r="B207" s="68" t="s">
        <v>38</v>
      </c>
      <c r="C207" s="69" t="s">
        <v>45</v>
      </c>
      <c r="D207" s="70" t="s">
        <v>40</v>
      </c>
      <c r="E207" s="70" t="s">
        <v>328</v>
      </c>
      <c r="F207" s="71" t="s">
        <v>108</v>
      </c>
      <c r="G207" s="71">
        <v>1.38</v>
      </c>
      <c r="H207" s="72">
        <f>IF(
                        C207="INSUMO",
                                        IFERROR(
                                            IF(
                                                INDEX(
                                                    Insumos!C:C,
                                                    MATCH(
                                                        A207&amp;B207,
                                                        Insumos!I:I,
                                                        0)
                                                )="Material",
                                                INDEX(
                                                    Insumos!F:F,
                                                    MATCH(
                                                        A207&amp;B207,
                                                        Insumos!I:I,
                                                        0)
                                                ),
                                                0
                                            ),
                                            "Não encontrado"),
                                        IFERROR(
                                            INDEX(I:I,
                                                MATCH(
                                                    A207&amp;B207,AG:AG,
                                                    0)
                                            ),
                                            "Não encontrado")
                                    )</f>
        <v>125</v>
      </c>
      <c r="I207" s="72">
        <f>H207*G207/1</f>
        <v>172.5</v>
      </c>
      <c r="J207" s="72">
        <f t="shared" si="119"/>
        <v>0</v>
      </c>
      <c r="K207" s="72">
        <f t="shared" si="119"/>
        <v>0</v>
      </c>
      <c r="L207" s="72">
        <f>IF(
                        C207="INSUMO",
                                        IFERROR(
                                            IF(
                                                INDEX(
                                                    Insumos!C:C,
                                                    MATCH(
                                                        A207&amp;B207,
                                                        Insumos!I:I,
                                                        0)
                                                )="Mao_obra",
                                                INDEX(
                                                    Insumos!F:F,
                                                    MATCH(
                                                        A207&amp;B207,
                                                        Insumos!I:I,
                                                        0)
                                                ),
                                                0
                                            ),
                                            "Não encontrado"),
                                        IFERROR(
                                            INDEX(M:M,
                                                MATCH(
                                                    A207&amp;B207,AG:AG,
                                                    0)
                                            ),
                                            "Não encontrado")
                                    )</f>
        <v>0</v>
      </c>
      <c r="M207" s="72">
        <f>L207*G207/1</f>
        <v>0</v>
      </c>
      <c r="N207" s="72">
        <f>IF(
                        C207="INSUMO",
                                        IFERROR(
                                            IF(
                                                INDEX(
                                                    Insumos!C:C,
                                                    MATCH(
                                                        A207&amp;B207,
                                                        Insumos!I:I,
                                                        0)
                                                )="Equipamento",
                                                INDEX(
                                                    Insumos!F:F,
                                                    MATCH(
                                                        A207&amp;B207,
                                                        Insumos!I:I,
                                                        0)
                                                ),
                                                0
                                            ),
                                            "Não encontrado"),
                                        IFERROR(
                                            INDEX(O:O,
                                                MATCH(
                                                    A207&amp;B207,AG:AG,
                                                    0)
                                            ),
                                            "Não encontrado")
                                    )</f>
        <v>0</v>
      </c>
      <c r="O207" s="72">
        <f>N207*G207/1</f>
        <v>0</v>
      </c>
      <c r="P207" s="72">
        <f>IF(
                        C207="INSUMO",
                                        IFERROR(
                                            IF(
                                                INDEX(
                                                    Insumos!C:C,
                                                    MATCH(
                                                        A207&amp;B207,
                                                        Insumos!I:I,
                                                        0)
                                                )="Transporte",
                                                INDEX(
                                                    Insumos!F:F,
                                                    MATCH(
                                                        A207&amp;B207,
                                                        Insumos!I:I,
                                                        0)
                                                ),
                                                0
                                            ),
                                            "Não encontrado"),
                                        IFERROR(
                                            INDEX(Q:Q,
                                                MATCH(
                                                    A207&amp;B207,AG:AG,
                                                    0)
                                            ),
                                            "Não encontrado")
                                    )</f>
        <v>0</v>
      </c>
      <c r="Q207" s="72">
        <f>P207*G207/1</f>
        <v>0</v>
      </c>
      <c r="R207" s="72">
        <f>IF(
                        C207="INSUMO",
                                        IFERROR(
                                            IF(
                                                INDEX(
                                                    Insumos!C:C,
                                                    MATCH(
                                                        A207&amp;B207,
                                                        Insumos!I:I,
                                                        0)
                                                )="Terceirizados",
                                                INDEX(
                                                    Insumos!F:F,
                                                    MATCH(
                                                        A207&amp;B207,
                                                        Insumos!I:I,
                                                        0)
                                                ),
                                                0
                                            ),
                                            "Não encontrado"),
                                        IFERROR(
                                            INDEX(S:S,
                                                MATCH(
                                                    A207&amp;B207,AG:AG,
                                                    0)
                                            ),
                                            "Não encontrado")
                                    )</f>
        <v>0</v>
      </c>
      <c r="S207" s="72">
        <f>R207*G207/1</f>
        <v>0</v>
      </c>
      <c r="T207" s="72">
        <f>IF(
                        C207="INSUMO",
                                        IFERROR(
                                            IF(
                                                INDEX(
                                                    Insumos!C:C,
                                                    MATCH(
                                                        A207&amp;B207,
                                                        Insumos!I:I,
                                                        0)
                                                )="Comissionamento",
                                                INDEX(
                                                    Insumos!F:F,
                                                    MATCH(
                                                        A207&amp;B207,
                                                        Insumos!I:I,
                                                        0)
                                                ),
                                                0
                                            ),
                                            "Não encontrado"),
                                        IFERROR(
                                            INDEX(U:U,
                                                MATCH(
                                                    A207&amp;B207,AG:AG,
                                                    0)
                                            ),
                                            "Não encontrado")
                                    )</f>
        <v>0</v>
      </c>
      <c r="U207" s="72">
        <f>T207*G207/1</f>
        <v>0</v>
      </c>
      <c r="V207" s="72">
        <f>IF(
                        C207="INSUMO",
                                        IFERROR(
                                            IF(
                                                INDEX(
                                                    Insumos!C:C,
                                                    MATCH(
                                                        A207&amp;B207,
                                                        Insumos!I:I,
                                                        0)
                                                )="Verba",
                                                INDEX(
                                                    Insumos!F:F,
                                                    MATCH(
                                                        A207&amp;B207,
                                                        Insumos!I:I,
                                                        0)
                                                ),
                                                0
                                            ),
                                            "Não encontrado"),
                                        IFERROR(
                                            INDEX(W:W,
                                                MATCH(
                                                    A207&amp;B207,AG:AG,
                                                    0)
                                            ),
                                            "Não encontrado")
                                    )</f>
        <v>0</v>
      </c>
      <c r="W207" s="72">
        <f>V207*G207/1</f>
        <v>0</v>
      </c>
      <c r="X207" s="72">
        <f>IF(
                        C207="INSUMO",
                                        IFERROR(
                                            IF(
                                                INDEX(
                                                    Insumos!C:C,
                                                    MATCH(
                                                        A207&amp;B207,
                                                        Insumos!I:I,
                                                        0)
                                                )="Outro",
                                                INDEX(
                                                    Insumos!F:F,
                                                    MATCH(
                                                        A207&amp;B207,
                                                        Insumos!I:I,
                                                        0)
                                                ),
                                                0
                                            ),
                                            "Não encontrado"),
                                        IFERROR(
                                            INDEX(Y:Y,
                                                MATCH(
                                                    A207&amp;B207,AG:AG,
                                                    0)
                                            ),
                                            "Não encontrado")
                                    )</f>
        <v>0</v>
      </c>
      <c r="Y207" s="72">
        <f>X207*G207/1</f>
        <v>0</v>
      </c>
      <c r="Z207" s="72">
        <f>IF(
                            C207="INSUMO",
                            IFERROR(
                                INDEX(
                                    Insumos!F:F,
                                    MATCH(
                                        A207&amp;B207,
                                        Insumos!I:I,
                                        0)
                                ),
                                "Não encontrado"),
                            IFERROR(
                                INDEX(AA:AA,
                                    MATCH(
                                        A207&amp;B207,AG:AG,
                                        0)
                                ),
                                "Não encontrado")
                        )</f>
        <v>125</v>
      </c>
      <c r="AA207" s="72">
        <f>G207*Z207</f>
        <v>172.5</v>
      </c>
      <c r="AB207" s="73"/>
      <c r="AC207" s="73"/>
      <c r="AD207" s="70" t="s">
        <v>39</v>
      </c>
      <c r="AE207" s="74"/>
      <c r="AF207" s="74"/>
    </row>
    <row r="208" spans="1:33" x14ac:dyDescent="0.25">
      <c r="A208" s="136" t="s">
        <v>329</v>
      </c>
      <c r="B208" s="51" t="s">
        <v>38</v>
      </c>
      <c r="C208" s="52" t="s">
        <v>39</v>
      </c>
      <c r="D208" s="53" t="s">
        <v>40</v>
      </c>
      <c r="E208" s="53" t="s">
        <v>330</v>
      </c>
      <c r="F208" s="54" t="s">
        <v>83</v>
      </c>
      <c r="G208" s="55"/>
      <c r="H208" s="56"/>
      <c r="I208" s="56">
        <f>SUM(I209:I219)</f>
        <v>27.928403499999998</v>
      </c>
      <c r="J208" s="56"/>
      <c r="K208" s="56">
        <f>SUM(K209:K219)</f>
        <v>94.91877765736001</v>
      </c>
      <c r="L208" s="56"/>
      <c r="M208" s="56">
        <f>SUM(M209:M219)</f>
        <v>83.440203822400008</v>
      </c>
      <c r="N208" s="56"/>
      <c r="O208" s="56">
        <f>SUM(O209:O219)</f>
        <v>7.9598349600000003E-3</v>
      </c>
      <c r="P208" s="56"/>
      <c r="Q208" s="56">
        <f>SUM(Q209:Q219)</f>
        <v>0</v>
      </c>
      <c r="R208" s="56"/>
      <c r="S208" s="56">
        <f>SUM(S209:S219)</f>
        <v>0</v>
      </c>
      <c r="T208" s="56"/>
      <c r="U208" s="56">
        <f>SUM(U209:U219)</f>
        <v>0</v>
      </c>
      <c r="V208" s="56"/>
      <c r="W208" s="56">
        <f>SUM(W209:W219)</f>
        <v>0</v>
      </c>
      <c r="X208" s="56"/>
      <c r="Y208" s="56">
        <f>SUM(Y209:Y219)</f>
        <v>11.470614000000001</v>
      </c>
      <c r="Z208" s="56"/>
      <c r="AA208" s="56">
        <f>SUM(AA209:AA219)</f>
        <v>122.84718115736</v>
      </c>
      <c r="AB208" s="57" t="s">
        <v>39</v>
      </c>
      <c r="AC208" s="57"/>
      <c r="AD208" s="53" t="s">
        <v>39</v>
      </c>
      <c r="AE208" s="58" t="s">
        <v>39</v>
      </c>
      <c r="AF208" s="58" t="s">
        <v>262</v>
      </c>
      <c r="AG208" t="str">
        <f>A208&amp;B208&amp;C208</f>
        <v>96542SINAPI</v>
      </c>
    </row>
    <row r="209" spans="1:33" x14ac:dyDescent="0.25">
      <c r="A209" s="137" t="s">
        <v>109</v>
      </c>
      <c r="B209" s="68" t="s">
        <v>38</v>
      </c>
      <c r="C209" s="69" t="s">
        <v>86</v>
      </c>
      <c r="D209" s="70" t="s">
        <v>40</v>
      </c>
      <c r="E209" s="70" t="s">
        <v>110</v>
      </c>
      <c r="F209" s="71" t="s">
        <v>111</v>
      </c>
      <c r="G209" s="71">
        <v>5.6000000000000001E-2</v>
      </c>
      <c r="H209" s="72">
        <f>IF(
                        C209="INSUMO",
                                        IFERROR(
                                            IF(
                                                INDEX(
                                                    Insumos!C:C,
                                                    MATCH(
                                                        A209&amp;B209,
                                                        Insumos!I:I,
                                                        0)
                                                )="Material",
                                                INDEX(
                                                    Insumos!F:F,
                                                    MATCH(
                                                        A209&amp;B209,
                                                        Insumos!I:I,
                                                        0)
                                                ),
                                                0
                                            ),
                                            "Não encontrado"),
                                        IFERROR(
                                            INDEX(I:I,
                                                MATCH(
                                                    A209&amp;B209,AG:AG,
                                                    0)
                                            ),
                                            "Não encontrado")
                                    )</f>
        <v>0</v>
      </c>
      <c r="I209" s="72">
        <f t="shared" ref="I209:I219" si="120">H209*G209/1</f>
        <v>0</v>
      </c>
      <c r="J209" s="72">
        <f t="shared" ref="J209:J219" si="121">T209 + N209 + L209 + X209 + R209 + P209 + V209</f>
        <v>40.621443828000004</v>
      </c>
      <c r="K209" s="72">
        <f t="shared" ref="K209:K219" si="122">U209 + O209 + M209 + Y209 + S209 + Q209 + W209</f>
        <v>2.2748008543680003</v>
      </c>
      <c r="L209" s="72">
        <f>IF(
                        C209="INSUMO",
                                        IFERROR(
                                            IF(
                                                INDEX(
                                                    Insumos!C:C,
                                                    MATCH(
                                                        A209&amp;B209,
                                                        Insumos!I:I,
                                                        0)
                                                )="Mao_obra",
                                                INDEX(
                                                    Insumos!F:F,
                                                    MATCH(
                                                        A209&amp;B209,
                                                        Insumos!I:I,
                                                        0)
                                                ),
                                                0
                                            ),
                                            "Não encontrado"),
                                        IFERROR(
                                            INDEX(M:M,
                                                MATCH(
                                                    A209&amp;B209,AG:AG,
                                                    0)
                                            ),
                                            "Não encontrado")
                                    )</f>
        <v>36.769479000000004</v>
      </c>
      <c r="M209" s="72">
        <f t="shared" ref="M209:M219" si="123">L209*G209/1</f>
        <v>2.0590908240000001</v>
      </c>
      <c r="N209" s="72">
        <f>IF(
                        C209="INSUMO",
                                        IFERROR(
                                            IF(
                                                INDEX(
                                                    Insumos!C:C,
                                                    MATCH(
                                                        A209&amp;B209,
                                                        Insumos!I:I,
                                                        0)
                                                )="Equipamento",
                                                INDEX(
                                                    Insumos!F:F,
                                                    MATCH(
                                                        A209&amp;B209,
                                                        Insumos!I:I,
                                                        0)
                                                ),
                                                0
                                            ),
                                            "Não encontrado"),
                                        IFERROR(
                                            INDEX(O:O,
                                                MATCH(
                                                    A209&amp;B209,AG:AG,
                                                    0)
                                            ),
                                            "Não encontrado")
                                    )</f>
        <v>0.10196482800000001</v>
      </c>
      <c r="O209" s="72">
        <f t="shared" ref="O209:O219" si="124">N209*G209/1</f>
        <v>5.7100303680000008E-3</v>
      </c>
      <c r="P209" s="72">
        <f>IF(
                        C209="INSUMO",
                                        IFERROR(
                                            IF(
                                                INDEX(
                                                    Insumos!C:C,
                                                    MATCH(
                                                        A209&amp;B209,
                                                        Insumos!I:I,
                                                        0)
                                                )="Transporte",
                                                INDEX(
                                                    Insumos!F:F,
                                                    MATCH(
                                                        A209&amp;B209,
                                                        Insumos!I:I,
                                                        0)
                                                ),
                                                0
                                            ),
                                            "Não encontrado"),
                                        IFERROR(
                                            INDEX(Q:Q,
                                                MATCH(
                                                    A209&amp;B209,AG:AG,
                                                    0)
                                            ),
                                            "Não encontrado")
                                    )</f>
        <v>0</v>
      </c>
      <c r="Q209" s="72">
        <f t="shared" ref="Q209:Q219" si="125">P209*G209/1</f>
        <v>0</v>
      </c>
      <c r="R209" s="72">
        <f>IF(
                        C209="INSUMO",
                                        IFERROR(
                                            IF(
                                                INDEX(
                                                    Insumos!C:C,
                                                    MATCH(
                                                        A209&amp;B209,
                                                        Insumos!I:I,
                                                        0)
                                                )="Terceirizados",
                                                INDEX(
                                                    Insumos!F:F,
                                                    MATCH(
                                                        A209&amp;B209,
                                                        Insumos!I:I,
                                                        0)
                                                ),
                                                0
                                            ),
                                            "Não encontrado"),
                                        IFERROR(
                                            INDEX(S:S,
                                                MATCH(
                                                    A209&amp;B209,AG:AG,
                                                    0)
                                            ),
                                            "Não encontrado")
                                    )</f>
        <v>0</v>
      </c>
      <c r="S209" s="72">
        <f t="shared" ref="S209:S219" si="126">R209*G209/1</f>
        <v>0</v>
      </c>
      <c r="T209" s="72">
        <f>IF(
                        C209="INSUMO",
                                        IFERROR(
                                            IF(
                                                INDEX(
                                                    Insumos!C:C,
                                                    MATCH(
                                                        A209&amp;B209,
                                                        Insumos!I:I,
                                                        0)
                                                )="Comissionamento",
                                                INDEX(
                                                    Insumos!F:F,
                                                    MATCH(
                                                        A209&amp;B209,
                                                        Insumos!I:I,
                                                        0)
                                                ),
                                                0
                                            ),
                                            "Não encontrado"),
                                        IFERROR(
                                            INDEX(U:U,
                                                MATCH(
                                                    A209&amp;B209,AG:AG,
                                                    0)
                                            ),
                                            "Não encontrado")
                                    )</f>
        <v>0</v>
      </c>
      <c r="U209" s="72">
        <f t="shared" ref="U209:U219" si="127">T209*G209/1</f>
        <v>0</v>
      </c>
      <c r="V209" s="72">
        <f>IF(
                        C209="INSUMO",
                                        IFERROR(
                                            IF(
                                                INDEX(
                                                    Insumos!C:C,
                                                    MATCH(
                                                        A209&amp;B209,
                                                        Insumos!I:I,
                                                        0)
                                                )="Verba",
                                                INDEX(
                                                    Insumos!F:F,
                                                    MATCH(
                                                        A209&amp;B209,
                                                        Insumos!I:I,
                                                        0)
                                                ),
                                                0
                                            ),
                                            "Não encontrado"),
                                        IFERROR(
                                            INDEX(W:W,
                                                MATCH(
                                                    A209&amp;B209,AG:AG,
                                                    0)
                                            ),
                                            "Não encontrado")
                                    )</f>
        <v>0</v>
      </c>
      <c r="W209" s="72">
        <f t="shared" ref="W209:W219" si="128">V209*G209/1</f>
        <v>0</v>
      </c>
      <c r="X209" s="72">
        <f>IF(
                        C209="INSUMO",
                                        IFERROR(
                                            IF(
                                                INDEX(
                                                    Insumos!C:C,
                                                    MATCH(
                                                        A209&amp;B209,
                                                        Insumos!I:I,
                                                        0)
                                                )="Outro",
                                                INDEX(
                                                    Insumos!F:F,
                                                    MATCH(
                                                        A209&amp;B209,
                                                        Insumos!I:I,
                                                        0)
                                                ),
                                                0
                                            ),
                                            "Não encontrado"),
                                        IFERROR(
                                            INDEX(Y:Y,
                                                MATCH(
                                                    A209&amp;B209,AG:AG,
                                                    0)
                                            ),
                                            "Não encontrado")
                                    )</f>
        <v>3.7499999999999996</v>
      </c>
      <c r="Y209" s="72">
        <f t="shared" ref="Y209:Y219" si="129">X209*G209/1</f>
        <v>0.21</v>
      </c>
      <c r="Z209" s="72">
        <f>IF(
                            C209="INSUMO",
                            IFERROR(
                                INDEX(
                                    Insumos!F:F,
                                    MATCH(
                                        A209&amp;B209,
                                        Insumos!I:I,
                                        0)
                                ),
                                "Não encontrado"),
                            IFERROR(
                                INDEX(AA:AA,
                                    MATCH(
                                        A209&amp;B209,AG:AG,
                                        0)
                                ),
                                "Não encontrado")
                        )</f>
        <v>40.621443828000004</v>
      </c>
      <c r="AA209" s="72">
        <f t="shared" ref="AA209:AA219" si="130">G209*Z209</f>
        <v>2.2748008543680003</v>
      </c>
      <c r="AB209" s="73"/>
      <c r="AC209" s="73"/>
      <c r="AD209" s="70" t="s">
        <v>39</v>
      </c>
      <c r="AE209" s="74"/>
      <c r="AF209" s="74"/>
    </row>
    <row r="210" spans="1:33" x14ac:dyDescent="0.25">
      <c r="A210" s="138" t="s">
        <v>112</v>
      </c>
      <c r="B210" s="60" t="s">
        <v>38</v>
      </c>
      <c r="C210" s="61" t="s">
        <v>86</v>
      </c>
      <c r="D210" s="62" t="s">
        <v>40</v>
      </c>
      <c r="E210" s="62" t="s">
        <v>113</v>
      </c>
      <c r="F210" s="63" t="s">
        <v>114</v>
      </c>
      <c r="G210" s="63">
        <v>1.4E-2</v>
      </c>
      <c r="H210" s="64">
        <f>IF(
                        C210="INSUMO",
                                        IFERROR(
                                            IF(
                                                INDEX(
                                                    Insumos!C:C,
                                                    MATCH(
                                                        A210&amp;B210,
                                                        Insumos!I:I,
                                                        0)
                                                )="Material",
                                                INDEX(
                                                    Insumos!F:F,
                                                    MATCH(
                                                        A210&amp;B210,
                                                        Insumos!I:I,
                                                        0)
                                                ),
                                                0
                                            ),
                                            "Não encontrado"),
                                        IFERROR(
                                            INDEX(I:I,
                                                MATCH(
                                                    A210&amp;B210,AG:AG,
                                                    0)
                                            ),
                                            "Não encontrado")
                                    )</f>
        <v>0</v>
      </c>
      <c r="I210" s="64">
        <f t="shared" si="120"/>
        <v>0</v>
      </c>
      <c r="J210" s="64">
        <f t="shared" si="121"/>
        <v>41.836179328</v>
      </c>
      <c r="K210" s="64">
        <f t="shared" si="122"/>
        <v>0.58570651059199996</v>
      </c>
      <c r="L210" s="64">
        <f>IF(
                        C210="INSUMO",
                                        IFERROR(
                                            IF(
                                                INDEX(
                                                    Insumos!C:C,
                                                    MATCH(
                                                        A210&amp;B210,
                                                        Insumos!I:I,
                                                        0)
                                                )="Mao_obra",
                                                INDEX(
                                                    Insumos!F:F,
                                                    MATCH(
                                                        A210&amp;B210,
                                                        Insumos!I:I,
                                                        0)
                                                ),
                                                0
                                            ),
                                            "Não encontrado"),
                                        IFERROR(
                                            INDEX(M:M,
                                                MATCH(
                                                    A210&amp;B210,AG:AG,
                                                    0)
                                            ),
                                            "Não encontrado")
                                    )</f>
        <v>36.769479000000004</v>
      </c>
      <c r="M210" s="64">
        <f t="shared" si="123"/>
        <v>0.51477270600000002</v>
      </c>
      <c r="N210" s="64">
        <f>IF(
                        C210="INSUMO",
                                        IFERROR(
                                            IF(
                                                INDEX(
                                                    Insumos!C:C,
                                                    MATCH(
                                                        A210&amp;B210,
                                                        Insumos!I:I,
                                                        0)
                                                )="Equipamento",
                                                INDEX(
                                                    Insumos!F:F,
                                                    MATCH(
                                                        A210&amp;B210,
                                                        Insumos!I:I,
                                                        0)
                                                ),
                                                0
                                            ),
                                            "Não encontrado"),
                                        IFERROR(
                                            INDEX(O:O,
                                                MATCH(
                                                    A210&amp;B210,AG:AG,
                                                    0)
                                            ),
                                            "Não encontrado")
                                    )</f>
        <v>0.160700328</v>
      </c>
      <c r="O210" s="64">
        <f t="shared" si="124"/>
        <v>2.249804592E-3</v>
      </c>
      <c r="P210" s="64">
        <f>IF(
                        C210="INSUMO",
                                        IFERROR(
                                            IF(
                                                INDEX(
                                                    Insumos!C:C,
                                                    MATCH(
                                                        A210&amp;B210,
                                                        Insumos!I:I,
                                                        0)
                                                )="Transporte",
                                                INDEX(
                                                    Insumos!F:F,
                                                    MATCH(
                                                        A210&amp;B210,
                                                        Insumos!I:I,
                                                        0)
                                                ),
                                                0
                                            ),
                                            "Não encontrado"),
                                        IFERROR(
                                            INDEX(Q:Q,
                                                MATCH(
                                                    A210&amp;B210,AG:AG,
                                                    0)
                                            ),
                                            "Não encontrado")
                                    )</f>
        <v>0</v>
      </c>
      <c r="Q210" s="64">
        <f t="shared" si="125"/>
        <v>0</v>
      </c>
      <c r="R210" s="64">
        <f>IF(
                        C210="INSUMO",
                                        IFERROR(
                                            IF(
                                                INDEX(
                                                    Insumos!C:C,
                                                    MATCH(
                                                        A210&amp;B210,
                                                        Insumos!I:I,
                                                        0)
                                                )="Terceirizados",
                                                INDEX(
                                                    Insumos!F:F,
                                                    MATCH(
                                                        A210&amp;B210,
                                                        Insumos!I:I,
                                                        0)
                                                ),
                                                0
                                            ),
                                            "Não encontrado"),
                                        IFERROR(
                                            INDEX(S:S,
                                                MATCH(
                                                    A210&amp;B210,AG:AG,
                                                    0)
                                            ),
                                            "Não encontrado")
                                    )</f>
        <v>0</v>
      </c>
      <c r="S210" s="64">
        <f t="shared" si="126"/>
        <v>0</v>
      </c>
      <c r="T210" s="64">
        <f>IF(
                        C210="INSUMO",
                                        IFERROR(
                                            IF(
                                                INDEX(
                                                    Insumos!C:C,
                                                    MATCH(
                                                        A210&amp;B210,
                                                        Insumos!I:I,
                                                        0)
                                                )="Comissionamento",
                                                INDEX(
                                                    Insumos!F:F,
                                                    MATCH(
                                                        A210&amp;B210,
                                                        Insumos!I:I,
                                                        0)
                                                ),
                                                0
                                            ),
                                            "Não encontrado"),
                                        IFERROR(
                                            INDEX(U:U,
                                                MATCH(
                                                    A210&amp;B210,AG:AG,
                                                    0)
                                            ),
                                            "Não encontrado")
                                    )</f>
        <v>0</v>
      </c>
      <c r="U210" s="64">
        <f t="shared" si="127"/>
        <v>0</v>
      </c>
      <c r="V210" s="64">
        <f>IF(
                        C210="INSUMO",
                                        IFERROR(
                                            IF(
                                                INDEX(
                                                    Insumos!C:C,
                                                    MATCH(
                                                        A210&amp;B210,
                                                        Insumos!I:I,
                                                        0)
                                                )="Verba",
                                                INDEX(
                                                    Insumos!F:F,
                                                    MATCH(
                                                        A210&amp;B210,
                                                        Insumos!I:I,
                                                        0)
                                                ),
                                                0
                                            ),
                                            "Não encontrado"),
                                        IFERROR(
                                            INDEX(W:W,
                                                MATCH(
                                                    A210&amp;B210,AG:AG,
                                                    0)
                                            ),
                                            "Não encontrado")
                                    )</f>
        <v>0</v>
      </c>
      <c r="W210" s="64">
        <f t="shared" si="128"/>
        <v>0</v>
      </c>
      <c r="X210" s="64">
        <f>IF(
                        C210="INSUMO",
                                        IFERROR(
                                            IF(
                                                INDEX(
                                                    Insumos!C:C,
                                                    MATCH(
                                                        A210&amp;B210,
                                                        Insumos!I:I,
                                                        0)
                                                )="Outro",
                                                INDEX(
                                                    Insumos!F:F,
                                                    MATCH(
                                                        A210&amp;B210,
                                                        Insumos!I:I,
                                                        0)
                                                ),
                                                0
                                            ),
                                            "Não encontrado"),
                                        IFERROR(
                                            INDEX(Y:Y,
                                                MATCH(
                                                    A210&amp;B210,AG:AG,
                                                    0)
                                            ),
                                            "Não encontrado")
                                    )</f>
        <v>4.9059999999999997</v>
      </c>
      <c r="Y210" s="64">
        <f t="shared" si="129"/>
        <v>6.8683999999999995E-2</v>
      </c>
      <c r="Z210" s="64">
        <f>IF(
                            C210="INSUMO",
                            IFERROR(
                                INDEX(
                                    Insumos!F:F,
                                    MATCH(
                                        A210&amp;B210,
                                        Insumos!I:I,
                                        0)
                                ),
                                "Não encontrado"),
                            IFERROR(
                                INDEX(AA:AA,
                                    MATCH(
                                        A210&amp;B210,AG:AG,
                                        0)
                                ),
                                "Não encontrado")
                        )</f>
        <v>41.836179328000007</v>
      </c>
      <c r="AA210" s="64">
        <f t="shared" si="130"/>
        <v>0.58570651059200007</v>
      </c>
      <c r="AB210" s="65"/>
      <c r="AC210" s="65"/>
      <c r="AD210" s="62" t="s">
        <v>39</v>
      </c>
      <c r="AE210" s="66"/>
      <c r="AF210" s="66"/>
    </row>
    <row r="211" spans="1:33" x14ac:dyDescent="0.25">
      <c r="A211" s="137" t="s">
        <v>91</v>
      </c>
      <c r="B211" s="68" t="s">
        <v>38</v>
      </c>
      <c r="C211" s="69" t="s">
        <v>86</v>
      </c>
      <c r="D211" s="70" t="s">
        <v>40</v>
      </c>
      <c r="E211" s="70" t="s">
        <v>92</v>
      </c>
      <c r="F211" s="71" t="s">
        <v>90</v>
      </c>
      <c r="G211" s="71">
        <v>1.718</v>
      </c>
      <c r="H211" s="72">
        <f>IF(
                        C211="INSUMO",
                                        IFERROR(
                                            IF(
                                                INDEX(
                                                    Insumos!C:C,
                                                    MATCH(
                                                        A211&amp;B211,
                                                        Insumos!I:I,
                                                        0)
                                                )="Material",
                                                INDEX(
                                                    Insumos!F:F,
                                                    MATCH(
                                                        A211&amp;B211,
                                                        Insumos!I:I,
                                                        0)
                                                ),
                                                0
                                            ),
                                            "Não encontrado"),
                                        IFERROR(
                                            INDEX(I:I,
                                                MATCH(
                                                    A211&amp;B211,AG:AG,
                                                    0)
                                            ),
                                            "Não encontrado")
                                    )</f>
        <v>0</v>
      </c>
      <c r="I211" s="72">
        <f t="shared" si="120"/>
        <v>0</v>
      </c>
      <c r="J211" s="72">
        <f t="shared" si="121"/>
        <v>40.944978400000004</v>
      </c>
      <c r="K211" s="72">
        <f t="shared" si="122"/>
        <v>70.343472891200008</v>
      </c>
      <c r="L211" s="72">
        <f>IF(
                        C211="INSUMO",
                                        IFERROR(
                                            IF(
                                                INDEX(
                                                    Insumos!C:C,
                                                    MATCH(
                                                        A211&amp;B211,
                                                        Insumos!I:I,
                                                        0)
                                                )="Mao_obra",
                                                INDEX(
                                                    Insumos!F:F,
                                                    MATCH(
                                                        A211&amp;B211,
                                                        Insumos!I:I,
                                                        0)
                                                ),
                                                0
                                            ),
                                            "Não encontrado"),
                                        IFERROR(
                                            INDEX(M:M,
                                                MATCH(
                                                    A211&amp;B211,AG:AG,
                                                    0)
                                            ),
                                            "Não encontrado")
                                    )</f>
        <v>36.374978400000003</v>
      </c>
      <c r="M211" s="72">
        <f t="shared" si="123"/>
        <v>62.492212891200005</v>
      </c>
      <c r="N211" s="72">
        <f>IF(
                        C211="INSUMO",
                                        IFERROR(
                                            IF(
                                                INDEX(
                                                    Insumos!C:C,
                                                    MATCH(
                                                        A211&amp;B211,
                                                        Insumos!I:I,
                                                        0)
                                                )="Equipamento",
                                                INDEX(
                                                    Insumos!F:F,
                                                    MATCH(
                                                        A211&amp;B211,
                                                        Insumos!I:I,
                                                        0)
                                                ),
                                                0
                                            ),
                                            "Não encontrado"),
                                        IFERROR(
                                            INDEX(O:O,
                                                MATCH(
                                                    A211&amp;B211,AG:AG,
                                                    0)
                                            ),
                                            "Não encontrado")
                                    )</f>
        <v>0</v>
      </c>
      <c r="O211" s="72">
        <f t="shared" si="124"/>
        <v>0</v>
      </c>
      <c r="P211" s="72">
        <f>IF(
                        C211="INSUMO",
                                        IFERROR(
                                            IF(
                                                INDEX(
                                                    Insumos!C:C,
                                                    MATCH(
                                                        A211&amp;B211,
                                                        Insumos!I:I,
                                                        0)
                                                )="Transporte",
                                                INDEX(
                                                    Insumos!F:F,
                                                    MATCH(
                                                        A211&amp;B211,
                                                        Insumos!I:I,
                                                        0)
                                                ),
                                                0
                                            ),
                                            "Não encontrado"),
                                        IFERROR(
                                            INDEX(Q:Q,
                                                MATCH(
                                                    A211&amp;B211,AG:AG,
                                                    0)
                                            ),
                                            "Não encontrado")
                                    )</f>
        <v>0</v>
      </c>
      <c r="Q211" s="72">
        <f t="shared" si="125"/>
        <v>0</v>
      </c>
      <c r="R211" s="72">
        <f>IF(
                        C211="INSUMO",
                                        IFERROR(
                                            IF(
                                                INDEX(
                                                    Insumos!C:C,
                                                    MATCH(
                                                        A211&amp;B211,
                                                        Insumos!I:I,
                                                        0)
                                                )="Terceirizados",
                                                INDEX(
                                                    Insumos!F:F,
                                                    MATCH(
                                                        A211&amp;B211,
                                                        Insumos!I:I,
                                                        0)
                                                ),
                                                0
                                            ),
                                            "Não encontrado"),
                                        IFERROR(
                                            INDEX(S:S,
                                                MATCH(
                                                    A211&amp;B211,AG:AG,
                                                    0)
                                            ),
                                            "Não encontrado")
                                    )</f>
        <v>0</v>
      </c>
      <c r="S211" s="72">
        <f t="shared" si="126"/>
        <v>0</v>
      </c>
      <c r="T211" s="72">
        <f>IF(
                        C211="INSUMO",
                                        IFERROR(
                                            IF(
                                                INDEX(
                                                    Insumos!C:C,
                                                    MATCH(
                                                        A211&amp;B211,
                                                        Insumos!I:I,
                                                        0)
                                                )="Comissionamento",
                                                INDEX(
                                                    Insumos!F:F,
                                                    MATCH(
                                                        A211&amp;B211,
                                                        Insumos!I:I,
                                                        0)
                                                ),
                                                0
                                            ),
                                            "Não encontrado"),
                                        IFERROR(
                                            INDEX(U:U,
                                                MATCH(
                                                    A211&amp;B211,AG:AG,
                                                    0)
                                            ),
                                            "Não encontrado")
                                    )</f>
        <v>0</v>
      </c>
      <c r="U211" s="72">
        <f t="shared" si="127"/>
        <v>0</v>
      </c>
      <c r="V211" s="72">
        <f>IF(
                        C211="INSUMO",
                                        IFERROR(
                                            IF(
                                                INDEX(
                                                    Insumos!C:C,
                                                    MATCH(
                                                        A211&amp;B211,
                                                        Insumos!I:I,
                                                        0)
                                                )="Verba",
                                                INDEX(
                                                    Insumos!F:F,
                                                    MATCH(
                                                        A211&amp;B211,
                                                        Insumos!I:I,
                                                        0)
                                                ),
                                                0
                                            ),
                                            "Não encontrado"),
                                        IFERROR(
                                            INDEX(W:W,
                                                MATCH(
                                                    A211&amp;B211,AG:AG,
                                                    0)
                                            ),
                                            "Não encontrado")
                                    )</f>
        <v>0</v>
      </c>
      <c r="W211" s="72">
        <f t="shared" si="128"/>
        <v>0</v>
      </c>
      <c r="X211" s="72">
        <f>IF(
                        C211="INSUMO",
                                        IFERROR(
                                            IF(
                                                INDEX(
                                                    Insumos!C:C,
                                                    MATCH(
                                                        A211&amp;B211,
                                                        Insumos!I:I,
                                                        0)
                                                )="Outro",
                                                INDEX(
                                                    Insumos!F:F,
                                                    MATCH(
                                                        A211&amp;B211,
                                                        Insumos!I:I,
                                                        0)
                                                ),
                                                0
                                            ),
                                            "Não encontrado"),
                                        IFERROR(
                                            INDEX(Y:Y,
                                                MATCH(
                                                    A211&amp;B211,AG:AG,
                                                    0)
                                            ),
                                            "Não encontrado")
                                    )</f>
        <v>4.57</v>
      </c>
      <c r="Y211" s="72">
        <f t="shared" si="129"/>
        <v>7.8512600000000008</v>
      </c>
      <c r="Z211" s="72">
        <f>IF(
                            C211="INSUMO",
                            IFERROR(
                                INDEX(
                                    Insumos!F:F,
                                    MATCH(
                                        A211&amp;B211,
                                        Insumos!I:I,
                                        0)
                                ),
                                "Não encontrado"),
                            IFERROR(
                                INDEX(AA:AA,
                                    MATCH(
                                        A211&amp;B211,AG:AG,
                                        0)
                                ),
                                "Não encontrado")
                        )</f>
        <v>40.944978399999997</v>
      </c>
      <c r="AA211" s="72">
        <f t="shared" si="130"/>
        <v>70.343472891199994</v>
      </c>
      <c r="AB211" s="73"/>
      <c r="AC211" s="73"/>
      <c r="AD211" s="70" t="s">
        <v>39</v>
      </c>
      <c r="AE211" s="74"/>
      <c r="AF211" s="74"/>
    </row>
    <row r="212" spans="1:33" x14ac:dyDescent="0.25">
      <c r="A212" s="138" t="s">
        <v>115</v>
      </c>
      <c r="B212" s="60" t="s">
        <v>38</v>
      </c>
      <c r="C212" s="61" t="s">
        <v>86</v>
      </c>
      <c r="D212" s="62" t="s">
        <v>40</v>
      </c>
      <c r="E212" s="62" t="s">
        <v>116</v>
      </c>
      <c r="F212" s="63" t="s">
        <v>90</v>
      </c>
      <c r="G212" s="63">
        <v>0.73099999999999998</v>
      </c>
      <c r="H212" s="64">
        <f>IF(
                        C212="INSUMO",
                                        IFERROR(
                                            IF(
                                                INDEX(
                                                    Insumos!C:C,
                                                    MATCH(
                                                        A212&amp;B212,
                                                        Insumos!I:I,
                                                        0)
                                                )="Material",
                                                INDEX(
                                                    Insumos!F:F,
                                                    MATCH(
                                                        A212&amp;B212,
                                                        Insumos!I:I,
                                                        0)
                                                ),
                                                0
                                            ),
                                            "Não encontrado"),
                                        IFERROR(
                                            INDEX(I:I,
                                                MATCH(
                                                    A212&amp;B212,AG:AG,
                                                    0)
                                            ),
                                            "Não encontrado")
                                    )</f>
        <v>0</v>
      </c>
      <c r="I212" s="64">
        <f t="shared" si="120"/>
        <v>0</v>
      </c>
      <c r="J212" s="64">
        <f t="shared" si="121"/>
        <v>29.705605200000001</v>
      </c>
      <c r="K212" s="64">
        <f t="shared" si="122"/>
        <v>21.714797401199998</v>
      </c>
      <c r="L212" s="64">
        <f>IF(
                        C212="INSUMO",
                                        IFERROR(
                                            IF(
                                                INDEX(
                                                    Insumos!C:C,
                                                    MATCH(
                                                        A212&amp;B212,
                                                        Insumos!I:I,
                                                        0)
                                                )="Mao_obra",
                                                INDEX(
                                                    Insumos!F:F,
                                                    MATCH(
                                                        A212&amp;B212,
                                                        Insumos!I:I,
                                                        0)
                                                ),
                                                0
                                            ),
                                            "Não encontrado"),
                                        IFERROR(
                                            INDEX(M:M,
                                                MATCH(
                                                    A212&amp;B212,AG:AG,
                                                    0)
                                            ),
                                            "Não encontrado")
                                    )</f>
        <v>25.135605200000001</v>
      </c>
      <c r="M212" s="64">
        <f t="shared" si="123"/>
        <v>18.374127401199999</v>
      </c>
      <c r="N212" s="64">
        <f>IF(
                        C212="INSUMO",
                                        IFERROR(
                                            IF(
                                                INDEX(
                                                    Insumos!C:C,
                                                    MATCH(
                                                        A212&amp;B212,
                                                        Insumos!I:I,
                                                        0)
                                                )="Equipamento",
                                                INDEX(
                                                    Insumos!F:F,
                                                    MATCH(
                                                        A212&amp;B212,
                                                        Insumos!I:I,
                                                        0)
                                                ),
                                                0
                                            ),
                                            "Não encontrado"),
                                        IFERROR(
                                            INDEX(O:O,
                                                MATCH(
                                                    A212&amp;B212,AG:AG,
                                                    0)
                                            ),
                                            "Não encontrado")
                                    )</f>
        <v>0</v>
      </c>
      <c r="O212" s="64">
        <f t="shared" si="124"/>
        <v>0</v>
      </c>
      <c r="P212" s="64">
        <f>IF(
                        C212="INSUMO",
                                        IFERROR(
                                            IF(
                                                INDEX(
                                                    Insumos!C:C,
                                                    MATCH(
                                                        A212&amp;B212,
                                                        Insumos!I:I,
                                                        0)
                                                )="Transporte",
                                                INDEX(
                                                    Insumos!F:F,
                                                    MATCH(
                                                        A212&amp;B212,
                                                        Insumos!I:I,
                                                        0)
                                                ),
                                                0
                                            ),
                                            "Não encontrado"),
                                        IFERROR(
                                            INDEX(Q:Q,
                                                MATCH(
                                                    A212&amp;B212,AG:AG,
                                                    0)
                                            ),
                                            "Não encontrado")
                                    )</f>
        <v>0</v>
      </c>
      <c r="Q212" s="64">
        <f t="shared" si="125"/>
        <v>0</v>
      </c>
      <c r="R212" s="64">
        <f>IF(
                        C212="INSUMO",
                                        IFERROR(
                                            IF(
                                                INDEX(
                                                    Insumos!C:C,
                                                    MATCH(
                                                        A212&amp;B212,
                                                        Insumos!I:I,
                                                        0)
                                                )="Terceirizados",
                                                INDEX(
                                                    Insumos!F:F,
                                                    MATCH(
                                                        A212&amp;B212,
                                                        Insumos!I:I,
                                                        0)
                                                ),
                                                0
                                            ),
                                            "Não encontrado"),
                                        IFERROR(
                                            INDEX(S:S,
                                                MATCH(
                                                    A212&amp;B212,AG:AG,
                                                    0)
                                            ),
                                            "Não encontrado")
                                    )</f>
        <v>0</v>
      </c>
      <c r="S212" s="64">
        <f t="shared" si="126"/>
        <v>0</v>
      </c>
      <c r="T212" s="64">
        <f>IF(
                        C212="INSUMO",
                                        IFERROR(
                                            IF(
                                                INDEX(
                                                    Insumos!C:C,
                                                    MATCH(
                                                        A212&amp;B212,
                                                        Insumos!I:I,
                                                        0)
                                                )="Comissionamento",
                                                INDEX(
                                                    Insumos!F:F,
                                                    MATCH(
                                                        A212&amp;B212,
                                                        Insumos!I:I,
                                                        0)
                                                ),
                                                0
                                            ),
                                            "Não encontrado"),
                                        IFERROR(
                                            INDEX(U:U,
                                                MATCH(
                                                    A212&amp;B212,AG:AG,
                                                    0)
                                            ),
                                            "Não encontrado")
                                    )</f>
        <v>0</v>
      </c>
      <c r="U212" s="64">
        <f t="shared" si="127"/>
        <v>0</v>
      </c>
      <c r="V212" s="64">
        <f>IF(
                        C212="INSUMO",
                                        IFERROR(
                                            IF(
                                                INDEX(
                                                    Insumos!C:C,
                                                    MATCH(
                                                        A212&amp;B212,
                                                        Insumos!I:I,
                                                        0)
                                                )="Verba",
                                                INDEX(
                                                    Insumos!F:F,
                                                    MATCH(
                                                        A212&amp;B212,
                                                        Insumos!I:I,
                                                        0)
                                                ),
                                                0
                                            ),
                                            "Não encontrado"),
                                        IFERROR(
                                            INDEX(W:W,
                                                MATCH(
                                                    A212&amp;B212,AG:AG,
                                                    0)
                                            ),
                                            "Não encontrado")
                                    )</f>
        <v>0</v>
      </c>
      <c r="W212" s="64">
        <f t="shared" si="128"/>
        <v>0</v>
      </c>
      <c r="X212" s="64">
        <f>IF(
                        C212="INSUMO",
                                        IFERROR(
                                            IF(
                                                INDEX(
                                                    Insumos!C:C,
                                                    MATCH(
                                                        A212&amp;B212,
                                                        Insumos!I:I,
                                                        0)
                                                )="Outro",
                                                INDEX(
                                                    Insumos!F:F,
                                                    MATCH(
                                                        A212&amp;B212,
                                                        Insumos!I:I,
                                                        0)
                                                ),
                                                0
                                            ),
                                            "Não encontrado"),
                                        IFERROR(
                                            INDEX(Y:Y,
                                                MATCH(
                                                    A212&amp;B212,AG:AG,
                                                    0)
                                            ),
                                            "Não encontrado")
                                    )</f>
        <v>4.57</v>
      </c>
      <c r="Y212" s="64">
        <f t="shared" si="129"/>
        <v>3.3406700000000003</v>
      </c>
      <c r="Z212" s="64">
        <f>IF(
                            C212="INSUMO",
                            IFERROR(
                                INDEX(
                                    Insumos!F:F,
                                    MATCH(
                                        A212&amp;B212,
                                        Insumos!I:I,
                                        0)
                                ),
                                "Não encontrado"),
                            IFERROR(
                                INDEX(AA:AA,
                                    MATCH(
                                        A212&amp;B212,AG:AG,
                                        0)
                                ),
                                "Não encontrado")
                        )</f>
        <v>29.705605200000001</v>
      </c>
      <c r="AA212" s="64">
        <f t="shared" si="130"/>
        <v>21.714797401199998</v>
      </c>
      <c r="AB212" s="65"/>
      <c r="AC212" s="65"/>
      <c r="AD212" s="62" t="s">
        <v>39</v>
      </c>
      <c r="AE212" s="66"/>
      <c r="AF212" s="66"/>
    </row>
    <row r="213" spans="1:33" x14ac:dyDescent="0.25">
      <c r="A213" s="137" t="s">
        <v>268</v>
      </c>
      <c r="B213" s="68" t="s">
        <v>38</v>
      </c>
      <c r="C213" s="69" t="s">
        <v>45</v>
      </c>
      <c r="D213" s="70" t="s">
        <v>40</v>
      </c>
      <c r="E213" s="70" t="s">
        <v>269</v>
      </c>
      <c r="F213" s="71" t="s">
        <v>95</v>
      </c>
      <c r="G213" s="71">
        <v>1.4999999999999999E-2</v>
      </c>
      <c r="H213" s="72">
        <f>IF(
                        C213="INSUMO",
                                        IFERROR(
                                            IF(
                                                INDEX(
                                                    Insumos!C:C,
                                                    MATCH(
                                                        A213&amp;B213,
                                                        Insumos!I:I,
                                                        0)
                                                )="Material",
                                                INDEX(
                                                    Insumos!F:F,
                                                    MATCH(
                                                        A213&amp;B213,
                                                        Insumos!I:I,
                                                        0)
                                                ),
                                                0
                                            ),
                                            "Não encontrado"),
                                        IFERROR(
                                            INDEX(I:I,
                                                MATCH(
                                                    A213&amp;B213,AG:AG,
                                                    0)
                                            ),
                                            "Não encontrado")
                                    )</f>
        <v>18.670000000000002</v>
      </c>
      <c r="I213" s="72">
        <f t="shared" si="120"/>
        <v>0.28005000000000002</v>
      </c>
      <c r="J213" s="72">
        <f t="shared" si="121"/>
        <v>0</v>
      </c>
      <c r="K213" s="72">
        <f t="shared" si="122"/>
        <v>0</v>
      </c>
      <c r="L213" s="72">
        <f>IF(
                        C213="INSUMO",
                                        IFERROR(
                                            IF(
                                                INDEX(
                                                    Insumos!C:C,
                                                    MATCH(
                                                        A213&amp;B213,
                                                        Insumos!I:I,
                                                        0)
                                                )="Mao_obra",
                                                INDEX(
                                                    Insumos!F:F,
                                                    MATCH(
                                                        A213&amp;B213,
                                                        Insumos!I:I,
                                                        0)
                                                ),
                                                0
                                            ),
                                            "Não encontrado"),
                                        IFERROR(
                                            INDEX(M:M,
                                                MATCH(
                                                    A213&amp;B213,AG:AG,
                                                    0)
                                            ),
                                            "Não encontrado")
                                    )</f>
        <v>0</v>
      </c>
      <c r="M213" s="72">
        <f t="shared" si="123"/>
        <v>0</v>
      </c>
      <c r="N213" s="72">
        <f>IF(
                        C213="INSUMO",
                                        IFERROR(
                                            IF(
                                                INDEX(
                                                    Insumos!C:C,
                                                    MATCH(
                                                        A213&amp;B213,
                                                        Insumos!I:I,
                                                        0)
                                                )="Equipamento",
                                                INDEX(
                                                    Insumos!F:F,
                                                    MATCH(
                                                        A213&amp;B213,
                                                        Insumos!I:I,
                                                        0)
                                                ),
                                                0
                                            ),
                                            "Não encontrado"),
                                        IFERROR(
                                            INDEX(O:O,
                                                MATCH(
                                                    A213&amp;B213,AG:AG,
                                                    0)
                                            ),
                                            "Não encontrado")
                                    )</f>
        <v>0</v>
      </c>
      <c r="O213" s="72">
        <f t="shared" si="124"/>
        <v>0</v>
      </c>
      <c r="P213" s="72">
        <f>IF(
                        C213="INSUMO",
                                        IFERROR(
                                            IF(
                                                INDEX(
                                                    Insumos!C:C,
                                                    MATCH(
                                                        A213&amp;B213,
                                                        Insumos!I:I,
                                                        0)
                                                )="Transporte",
                                                INDEX(
                                                    Insumos!F:F,
                                                    MATCH(
                                                        A213&amp;B213,
                                                        Insumos!I:I,
                                                        0)
                                                ),
                                                0
                                            ),
                                            "Não encontrado"),
                                        IFERROR(
                                            INDEX(Q:Q,
                                                MATCH(
                                                    A213&amp;B213,AG:AG,
                                                    0)
                                            ),
                                            "Não encontrado")
                                    )</f>
        <v>0</v>
      </c>
      <c r="Q213" s="72">
        <f t="shared" si="125"/>
        <v>0</v>
      </c>
      <c r="R213" s="72">
        <f>IF(
                        C213="INSUMO",
                                        IFERROR(
                                            IF(
                                                INDEX(
                                                    Insumos!C:C,
                                                    MATCH(
                                                        A213&amp;B213,
                                                        Insumos!I:I,
                                                        0)
                                                )="Terceirizados",
                                                INDEX(
                                                    Insumos!F:F,
                                                    MATCH(
                                                        A213&amp;B213,
                                                        Insumos!I:I,
                                                        0)
                                                ),
                                                0
                                            ),
                                            "Não encontrado"),
                                        IFERROR(
                                            INDEX(S:S,
                                                MATCH(
                                                    A213&amp;B213,AG:AG,
                                                    0)
                                            ),
                                            "Não encontrado")
                                    )</f>
        <v>0</v>
      </c>
      <c r="S213" s="72">
        <f t="shared" si="126"/>
        <v>0</v>
      </c>
      <c r="T213" s="72">
        <f>IF(
                        C213="INSUMO",
                                        IFERROR(
                                            IF(
                                                INDEX(
                                                    Insumos!C:C,
                                                    MATCH(
                                                        A213&amp;B213,
                                                        Insumos!I:I,
                                                        0)
                                                )="Comissionamento",
                                                INDEX(
                                                    Insumos!F:F,
                                                    MATCH(
                                                        A213&amp;B213,
                                                        Insumos!I:I,
                                                        0)
                                                ),
                                                0
                                            ),
                                            "Não encontrado"),
                                        IFERROR(
                                            INDEX(U:U,
                                                MATCH(
                                                    A213&amp;B213,AG:AG,
                                                    0)
                                            ),
                                            "Não encontrado")
                                    )</f>
        <v>0</v>
      </c>
      <c r="U213" s="72">
        <f t="shared" si="127"/>
        <v>0</v>
      </c>
      <c r="V213" s="72">
        <f>IF(
                        C213="INSUMO",
                                        IFERROR(
                                            IF(
                                                INDEX(
                                                    Insumos!C:C,
                                                    MATCH(
                                                        A213&amp;B213,
                                                        Insumos!I:I,
                                                        0)
                                                )="Verba",
                                                INDEX(
                                                    Insumos!F:F,
                                                    MATCH(
                                                        A213&amp;B213,
                                                        Insumos!I:I,
                                                        0)
                                                ),
                                                0
                                            ),
                                            "Não encontrado"),
                                        IFERROR(
                                            INDEX(W:W,
                                                MATCH(
                                                    A213&amp;B213,AG:AG,
                                                    0)
                                            ),
                                            "Não encontrado")
                                    )</f>
        <v>0</v>
      </c>
      <c r="W213" s="72">
        <f t="shared" si="128"/>
        <v>0</v>
      </c>
      <c r="X213" s="72">
        <f>IF(
                        C213="INSUMO",
                                        IFERROR(
                                            IF(
                                                INDEX(
                                                    Insumos!C:C,
                                                    MATCH(
                                                        A213&amp;B213,
                                                        Insumos!I:I,
                                                        0)
                                                )="Outro",
                                                INDEX(
                                                    Insumos!F:F,
                                                    MATCH(
                                                        A213&amp;B213,
                                                        Insumos!I:I,
                                                        0)
                                                ),
                                                0
                                            ),
                                            "Não encontrado"),
                                        IFERROR(
                                            INDEX(Y:Y,
                                                MATCH(
                                                    A213&amp;B213,AG:AG,
                                                    0)
                                            ),
                                            "Não encontrado")
                                    )</f>
        <v>0</v>
      </c>
      <c r="Y213" s="72">
        <f t="shared" si="129"/>
        <v>0</v>
      </c>
      <c r="Z213" s="72">
        <f>IF(
                            C213="INSUMO",
                            IFERROR(
                                INDEX(
                                    Insumos!F:F,
                                    MATCH(
                                        A213&amp;B213,
                                        Insumos!I:I,
                                        0)
                                ),
                                "Não encontrado"),
                            IFERROR(
                                INDEX(AA:AA,
                                    MATCH(
                                        A213&amp;B213,AG:AG,
                                        0)
                                ),
                                "Não encontrado")
                        )</f>
        <v>18.670000000000002</v>
      </c>
      <c r="AA213" s="72">
        <f t="shared" si="130"/>
        <v>0.28005000000000002</v>
      </c>
      <c r="AB213" s="73"/>
      <c r="AC213" s="73"/>
      <c r="AD213" s="70" t="s">
        <v>39</v>
      </c>
      <c r="AE213" s="74"/>
      <c r="AF213" s="74"/>
    </row>
    <row r="214" spans="1:33" x14ac:dyDescent="0.25">
      <c r="A214" s="138" t="s">
        <v>270</v>
      </c>
      <c r="B214" s="60" t="s">
        <v>38</v>
      </c>
      <c r="C214" s="61" t="s">
        <v>45</v>
      </c>
      <c r="D214" s="62" t="s">
        <v>40</v>
      </c>
      <c r="E214" s="62" t="s">
        <v>271</v>
      </c>
      <c r="F214" s="63" t="s">
        <v>95</v>
      </c>
      <c r="G214" s="63">
        <v>8.9999999999999993E-3</v>
      </c>
      <c r="H214" s="64">
        <f>IF(
                        C214="INSUMO",
                                        IFERROR(
                                            IF(
                                                INDEX(
                                                    Insumos!C:C,
                                                    MATCH(
                                                        A214&amp;B214,
                                                        Insumos!I:I,
                                                        0)
                                                )="Material",
                                                INDEX(
                                                    Insumos!F:F,
                                                    MATCH(
                                                        A214&amp;B214,
                                                        Insumos!I:I,
                                                        0)
                                                ),
                                                0
                                            ),
                                            "Não encontrado"),
                                        IFERROR(
                                            INDEX(I:I,
                                                MATCH(
                                                    A214&amp;B214,AG:AG,
                                                    0)
                                            ),
                                            "Não encontrado")
                                    )</f>
        <v>16.75</v>
      </c>
      <c r="I214" s="64">
        <f t="shared" si="120"/>
        <v>0.15075</v>
      </c>
      <c r="J214" s="64">
        <f t="shared" si="121"/>
        <v>0</v>
      </c>
      <c r="K214" s="64">
        <f t="shared" si="122"/>
        <v>0</v>
      </c>
      <c r="L214" s="64">
        <f>IF(
                        C214="INSUMO",
                                        IFERROR(
                                            IF(
                                                INDEX(
                                                    Insumos!C:C,
                                                    MATCH(
                                                        A214&amp;B214,
                                                        Insumos!I:I,
                                                        0)
                                                )="Mao_obra",
                                                INDEX(
                                                    Insumos!F:F,
                                                    MATCH(
                                                        A214&amp;B214,
                                                        Insumos!I:I,
                                                        0)
                                                ),
                                                0
                                            ),
                                            "Não encontrado"),
                                        IFERROR(
                                            INDEX(M:M,
                                                MATCH(
                                                    A214&amp;B214,AG:AG,
                                                    0)
                                            ),
                                            "Não encontrado")
                                    )</f>
        <v>0</v>
      </c>
      <c r="M214" s="64">
        <f t="shared" si="123"/>
        <v>0</v>
      </c>
      <c r="N214" s="64">
        <f>IF(
                        C214="INSUMO",
                                        IFERROR(
                                            IF(
                                                INDEX(
                                                    Insumos!C:C,
                                                    MATCH(
                                                        A214&amp;B214,
                                                        Insumos!I:I,
                                                        0)
                                                )="Equipamento",
                                                INDEX(
                                                    Insumos!F:F,
                                                    MATCH(
                                                        A214&amp;B214,
                                                        Insumos!I:I,
                                                        0)
                                                ),
                                                0
                                            ),
                                            "Não encontrado"),
                                        IFERROR(
                                            INDEX(O:O,
                                                MATCH(
                                                    A214&amp;B214,AG:AG,
                                                    0)
                                            ),
                                            "Não encontrado")
                                    )</f>
        <v>0</v>
      </c>
      <c r="O214" s="64">
        <f t="shared" si="124"/>
        <v>0</v>
      </c>
      <c r="P214" s="64">
        <f>IF(
                        C214="INSUMO",
                                        IFERROR(
                                            IF(
                                                INDEX(
                                                    Insumos!C:C,
                                                    MATCH(
                                                        A214&amp;B214,
                                                        Insumos!I:I,
                                                        0)
                                                )="Transporte",
                                                INDEX(
                                                    Insumos!F:F,
                                                    MATCH(
                                                        A214&amp;B214,
                                                        Insumos!I:I,
                                                        0)
                                                ),
                                                0
                                            ),
                                            "Não encontrado"),
                                        IFERROR(
                                            INDEX(Q:Q,
                                                MATCH(
                                                    A214&amp;B214,AG:AG,
                                                    0)
                                            ),
                                            "Não encontrado")
                                    )</f>
        <v>0</v>
      </c>
      <c r="Q214" s="64">
        <f t="shared" si="125"/>
        <v>0</v>
      </c>
      <c r="R214" s="64">
        <f>IF(
                        C214="INSUMO",
                                        IFERROR(
                                            IF(
                                                INDEX(
                                                    Insumos!C:C,
                                                    MATCH(
                                                        A214&amp;B214,
                                                        Insumos!I:I,
                                                        0)
                                                )="Terceirizados",
                                                INDEX(
                                                    Insumos!F:F,
                                                    MATCH(
                                                        A214&amp;B214,
                                                        Insumos!I:I,
                                                        0)
                                                ),
                                                0
                                            ),
                                            "Não encontrado"),
                                        IFERROR(
                                            INDEX(S:S,
                                                MATCH(
                                                    A214&amp;B214,AG:AG,
                                                    0)
                                            ),
                                            "Não encontrado")
                                    )</f>
        <v>0</v>
      </c>
      <c r="S214" s="64">
        <f t="shared" si="126"/>
        <v>0</v>
      </c>
      <c r="T214" s="64">
        <f>IF(
                        C214="INSUMO",
                                        IFERROR(
                                            IF(
                                                INDEX(
                                                    Insumos!C:C,
                                                    MATCH(
                                                        A214&amp;B214,
                                                        Insumos!I:I,
                                                        0)
                                                )="Comissionamento",
                                                INDEX(
                                                    Insumos!F:F,
                                                    MATCH(
                                                        A214&amp;B214,
                                                        Insumos!I:I,
                                                        0)
                                                ),
                                                0
                                            ),
                                            "Não encontrado"),
                                        IFERROR(
                                            INDEX(U:U,
                                                MATCH(
                                                    A214&amp;B214,AG:AG,
                                                    0)
                                            ),
                                            "Não encontrado")
                                    )</f>
        <v>0</v>
      </c>
      <c r="U214" s="64">
        <f t="shared" si="127"/>
        <v>0</v>
      </c>
      <c r="V214" s="64">
        <f>IF(
                        C214="INSUMO",
                                        IFERROR(
                                            IF(
                                                INDEX(
                                                    Insumos!C:C,
                                                    MATCH(
                                                        A214&amp;B214,
                                                        Insumos!I:I,
                                                        0)
                                                )="Verba",
                                                INDEX(
                                                    Insumos!F:F,
                                                    MATCH(
                                                        A214&amp;B214,
                                                        Insumos!I:I,
                                                        0)
                                                ),
                                                0
                                            ),
                                            "Não encontrado"),
                                        IFERROR(
                                            INDEX(W:W,
                                                MATCH(
                                                    A214&amp;B214,AG:AG,
                                                    0)
                                            ),
                                            "Não encontrado")
                                    )</f>
        <v>0</v>
      </c>
      <c r="W214" s="64">
        <f t="shared" si="128"/>
        <v>0</v>
      </c>
      <c r="X214" s="64">
        <f>IF(
                        C214="INSUMO",
                                        IFERROR(
                                            IF(
                                                INDEX(
                                                    Insumos!C:C,
                                                    MATCH(
                                                        A214&amp;B214,
                                                        Insumos!I:I,
                                                        0)
                                                )="Outro",
                                                INDEX(
                                                    Insumos!F:F,
                                                    MATCH(
                                                        A214&amp;B214,
                                                        Insumos!I:I,
                                                        0)
                                                ),
                                                0
                                            ),
                                            "Não encontrado"),
                                        IFERROR(
                                            INDEX(Y:Y,
                                                MATCH(
                                                    A214&amp;B214,AG:AG,
                                                    0)
                                            ),
                                            "Não encontrado")
                                    )</f>
        <v>0</v>
      </c>
      <c r="Y214" s="64">
        <f t="shared" si="129"/>
        <v>0</v>
      </c>
      <c r="Z214" s="64">
        <f>IF(
                            C214="INSUMO",
                            IFERROR(
                                INDEX(
                                    Insumos!F:F,
                                    MATCH(
                                        A214&amp;B214,
                                        Insumos!I:I,
                                        0)
                                ),
                                "Não encontrado"),
                            IFERROR(
                                INDEX(AA:AA,
                                    MATCH(
                                        A214&amp;B214,AG:AG,
                                        0)
                                ),
                                "Não encontrado")
                        )</f>
        <v>16.75</v>
      </c>
      <c r="AA214" s="64">
        <f t="shared" si="130"/>
        <v>0.15075</v>
      </c>
      <c r="AB214" s="65"/>
      <c r="AC214" s="65"/>
      <c r="AD214" s="62" t="s">
        <v>39</v>
      </c>
      <c r="AE214" s="66"/>
      <c r="AF214" s="66"/>
    </row>
    <row r="215" spans="1:33" x14ac:dyDescent="0.25">
      <c r="A215" s="137" t="s">
        <v>274</v>
      </c>
      <c r="B215" s="68" t="s">
        <v>38</v>
      </c>
      <c r="C215" s="69" t="s">
        <v>45</v>
      </c>
      <c r="D215" s="70" t="s">
        <v>40</v>
      </c>
      <c r="E215" s="70" t="s">
        <v>275</v>
      </c>
      <c r="F215" s="71" t="s">
        <v>95</v>
      </c>
      <c r="G215" s="71">
        <v>8.0000000000000002E-3</v>
      </c>
      <c r="H215" s="72">
        <f>IF(
                        C215="INSUMO",
                                        IFERROR(
                                            IF(
                                                INDEX(
                                                    Insumos!C:C,
                                                    MATCH(
                                                        A215&amp;B215,
                                                        Insumos!I:I,
                                                        0)
                                                )="Material",
                                                INDEX(
                                                    Insumos!F:F,
                                                    MATCH(
                                                        A215&amp;B215,
                                                        Insumos!I:I,
                                                        0)
                                                ),
                                                0
                                            ),
                                            "Não encontrado"),
                                        IFERROR(
                                            INDEX(I:I,
                                                MATCH(
                                                    A215&amp;B215,AG:AG,
                                                    0)
                                            ),
                                            "Não encontrado")
                                    )</f>
        <v>15.42</v>
      </c>
      <c r="I215" s="72">
        <f t="shared" si="120"/>
        <v>0.12336</v>
      </c>
      <c r="J215" s="72">
        <f t="shared" si="121"/>
        <v>0</v>
      </c>
      <c r="K215" s="72">
        <f t="shared" si="122"/>
        <v>0</v>
      </c>
      <c r="L215" s="72">
        <f>IF(
                        C215="INSUMO",
                                        IFERROR(
                                            IF(
                                                INDEX(
                                                    Insumos!C:C,
                                                    MATCH(
                                                        A215&amp;B215,
                                                        Insumos!I:I,
                                                        0)
                                                )="Mao_obra",
                                                INDEX(
                                                    Insumos!F:F,
                                                    MATCH(
                                                        A215&amp;B215,
                                                        Insumos!I:I,
                                                        0)
                                                ),
                                                0
                                            ),
                                            "Não encontrado"),
                                        IFERROR(
                                            INDEX(M:M,
                                                MATCH(
                                                    A215&amp;B215,AG:AG,
                                                    0)
                                            ),
                                            "Não encontrado")
                                    )</f>
        <v>0</v>
      </c>
      <c r="M215" s="72">
        <f t="shared" si="123"/>
        <v>0</v>
      </c>
      <c r="N215" s="72">
        <f>IF(
                        C215="INSUMO",
                                        IFERROR(
                                            IF(
                                                INDEX(
                                                    Insumos!C:C,
                                                    MATCH(
                                                        A215&amp;B215,
                                                        Insumos!I:I,
                                                        0)
                                                )="Equipamento",
                                                INDEX(
                                                    Insumos!F:F,
                                                    MATCH(
                                                        A215&amp;B215,
                                                        Insumos!I:I,
                                                        0)
                                                ),
                                                0
                                            ),
                                            "Não encontrado"),
                                        IFERROR(
                                            INDEX(O:O,
                                                MATCH(
                                                    A215&amp;B215,AG:AG,
                                                    0)
                                            ),
                                            "Não encontrado")
                                    )</f>
        <v>0</v>
      </c>
      <c r="O215" s="72">
        <f t="shared" si="124"/>
        <v>0</v>
      </c>
      <c r="P215" s="72">
        <f>IF(
                        C215="INSUMO",
                                        IFERROR(
                                            IF(
                                                INDEX(
                                                    Insumos!C:C,
                                                    MATCH(
                                                        A215&amp;B215,
                                                        Insumos!I:I,
                                                        0)
                                                )="Transporte",
                                                INDEX(
                                                    Insumos!F:F,
                                                    MATCH(
                                                        A215&amp;B215,
                                                        Insumos!I:I,
                                                        0)
                                                ),
                                                0
                                            ),
                                            "Não encontrado"),
                                        IFERROR(
                                            INDEX(Q:Q,
                                                MATCH(
                                                    A215&amp;B215,AG:AG,
                                                    0)
                                            ),
                                            "Não encontrado")
                                    )</f>
        <v>0</v>
      </c>
      <c r="Q215" s="72">
        <f t="shared" si="125"/>
        <v>0</v>
      </c>
      <c r="R215" s="72">
        <f>IF(
                        C215="INSUMO",
                                        IFERROR(
                                            IF(
                                                INDEX(
                                                    Insumos!C:C,
                                                    MATCH(
                                                        A215&amp;B215,
                                                        Insumos!I:I,
                                                        0)
                                                )="Terceirizados",
                                                INDEX(
                                                    Insumos!F:F,
                                                    MATCH(
                                                        A215&amp;B215,
                                                        Insumos!I:I,
                                                        0)
                                                ),
                                                0
                                            ),
                                            "Não encontrado"),
                                        IFERROR(
                                            INDEX(S:S,
                                                MATCH(
                                                    A215&amp;B215,AG:AG,
                                                    0)
                                            ),
                                            "Não encontrado")
                                    )</f>
        <v>0</v>
      </c>
      <c r="S215" s="72">
        <f t="shared" si="126"/>
        <v>0</v>
      </c>
      <c r="T215" s="72">
        <f>IF(
                        C215="INSUMO",
                                        IFERROR(
                                            IF(
                                                INDEX(
                                                    Insumos!C:C,
                                                    MATCH(
                                                        A215&amp;B215,
                                                        Insumos!I:I,
                                                        0)
                                                )="Comissionamento",
                                                INDEX(
                                                    Insumos!F:F,
                                                    MATCH(
                                                        A215&amp;B215,
                                                        Insumos!I:I,
                                                        0)
                                                ),
                                                0
                                            ),
                                            "Não encontrado"),
                                        IFERROR(
                                            INDEX(U:U,
                                                MATCH(
                                                    A215&amp;B215,AG:AG,
                                                    0)
                                            ),
                                            "Não encontrado")
                                    )</f>
        <v>0</v>
      </c>
      <c r="U215" s="72">
        <f t="shared" si="127"/>
        <v>0</v>
      </c>
      <c r="V215" s="72">
        <f>IF(
                        C215="INSUMO",
                                        IFERROR(
                                            IF(
                                                INDEX(
                                                    Insumos!C:C,
                                                    MATCH(
                                                        A215&amp;B215,
                                                        Insumos!I:I,
                                                        0)
                                                )="Verba",
                                                INDEX(
                                                    Insumos!F:F,
                                                    MATCH(
                                                        A215&amp;B215,
                                                        Insumos!I:I,
                                                        0)
                                                ),
                                                0
                                            ),
                                            "Não encontrado"),
                                        IFERROR(
                                            INDEX(W:W,
                                                MATCH(
                                                    A215&amp;B215,AG:AG,
                                                    0)
                                            ),
                                            "Não encontrado")
                                    )</f>
        <v>0</v>
      </c>
      <c r="W215" s="72">
        <f t="shared" si="128"/>
        <v>0</v>
      </c>
      <c r="X215" s="72">
        <f>IF(
                        C215="INSUMO",
                                        IFERROR(
                                            IF(
                                                INDEX(
                                                    Insumos!C:C,
                                                    MATCH(
                                                        A215&amp;B215,
                                                        Insumos!I:I,
                                                        0)
                                                )="Outro",
                                                INDEX(
                                                    Insumos!F:F,
                                                    MATCH(
                                                        A215&amp;B215,
                                                        Insumos!I:I,
                                                        0)
                                                ),
                                                0
                                            ),
                                            "Não encontrado"),
                                        IFERROR(
                                            INDEX(Y:Y,
                                                MATCH(
                                                    A215&amp;B215,AG:AG,
                                                    0)
                                            ),
                                            "Não encontrado")
                                    )</f>
        <v>0</v>
      </c>
      <c r="Y215" s="72">
        <f t="shared" si="129"/>
        <v>0</v>
      </c>
      <c r="Z215" s="72">
        <f>IF(
                            C215="INSUMO",
                            IFERROR(
                                INDEX(
                                    Insumos!F:F,
                                    MATCH(
                                        A215&amp;B215,
                                        Insumos!I:I,
                                        0)
                                ),
                                "Não encontrado"),
                            IFERROR(
                                INDEX(AA:AA,
                                    MATCH(
                                        A215&amp;B215,AG:AG,
                                        0)
                                ),
                                "Não encontrado")
                        )</f>
        <v>15.42</v>
      </c>
      <c r="AA215" s="72">
        <f t="shared" si="130"/>
        <v>0.12336</v>
      </c>
      <c r="AB215" s="73"/>
      <c r="AC215" s="73"/>
      <c r="AD215" s="70" t="s">
        <v>39</v>
      </c>
      <c r="AE215" s="74"/>
      <c r="AF215" s="74"/>
    </row>
    <row r="216" spans="1:33" x14ac:dyDescent="0.25">
      <c r="A216" s="138" t="s">
        <v>276</v>
      </c>
      <c r="B216" s="60" t="s">
        <v>38</v>
      </c>
      <c r="C216" s="61" t="s">
        <v>45</v>
      </c>
      <c r="D216" s="62" t="s">
        <v>40</v>
      </c>
      <c r="E216" s="62" t="s">
        <v>277</v>
      </c>
      <c r="F216" s="63" t="s">
        <v>102</v>
      </c>
      <c r="G216" s="63">
        <v>0.72199999999999998</v>
      </c>
      <c r="H216" s="64">
        <f>IF(
                        C216="INSUMO",
                                        IFERROR(
                                            IF(
                                                INDEX(
                                                    Insumos!C:C,
                                                    MATCH(
                                                        A216&amp;B216,
                                                        Insumos!I:I,
                                                        0)
                                                )="Material",
                                                INDEX(
                                                    Insumos!F:F,
                                                    MATCH(
                                                        A216&amp;B216,
                                                        Insumos!I:I,
                                                        0)
                                                ),
                                                0
                                            ),
                                            "Não encontrado"),
                                        IFERROR(
                                            INDEX(I:I,
                                                MATCH(
                                                    A216&amp;B216,AG:AG,
                                                    0)
                                            ),
                                            "Não encontrado")
                                    )</f>
        <v>2.4500000000000002</v>
      </c>
      <c r="I216" s="64">
        <f t="shared" si="120"/>
        <v>1.7689000000000001</v>
      </c>
      <c r="J216" s="64">
        <f t="shared" si="121"/>
        <v>0</v>
      </c>
      <c r="K216" s="64">
        <f t="shared" si="122"/>
        <v>0</v>
      </c>
      <c r="L216" s="64">
        <f>IF(
                        C216="INSUMO",
                                        IFERROR(
                                            IF(
                                                INDEX(
                                                    Insumos!C:C,
                                                    MATCH(
                                                        A216&amp;B216,
                                                        Insumos!I:I,
                                                        0)
                                                )="Mao_obra",
                                                INDEX(
                                                    Insumos!F:F,
                                                    MATCH(
                                                        A216&amp;B216,
                                                        Insumos!I:I,
                                                        0)
                                                ),
                                                0
                                            ),
                                            "Não encontrado"),
                                        IFERROR(
                                            INDEX(M:M,
                                                MATCH(
                                                    A216&amp;B216,AG:AG,
                                                    0)
                                            ),
                                            "Não encontrado")
                                    )</f>
        <v>0</v>
      </c>
      <c r="M216" s="64">
        <f t="shared" si="123"/>
        <v>0</v>
      </c>
      <c r="N216" s="64">
        <f>IF(
                        C216="INSUMO",
                                        IFERROR(
                                            IF(
                                                INDEX(
                                                    Insumos!C:C,
                                                    MATCH(
                                                        A216&amp;B216,
                                                        Insumos!I:I,
                                                        0)
                                                )="Equipamento",
                                                INDEX(
                                                    Insumos!F:F,
                                                    MATCH(
                                                        A216&amp;B216,
                                                        Insumos!I:I,
                                                        0)
                                                ),
                                                0
                                            ),
                                            "Não encontrado"),
                                        IFERROR(
                                            INDEX(O:O,
                                                MATCH(
                                                    A216&amp;B216,AG:AG,
                                                    0)
                                            ),
                                            "Não encontrado")
                                    )</f>
        <v>0</v>
      </c>
      <c r="O216" s="64">
        <f t="shared" si="124"/>
        <v>0</v>
      </c>
      <c r="P216" s="64">
        <f>IF(
                        C216="INSUMO",
                                        IFERROR(
                                            IF(
                                                INDEX(
                                                    Insumos!C:C,
                                                    MATCH(
                                                        A216&amp;B216,
                                                        Insumos!I:I,
                                                        0)
                                                )="Transporte",
                                                INDEX(
                                                    Insumos!F:F,
                                                    MATCH(
                                                        A216&amp;B216,
                                                        Insumos!I:I,
                                                        0)
                                                ),
                                                0
                                            ),
                                            "Não encontrado"),
                                        IFERROR(
                                            INDEX(Q:Q,
                                                MATCH(
                                                    A216&amp;B216,AG:AG,
                                                    0)
                                            ),
                                            "Não encontrado")
                                    )</f>
        <v>0</v>
      </c>
      <c r="Q216" s="64">
        <f t="shared" si="125"/>
        <v>0</v>
      </c>
      <c r="R216" s="64">
        <f>IF(
                        C216="INSUMO",
                                        IFERROR(
                                            IF(
                                                INDEX(
                                                    Insumos!C:C,
                                                    MATCH(
                                                        A216&amp;B216,
                                                        Insumos!I:I,
                                                        0)
                                                )="Terceirizados",
                                                INDEX(
                                                    Insumos!F:F,
                                                    MATCH(
                                                        A216&amp;B216,
                                                        Insumos!I:I,
                                                        0)
                                                ),
                                                0
                                            ),
                                            "Não encontrado"),
                                        IFERROR(
                                            INDEX(S:S,
                                                MATCH(
                                                    A216&amp;B216,AG:AG,
                                                    0)
                                            ),
                                            "Não encontrado")
                                    )</f>
        <v>0</v>
      </c>
      <c r="S216" s="64">
        <f t="shared" si="126"/>
        <v>0</v>
      </c>
      <c r="T216" s="64">
        <f>IF(
                        C216="INSUMO",
                                        IFERROR(
                                            IF(
                                                INDEX(
                                                    Insumos!C:C,
                                                    MATCH(
                                                        A216&amp;B216,
                                                        Insumos!I:I,
                                                        0)
                                                )="Comissionamento",
                                                INDEX(
                                                    Insumos!F:F,
                                                    MATCH(
                                                        A216&amp;B216,
                                                        Insumos!I:I,
                                                        0)
                                                ),
                                                0
                                            ),
                                            "Não encontrado"),
                                        IFERROR(
                                            INDEX(U:U,
                                                MATCH(
                                                    A216&amp;B216,AG:AG,
                                                    0)
                                            ),
                                            "Não encontrado")
                                    )</f>
        <v>0</v>
      </c>
      <c r="U216" s="64">
        <f t="shared" si="127"/>
        <v>0</v>
      </c>
      <c r="V216" s="64">
        <f>IF(
                        C216="INSUMO",
                                        IFERROR(
                                            IF(
                                                INDEX(
                                                    Insumos!C:C,
                                                    MATCH(
                                                        A216&amp;B216,
                                                        Insumos!I:I,
                                                        0)
                                                )="Verba",
                                                INDEX(
                                                    Insumos!F:F,
                                                    MATCH(
                                                        A216&amp;B216,
                                                        Insumos!I:I,
                                                        0)
                                                ),
                                                0
                                            ),
                                            "Não encontrado"),
                                        IFERROR(
                                            INDEX(W:W,
                                                MATCH(
                                                    A216&amp;B216,AG:AG,
                                                    0)
                                            ),
                                            "Não encontrado")
                                    )</f>
        <v>0</v>
      </c>
      <c r="W216" s="64">
        <f t="shared" si="128"/>
        <v>0</v>
      </c>
      <c r="X216" s="64">
        <f>IF(
                        C216="INSUMO",
                                        IFERROR(
                                            IF(
                                                INDEX(
                                                    Insumos!C:C,
                                                    MATCH(
                                                        A216&amp;B216,
                                                        Insumos!I:I,
                                                        0)
                                                )="Outro",
                                                INDEX(
                                                    Insumos!F:F,
                                                    MATCH(
                                                        A216&amp;B216,
                                                        Insumos!I:I,
                                                        0)
                                                ),
                                                0
                                            ),
                                            "Não encontrado"),
                                        IFERROR(
                                            INDEX(Y:Y,
                                                MATCH(
                                                    A216&amp;B216,AG:AG,
                                                    0)
                                            ),
                                            "Não encontrado")
                                    )</f>
        <v>0</v>
      </c>
      <c r="Y216" s="64">
        <f t="shared" si="129"/>
        <v>0</v>
      </c>
      <c r="Z216" s="64">
        <f>IF(
                            C216="INSUMO",
                            IFERROR(
                                INDEX(
                                    Insumos!F:F,
                                    MATCH(
                                        A216&amp;B216,
                                        Insumos!I:I,
                                        0)
                                ),
                                "Não encontrado"),
                            IFERROR(
                                INDEX(AA:AA,
                                    MATCH(
                                        A216&amp;B216,AG:AG,
                                        0)
                                ),
                                "Não encontrado")
                        )</f>
        <v>2.4500000000000002</v>
      </c>
      <c r="AA216" s="64">
        <f t="shared" si="130"/>
        <v>1.7689000000000001</v>
      </c>
      <c r="AB216" s="65"/>
      <c r="AC216" s="65"/>
      <c r="AD216" s="62" t="s">
        <v>39</v>
      </c>
      <c r="AE216" s="66"/>
      <c r="AF216" s="66"/>
    </row>
    <row r="217" spans="1:33" x14ac:dyDescent="0.25">
      <c r="A217" s="137" t="s">
        <v>123</v>
      </c>
      <c r="B217" s="68" t="s">
        <v>38</v>
      </c>
      <c r="C217" s="69" t="s">
        <v>45</v>
      </c>
      <c r="D217" s="70" t="s">
        <v>40</v>
      </c>
      <c r="E217" s="70" t="s">
        <v>124</v>
      </c>
      <c r="F217" s="71" t="s">
        <v>102</v>
      </c>
      <c r="G217" s="71">
        <v>1.218</v>
      </c>
      <c r="H217" s="72">
        <f>IF(
                        C217="INSUMO",
                                        IFERROR(
                                            IF(
                                                INDEX(
                                                    Insumos!C:C,
                                                    MATCH(
                                                        A217&amp;B217,
                                                        Insumos!I:I,
                                                        0)
                                                )="Material",
                                                INDEX(
                                                    Insumos!F:F,
                                                    MATCH(
                                                        A217&amp;B217,
                                                        Insumos!I:I,
                                                        0)
                                                ),
                                                0
                                            ),
                                            "Não encontrado"),
                                        IFERROR(
                                            INDEX(I:I,
                                                MATCH(
                                                    A217&amp;B217,AG:AG,
                                                    0)
                                            ),
                                            "Não encontrado")
                                    )</f>
        <v>7.02</v>
      </c>
      <c r="I217" s="72">
        <f t="shared" si="120"/>
        <v>8.5503599999999995</v>
      </c>
      <c r="J217" s="72">
        <f t="shared" si="121"/>
        <v>0</v>
      </c>
      <c r="K217" s="72">
        <f t="shared" si="122"/>
        <v>0</v>
      </c>
      <c r="L217" s="72">
        <f>IF(
                        C217="INSUMO",
                                        IFERROR(
                                            IF(
                                                INDEX(
                                                    Insumos!C:C,
                                                    MATCH(
                                                        A217&amp;B217,
                                                        Insumos!I:I,
                                                        0)
                                                )="Mao_obra",
                                                INDEX(
                                                    Insumos!F:F,
                                                    MATCH(
                                                        A217&amp;B217,
                                                        Insumos!I:I,
                                                        0)
                                                ),
                                                0
                                            ),
                                            "Não encontrado"),
                                        IFERROR(
                                            INDEX(M:M,
                                                MATCH(
                                                    A217&amp;B217,AG:AG,
                                                    0)
                                            ),
                                            "Não encontrado")
                                    )</f>
        <v>0</v>
      </c>
      <c r="M217" s="72">
        <f t="shared" si="123"/>
        <v>0</v>
      </c>
      <c r="N217" s="72">
        <f>IF(
                        C217="INSUMO",
                                        IFERROR(
                                            IF(
                                                INDEX(
                                                    Insumos!C:C,
                                                    MATCH(
                                                        A217&amp;B217,
                                                        Insumos!I:I,
                                                        0)
                                                )="Equipamento",
                                                INDEX(
                                                    Insumos!F:F,
                                                    MATCH(
                                                        A217&amp;B217,
                                                        Insumos!I:I,
                                                        0)
                                                ),
                                                0
                                            ),
                                            "Não encontrado"),
                                        IFERROR(
                                            INDEX(O:O,
                                                MATCH(
                                                    A217&amp;B217,AG:AG,
                                                    0)
                                            ),
                                            "Não encontrado")
                                    )</f>
        <v>0</v>
      </c>
      <c r="O217" s="72">
        <f t="shared" si="124"/>
        <v>0</v>
      </c>
      <c r="P217" s="72">
        <f>IF(
                        C217="INSUMO",
                                        IFERROR(
                                            IF(
                                                INDEX(
                                                    Insumos!C:C,
                                                    MATCH(
                                                        A217&amp;B217,
                                                        Insumos!I:I,
                                                        0)
                                                )="Transporte",
                                                INDEX(
                                                    Insumos!F:F,
                                                    MATCH(
                                                        A217&amp;B217,
                                                        Insumos!I:I,
                                                        0)
                                                ),
                                                0
                                            ),
                                            "Não encontrado"),
                                        IFERROR(
                                            INDEX(Q:Q,
                                                MATCH(
                                                    A217&amp;B217,AG:AG,
                                                    0)
                                            ),
                                            "Não encontrado")
                                    )</f>
        <v>0</v>
      </c>
      <c r="Q217" s="72">
        <f t="shared" si="125"/>
        <v>0</v>
      </c>
      <c r="R217" s="72">
        <f>IF(
                        C217="INSUMO",
                                        IFERROR(
                                            IF(
                                                INDEX(
                                                    Insumos!C:C,
                                                    MATCH(
                                                        A217&amp;B217,
                                                        Insumos!I:I,
                                                        0)
                                                )="Terceirizados",
                                                INDEX(
                                                    Insumos!F:F,
                                                    MATCH(
                                                        A217&amp;B217,
                                                        Insumos!I:I,
                                                        0)
                                                ),
                                                0
                                            ),
                                            "Não encontrado"),
                                        IFERROR(
                                            INDEX(S:S,
                                                MATCH(
                                                    A217&amp;B217,AG:AG,
                                                    0)
                                            ),
                                            "Não encontrado")
                                    )</f>
        <v>0</v>
      </c>
      <c r="S217" s="72">
        <f t="shared" si="126"/>
        <v>0</v>
      </c>
      <c r="T217" s="72">
        <f>IF(
                        C217="INSUMO",
                                        IFERROR(
                                            IF(
                                                INDEX(
                                                    Insumos!C:C,
                                                    MATCH(
                                                        A217&amp;B217,
                                                        Insumos!I:I,
                                                        0)
                                                )="Comissionamento",
                                                INDEX(
                                                    Insumos!F:F,
                                                    MATCH(
                                                        A217&amp;B217,
                                                        Insumos!I:I,
                                                        0)
                                                ),
                                                0
                                            ),
                                            "Não encontrado"),
                                        IFERROR(
                                            INDEX(U:U,
                                                MATCH(
                                                    A217&amp;B217,AG:AG,
                                                    0)
                                            ),
                                            "Não encontrado")
                                    )</f>
        <v>0</v>
      </c>
      <c r="U217" s="72">
        <f t="shared" si="127"/>
        <v>0</v>
      </c>
      <c r="V217" s="72">
        <f>IF(
                        C217="INSUMO",
                                        IFERROR(
                                            IF(
                                                INDEX(
                                                    Insumos!C:C,
                                                    MATCH(
                                                        A217&amp;B217,
                                                        Insumos!I:I,
                                                        0)
                                                )="Verba",
                                                INDEX(
                                                    Insumos!F:F,
                                                    MATCH(
                                                        A217&amp;B217,
                                                        Insumos!I:I,
                                                        0)
                                                ),
                                                0
                                            ),
                                            "Não encontrado"),
                                        IFERROR(
                                            INDEX(W:W,
                                                MATCH(
                                                    A217&amp;B217,AG:AG,
                                                    0)
                                            ),
                                            "Não encontrado")
                                    )</f>
        <v>0</v>
      </c>
      <c r="W217" s="72">
        <f t="shared" si="128"/>
        <v>0</v>
      </c>
      <c r="X217" s="72">
        <f>IF(
                        C217="INSUMO",
                                        IFERROR(
                                            IF(
                                                INDEX(
                                                    Insumos!C:C,
                                                    MATCH(
                                                        A217&amp;B217,
                                                        Insumos!I:I,
                                                        0)
                                                )="Outro",
                                                INDEX(
                                                    Insumos!F:F,
                                                    MATCH(
                                                        A217&amp;B217,
                                                        Insumos!I:I,
                                                        0)
                                                ),
                                                0
                                            ),
                                            "Não encontrado"),
                                        IFERROR(
                                            INDEX(Y:Y,
                                                MATCH(
                                                    A217&amp;B217,AG:AG,
                                                    0)
                                            ),
                                            "Não encontrado")
                                    )</f>
        <v>0</v>
      </c>
      <c r="Y217" s="72">
        <f t="shared" si="129"/>
        <v>0</v>
      </c>
      <c r="Z217" s="72">
        <f>IF(
                            C217="INSUMO",
                            IFERROR(
                                INDEX(
                                    Insumos!F:F,
                                    MATCH(
                                        A217&amp;B217,
                                        Insumos!I:I,
                                        0)
                                ),
                                "Não encontrado"),
                            IFERROR(
                                INDEX(AA:AA,
                                    MATCH(
                                        A217&amp;B217,AG:AG,
                                        0)
                                ),
                                "Não encontrado")
                        )</f>
        <v>7.02</v>
      </c>
      <c r="AA217" s="72">
        <f t="shared" si="130"/>
        <v>8.5503599999999995</v>
      </c>
      <c r="AB217" s="73"/>
      <c r="AC217" s="73"/>
      <c r="AD217" s="70" t="s">
        <v>39</v>
      </c>
      <c r="AE217" s="74"/>
      <c r="AF217" s="74"/>
    </row>
    <row r="218" spans="1:33" x14ac:dyDescent="0.25">
      <c r="A218" s="138" t="s">
        <v>278</v>
      </c>
      <c r="B218" s="60" t="s">
        <v>38</v>
      </c>
      <c r="C218" s="61" t="s">
        <v>45</v>
      </c>
      <c r="D218" s="62" t="s">
        <v>40</v>
      </c>
      <c r="E218" s="62" t="s">
        <v>279</v>
      </c>
      <c r="F218" s="63" t="s">
        <v>132</v>
      </c>
      <c r="G218" s="63">
        <v>9.5499999999999995E-3</v>
      </c>
      <c r="H218" s="64">
        <f>IF(
                        C218="INSUMO",
                                        IFERROR(
                                            IF(
                                                INDEX(
                                                    Insumos!C:C,
                                                    MATCH(
                                                        A218&amp;B218,
                                                        Insumos!I:I,
                                                        0)
                                                )="Material",
                                                INDEX(
                                                    Insumos!F:F,
                                                    MATCH(
                                                        A218&amp;B218,
                                                        Insumos!I:I,
                                                        0)
                                                ),
                                                0
                                            ),
                                            "Não encontrado"),
                                        IFERROR(
                                            INDEX(I:I,
                                                MATCH(
                                                    A218&amp;B218,AG:AG,
                                                    0)
                                            ),
                                            "Não encontrado")
                                    )</f>
        <v>5.37</v>
      </c>
      <c r="I218" s="64">
        <f t="shared" si="120"/>
        <v>5.1283499999999996E-2</v>
      </c>
      <c r="J218" s="64">
        <f t="shared" si="121"/>
        <v>0</v>
      </c>
      <c r="K218" s="64">
        <f t="shared" si="122"/>
        <v>0</v>
      </c>
      <c r="L218" s="64">
        <f>IF(
                        C218="INSUMO",
                                        IFERROR(
                                            IF(
                                                INDEX(
                                                    Insumos!C:C,
                                                    MATCH(
                                                        A218&amp;B218,
                                                        Insumos!I:I,
                                                        0)
                                                )="Mao_obra",
                                                INDEX(
                                                    Insumos!F:F,
                                                    MATCH(
                                                        A218&amp;B218,
                                                        Insumos!I:I,
                                                        0)
                                                ),
                                                0
                                            ),
                                            "Não encontrado"),
                                        IFERROR(
                                            INDEX(M:M,
                                                MATCH(
                                                    A218&amp;B218,AG:AG,
                                                    0)
                                            ),
                                            "Não encontrado")
                                    )</f>
        <v>0</v>
      </c>
      <c r="M218" s="64">
        <f t="shared" si="123"/>
        <v>0</v>
      </c>
      <c r="N218" s="64">
        <f>IF(
                        C218="INSUMO",
                                        IFERROR(
                                            IF(
                                                INDEX(
                                                    Insumos!C:C,
                                                    MATCH(
                                                        A218&amp;B218,
                                                        Insumos!I:I,
                                                        0)
                                                )="Equipamento",
                                                INDEX(
                                                    Insumos!F:F,
                                                    MATCH(
                                                        A218&amp;B218,
                                                        Insumos!I:I,
                                                        0)
                                                ),
                                                0
                                            ),
                                            "Não encontrado"),
                                        IFERROR(
                                            INDEX(O:O,
                                                MATCH(
                                                    A218&amp;B218,AG:AG,
                                                    0)
                                            ),
                                            "Não encontrado")
                                    )</f>
        <v>0</v>
      </c>
      <c r="O218" s="64">
        <f t="shared" si="124"/>
        <v>0</v>
      </c>
      <c r="P218" s="64">
        <f>IF(
                        C218="INSUMO",
                                        IFERROR(
                                            IF(
                                                INDEX(
                                                    Insumos!C:C,
                                                    MATCH(
                                                        A218&amp;B218,
                                                        Insumos!I:I,
                                                        0)
                                                )="Transporte",
                                                INDEX(
                                                    Insumos!F:F,
                                                    MATCH(
                                                        A218&amp;B218,
                                                        Insumos!I:I,
                                                        0)
                                                ),
                                                0
                                            ),
                                            "Não encontrado"),
                                        IFERROR(
                                            INDEX(Q:Q,
                                                MATCH(
                                                    A218&amp;B218,AG:AG,
                                                    0)
                                            ),
                                            "Não encontrado")
                                    )</f>
        <v>0</v>
      </c>
      <c r="Q218" s="64">
        <f t="shared" si="125"/>
        <v>0</v>
      </c>
      <c r="R218" s="64">
        <f>IF(
                        C218="INSUMO",
                                        IFERROR(
                                            IF(
                                                INDEX(
                                                    Insumos!C:C,
                                                    MATCH(
                                                        A218&amp;B218,
                                                        Insumos!I:I,
                                                        0)
                                                )="Terceirizados",
                                                INDEX(
                                                    Insumos!F:F,
                                                    MATCH(
                                                        A218&amp;B218,
                                                        Insumos!I:I,
                                                        0)
                                                ),
                                                0
                                            ),
                                            "Não encontrado"),
                                        IFERROR(
                                            INDEX(S:S,
                                                MATCH(
                                                    A218&amp;B218,AG:AG,
                                                    0)
                                            ),
                                            "Não encontrado")
                                    )</f>
        <v>0</v>
      </c>
      <c r="S218" s="64">
        <f t="shared" si="126"/>
        <v>0</v>
      </c>
      <c r="T218" s="64">
        <f>IF(
                        C218="INSUMO",
                                        IFERROR(
                                            IF(
                                                INDEX(
                                                    Insumos!C:C,
                                                    MATCH(
                                                        A218&amp;B218,
                                                        Insumos!I:I,
                                                        0)
                                                )="Comissionamento",
                                                INDEX(
                                                    Insumos!F:F,
                                                    MATCH(
                                                        A218&amp;B218,
                                                        Insumos!I:I,
                                                        0)
                                                ),
                                                0
                                            ),
                                            "Não encontrado"),
                                        IFERROR(
                                            INDEX(U:U,
                                                MATCH(
                                                    A218&amp;B218,AG:AG,
                                                    0)
                                            ),
                                            "Não encontrado")
                                    )</f>
        <v>0</v>
      </c>
      <c r="U218" s="64">
        <f t="shared" si="127"/>
        <v>0</v>
      </c>
      <c r="V218" s="64">
        <f>IF(
                        C218="INSUMO",
                                        IFERROR(
                                            IF(
                                                INDEX(
                                                    Insumos!C:C,
                                                    MATCH(
                                                        A218&amp;B218,
                                                        Insumos!I:I,
                                                        0)
                                                )="Verba",
                                                INDEX(
                                                    Insumos!F:F,
                                                    MATCH(
                                                        A218&amp;B218,
                                                        Insumos!I:I,
                                                        0)
                                                ),
                                                0
                                            ),
                                            "Não encontrado"),
                                        IFERROR(
                                            INDEX(W:W,
                                                MATCH(
                                                    A218&amp;B218,AG:AG,
                                                    0)
                                            ),
                                            "Não encontrado")
                                    )</f>
        <v>0</v>
      </c>
      <c r="W218" s="64">
        <f t="shared" si="128"/>
        <v>0</v>
      </c>
      <c r="X218" s="64">
        <f>IF(
                        C218="INSUMO",
                                        IFERROR(
                                            IF(
                                                INDEX(
                                                    Insumos!C:C,
                                                    MATCH(
                                                        A218&amp;B218,
                                                        Insumos!I:I,
                                                        0)
                                                )="Outro",
                                                INDEX(
                                                    Insumos!F:F,
                                                    MATCH(
                                                        A218&amp;B218,
                                                        Insumos!I:I,
                                                        0)
                                                ),
                                                0
                                            ),
                                            "Não encontrado"),
                                        IFERROR(
                                            INDEX(Y:Y,
                                                MATCH(
                                                    A218&amp;B218,AG:AG,
                                                    0)
                                            ),
                                            "Não encontrado")
                                    )</f>
        <v>0</v>
      </c>
      <c r="Y218" s="64">
        <f t="shared" si="129"/>
        <v>0</v>
      </c>
      <c r="Z218" s="64">
        <f>IF(
                            C218="INSUMO",
                            IFERROR(
                                INDEX(
                                    Insumos!F:F,
                                    MATCH(
                                        A218&amp;B218,
                                        Insumos!I:I,
                                        0)
                                ),
                                "Não encontrado"),
                            IFERROR(
                                INDEX(AA:AA,
                                    MATCH(
                                        A218&amp;B218,AG:AG,
                                        0)
                                ),
                                "Não encontrado")
                        )</f>
        <v>5.37</v>
      </c>
      <c r="AA218" s="64">
        <f t="shared" si="130"/>
        <v>5.1283499999999996E-2</v>
      </c>
      <c r="AB218" s="65"/>
      <c r="AC218" s="65"/>
      <c r="AD218" s="62" t="s">
        <v>39</v>
      </c>
      <c r="AE218" s="66"/>
      <c r="AF218" s="66"/>
    </row>
    <row r="219" spans="1:33" x14ac:dyDescent="0.25">
      <c r="A219" s="137" t="s">
        <v>280</v>
      </c>
      <c r="B219" s="68" t="s">
        <v>38</v>
      </c>
      <c r="C219" s="69" t="s">
        <v>45</v>
      </c>
      <c r="D219" s="70" t="s">
        <v>40</v>
      </c>
      <c r="E219" s="70" t="s">
        <v>281</v>
      </c>
      <c r="F219" s="71" t="s">
        <v>83</v>
      </c>
      <c r="G219" s="71">
        <v>0.315</v>
      </c>
      <c r="H219" s="72">
        <f>IF(
                        C219="INSUMO",
                                        IFERROR(
                                            IF(
                                                INDEX(
                                                    Insumos!C:C,
                                                    MATCH(
                                                        A219&amp;B219,
                                                        Insumos!I:I,
                                                        0)
                                                )="Material",
                                                INDEX(
                                                    Insumos!F:F,
                                                    MATCH(
                                                        A219&amp;B219,
                                                        Insumos!I:I,
                                                        0)
                                                ),
                                                0
                                            ),
                                            "Não encontrado"),
                                        IFERROR(
                                            INDEX(I:I,
                                                MATCH(
                                                    A219&amp;B219,AG:AG,
                                                    0)
                                            ),
                                            "Não encontrado")
                                    )</f>
        <v>53.98</v>
      </c>
      <c r="I219" s="72">
        <f t="shared" si="120"/>
        <v>17.003699999999998</v>
      </c>
      <c r="J219" s="72">
        <f t="shared" si="121"/>
        <v>0</v>
      </c>
      <c r="K219" s="72">
        <f t="shared" si="122"/>
        <v>0</v>
      </c>
      <c r="L219" s="72">
        <f>IF(
                        C219="INSUMO",
                                        IFERROR(
                                            IF(
                                                INDEX(
                                                    Insumos!C:C,
                                                    MATCH(
                                                        A219&amp;B219,
                                                        Insumos!I:I,
                                                        0)
                                                )="Mao_obra",
                                                INDEX(
                                                    Insumos!F:F,
                                                    MATCH(
                                                        A219&amp;B219,
                                                        Insumos!I:I,
                                                        0)
                                                ),
                                                0
                                            ),
                                            "Não encontrado"),
                                        IFERROR(
                                            INDEX(M:M,
                                                MATCH(
                                                    A219&amp;B219,AG:AG,
                                                    0)
                                            ),
                                            "Não encontrado")
                                    )</f>
        <v>0</v>
      </c>
      <c r="M219" s="72">
        <f t="shared" si="123"/>
        <v>0</v>
      </c>
      <c r="N219" s="72">
        <f>IF(
                        C219="INSUMO",
                                        IFERROR(
                                            IF(
                                                INDEX(
                                                    Insumos!C:C,
                                                    MATCH(
                                                        A219&amp;B219,
                                                        Insumos!I:I,
                                                        0)
                                                )="Equipamento",
                                                INDEX(
                                                    Insumos!F:F,
                                                    MATCH(
                                                        A219&amp;B219,
                                                        Insumos!I:I,
                                                        0)
                                                ),
                                                0
                                            ),
                                            "Não encontrado"),
                                        IFERROR(
                                            INDEX(O:O,
                                                MATCH(
                                                    A219&amp;B219,AG:AG,
                                                    0)
                                            ),
                                            "Não encontrado")
                                    )</f>
        <v>0</v>
      </c>
      <c r="O219" s="72">
        <f t="shared" si="124"/>
        <v>0</v>
      </c>
      <c r="P219" s="72">
        <f>IF(
                        C219="INSUMO",
                                        IFERROR(
                                            IF(
                                                INDEX(
                                                    Insumos!C:C,
                                                    MATCH(
                                                        A219&amp;B219,
                                                        Insumos!I:I,
                                                        0)
                                                )="Transporte",
                                                INDEX(
                                                    Insumos!F:F,
                                                    MATCH(
                                                        A219&amp;B219,
                                                        Insumos!I:I,
                                                        0)
                                                ),
                                                0
                                            ),
                                            "Não encontrado"),
                                        IFERROR(
                                            INDEX(Q:Q,
                                                MATCH(
                                                    A219&amp;B219,AG:AG,
                                                    0)
                                            ),
                                            "Não encontrado")
                                    )</f>
        <v>0</v>
      </c>
      <c r="Q219" s="72">
        <f t="shared" si="125"/>
        <v>0</v>
      </c>
      <c r="R219" s="72">
        <f>IF(
                        C219="INSUMO",
                                        IFERROR(
                                            IF(
                                                INDEX(
                                                    Insumos!C:C,
                                                    MATCH(
                                                        A219&amp;B219,
                                                        Insumos!I:I,
                                                        0)
                                                )="Terceirizados",
                                                INDEX(
                                                    Insumos!F:F,
                                                    MATCH(
                                                        A219&amp;B219,
                                                        Insumos!I:I,
                                                        0)
                                                ),
                                                0
                                            ),
                                            "Não encontrado"),
                                        IFERROR(
                                            INDEX(S:S,
                                                MATCH(
                                                    A219&amp;B219,AG:AG,
                                                    0)
                                            ),
                                            "Não encontrado")
                                    )</f>
        <v>0</v>
      </c>
      <c r="S219" s="72">
        <f t="shared" si="126"/>
        <v>0</v>
      </c>
      <c r="T219" s="72">
        <f>IF(
                        C219="INSUMO",
                                        IFERROR(
                                            IF(
                                                INDEX(
                                                    Insumos!C:C,
                                                    MATCH(
                                                        A219&amp;B219,
                                                        Insumos!I:I,
                                                        0)
                                                )="Comissionamento",
                                                INDEX(
                                                    Insumos!F:F,
                                                    MATCH(
                                                        A219&amp;B219,
                                                        Insumos!I:I,
                                                        0)
                                                ),
                                                0
                                            ),
                                            "Não encontrado"),
                                        IFERROR(
                                            INDEX(U:U,
                                                MATCH(
                                                    A219&amp;B219,AG:AG,
                                                    0)
                                            ),
                                            "Não encontrado")
                                    )</f>
        <v>0</v>
      </c>
      <c r="U219" s="72">
        <f t="shared" si="127"/>
        <v>0</v>
      </c>
      <c r="V219" s="72">
        <f>IF(
                        C219="INSUMO",
                                        IFERROR(
                                            IF(
                                                INDEX(
                                                    Insumos!C:C,
                                                    MATCH(
                                                        A219&amp;B219,
                                                        Insumos!I:I,
                                                        0)
                                                )="Verba",
                                                INDEX(
                                                    Insumos!F:F,
                                                    MATCH(
                                                        A219&amp;B219,
                                                        Insumos!I:I,
                                                        0)
                                                ),
                                                0
                                            ),
                                            "Não encontrado"),
                                        IFERROR(
                                            INDEX(W:W,
                                                MATCH(
                                                    A219&amp;B219,AG:AG,
                                                    0)
                                            ),
                                            "Não encontrado")
                                    )</f>
        <v>0</v>
      </c>
      <c r="W219" s="72">
        <f t="shared" si="128"/>
        <v>0</v>
      </c>
      <c r="X219" s="72">
        <f>IF(
                        C219="INSUMO",
                                        IFERROR(
                                            IF(
                                                INDEX(
                                                    Insumos!C:C,
                                                    MATCH(
                                                        A219&amp;B219,
                                                        Insumos!I:I,
                                                        0)
                                                )="Outro",
                                                INDEX(
                                                    Insumos!F:F,
                                                    MATCH(
                                                        A219&amp;B219,
                                                        Insumos!I:I,
                                                        0)
                                                ),
                                                0
                                            ),
                                            "Não encontrado"),
                                        IFERROR(
                                            INDEX(Y:Y,
                                                MATCH(
                                                    A219&amp;B219,AG:AG,
                                                    0)
                                            ),
                                            "Não encontrado")
                                    )</f>
        <v>0</v>
      </c>
      <c r="Y219" s="72">
        <f t="shared" si="129"/>
        <v>0</v>
      </c>
      <c r="Z219" s="72">
        <f>IF(
                            C219="INSUMO",
                            IFERROR(
                                INDEX(
                                    Insumos!F:F,
                                    MATCH(
                                        A219&amp;B219,
                                        Insumos!I:I,
                                        0)
                                ),
                                "Não encontrado"),
                            IFERROR(
                                INDEX(AA:AA,
                                    MATCH(
                                        A219&amp;B219,AG:AG,
                                        0)
                                ),
                                "Não encontrado")
                        )</f>
        <v>53.98</v>
      </c>
      <c r="AA219" s="72">
        <f t="shared" si="130"/>
        <v>17.003699999999998</v>
      </c>
      <c r="AB219" s="73"/>
      <c r="AC219" s="73"/>
      <c r="AD219" s="70" t="s">
        <v>39</v>
      </c>
      <c r="AE219" s="74"/>
      <c r="AF219" s="74"/>
    </row>
    <row r="220" spans="1:33" x14ac:dyDescent="0.25">
      <c r="A220" s="136" t="s">
        <v>331</v>
      </c>
      <c r="B220" s="51" t="s">
        <v>38</v>
      </c>
      <c r="C220" s="52" t="s">
        <v>39</v>
      </c>
      <c r="D220" s="53" t="s">
        <v>40</v>
      </c>
      <c r="E220" s="53" t="s">
        <v>332</v>
      </c>
      <c r="F220" s="54" t="s">
        <v>95</v>
      </c>
      <c r="G220" s="55"/>
      <c r="H220" s="56"/>
      <c r="I220" s="56">
        <f>SUM(I221:I225)</f>
        <v>9.1689100000000003</v>
      </c>
      <c r="J220" s="56"/>
      <c r="K220" s="56">
        <f>SUM(K221:K225)</f>
        <v>7.77979025558</v>
      </c>
      <c r="L220" s="56"/>
      <c r="M220" s="56">
        <f>SUM(M221:M225)</f>
        <v>6.6899482555800001</v>
      </c>
      <c r="N220" s="56"/>
      <c r="O220" s="56">
        <f>SUM(O221:O225)</f>
        <v>0</v>
      </c>
      <c r="P220" s="56"/>
      <c r="Q220" s="56">
        <f>SUM(Q221:Q225)</f>
        <v>0</v>
      </c>
      <c r="R220" s="56"/>
      <c r="S220" s="56">
        <f>SUM(S221:S225)</f>
        <v>0</v>
      </c>
      <c r="T220" s="56"/>
      <c r="U220" s="56">
        <f>SUM(U221:U225)</f>
        <v>0</v>
      </c>
      <c r="V220" s="56"/>
      <c r="W220" s="56">
        <f>SUM(W221:W225)</f>
        <v>0</v>
      </c>
      <c r="X220" s="56"/>
      <c r="Y220" s="56">
        <f>SUM(Y221:Y225)</f>
        <v>1.089842</v>
      </c>
      <c r="Z220" s="56"/>
      <c r="AA220" s="56">
        <f>SUM(AA221:AA225)</f>
        <v>16.94870025558</v>
      </c>
      <c r="AB220" s="57" t="s">
        <v>39</v>
      </c>
      <c r="AC220" s="57"/>
      <c r="AD220" s="53" t="s">
        <v>39</v>
      </c>
      <c r="AE220" s="58" t="s">
        <v>39</v>
      </c>
      <c r="AF220" s="58" t="s">
        <v>262</v>
      </c>
      <c r="AG220" t="str">
        <f>A220&amp;B220&amp;C220</f>
        <v>104917SINAPI</v>
      </c>
    </row>
    <row r="221" spans="1:33" x14ac:dyDescent="0.25">
      <c r="A221" s="137" t="s">
        <v>333</v>
      </c>
      <c r="B221" s="68" t="s">
        <v>38</v>
      </c>
      <c r="C221" s="69" t="s">
        <v>86</v>
      </c>
      <c r="D221" s="70" t="s">
        <v>40</v>
      </c>
      <c r="E221" s="70" t="s">
        <v>334</v>
      </c>
      <c r="F221" s="71" t="s">
        <v>95</v>
      </c>
      <c r="G221" s="71">
        <v>1</v>
      </c>
      <c r="H221" s="72">
        <f>IF(
                        C221="INSUMO",
                                        IFERROR(
                                            IF(
                                                INDEX(
                                                    Insumos!C:C,
                                                    MATCH(
                                                        A221&amp;B221,
                                                        Insumos!I:I,
                                                        0)
                                                )="Material",
                                                INDEX(
                                                    Insumos!F:F,
                                                    MATCH(
                                                        A221&amp;B221,
                                                        Insumos!I:I,
                                                        0)
                                                ),
                                                0
                                            ),
                                            "Não encontrado"),
                                        IFERROR(
                                            INDEX(I:I,
                                                MATCH(
                                                    A221&amp;B221,AG:AG,
                                                    0)
                                            ),
                                            "Não encontrado")
                                    )</f>
        <v>8.3780999999999999</v>
      </c>
      <c r="I221" s="72">
        <f>H221*G221/1</f>
        <v>8.3780999999999999</v>
      </c>
      <c r="J221" s="72">
        <f t="shared" ref="J221:K225" si="131">T221 + N221 + L221 + X221 + R221 + P221 + V221</f>
        <v>1.3249975895799999</v>
      </c>
      <c r="K221" s="72">
        <f t="shared" si="131"/>
        <v>1.3249975895799999</v>
      </c>
      <c r="L221" s="72">
        <f>IF(
                        C221="INSUMO",
                                        IFERROR(
                                            IF(
                                                INDEX(
                                                    Insumos!C:C,
                                                    MATCH(
                                                        A221&amp;B221,
                                                        Insumos!I:I,
                                                        0)
                                                )="Mao_obra",
                                                INDEX(
                                                    Insumos!F:F,
                                                    MATCH(
                                                        A221&amp;B221,
                                                        Insumos!I:I,
                                                        0)
                                                ),
                                                0
                                            ),
                                            "Não encontrado"),
                                        IFERROR(
                                            INDEX(M:M,
                                                MATCH(
                                                    A221&amp;B221,AG:AG,
                                                    0)
                                            ),
                                            "Não encontrado")
                                    )</f>
        <v>1.1437755895799999</v>
      </c>
      <c r="M221" s="72">
        <f>L221*G221/1</f>
        <v>1.1437755895799999</v>
      </c>
      <c r="N221" s="72">
        <f>IF(
                        C221="INSUMO",
                                        IFERROR(
                                            IF(
                                                INDEX(
                                                    Insumos!C:C,
                                                    MATCH(
                                                        A221&amp;B221,
                                                        Insumos!I:I,
                                                        0)
                                                )="Equipamento",
                                                INDEX(
                                                    Insumos!F:F,
                                                    MATCH(
                                                        A221&amp;B221,
                                                        Insumos!I:I,
                                                        0)
                                                ),
                                                0
                                            ),
                                            "Não encontrado"),
                                        IFERROR(
                                            INDEX(O:O,
                                                MATCH(
                                                    A221&amp;B221,AG:AG,
                                                    0)
                                            ),
                                            "Não encontrado")
                                    )</f>
        <v>0</v>
      </c>
      <c r="O221" s="72">
        <f>N221*G221/1</f>
        <v>0</v>
      </c>
      <c r="P221" s="72">
        <f>IF(
                        C221="INSUMO",
                                        IFERROR(
                                            IF(
                                                INDEX(
                                                    Insumos!C:C,
                                                    MATCH(
                                                        A221&amp;B221,
                                                        Insumos!I:I,
                                                        0)
                                                )="Transporte",
                                                INDEX(
                                                    Insumos!F:F,
                                                    MATCH(
                                                        A221&amp;B221,
                                                        Insumos!I:I,
                                                        0)
                                                ),
                                                0
                                            ),
                                            "Não encontrado"),
                                        IFERROR(
                                            INDEX(Q:Q,
                                                MATCH(
                                                    A221&amp;B221,AG:AG,
                                                    0)
                                            ),
                                            "Não encontrado")
                                    )</f>
        <v>0</v>
      </c>
      <c r="Q221" s="72">
        <f>P221*G221/1</f>
        <v>0</v>
      </c>
      <c r="R221" s="72">
        <f>IF(
                        C221="INSUMO",
                                        IFERROR(
                                            IF(
                                                INDEX(
                                                    Insumos!C:C,
                                                    MATCH(
                                                        A221&amp;B221,
                                                        Insumos!I:I,
                                                        0)
                                                )="Terceirizados",
                                                INDEX(
                                                    Insumos!F:F,
                                                    MATCH(
                                                        A221&amp;B221,
                                                        Insumos!I:I,
                                                        0)
                                                ),
                                                0
                                            ),
                                            "Não encontrado"),
                                        IFERROR(
                                            INDEX(S:S,
                                                MATCH(
                                                    A221&amp;B221,AG:AG,
                                                    0)
                                            ),
                                            "Não encontrado")
                                    )</f>
        <v>0</v>
      </c>
      <c r="S221" s="72">
        <f>R221*G221/1</f>
        <v>0</v>
      </c>
      <c r="T221" s="72">
        <f>IF(
                        C221="INSUMO",
                                        IFERROR(
                                            IF(
                                                INDEX(
                                                    Insumos!C:C,
                                                    MATCH(
                                                        A221&amp;B221,
                                                        Insumos!I:I,
                                                        0)
                                                )="Comissionamento",
                                                INDEX(
                                                    Insumos!F:F,
                                                    MATCH(
                                                        A221&amp;B221,
                                                        Insumos!I:I,
                                                        0)
                                                ),
                                                0
                                            ),
                                            "Não encontrado"),
                                        IFERROR(
                                            INDEX(U:U,
                                                MATCH(
                                                    A221&amp;B221,AG:AG,
                                                    0)
                                            ),
                                            "Não encontrado")
                                    )</f>
        <v>0</v>
      </c>
      <c r="U221" s="72">
        <f>T221*G221/1</f>
        <v>0</v>
      </c>
      <c r="V221" s="72">
        <f>IF(
                        C221="INSUMO",
                                        IFERROR(
                                            IF(
                                                INDEX(
                                                    Insumos!C:C,
                                                    MATCH(
                                                        A221&amp;B221,
                                                        Insumos!I:I,
                                                        0)
                                                )="Verba",
                                                INDEX(
                                                    Insumos!F:F,
                                                    MATCH(
                                                        A221&amp;B221,
                                                        Insumos!I:I,
                                                        0)
                                                ),
                                                0
                                            ),
                                            "Não encontrado"),
                                        IFERROR(
                                            INDEX(W:W,
                                                MATCH(
                                                    A221&amp;B221,AG:AG,
                                                    0)
                                            ),
                                            "Não encontrado")
                                    )</f>
        <v>0</v>
      </c>
      <c r="W221" s="72">
        <f>V221*G221/1</f>
        <v>0</v>
      </c>
      <c r="X221" s="72">
        <f>IF(
                        C221="INSUMO",
                                        IFERROR(
                                            IF(
                                                INDEX(
                                                    Insumos!C:C,
                                                    MATCH(
                                                        A221&amp;B221,
                                                        Insumos!I:I,
                                                        0)
                                                )="Outro",
                                                INDEX(
                                                    Insumos!F:F,
                                                    MATCH(
                                                        A221&amp;B221,
                                                        Insumos!I:I,
                                                        0)
                                                ),
                                                0
                                            ),
                                            "Não encontrado"),
                                        IFERROR(
                                            INDEX(Y:Y,
                                                MATCH(
                                                    A221&amp;B221,AG:AG,
                                                    0)
                                            ),
                                            "Não encontrado")
                                    )</f>
        <v>0.18122199999999999</v>
      </c>
      <c r="Y221" s="72">
        <f>X221*G221/1</f>
        <v>0.18122199999999999</v>
      </c>
      <c r="Z221" s="72">
        <f>IF(
                            C221="INSUMO",
                            IFERROR(
                                INDEX(
                                    Insumos!F:F,
                                    MATCH(
                                        A221&amp;B221,
                                        Insumos!I:I,
                                        0)
                                ),
                                "Não encontrado"),
                            IFERROR(
                                INDEX(AA:AA,
                                    MATCH(
                                        A221&amp;B221,AG:AG,
                                        0)
                                ),
                                "Não encontrado")
                        )</f>
        <v>9.7030975895800005</v>
      </c>
      <c r="AA221" s="72">
        <f>G221*Z221</f>
        <v>9.7030975895800005</v>
      </c>
      <c r="AB221" s="73"/>
      <c r="AC221" s="73"/>
      <c r="AD221" s="70" t="s">
        <v>39</v>
      </c>
      <c r="AE221" s="74"/>
      <c r="AF221" s="74"/>
    </row>
    <row r="222" spans="1:33" x14ac:dyDescent="0.25">
      <c r="A222" s="138" t="s">
        <v>286</v>
      </c>
      <c r="B222" s="60" t="s">
        <v>38</v>
      </c>
      <c r="C222" s="61" t="s">
        <v>86</v>
      </c>
      <c r="D222" s="62" t="s">
        <v>40</v>
      </c>
      <c r="E222" s="62" t="s">
        <v>287</v>
      </c>
      <c r="F222" s="63" t="s">
        <v>90</v>
      </c>
      <c r="G222" s="63">
        <v>0.13100000000000001</v>
      </c>
      <c r="H222" s="64">
        <f>IF(
                        C222="INSUMO",
                                        IFERROR(
                                            IF(
                                                INDEX(
                                                    Insumos!C:C,
                                                    MATCH(
                                                        A222&amp;B222,
                                                        Insumos!I:I,
                                                        0)
                                                )="Material",
                                                INDEX(
                                                    Insumos!F:F,
                                                    MATCH(
                                                        A222&amp;B222,
                                                        Insumos!I:I,
                                                        0)
                                                ),
                                                0
                                            ),
                                            "Não encontrado"),
                                        IFERROR(
                                            INDEX(I:I,
                                                MATCH(
                                                    A222&amp;B222,AG:AG,
                                                    0)
                                            ),
                                            "Não encontrado")
                                    )</f>
        <v>0</v>
      </c>
      <c r="I222" s="64">
        <f>H222*G222/1</f>
        <v>0</v>
      </c>
      <c r="J222" s="64">
        <f t="shared" si="131"/>
        <v>37.793896000000004</v>
      </c>
      <c r="K222" s="64">
        <f t="shared" si="131"/>
        <v>4.9510003759999996</v>
      </c>
      <c r="L222" s="64">
        <f>IF(
                        C222="INSUMO",
                                        IFERROR(
                                            IF(
                                                INDEX(
                                                    Insumos!C:C,
                                                    MATCH(
                                                        A222&amp;B222,
                                                        Insumos!I:I,
                                                        0)
                                                )="Mao_obra",
                                                INDEX(
                                                    Insumos!F:F,
                                                    MATCH(
                                                        A222&amp;B222,
                                                        Insumos!I:I,
                                                        0)
                                                ),
                                                0
                                            ),
                                            "Não encontrado"),
                                        IFERROR(
                                            INDEX(M:M,
                                                MATCH(
                                                    A222&amp;B222,AG:AG,
                                                    0)
                                            ),
                                            "Não encontrado")
                                    )</f>
        <v>32.773896000000001</v>
      </c>
      <c r="M222" s="64">
        <f>L222*G222/1</f>
        <v>4.293380376</v>
      </c>
      <c r="N222" s="64">
        <f>IF(
                        C222="INSUMO",
                                        IFERROR(
                                            IF(
                                                INDEX(
                                                    Insumos!C:C,
                                                    MATCH(
                                                        A222&amp;B222,
                                                        Insumos!I:I,
                                                        0)
                                                )="Equipamento",
                                                INDEX(
                                                    Insumos!F:F,
                                                    MATCH(
                                                        A222&amp;B222,
                                                        Insumos!I:I,
                                                        0)
                                                ),
                                                0
                                            ),
                                            "Não encontrado"),
                                        IFERROR(
                                            INDEX(O:O,
                                                MATCH(
                                                    A222&amp;B222,AG:AG,
                                                    0)
                                            ),
                                            "Não encontrado")
                                    )</f>
        <v>0</v>
      </c>
      <c r="O222" s="64">
        <f>N222*G222/1</f>
        <v>0</v>
      </c>
      <c r="P222" s="64">
        <f>IF(
                        C222="INSUMO",
                                        IFERROR(
                                            IF(
                                                INDEX(
                                                    Insumos!C:C,
                                                    MATCH(
                                                        A222&amp;B222,
                                                        Insumos!I:I,
                                                        0)
                                                )="Transporte",
                                                INDEX(
                                                    Insumos!F:F,
                                                    MATCH(
                                                        A222&amp;B222,
                                                        Insumos!I:I,
                                                        0)
                                                ),
                                                0
                                            ),
                                            "Não encontrado"),
                                        IFERROR(
                                            INDEX(Q:Q,
                                                MATCH(
                                                    A222&amp;B222,AG:AG,
                                                    0)
                                            ),
                                            "Não encontrado")
                                    )</f>
        <v>0</v>
      </c>
      <c r="Q222" s="64">
        <f>P222*G222/1</f>
        <v>0</v>
      </c>
      <c r="R222" s="64">
        <f>IF(
                        C222="INSUMO",
                                        IFERROR(
                                            IF(
                                                INDEX(
                                                    Insumos!C:C,
                                                    MATCH(
                                                        A222&amp;B222,
                                                        Insumos!I:I,
                                                        0)
                                                )="Terceirizados",
                                                INDEX(
                                                    Insumos!F:F,
                                                    MATCH(
                                                        A222&amp;B222,
                                                        Insumos!I:I,
                                                        0)
                                                ),
                                                0
                                            ),
                                            "Não encontrado"),
                                        IFERROR(
                                            INDEX(S:S,
                                                MATCH(
                                                    A222&amp;B222,AG:AG,
                                                    0)
                                            ),
                                            "Não encontrado")
                                    )</f>
        <v>0</v>
      </c>
      <c r="S222" s="64">
        <f>R222*G222/1</f>
        <v>0</v>
      </c>
      <c r="T222" s="64">
        <f>IF(
                        C222="INSUMO",
                                        IFERROR(
                                            IF(
                                                INDEX(
                                                    Insumos!C:C,
                                                    MATCH(
                                                        A222&amp;B222,
                                                        Insumos!I:I,
                                                        0)
                                                )="Comissionamento",
                                                INDEX(
                                                    Insumos!F:F,
                                                    MATCH(
                                                        A222&amp;B222,
                                                        Insumos!I:I,
                                                        0)
                                                ),
                                                0
                                            ),
                                            "Não encontrado"),
                                        IFERROR(
                                            INDEX(U:U,
                                                MATCH(
                                                    A222&amp;B222,AG:AG,
                                                    0)
                                            ),
                                            "Não encontrado")
                                    )</f>
        <v>0</v>
      </c>
      <c r="U222" s="64">
        <f>T222*G222/1</f>
        <v>0</v>
      </c>
      <c r="V222" s="64">
        <f>IF(
                        C222="INSUMO",
                                        IFERROR(
                                            IF(
                                                INDEX(
                                                    Insumos!C:C,
                                                    MATCH(
                                                        A222&amp;B222,
                                                        Insumos!I:I,
                                                        0)
                                                )="Verba",
                                                INDEX(
                                                    Insumos!F:F,
                                                    MATCH(
                                                        A222&amp;B222,
                                                        Insumos!I:I,
                                                        0)
                                                ),
                                                0
                                            ),
                                            "Não encontrado"),
                                        IFERROR(
                                            INDEX(W:W,
                                                MATCH(
                                                    A222&amp;B222,AG:AG,
                                                    0)
                                            ),
                                            "Não encontrado")
                                    )</f>
        <v>0</v>
      </c>
      <c r="W222" s="64">
        <f>V222*G222/1</f>
        <v>0</v>
      </c>
      <c r="X222" s="64">
        <f>IF(
                        C222="INSUMO",
                                        IFERROR(
                                            IF(
                                                INDEX(
                                                    Insumos!C:C,
                                                    MATCH(
                                                        A222&amp;B222,
                                                        Insumos!I:I,
                                                        0)
                                                )="Outro",
                                                INDEX(
                                                    Insumos!F:F,
                                                    MATCH(
                                                        A222&amp;B222,
                                                        Insumos!I:I,
                                                        0)
                                                ),
                                                0
                                            ),
                                            "Não encontrado"),
                                        IFERROR(
                                            INDEX(Y:Y,
                                                MATCH(
                                                    A222&amp;B222,AG:AG,
                                                    0)
                                            ),
                                            "Não encontrado")
                                    )</f>
        <v>5.0199999999999996</v>
      </c>
      <c r="Y222" s="64">
        <f>X222*G222/1</f>
        <v>0.65761999999999998</v>
      </c>
      <c r="Z222" s="64">
        <f>IF(
                            C222="INSUMO",
                            IFERROR(
                                INDEX(
                                    Insumos!F:F,
                                    MATCH(
                                        A222&amp;B222,
                                        Insumos!I:I,
                                        0)
                                ),
                                "Não encontrado"),
                            IFERROR(
                                INDEX(AA:AA,
                                    MATCH(
                                        A222&amp;B222,AG:AG,
                                        0)
                                ),
                                "Não encontrado")
                        )</f>
        <v>37.793895999999997</v>
      </c>
      <c r="AA222" s="64">
        <f>G222*Z222</f>
        <v>4.9510003759999996</v>
      </c>
      <c r="AB222" s="65"/>
      <c r="AC222" s="65"/>
      <c r="AD222" s="62" t="s">
        <v>39</v>
      </c>
      <c r="AE222" s="66"/>
      <c r="AF222" s="66"/>
    </row>
    <row r="223" spans="1:33" x14ac:dyDescent="0.25">
      <c r="A223" s="137" t="s">
        <v>288</v>
      </c>
      <c r="B223" s="68" t="s">
        <v>38</v>
      </c>
      <c r="C223" s="69" t="s">
        <v>86</v>
      </c>
      <c r="D223" s="70" t="s">
        <v>40</v>
      </c>
      <c r="E223" s="70" t="s">
        <v>289</v>
      </c>
      <c r="F223" s="71" t="s">
        <v>90</v>
      </c>
      <c r="G223" s="71">
        <v>0.05</v>
      </c>
      <c r="H223" s="72">
        <f>IF(
                        C223="INSUMO",
                                        IFERROR(
                                            IF(
                                                INDEX(
                                                    Insumos!C:C,
                                                    MATCH(
                                                        A223&amp;B223,
                                                        Insumos!I:I,
                                                        0)
                                                )="Material",
                                                INDEX(
                                                    Insumos!F:F,
                                                    MATCH(
                                                        A223&amp;B223,
                                                        Insumos!I:I,
                                                        0)
                                                ),
                                                0
                                            ),
                                            "Não encontrado"),
                                        IFERROR(
                                            INDEX(I:I,
                                                MATCH(
                                                    A223&amp;B223,AG:AG,
                                                    0)
                                            ),
                                            "Não encontrado")
                                    )</f>
        <v>0</v>
      </c>
      <c r="I223" s="72">
        <f>H223*G223/1</f>
        <v>0</v>
      </c>
      <c r="J223" s="72">
        <f t="shared" si="131"/>
        <v>30.0758458</v>
      </c>
      <c r="K223" s="72">
        <f t="shared" si="131"/>
        <v>1.5037922900000003</v>
      </c>
      <c r="L223" s="72">
        <f>IF(
                        C223="INSUMO",
                                        IFERROR(
                                            IF(
                                                INDEX(
                                                    Insumos!C:C,
                                                    MATCH(
                                                        A223&amp;B223,
                                                        Insumos!I:I,
                                                        0)
                                                )="Mao_obra",
                                                INDEX(
                                                    Insumos!F:F,
                                                    MATCH(
                                                        A223&amp;B223,
                                                        Insumos!I:I,
                                                        0)
                                                ),
                                                0
                                            ),
                                            "Não encontrado"),
                                        IFERROR(
                                            INDEX(M:M,
                                                MATCH(
                                                    A223&amp;B223,AG:AG,
                                                    0)
                                            ),
                                            "Não encontrado")
                                    )</f>
        <v>25.0558458</v>
      </c>
      <c r="M223" s="72">
        <f>L223*G223/1</f>
        <v>1.2527922900000001</v>
      </c>
      <c r="N223" s="72">
        <f>IF(
                        C223="INSUMO",
                                        IFERROR(
                                            IF(
                                                INDEX(
                                                    Insumos!C:C,
                                                    MATCH(
                                                        A223&amp;B223,
                                                        Insumos!I:I,
                                                        0)
                                                )="Equipamento",
                                                INDEX(
                                                    Insumos!F:F,
                                                    MATCH(
                                                        A223&amp;B223,
                                                        Insumos!I:I,
                                                        0)
                                                ),
                                                0
                                            ),
                                            "Não encontrado"),
                                        IFERROR(
                                            INDEX(O:O,
                                                MATCH(
                                                    A223&amp;B223,AG:AG,
                                                    0)
                                            ),
                                            "Não encontrado")
                                    )</f>
        <v>0</v>
      </c>
      <c r="O223" s="72">
        <f>N223*G223/1</f>
        <v>0</v>
      </c>
      <c r="P223" s="72">
        <f>IF(
                        C223="INSUMO",
                                        IFERROR(
                                            IF(
                                                INDEX(
                                                    Insumos!C:C,
                                                    MATCH(
                                                        A223&amp;B223,
                                                        Insumos!I:I,
                                                        0)
                                                )="Transporte",
                                                INDEX(
                                                    Insumos!F:F,
                                                    MATCH(
                                                        A223&amp;B223,
                                                        Insumos!I:I,
                                                        0)
                                                ),
                                                0
                                            ),
                                            "Não encontrado"),
                                        IFERROR(
                                            INDEX(Q:Q,
                                                MATCH(
                                                    A223&amp;B223,AG:AG,
                                                    0)
                                            ),
                                            "Não encontrado")
                                    )</f>
        <v>0</v>
      </c>
      <c r="Q223" s="72">
        <f>P223*G223/1</f>
        <v>0</v>
      </c>
      <c r="R223" s="72">
        <f>IF(
                        C223="INSUMO",
                                        IFERROR(
                                            IF(
                                                INDEX(
                                                    Insumos!C:C,
                                                    MATCH(
                                                        A223&amp;B223,
                                                        Insumos!I:I,
                                                        0)
                                                )="Terceirizados",
                                                INDEX(
                                                    Insumos!F:F,
                                                    MATCH(
                                                        A223&amp;B223,
                                                        Insumos!I:I,
                                                        0)
                                                ),
                                                0
                                            ),
                                            "Não encontrado"),
                                        IFERROR(
                                            INDEX(S:S,
                                                MATCH(
                                                    A223&amp;B223,AG:AG,
                                                    0)
                                            ),
                                            "Não encontrado")
                                    )</f>
        <v>0</v>
      </c>
      <c r="S223" s="72">
        <f>R223*G223/1</f>
        <v>0</v>
      </c>
      <c r="T223" s="72">
        <f>IF(
                        C223="INSUMO",
                                        IFERROR(
                                            IF(
                                                INDEX(
                                                    Insumos!C:C,
                                                    MATCH(
                                                        A223&amp;B223,
                                                        Insumos!I:I,
                                                        0)
                                                )="Comissionamento",
                                                INDEX(
                                                    Insumos!F:F,
                                                    MATCH(
                                                        A223&amp;B223,
                                                        Insumos!I:I,
                                                        0)
                                                ),
                                                0
                                            ),
                                            "Não encontrado"),
                                        IFERROR(
                                            INDEX(U:U,
                                                MATCH(
                                                    A223&amp;B223,AG:AG,
                                                    0)
                                            ),
                                            "Não encontrado")
                                    )</f>
        <v>0</v>
      </c>
      <c r="U223" s="72">
        <f>T223*G223/1</f>
        <v>0</v>
      </c>
      <c r="V223" s="72">
        <f>IF(
                        C223="INSUMO",
                                        IFERROR(
                                            IF(
                                                INDEX(
                                                    Insumos!C:C,
                                                    MATCH(
                                                        A223&amp;B223,
                                                        Insumos!I:I,
                                                        0)
                                                )="Verba",
                                                INDEX(
                                                    Insumos!F:F,
                                                    MATCH(
                                                        A223&amp;B223,
                                                        Insumos!I:I,
                                                        0)
                                                ),
                                                0
                                            ),
                                            "Não encontrado"),
                                        IFERROR(
                                            INDEX(W:W,
                                                MATCH(
                                                    A223&amp;B223,AG:AG,
                                                    0)
                                            ),
                                            "Não encontrado")
                                    )</f>
        <v>0</v>
      </c>
      <c r="W223" s="72">
        <f>V223*G223/1</f>
        <v>0</v>
      </c>
      <c r="X223" s="72">
        <f>IF(
                        C223="INSUMO",
                                        IFERROR(
                                            IF(
                                                INDEX(
                                                    Insumos!C:C,
                                                    MATCH(
                                                        A223&amp;B223,
                                                        Insumos!I:I,
                                                        0)
                                                )="Outro",
                                                INDEX(
                                                    Insumos!F:F,
                                                    MATCH(
                                                        A223&amp;B223,
                                                        Insumos!I:I,
                                                        0)
                                                ),
                                                0
                                            ),
                                            "Não encontrado"),
                                        IFERROR(
                                            INDEX(Y:Y,
                                                MATCH(
                                                    A223&amp;B223,AG:AG,
                                                    0)
                                            ),
                                            "Não encontrado")
                                    )</f>
        <v>5.0199999999999996</v>
      </c>
      <c r="Y223" s="72">
        <f>X223*G223/1</f>
        <v>0.251</v>
      </c>
      <c r="Z223" s="72">
        <f>IF(
                            C223="INSUMO",
                            IFERROR(
                                INDEX(
                                    Insumos!F:F,
                                    MATCH(
                                        A223&amp;B223,
                                        Insumos!I:I,
                                        0)
                                ),
                                "Não encontrado"),
                            IFERROR(
                                INDEX(AA:AA,
                                    MATCH(
                                        A223&amp;B223,AG:AG,
                                        0)
                                ),
                                "Não encontrado")
                        )</f>
        <v>30.0758458</v>
      </c>
      <c r="AA223" s="72">
        <f>G223*Z223</f>
        <v>1.50379229</v>
      </c>
      <c r="AB223" s="73"/>
      <c r="AC223" s="73"/>
      <c r="AD223" s="70" t="s">
        <v>39</v>
      </c>
      <c r="AE223" s="74"/>
      <c r="AF223" s="74"/>
    </row>
    <row r="224" spans="1:33" x14ac:dyDescent="0.25">
      <c r="A224" s="138" t="s">
        <v>290</v>
      </c>
      <c r="B224" s="60" t="s">
        <v>38</v>
      </c>
      <c r="C224" s="61" t="s">
        <v>45</v>
      </c>
      <c r="D224" s="62" t="s">
        <v>40</v>
      </c>
      <c r="E224" s="62" t="s">
        <v>291</v>
      </c>
      <c r="F224" s="63" t="s">
        <v>95</v>
      </c>
      <c r="G224" s="63">
        <v>2.5000000000000001E-2</v>
      </c>
      <c r="H224" s="64">
        <f>IF(
                        C224="INSUMO",
                                        IFERROR(
                                            IF(
                                                INDEX(
                                                    Insumos!C:C,
                                                    MATCH(
                                                        A224&amp;B224,
                                                        Insumos!I:I,
                                                        0)
                                                )="Material",
                                                INDEX(
                                                    Insumos!F:F,
                                                    MATCH(
                                                        A224&amp;B224,
                                                        Insumos!I:I,
                                                        0)
                                                ),
                                                0
                                            ),
                                            "Não encontrado"),
                                        IFERROR(
                                            INDEX(I:I,
                                                MATCH(
                                                    A224&amp;B224,AG:AG,
                                                    0)
                                            ),
                                            "Não encontrado")
                                    )</f>
        <v>25.45</v>
      </c>
      <c r="I224" s="64">
        <f>H224*G224/1</f>
        <v>0.63624999999999998</v>
      </c>
      <c r="J224" s="64">
        <f t="shared" si="131"/>
        <v>0</v>
      </c>
      <c r="K224" s="64">
        <f t="shared" si="131"/>
        <v>0</v>
      </c>
      <c r="L224" s="64">
        <f>IF(
                        C224="INSUMO",
                                        IFERROR(
                                            IF(
                                                INDEX(
                                                    Insumos!C:C,
                                                    MATCH(
                                                        A224&amp;B224,
                                                        Insumos!I:I,
                                                        0)
                                                )="Mao_obra",
                                                INDEX(
                                                    Insumos!F:F,
                                                    MATCH(
                                                        A224&amp;B224,
                                                        Insumos!I:I,
                                                        0)
                                                ),
                                                0
                                            ),
                                            "Não encontrado"),
                                        IFERROR(
                                            INDEX(M:M,
                                                MATCH(
                                                    A224&amp;B224,AG:AG,
                                                    0)
                                            ),
                                            "Não encontrado")
                                    )</f>
        <v>0</v>
      </c>
      <c r="M224" s="64">
        <f>L224*G224/1</f>
        <v>0</v>
      </c>
      <c r="N224" s="64">
        <f>IF(
                        C224="INSUMO",
                                        IFERROR(
                                            IF(
                                                INDEX(
                                                    Insumos!C:C,
                                                    MATCH(
                                                        A224&amp;B224,
                                                        Insumos!I:I,
                                                        0)
                                                )="Equipamento",
                                                INDEX(
                                                    Insumos!F:F,
                                                    MATCH(
                                                        A224&amp;B224,
                                                        Insumos!I:I,
                                                        0)
                                                ),
                                                0
                                            ),
                                            "Não encontrado"),
                                        IFERROR(
                                            INDEX(O:O,
                                                MATCH(
                                                    A224&amp;B224,AG:AG,
                                                    0)
                                            ),
                                            "Não encontrado")
                                    )</f>
        <v>0</v>
      </c>
      <c r="O224" s="64">
        <f>N224*G224/1</f>
        <v>0</v>
      </c>
      <c r="P224" s="64">
        <f>IF(
                        C224="INSUMO",
                                        IFERROR(
                                            IF(
                                                INDEX(
                                                    Insumos!C:C,
                                                    MATCH(
                                                        A224&amp;B224,
                                                        Insumos!I:I,
                                                        0)
                                                )="Transporte",
                                                INDEX(
                                                    Insumos!F:F,
                                                    MATCH(
                                                        A224&amp;B224,
                                                        Insumos!I:I,
                                                        0)
                                                ),
                                                0
                                            ),
                                            "Não encontrado"),
                                        IFERROR(
                                            INDEX(Q:Q,
                                                MATCH(
                                                    A224&amp;B224,AG:AG,
                                                    0)
                                            ),
                                            "Não encontrado")
                                    )</f>
        <v>0</v>
      </c>
      <c r="Q224" s="64">
        <f>P224*G224/1</f>
        <v>0</v>
      </c>
      <c r="R224" s="64">
        <f>IF(
                        C224="INSUMO",
                                        IFERROR(
                                            IF(
                                                INDEX(
                                                    Insumos!C:C,
                                                    MATCH(
                                                        A224&amp;B224,
                                                        Insumos!I:I,
                                                        0)
                                                )="Terceirizados",
                                                INDEX(
                                                    Insumos!F:F,
                                                    MATCH(
                                                        A224&amp;B224,
                                                        Insumos!I:I,
                                                        0)
                                                ),
                                                0
                                            ),
                                            "Não encontrado"),
                                        IFERROR(
                                            INDEX(S:S,
                                                MATCH(
                                                    A224&amp;B224,AG:AG,
                                                    0)
                                            ),
                                            "Não encontrado")
                                    )</f>
        <v>0</v>
      </c>
      <c r="S224" s="64">
        <f>R224*G224/1</f>
        <v>0</v>
      </c>
      <c r="T224" s="64">
        <f>IF(
                        C224="INSUMO",
                                        IFERROR(
                                            IF(
                                                INDEX(
                                                    Insumos!C:C,
                                                    MATCH(
                                                        A224&amp;B224,
                                                        Insumos!I:I,
                                                        0)
                                                )="Comissionamento",
                                                INDEX(
                                                    Insumos!F:F,
                                                    MATCH(
                                                        A224&amp;B224,
                                                        Insumos!I:I,
                                                        0)
                                                ),
                                                0
                                            ),
                                            "Não encontrado"),
                                        IFERROR(
                                            INDEX(U:U,
                                                MATCH(
                                                    A224&amp;B224,AG:AG,
                                                    0)
                                            ),
                                            "Não encontrado")
                                    )</f>
        <v>0</v>
      </c>
      <c r="U224" s="64">
        <f>T224*G224/1</f>
        <v>0</v>
      </c>
      <c r="V224" s="64">
        <f>IF(
                        C224="INSUMO",
                                        IFERROR(
                                            IF(
                                                INDEX(
                                                    Insumos!C:C,
                                                    MATCH(
                                                        A224&amp;B224,
                                                        Insumos!I:I,
                                                        0)
                                                )="Verba",
                                                INDEX(
                                                    Insumos!F:F,
                                                    MATCH(
                                                        A224&amp;B224,
                                                        Insumos!I:I,
                                                        0)
                                                ),
                                                0
                                            ),
                                            "Não encontrado"),
                                        IFERROR(
                                            INDEX(W:W,
                                                MATCH(
                                                    A224&amp;B224,AG:AG,
                                                    0)
                                            ),
                                            "Não encontrado")
                                    )</f>
        <v>0</v>
      </c>
      <c r="W224" s="64">
        <f>V224*G224/1</f>
        <v>0</v>
      </c>
      <c r="X224" s="64">
        <f>IF(
                        C224="INSUMO",
                                        IFERROR(
                                            IF(
                                                INDEX(
                                                    Insumos!C:C,
                                                    MATCH(
                                                        A224&amp;B224,
                                                        Insumos!I:I,
                                                        0)
                                                )="Outro",
                                                INDEX(
                                                    Insumos!F:F,
                                                    MATCH(
                                                        A224&amp;B224,
                                                        Insumos!I:I,
                                                        0)
                                                ),
                                                0
                                            ),
                                            "Não encontrado"),
                                        IFERROR(
                                            INDEX(Y:Y,
                                                MATCH(
                                                    A224&amp;B224,AG:AG,
                                                    0)
                                            ),
                                            "Não encontrado")
                                    )</f>
        <v>0</v>
      </c>
      <c r="Y224" s="64">
        <f>X224*G224/1</f>
        <v>0</v>
      </c>
      <c r="Z224" s="64">
        <f>IF(
                            C224="INSUMO",
                            IFERROR(
                                INDEX(
                                    Insumos!F:F,
                                    MATCH(
                                        A224&amp;B224,
                                        Insumos!I:I,
                                        0)
                                ),
                                "Não encontrado"),
                            IFERROR(
                                INDEX(AA:AA,
                                    MATCH(
                                        A224&amp;B224,AG:AG,
                                        0)
                                ),
                                "Não encontrado")
                        )</f>
        <v>25.45</v>
      </c>
      <c r="AA224" s="64">
        <f>G224*Z224</f>
        <v>0.63624999999999998</v>
      </c>
      <c r="AB224" s="65"/>
      <c r="AC224" s="65"/>
      <c r="AD224" s="62" t="s">
        <v>39</v>
      </c>
      <c r="AE224" s="66"/>
      <c r="AF224" s="66"/>
    </row>
    <row r="225" spans="1:33" x14ac:dyDescent="0.25">
      <c r="A225" s="137" t="s">
        <v>292</v>
      </c>
      <c r="B225" s="68" t="s">
        <v>38</v>
      </c>
      <c r="C225" s="69" t="s">
        <v>45</v>
      </c>
      <c r="D225" s="70" t="s">
        <v>40</v>
      </c>
      <c r="E225" s="70" t="s">
        <v>293</v>
      </c>
      <c r="F225" s="71" t="s">
        <v>78</v>
      </c>
      <c r="G225" s="71">
        <v>0.64400000000000002</v>
      </c>
      <c r="H225" s="72">
        <f>IF(
                        C225="INSUMO",
                                        IFERROR(
                                            IF(
                                                INDEX(
                                                    Insumos!C:C,
                                                    MATCH(
                                                        A225&amp;B225,
                                                        Insumos!I:I,
                                                        0)
                                                )="Material",
                                                INDEX(
                                                    Insumos!F:F,
                                                    MATCH(
                                                        A225&amp;B225,
                                                        Insumos!I:I,
                                                        0)
                                                ),
                                                0
                                            ),
                                            "Não encontrado"),
                                        IFERROR(
                                            INDEX(I:I,
                                                MATCH(
                                                    A225&amp;B225,AG:AG,
                                                    0)
                                            ),
                                            "Não encontrado")
                                    )</f>
        <v>0.24</v>
      </c>
      <c r="I225" s="72">
        <f>H225*G225/1</f>
        <v>0.15456</v>
      </c>
      <c r="J225" s="72">
        <f t="shared" si="131"/>
        <v>0</v>
      </c>
      <c r="K225" s="72">
        <f t="shared" si="131"/>
        <v>0</v>
      </c>
      <c r="L225" s="72">
        <f>IF(
                        C225="INSUMO",
                                        IFERROR(
                                            IF(
                                                INDEX(
                                                    Insumos!C:C,
                                                    MATCH(
                                                        A225&amp;B225,
                                                        Insumos!I:I,
                                                        0)
                                                )="Mao_obra",
                                                INDEX(
                                                    Insumos!F:F,
                                                    MATCH(
                                                        A225&amp;B225,
                                                        Insumos!I:I,
                                                        0)
                                                ),
                                                0
                                            ),
                                            "Não encontrado"),
                                        IFERROR(
                                            INDEX(M:M,
                                                MATCH(
                                                    A225&amp;B225,AG:AG,
                                                    0)
                                            ),
                                            "Não encontrado")
                                    )</f>
        <v>0</v>
      </c>
      <c r="M225" s="72">
        <f>L225*G225/1</f>
        <v>0</v>
      </c>
      <c r="N225" s="72">
        <f>IF(
                        C225="INSUMO",
                                        IFERROR(
                                            IF(
                                                INDEX(
                                                    Insumos!C:C,
                                                    MATCH(
                                                        A225&amp;B225,
                                                        Insumos!I:I,
                                                        0)
                                                )="Equipamento",
                                                INDEX(
                                                    Insumos!F:F,
                                                    MATCH(
                                                        A225&amp;B225,
                                                        Insumos!I:I,
                                                        0)
                                                ),
                                                0
                                            ),
                                            "Não encontrado"),
                                        IFERROR(
                                            INDEX(O:O,
                                                MATCH(
                                                    A225&amp;B225,AG:AG,
                                                    0)
                                            ),
                                            "Não encontrado")
                                    )</f>
        <v>0</v>
      </c>
      <c r="O225" s="72">
        <f>N225*G225/1</f>
        <v>0</v>
      </c>
      <c r="P225" s="72">
        <f>IF(
                        C225="INSUMO",
                                        IFERROR(
                                            IF(
                                                INDEX(
                                                    Insumos!C:C,
                                                    MATCH(
                                                        A225&amp;B225,
                                                        Insumos!I:I,
                                                        0)
                                                )="Transporte",
                                                INDEX(
                                                    Insumos!F:F,
                                                    MATCH(
                                                        A225&amp;B225,
                                                        Insumos!I:I,
                                                        0)
                                                ),
                                                0
                                            ),
                                            "Não encontrado"),
                                        IFERROR(
                                            INDEX(Q:Q,
                                                MATCH(
                                                    A225&amp;B225,AG:AG,
                                                    0)
                                            ),
                                            "Não encontrado")
                                    )</f>
        <v>0</v>
      </c>
      <c r="Q225" s="72">
        <f>P225*G225/1</f>
        <v>0</v>
      </c>
      <c r="R225" s="72">
        <f>IF(
                        C225="INSUMO",
                                        IFERROR(
                                            IF(
                                                INDEX(
                                                    Insumos!C:C,
                                                    MATCH(
                                                        A225&amp;B225,
                                                        Insumos!I:I,
                                                        0)
                                                )="Terceirizados",
                                                INDEX(
                                                    Insumos!F:F,
                                                    MATCH(
                                                        A225&amp;B225,
                                                        Insumos!I:I,
                                                        0)
                                                ),
                                                0
                                            ),
                                            "Não encontrado"),
                                        IFERROR(
                                            INDEX(S:S,
                                                MATCH(
                                                    A225&amp;B225,AG:AG,
                                                    0)
                                            ),
                                            "Não encontrado")
                                    )</f>
        <v>0</v>
      </c>
      <c r="S225" s="72">
        <f>R225*G225/1</f>
        <v>0</v>
      </c>
      <c r="T225" s="72">
        <f>IF(
                        C225="INSUMO",
                                        IFERROR(
                                            IF(
                                                INDEX(
                                                    Insumos!C:C,
                                                    MATCH(
                                                        A225&amp;B225,
                                                        Insumos!I:I,
                                                        0)
                                                )="Comissionamento",
                                                INDEX(
                                                    Insumos!F:F,
                                                    MATCH(
                                                        A225&amp;B225,
                                                        Insumos!I:I,
                                                        0)
                                                ),
                                                0
                                            ),
                                            "Não encontrado"),
                                        IFERROR(
                                            INDEX(U:U,
                                                MATCH(
                                                    A225&amp;B225,AG:AG,
                                                    0)
                                            ),
                                            "Não encontrado")
                                    )</f>
        <v>0</v>
      </c>
      <c r="U225" s="72">
        <f>T225*G225/1</f>
        <v>0</v>
      </c>
      <c r="V225" s="72">
        <f>IF(
                        C225="INSUMO",
                                        IFERROR(
                                            IF(
                                                INDEX(
                                                    Insumos!C:C,
                                                    MATCH(
                                                        A225&amp;B225,
                                                        Insumos!I:I,
                                                        0)
                                                )="Verba",
                                                INDEX(
                                                    Insumos!F:F,
                                                    MATCH(
                                                        A225&amp;B225,
                                                        Insumos!I:I,
                                                        0)
                                                ),
                                                0
                                            ),
                                            "Não encontrado"),
                                        IFERROR(
                                            INDEX(W:W,
                                                MATCH(
                                                    A225&amp;B225,AG:AG,
                                                    0)
                                            ),
                                            "Não encontrado")
                                    )</f>
        <v>0</v>
      </c>
      <c r="W225" s="72">
        <f>V225*G225/1</f>
        <v>0</v>
      </c>
      <c r="X225" s="72">
        <f>IF(
                        C225="INSUMO",
                                        IFERROR(
                                            IF(
                                                INDEX(
                                                    Insumos!C:C,
                                                    MATCH(
                                                        A225&amp;B225,
                                                        Insumos!I:I,
                                                        0)
                                                )="Outro",
                                                INDEX(
                                                    Insumos!F:F,
                                                    MATCH(
                                                        A225&amp;B225,
                                                        Insumos!I:I,
                                                        0)
                                                ),
                                                0
                                            ),
                                            "Não encontrado"),
                                        IFERROR(
                                            INDEX(Y:Y,
                                                MATCH(
                                                    A225&amp;B225,AG:AG,
                                                    0)
                                            ),
                                            "Não encontrado")
                                    )</f>
        <v>0</v>
      </c>
      <c r="Y225" s="72">
        <f>X225*G225/1</f>
        <v>0</v>
      </c>
      <c r="Z225" s="72">
        <f>IF(
                            C225="INSUMO",
                            IFERROR(
                                INDEX(
                                    Insumos!F:F,
                                    MATCH(
                                        A225&amp;B225,
                                        Insumos!I:I,
                                        0)
                                ),
                                "Não encontrado"),
                            IFERROR(
                                INDEX(AA:AA,
                                    MATCH(
                                        A225&amp;B225,AG:AG,
                                        0)
                                ),
                                "Não encontrado")
                        )</f>
        <v>0.24</v>
      </c>
      <c r="AA225" s="72">
        <f>G225*Z225</f>
        <v>0.15456</v>
      </c>
      <c r="AB225" s="73"/>
      <c r="AC225" s="73"/>
      <c r="AD225" s="70" t="s">
        <v>39</v>
      </c>
      <c r="AE225" s="74"/>
      <c r="AF225" s="74"/>
    </row>
    <row r="226" spans="1:33" x14ac:dyDescent="0.25">
      <c r="A226" s="136" t="s">
        <v>335</v>
      </c>
      <c r="B226" s="51" t="s">
        <v>38</v>
      </c>
      <c r="C226" s="52" t="s">
        <v>39</v>
      </c>
      <c r="D226" s="53" t="s">
        <v>40</v>
      </c>
      <c r="E226" s="53" t="s">
        <v>336</v>
      </c>
      <c r="F226" s="54" t="s">
        <v>108</v>
      </c>
      <c r="G226" s="55"/>
      <c r="H226" s="56"/>
      <c r="I226" s="56">
        <f>SUM(I227:I231)</f>
        <v>869.6961</v>
      </c>
      <c r="J226" s="56"/>
      <c r="K226" s="56">
        <f>SUM(K227:K231)</f>
        <v>26.957472746368001</v>
      </c>
      <c r="L226" s="56"/>
      <c r="M226" s="56">
        <f>SUM(M227:M231)</f>
        <v>22.613657040000003</v>
      </c>
      <c r="N226" s="56"/>
      <c r="O226" s="56">
        <f>SUM(O227:O231)</f>
        <v>0.13650170636799999</v>
      </c>
      <c r="P226" s="56"/>
      <c r="Q226" s="56">
        <f>SUM(Q227:Q231)</f>
        <v>0</v>
      </c>
      <c r="R226" s="56"/>
      <c r="S226" s="56">
        <f>SUM(S227:S231)</f>
        <v>0</v>
      </c>
      <c r="T226" s="56"/>
      <c r="U226" s="56">
        <f>SUM(U227:U231)</f>
        <v>0</v>
      </c>
      <c r="V226" s="56"/>
      <c r="W226" s="56">
        <f>SUM(W227:W231)</f>
        <v>0</v>
      </c>
      <c r="X226" s="56"/>
      <c r="Y226" s="56">
        <f>SUM(Y227:Y231)</f>
        <v>4.2073140000000002</v>
      </c>
      <c r="Z226" s="56"/>
      <c r="AA226" s="56">
        <f>SUM(AA227:AA231)</f>
        <v>896.65357274636801</v>
      </c>
      <c r="AB226" s="57" t="s">
        <v>39</v>
      </c>
      <c r="AC226" s="57"/>
      <c r="AD226" s="53" t="s">
        <v>39</v>
      </c>
      <c r="AE226" s="58" t="s">
        <v>39</v>
      </c>
      <c r="AF226" s="58" t="s">
        <v>262</v>
      </c>
      <c r="AG226" t="str">
        <f>A226&amp;B226&amp;C226</f>
        <v>96557SINAPI</v>
      </c>
    </row>
    <row r="227" spans="1:33" x14ac:dyDescent="0.25">
      <c r="A227" s="137" t="s">
        <v>304</v>
      </c>
      <c r="B227" s="68" t="s">
        <v>38</v>
      </c>
      <c r="C227" s="69" t="s">
        <v>86</v>
      </c>
      <c r="D227" s="70" t="s">
        <v>40</v>
      </c>
      <c r="E227" s="70" t="s">
        <v>305</v>
      </c>
      <c r="F227" s="71" t="s">
        <v>111</v>
      </c>
      <c r="G227" s="71">
        <v>7.4999999999999997E-2</v>
      </c>
      <c r="H227" s="72">
        <f>IF(
                        C227="INSUMO",
                                        IFERROR(
                                            IF(
                                                INDEX(
                                                    Insumos!C:C,
                                                    MATCH(
                                                        A227&amp;B227,
                                                        Insumos!I:I,
                                                        0)
                                                )="Material",
                                                INDEX(
                                                    Insumos!F:F,
                                                    MATCH(
                                                        A227&amp;B227,
                                                        Insumos!I:I,
                                                        0)
                                                ),
                                                0
                                            ),
                                            "Não encontrado"),
                                        IFERROR(
                                            INDEX(I:I,
                                                MATCH(
                                                    A227&amp;B227,AG:AG,
                                                    0)
                                            ),
                                            "Não encontrado")
                                    )</f>
        <v>0</v>
      </c>
      <c r="I227" s="72">
        <f>H227*G227/1</f>
        <v>0</v>
      </c>
      <c r="J227" s="72">
        <f t="shared" ref="J227:K231" si="132">T227 + N227 + L227 + X227 + R227 + P227 + V227</f>
        <v>0.60566310400000001</v>
      </c>
      <c r="K227" s="72">
        <f t="shared" si="132"/>
        <v>4.5424732799999999E-2</v>
      </c>
      <c r="L227" s="72">
        <f>IF(
                        C227="INSUMO",
                                        IFERROR(
                                            IF(
                                                INDEX(
                                                    Insumos!C:C,
                                                    MATCH(
                                                        A227&amp;B227,
                                                        Insumos!I:I,
                                                        0)
                                                )="Mao_obra",
                                                INDEX(
                                                    Insumos!F:F,
                                                    MATCH(
                                                        A227&amp;B227,
                                                        Insumos!I:I,
                                                        0)
                                                ),
                                                0
                                            ),
                                            "Não encontrado"),
                                        IFERROR(
                                            INDEX(M:M,
                                                MATCH(
                                                    A227&amp;B227,AG:AG,
                                                    0)
                                            ),
                                            "Não encontrado")
                                    )</f>
        <v>0</v>
      </c>
      <c r="M227" s="72">
        <f>L227*G227/1</f>
        <v>0</v>
      </c>
      <c r="N227" s="72">
        <f>IF(
                        C227="INSUMO",
                                        IFERROR(
                                            IF(
                                                INDEX(
                                                    Insumos!C:C,
                                                    MATCH(
                                                        A227&amp;B227,
                                                        Insumos!I:I,
                                                        0)
                                                )="Equipamento",
                                                INDEX(
                                                    Insumos!F:F,
                                                    MATCH(
                                                        A227&amp;B227,
                                                        Insumos!I:I,
                                                        0)
                                                ),
                                                0
                                            ),
                                            "Não encontrado"),
                                        IFERROR(
                                            INDEX(O:O,
                                                MATCH(
                                                    A227&amp;B227,AG:AG,
                                                    0)
                                            ),
                                            "Não encontrado")
                                    )</f>
        <v>0.60566310400000001</v>
      </c>
      <c r="O227" s="72">
        <f>N227*G227/1</f>
        <v>4.5424732799999999E-2</v>
      </c>
      <c r="P227" s="72">
        <f>IF(
                        C227="INSUMO",
                                        IFERROR(
                                            IF(
                                                INDEX(
                                                    Insumos!C:C,
                                                    MATCH(
                                                        A227&amp;B227,
                                                        Insumos!I:I,
                                                        0)
                                                )="Transporte",
                                                INDEX(
                                                    Insumos!F:F,
                                                    MATCH(
                                                        A227&amp;B227,
                                                        Insumos!I:I,
                                                        0)
                                                ),
                                                0
                                            ),
                                            "Não encontrado"),
                                        IFERROR(
                                            INDEX(Q:Q,
                                                MATCH(
                                                    A227&amp;B227,AG:AG,
                                                    0)
                                            ),
                                            "Não encontrado")
                                    )</f>
        <v>0</v>
      </c>
      <c r="Q227" s="72">
        <f>P227*G227/1</f>
        <v>0</v>
      </c>
      <c r="R227" s="72">
        <f>IF(
                        C227="INSUMO",
                                        IFERROR(
                                            IF(
                                                INDEX(
                                                    Insumos!C:C,
                                                    MATCH(
                                                        A227&amp;B227,
                                                        Insumos!I:I,
                                                        0)
                                                )="Terceirizados",
                                                INDEX(
                                                    Insumos!F:F,
                                                    MATCH(
                                                        A227&amp;B227,
                                                        Insumos!I:I,
                                                        0)
                                                ),
                                                0
                                            ),
                                            "Não encontrado"),
                                        IFERROR(
                                            INDEX(S:S,
                                                MATCH(
                                                    A227&amp;B227,AG:AG,
                                                    0)
                                            ),
                                            "Não encontrado")
                                    )</f>
        <v>0</v>
      </c>
      <c r="S227" s="72">
        <f>R227*G227/1</f>
        <v>0</v>
      </c>
      <c r="T227" s="72">
        <f>IF(
                        C227="INSUMO",
                                        IFERROR(
                                            IF(
                                                INDEX(
                                                    Insumos!C:C,
                                                    MATCH(
                                                        A227&amp;B227,
                                                        Insumos!I:I,
                                                        0)
                                                )="Comissionamento",
                                                INDEX(
                                                    Insumos!F:F,
                                                    MATCH(
                                                        A227&amp;B227,
                                                        Insumos!I:I,
                                                        0)
                                                ),
                                                0
                                            ),
                                            "Não encontrado"),
                                        IFERROR(
                                            INDEX(U:U,
                                                MATCH(
                                                    A227&amp;B227,AG:AG,
                                                    0)
                                            ),
                                            "Não encontrado")
                                    )</f>
        <v>0</v>
      </c>
      <c r="U227" s="72">
        <f>T227*G227/1</f>
        <v>0</v>
      </c>
      <c r="V227" s="72">
        <f>IF(
                        C227="INSUMO",
                                        IFERROR(
                                            IF(
                                                INDEX(
                                                    Insumos!C:C,
                                                    MATCH(
                                                        A227&amp;B227,
                                                        Insumos!I:I,
                                                        0)
                                                )="Verba",
                                                INDEX(
                                                    Insumos!F:F,
                                                    MATCH(
                                                        A227&amp;B227,
                                                        Insumos!I:I,
                                                        0)
                                                ),
                                                0
                                            ),
                                            "Não encontrado"),
                                        IFERROR(
                                            INDEX(W:W,
                                                MATCH(
                                                    A227&amp;B227,AG:AG,
                                                    0)
                                            ),
                                            "Não encontrado")
                                    )</f>
        <v>0</v>
      </c>
      <c r="W227" s="72">
        <f>V227*G227/1</f>
        <v>0</v>
      </c>
      <c r="X227" s="72">
        <f>IF(
                        C227="INSUMO",
                                        IFERROR(
                                            IF(
                                                INDEX(
                                                    Insumos!C:C,
                                                    MATCH(
                                                        A227&amp;B227,
                                                        Insumos!I:I,
                                                        0)
                                                )="Outro",
                                                INDEX(
                                                    Insumos!F:F,
                                                    MATCH(
                                                        A227&amp;B227,
                                                        Insumos!I:I,
                                                        0)
                                                ),
                                                0
                                            ),
                                            "Não encontrado"),
                                        IFERROR(
                                            INDEX(Y:Y,
                                                MATCH(
                                                    A227&amp;B227,AG:AG,
                                                    0)
                                            ),
                                            "Não encontrado")
                                    )</f>
        <v>0</v>
      </c>
      <c r="Y227" s="72">
        <f>X227*G227/1</f>
        <v>0</v>
      </c>
      <c r="Z227" s="72">
        <f>IF(
                            C227="INSUMO",
                            IFERROR(
                                INDEX(
                                    Insumos!F:F,
                                    MATCH(
                                        A227&amp;B227,
                                        Insumos!I:I,
                                        0)
                                ),
                                "Não encontrado"),
                            IFERROR(
                                INDEX(AA:AA,
                                    MATCH(
                                        A227&amp;B227,AG:AG,
                                        0)
                                ),
                                "Não encontrado")
                        )</f>
        <v>0.60566310400000001</v>
      </c>
      <c r="AA227" s="72">
        <f>G227*Z227</f>
        <v>4.5424732799999999E-2</v>
      </c>
      <c r="AB227" s="73"/>
      <c r="AC227" s="73"/>
      <c r="AD227" s="70" t="s">
        <v>39</v>
      </c>
      <c r="AE227" s="74"/>
      <c r="AF227" s="74"/>
    </row>
    <row r="228" spans="1:33" x14ac:dyDescent="0.25">
      <c r="A228" s="138" t="s">
        <v>306</v>
      </c>
      <c r="B228" s="60" t="s">
        <v>38</v>
      </c>
      <c r="C228" s="61" t="s">
        <v>86</v>
      </c>
      <c r="D228" s="62" t="s">
        <v>40</v>
      </c>
      <c r="E228" s="62" t="s">
        <v>307</v>
      </c>
      <c r="F228" s="63" t="s">
        <v>114</v>
      </c>
      <c r="G228" s="63">
        <v>9.1999999999999998E-2</v>
      </c>
      <c r="H228" s="64">
        <f>IF(
                        C228="INSUMO",
                                        IFERROR(
                                            IF(
                                                INDEX(
                                                    Insumos!C:C,
                                                    MATCH(
                                                        A228&amp;B228,
                                                        Insumos!I:I,
                                                        0)
                                                )="Material",
                                                INDEX(
                                                    Insumos!F:F,
                                                    MATCH(
                                                        A228&amp;B228,
                                                        Insumos!I:I,
                                                        0)
                                                ),
                                                0
                                            ),
                                            "Não encontrado"),
                                        IFERROR(
                                            INDEX(I:I,
                                                MATCH(
                                                    A228&amp;B228,AG:AG,
                                                    0)
                                            ),
                                            "Não encontrado")
                                    )</f>
        <v>0</v>
      </c>
      <c r="I228" s="64">
        <f>H228*G228/1</f>
        <v>0</v>
      </c>
      <c r="J228" s="64">
        <f t="shared" si="132"/>
        <v>1.4319671039999999</v>
      </c>
      <c r="K228" s="64">
        <f t="shared" si="132"/>
        <v>0.13174097356799999</v>
      </c>
      <c r="L228" s="64">
        <f>IF(
                        C228="INSUMO",
                                        IFERROR(
                                            IF(
                                                INDEX(
                                                    Insumos!C:C,
                                                    MATCH(
                                                        A228&amp;B228,
                                                        Insumos!I:I,
                                                        0)
                                                )="Mao_obra",
                                                INDEX(
                                                    Insumos!F:F,
                                                    MATCH(
                                                        A228&amp;B228,
                                                        Insumos!I:I,
                                                        0)
                                                ),
                                                0
                                            ),
                                            "Não encontrado"),
                                        IFERROR(
                                            INDEX(M:M,
                                                MATCH(
                                                    A228&amp;B228,AG:AG,
                                                    0)
                                            ),
                                            "Não encontrado")
                                    )</f>
        <v>0</v>
      </c>
      <c r="M228" s="64">
        <f>L228*G228/1</f>
        <v>0</v>
      </c>
      <c r="N228" s="64">
        <f>IF(
                        C228="INSUMO",
                                        IFERROR(
                                            IF(
                                                INDEX(
                                                    Insumos!C:C,
                                                    MATCH(
                                                        A228&amp;B228,
                                                        Insumos!I:I,
                                                        0)
                                                )="Equipamento",
                                                INDEX(
                                                    Insumos!F:F,
                                                    MATCH(
                                                        A228&amp;B228,
                                                        Insumos!I:I,
                                                        0)
                                                ),
                                                0
                                            ),
                                            "Não encontrado"),
                                        IFERROR(
                                            INDEX(O:O,
                                                MATCH(
                                                    A228&amp;B228,AG:AG,
                                                    0)
                                            ),
                                            "Não encontrado")
                                    )</f>
        <v>0.98996710399999999</v>
      </c>
      <c r="O228" s="64">
        <f>N228*G228/1</f>
        <v>9.1076973568E-2</v>
      </c>
      <c r="P228" s="64">
        <f>IF(
                        C228="INSUMO",
                                        IFERROR(
                                            IF(
                                                INDEX(
                                                    Insumos!C:C,
                                                    MATCH(
                                                        A228&amp;B228,
                                                        Insumos!I:I,
                                                        0)
                                                )="Transporte",
                                                INDEX(
                                                    Insumos!F:F,
                                                    MATCH(
                                                        A228&amp;B228,
                                                        Insumos!I:I,
                                                        0)
                                                ),
                                                0
                                            ),
                                            "Não encontrado"),
                                        IFERROR(
                                            INDEX(Q:Q,
                                                MATCH(
                                                    A228&amp;B228,AG:AG,
                                                    0)
                                            ),
                                            "Não encontrado")
                                    )</f>
        <v>0</v>
      </c>
      <c r="Q228" s="64">
        <f>P228*G228/1</f>
        <v>0</v>
      </c>
      <c r="R228" s="64">
        <f>IF(
                        C228="INSUMO",
                                        IFERROR(
                                            IF(
                                                INDEX(
                                                    Insumos!C:C,
                                                    MATCH(
                                                        A228&amp;B228,
                                                        Insumos!I:I,
                                                        0)
                                                )="Terceirizados",
                                                INDEX(
                                                    Insumos!F:F,
                                                    MATCH(
                                                        A228&amp;B228,
                                                        Insumos!I:I,
                                                        0)
                                                ),
                                                0
                                            ),
                                            "Não encontrado"),
                                        IFERROR(
                                            INDEX(S:S,
                                                MATCH(
                                                    A228&amp;B228,AG:AG,
                                                    0)
                                            ),
                                            "Não encontrado")
                                    )</f>
        <v>0</v>
      </c>
      <c r="S228" s="64">
        <f>R228*G228/1</f>
        <v>0</v>
      </c>
      <c r="T228" s="64">
        <f>IF(
                        C228="INSUMO",
                                        IFERROR(
                                            IF(
                                                INDEX(
                                                    Insumos!C:C,
                                                    MATCH(
                                                        A228&amp;B228,
                                                        Insumos!I:I,
                                                        0)
                                                )="Comissionamento",
                                                INDEX(
                                                    Insumos!F:F,
                                                    MATCH(
                                                        A228&amp;B228,
                                                        Insumos!I:I,
                                                        0)
                                                ),
                                                0
                                            ),
                                            "Não encontrado"),
                                        IFERROR(
                                            INDEX(U:U,
                                                MATCH(
                                                    A228&amp;B228,AG:AG,
                                                    0)
                                            ),
                                            "Não encontrado")
                                    )</f>
        <v>0</v>
      </c>
      <c r="U228" s="64">
        <f>T228*G228/1</f>
        <v>0</v>
      </c>
      <c r="V228" s="64">
        <f>IF(
                        C228="INSUMO",
                                        IFERROR(
                                            IF(
                                                INDEX(
                                                    Insumos!C:C,
                                                    MATCH(
                                                        A228&amp;B228,
                                                        Insumos!I:I,
                                                        0)
                                                )="Verba",
                                                INDEX(
                                                    Insumos!F:F,
                                                    MATCH(
                                                        A228&amp;B228,
                                                        Insumos!I:I,
                                                        0)
                                                ),
                                                0
                                            ),
                                            "Não encontrado"),
                                        IFERROR(
                                            INDEX(W:W,
                                                MATCH(
                                                    A228&amp;B228,AG:AG,
                                                    0)
                                            ),
                                            "Não encontrado")
                                    )</f>
        <v>0</v>
      </c>
      <c r="W228" s="64">
        <f>V228*G228/1</f>
        <v>0</v>
      </c>
      <c r="X228" s="64">
        <f>IF(
                        C228="INSUMO",
                                        IFERROR(
                                            IF(
                                                INDEX(
                                                    Insumos!C:C,
                                                    MATCH(
                                                        A228&amp;B228,
                                                        Insumos!I:I,
                                                        0)
                                                )="Outro",
                                                INDEX(
                                                    Insumos!F:F,
                                                    MATCH(
                                                        A228&amp;B228,
                                                        Insumos!I:I,
                                                        0)
                                                ),
                                                0
                                            ),
                                            "Não encontrado"),
                                        IFERROR(
                                            INDEX(Y:Y,
                                                MATCH(
                                                    A228&amp;B228,AG:AG,
                                                    0)
                                            ),
                                            "Não encontrado")
                                    )</f>
        <v>0.442</v>
      </c>
      <c r="Y228" s="64">
        <f>X228*G228/1</f>
        <v>4.0663999999999999E-2</v>
      </c>
      <c r="Z228" s="64">
        <f>IF(
                            C228="INSUMO",
                            IFERROR(
                                INDEX(
                                    Insumos!F:F,
                                    MATCH(
                                        A228&amp;B228,
                                        Insumos!I:I,
                                        0)
                                ),
                                "Não encontrado"),
                            IFERROR(
                                INDEX(AA:AA,
                                    MATCH(
                                        A228&amp;B228,AG:AG,
                                        0)
                                ),
                                "Não encontrado")
                        )</f>
        <v>1.4319671039999999</v>
      </c>
      <c r="AA228" s="64">
        <f>G228*Z228</f>
        <v>0.13174097356799999</v>
      </c>
      <c r="AB228" s="65"/>
      <c r="AC228" s="65"/>
      <c r="AD228" s="62" t="s">
        <v>39</v>
      </c>
      <c r="AE228" s="66"/>
      <c r="AF228" s="66"/>
    </row>
    <row r="229" spans="1:33" x14ac:dyDescent="0.25">
      <c r="A229" s="137" t="s">
        <v>88</v>
      </c>
      <c r="B229" s="68" t="s">
        <v>38</v>
      </c>
      <c r="C229" s="69" t="s">
        <v>86</v>
      </c>
      <c r="D229" s="70" t="s">
        <v>40</v>
      </c>
      <c r="E229" s="70" t="s">
        <v>89</v>
      </c>
      <c r="F229" s="71" t="s">
        <v>90</v>
      </c>
      <c r="G229" s="71">
        <v>0.501</v>
      </c>
      <c r="H229" s="72">
        <f>IF(
                        C229="INSUMO",
                                        IFERROR(
                                            IF(
                                                INDEX(
                                                    Insumos!C:C,
                                                    MATCH(
                                                        A229&amp;B229,
                                                        Insumos!I:I,
                                                        0)
                                                )="Material",
                                                INDEX(
                                                    Insumos!F:F,
                                                    MATCH(
                                                        A229&amp;B229,
                                                        Insumos!I:I,
                                                        0)
                                                ),
                                                0
                                            ),
                                            "Não encontrado"),
                                        IFERROR(
                                            INDEX(I:I,
                                                MATCH(
                                                    A229&amp;B229,AG:AG,
                                                    0)
                                            ),
                                            "Não encontrado")
                                    )</f>
        <v>0</v>
      </c>
      <c r="I229" s="72">
        <f>H229*G229/1</f>
        <v>0</v>
      </c>
      <c r="J229" s="72">
        <f t="shared" si="132"/>
        <v>28.049120000000002</v>
      </c>
      <c r="K229" s="72">
        <f t="shared" si="132"/>
        <v>14.052609120000001</v>
      </c>
      <c r="L229" s="72">
        <f>IF(
                        C229="INSUMO",
                                        IFERROR(
                                            IF(
                                                INDEX(
                                                    Insumos!C:C,
                                                    MATCH(
                                                        A229&amp;B229,
                                                        Insumos!I:I,
                                                        0)
                                                )="Mao_obra",
                                                INDEX(
                                                    Insumos!F:F,
                                                    MATCH(
                                                        A229&amp;B229,
                                                        Insumos!I:I,
                                                        0)
                                                ),
                                                0
                                            ),
                                            "Não encontrado"),
                                        IFERROR(
                                            INDEX(M:M,
                                                MATCH(
                                                    A229&amp;B229,AG:AG,
                                                    0)
                                            ),
                                            "Não encontrado")
                                    )</f>
        <v>23.079120000000003</v>
      </c>
      <c r="M229" s="72">
        <f>L229*G229/1</f>
        <v>11.562639120000002</v>
      </c>
      <c r="N229" s="72">
        <f>IF(
                        C229="INSUMO",
                                        IFERROR(
                                            IF(
                                                INDEX(
                                                    Insumos!C:C,
                                                    MATCH(
                                                        A229&amp;B229,
                                                        Insumos!I:I,
                                                        0)
                                                )="Equipamento",
                                                INDEX(
                                                    Insumos!F:F,
                                                    MATCH(
                                                        A229&amp;B229,
                                                        Insumos!I:I,
                                                        0)
                                                ),
                                                0
                                            ),
                                            "Não encontrado"),
                                        IFERROR(
                                            INDEX(O:O,
                                                MATCH(
                                                    A229&amp;B229,AG:AG,
                                                    0)
                                            ),
                                            "Não encontrado")
                                    )</f>
        <v>0</v>
      </c>
      <c r="O229" s="72">
        <f>N229*G229/1</f>
        <v>0</v>
      </c>
      <c r="P229" s="72">
        <f>IF(
                        C229="INSUMO",
                                        IFERROR(
                                            IF(
                                                INDEX(
                                                    Insumos!C:C,
                                                    MATCH(
                                                        A229&amp;B229,
                                                        Insumos!I:I,
                                                        0)
                                                )="Transporte",
                                                INDEX(
                                                    Insumos!F:F,
                                                    MATCH(
                                                        A229&amp;B229,
                                                        Insumos!I:I,
                                                        0)
                                                ),
                                                0
                                            ),
                                            "Não encontrado"),
                                        IFERROR(
                                            INDEX(Q:Q,
                                                MATCH(
                                                    A229&amp;B229,AG:AG,
                                                    0)
                                            ),
                                            "Não encontrado")
                                    )</f>
        <v>0</v>
      </c>
      <c r="Q229" s="72">
        <f>P229*G229/1</f>
        <v>0</v>
      </c>
      <c r="R229" s="72">
        <f>IF(
                        C229="INSUMO",
                                        IFERROR(
                                            IF(
                                                INDEX(
                                                    Insumos!C:C,
                                                    MATCH(
                                                        A229&amp;B229,
                                                        Insumos!I:I,
                                                        0)
                                                )="Terceirizados",
                                                INDEX(
                                                    Insumos!F:F,
                                                    MATCH(
                                                        A229&amp;B229,
                                                        Insumos!I:I,
                                                        0)
                                                ),
                                                0
                                            ),
                                            "Não encontrado"),
                                        IFERROR(
                                            INDEX(S:S,
                                                MATCH(
                                                    A229&amp;B229,AG:AG,
                                                    0)
                                            ),
                                            "Não encontrado")
                                    )</f>
        <v>0</v>
      </c>
      <c r="S229" s="72">
        <f>R229*G229/1</f>
        <v>0</v>
      </c>
      <c r="T229" s="72">
        <f>IF(
                        C229="INSUMO",
                                        IFERROR(
                                            IF(
                                                INDEX(
                                                    Insumos!C:C,
                                                    MATCH(
                                                        A229&amp;B229,
                                                        Insumos!I:I,
                                                        0)
                                                )="Comissionamento",
                                                INDEX(
                                                    Insumos!F:F,
                                                    MATCH(
                                                        A229&amp;B229,
                                                        Insumos!I:I,
                                                        0)
                                                ),
                                                0
                                            ),
                                            "Não encontrado"),
                                        IFERROR(
                                            INDEX(U:U,
                                                MATCH(
                                                    A229&amp;B229,AG:AG,
                                                    0)
                                            ),
                                            "Não encontrado")
                                    )</f>
        <v>0</v>
      </c>
      <c r="U229" s="72">
        <f>T229*G229/1</f>
        <v>0</v>
      </c>
      <c r="V229" s="72">
        <f>IF(
                        C229="INSUMO",
                                        IFERROR(
                                            IF(
                                                INDEX(
                                                    Insumos!C:C,
                                                    MATCH(
                                                        A229&amp;B229,
                                                        Insumos!I:I,
                                                        0)
                                                )="Verba",
                                                INDEX(
                                                    Insumos!F:F,
                                                    MATCH(
                                                        A229&amp;B229,
                                                        Insumos!I:I,
                                                        0)
                                                ),
                                                0
                                            ),
                                            "Não encontrado"),
                                        IFERROR(
                                            INDEX(W:W,
                                                MATCH(
                                                    A229&amp;B229,AG:AG,
                                                    0)
                                            ),
                                            "Não encontrado")
                                    )</f>
        <v>0</v>
      </c>
      <c r="W229" s="72">
        <f>V229*G229/1</f>
        <v>0</v>
      </c>
      <c r="X229" s="72">
        <f>IF(
                        C229="INSUMO",
                                        IFERROR(
                                            IF(
                                                INDEX(
                                                    Insumos!C:C,
                                                    MATCH(
                                                        A229&amp;B229,
                                                        Insumos!I:I,
                                                        0)
                                                )="Outro",
                                                INDEX(
                                                    Insumos!F:F,
                                                    MATCH(
                                                        A229&amp;B229,
                                                        Insumos!I:I,
                                                        0)
                                                ),
                                                0
                                            ),
                                            "Não encontrado"),
                                        IFERROR(
                                            INDEX(Y:Y,
                                                MATCH(
                                                    A229&amp;B229,AG:AG,
                                                    0)
                                            ),
                                            "Não encontrado")
                                    )</f>
        <v>4.97</v>
      </c>
      <c r="Y229" s="72">
        <f>X229*G229/1</f>
        <v>2.48997</v>
      </c>
      <c r="Z229" s="72">
        <f>IF(
                            C229="INSUMO",
                            IFERROR(
                                INDEX(
                                    Insumos!F:F,
                                    MATCH(
                                        A229&amp;B229,
                                        Insumos!I:I,
                                        0)
                                ),
                                "Não encontrado"),
                            IFERROR(
                                INDEX(AA:AA,
                                    MATCH(
                                        A229&amp;B229,AG:AG,
                                        0)
                                ),
                                "Não encontrado")
                        )</f>
        <v>28.049120000000002</v>
      </c>
      <c r="AA229" s="72">
        <f>G229*Z229</f>
        <v>14.052609120000001</v>
      </c>
      <c r="AB229" s="73"/>
      <c r="AC229" s="73"/>
      <c r="AD229" s="70" t="s">
        <v>39</v>
      </c>
      <c r="AE229" s="74"/>
      <c r="AF229" s="74"/>
    </row>
    <row r="230" spans="1:33" x14ac:dyDescent="0.25">
      <c r="A230" s="138" t="s">
        <v>166</v>
      </c>
      <c r="B230" s="60" t="s">
        <v>38</v>
      </c>
      <c r="C230" s="61" t="s">
        <v>86</v>
      </c>
      <c r="D230" s="62" t="s">
        <v>40</v>
      </c>
      <c r="E230" s="62" t="s">
        <v>167</v>
      </c>
      <c r="F230" s="63" t="s">
        <v>90</v>
      </c>
      <c r="G230" s="63">
        <v>0.33400000000000002</v>
      </c>
      <c r="H230" s="64">
        <f>IF(
                        C230="INSUMO",
                                        IFERROR(
                                            IF(
                                                INDEX(
                                                    Insumos!C:C,
                                                    MATCH(
                                                        A230&amp;B230,
                                                        Insumos!I:I,
                                                        0)
                                                )="Material",
                                                INDEX(
                                                    Insumos!F:F,
                                                    MATCH(
                                                        A230&amp;B230,
                                                        Insumos!I:I,
                                                        0)
                                                ),
                                                0
                                            ),
                                            "Não encontrado"),
                                        IFERROR(
                                            INDEX(I:I,
                                                MATCH(
                                                    A230&amp;B230,AG:AG,
                                                    0)
                                            ),
                                            "Não encontrado")
                                    )</f>
        <v>0</v>
      </c>
      <c r="I230" s="64">
        <f>H230*G230/1</f>
        <v>0</v>
      </c>
      <c r="J230" s="64">
        <f t="shared" si="132"/>
        <v>38.106880000000004</v>
      </c>
      <c r="K230" s="64">
        <f t="shared" si="132"/>
        <v>12.727697920000001</v>
      </c>
      <c r="L230" s="64">
        <f>IF(
                        C230="INSUMO",
                                        IFERROR(
                                            IF(
                                                INDEX(
                                                    Insumos!C:C,
                                                    MATCH(
                                                        A230&amp;B230,
                                                        Insumos!I:I,
                                                        0)
                                                )="Mao_obra",
                                                INDEX(
                                                    Insumos!F:F,
                                                    MATCH(
                                                        A230&amp;B230,
                                                        Insumos!I:I,
                                                        0)
                                                ),
                                                0
                                            ),
                                            "Não encontrado"),
                                        IFERROR(
                                            INDEX(M:M,
                                                MATCH(
                                                    A230&amp;B230,AG:AG,
                                                    0)
                                            ),
                                            "Não encontrado")
                                    )</f>
        <v>33.086880000000001</v>
      </c>
      <c r="M230" s="64">
        <f>L230*G230/1</f>
        <v>11.051017920000001</v>
      </c>
      <c r="N230" s="64">
        <f>IF(
                        C230="INSUMO",
                                        IFERROR(
                                            IF(
                                                INDEX(
                                                    Insumos!C:C,
                                                    MATCH(
                                                        A230&amp;B230,
                                                        Insumos!I:I,
                                                        0)
                                                )="Equipamento",
                                                INDEX(
                                                    Insumos!F:F,
                                                    MATCH(
                                                        A230&amp;B230,
                                                        Insumos!I:I,
                                                        0)
                                                ),
                                                0
                                            ),
                                            "Não encontrado"),
                                        IFERROR(
                                            INDEX(O:O,
                                                MATCH(
                                                    A230&amp;B230,AG:AG,
                                                    0)
                                            ),
                                            "Não encontrado")
                                    )</f>
        <v>0</v>
      </c>
      <c r="O230" s="64">
        <f>N230*G230/1</f>
        <v>0</v>
      </c>
      <c r="P230" s="64">
        <f>IF(
                        C230="INSUMO",
                                        IFERROR(
                                            IF(
                                                INDEX(
                                                    Insumos!C:C,
                                                    MATCH(
                                                        A230&amp;B230,
                                                        Insumos!I:I,
                                                        0)
                                                )="Transporte",
                                                INDEX(
                                                    Insumos!F:F,
                                                    MATCH(
                                                        A230&amp;B230,
                                                        Insumos!I:I,
                                                        0)
                                                ),
                                                0
                                            ),
                                            "Não encontrado"),
                                        IFERROR(
                                            INDEX(Q:Q,
                                                MATCH(
                                                    A230&amp;B230,AG:AG,
                                                    0)
                                            ),
                                            "Não encontrado")
                                    )</f>
        <v>0</v>
      </c>
      <c r="Q230" s="64">
        <f>P230*G230/1</f>
        <v>0</v>
      </c>
      <c r="R230" s="64">
        <f>IF(
                        C230="INSUMO",
                                        IFERROR(
                                            IF(
                                                INDEX(
                                                    Insumos!C:C,
                                                    MATCH(
                                                        A230&amp;B230,
                                                        Insumos!I:I,
                                                        0)
                                                )="Terceirizados",
                                                INDEX(
                                                    Insumos!F:F,
                                                    MATCH(
                                                        A230&amp;B230,
                                                        Insumos!I:I,
                                                        0)
                                                ),
                                                0
                                            ),
                                            "Não encontrado"),
                                        IFERROR(
                                            INDEX(S:S,
                                                MATCH(
                                                    A230&amp;B230,AG:AG,
                                                    0)
                                            ),
                                            "Não encontrado")
                                    )</f>
        <v>0</v>
      </c>
      <c r="S230" s="64">
        <f>R230*G230/1</f>
        <v>0</v>
      </c>
      <c r="T230" s="64">
        <f>IF(
                        C230="INSUMO",
                                        IFERROR(
                                            IF(
                                                INDEX(
                                                    Insumos!C:C,
                                                    MATCH(
                                                        A230&amp;B230,
                                                        Insumos!I:I,
                                                        0)
                                                )="Comissionamento",
                                                INDEX(
                                                    Insumos!F:F,
                                                    MATCH(
                                                        A230&amp;B230,
                                                        Insumos!I:I,
                                                        0)
                                                ),
                                                0
                                            ),
                                            "Não encontrado"),
                                        IFERROR(
                                            INDEX(U:U,
                                                MATCH(
                                                    A230&amp;B230,AG:AG,
                                                    0)
                                            ),
                                            "Não encontrado")
                                    )</f>
        <v>0</v>
      </c>
      <c r="U230" s="64">
        <f>T230*G230/1</f>
        <v>0</v>
      </c>
      <c r="V230" s="64">
        <f>IF(
                        C230="INSUMO",
                                        IFERROR(
                                            IF(
                                                INDEX(
                                                    Insumos!C:C,
                                                    MATCH(
                                                        A230&amp;B230,
                                                        Insumos!I:I,
                                                        0)
                                                )="Verba",
                                                INDEX(
                                                    Insumos!F:F,
                                                    MATCH(
                                                        A230&amp;B230,
                                                        Insumos!I:I,
                                                        0)
                                                ),
                                                0
                                            ),
                                            "Não encontrado"),
                                        IFERROR(
                                            INDEX(W:W,
                                                MATCH(
                                                    A230&amp;B230,AG:AG,
                                                    0)
                                            ),
                                            "Não encontrado")
                                    )</f>
        <v>0</v>
      </c>
      <c r="W230" s="64">
        <f>V230*G230/1</f>
        <v>0</v>
      </c>
      <c r="X230" s="64">
        <f>IF(
                        C230="INSUMO",
                                        IFERROR(
                                            IF(
                                                INDEX(
                                                    Insumos!C:C,
                                                    MATCH(
                                                        A230&amp;B230,
                                                        Insumos!I:I,
                                                        0)
                                                )="Outro",
                                                INDEX(
                                                    Insumos!F:F,
                                                    MATCH(
                                                        A230&amp;B230,
                                                        Insumos!I:I,
                                                        0)
                                                ),
                                                0
                                            ),
                                            "Não encontrado"),
                                        IFERROR(
                                            INDEX(Y:Y,
                                                MATCH(
                                                    A230&amp;B230,AG:AG,
                                                    0)
                                            ),
                                            "Não encontrado")
                                    )</f>
        <v>5.0199999999999996</v>
      </c>
      <c r="Y230" s="64">
        <f>X230*G230/1</f>
        <v>1.6766799999999999</v>
      </c>
      <c r="Z230" s="64">
        <f>IF(
                            C230="INSUMO",
                            IFERROR(
                                INDEX(
                                    Insumos!F:F,
                                    MATCH(
                                        A230&amp;B230,
                                        Insumos!I:I,
                                        0)
                                ),
                                "Não encontrado"),
                            IFERROR(
                                INDEX(AA:AA,
                                    MATCH(
                                        A230&amp;B230,AG:AG,
                                        0)
                                ),
                                "Não encontrado")
                        )</f>
        <v>38.106879999999997</v>
      </c>
      <c r="AA230" s="64">
        <f>G230*Z230</f>
        <v>12.727697919999999</v>
      </c>
      <c r="AB230" s="65"/>
      <c r="AC230" s="65"/>
      <c r="AD230" s="62" t="s">
        <v>39</v>
      </c>
      <c r="AE230" s="66"/>
      <c r="AF230" s="66"/>
    </row>
    <row r="231" spans="1:33" x14ac:dyDescent="0.25">
      <c r="A231" s="137" t="s">
        <v>308</v>
      </c>
      <c r="B231" s="68" t="s">
        <v>38</v>
      </c>
      <c r="C231" s="69" t="s">
        <v>45</v>
      </c>
      <c r="D231" s="70" t="s">
        <v>40</v>
      </c>
      <c r="E231" s="70" t="s">
        <v>309</v>
      </c>
      <c r="F231" s="71" t="s">
        <v>108</v>
      </c>
      <c r="G231" s="71">
        <v>1.23</v>
      </c>
      <c r="H231" s="72">
        <f>IF(
                        C231="INSUMO",
                                        IFERROR(
                                            IF(
                                                INDEX(
                                                    Insumos!C:C,
                                                    MATCH(
                                                        A231&amp;B231,
                                                        Insumos!I:I,
                                                        0)
                                                )="Material",
                                                INDEX(
                                                    Insumos!F:F,
                                                    MATCH(
                                                        A231&amp;B231,
                                                        Insumos!I:I,
                                                        0)
                                                ),
                                                0
                                            ),
                                            "Não encontrado"),
                                        IFERROR(
                                            INDEX(I:I,
                                                MATCH(
                                                    A231&amp;B231,AG:AG,
                                                    0)
                                            ),
                                            "Não encontrado")
                                    )</f>
        <v>707.07</v>
      </c>
      <c r="I231" s="72">
        <f>H231*G231/1</f>
        <v>869.6961</v>
      </c>
      <c r="J231" s="72">
        <f t="shared" si="132"/>
        <v>0</v>
      </c>
      <c r="K231" s="72">
        <f t="shared" si="132"/>
        <v>0</v>
      </c>
      <c r="L231" s="72">
        <f>IF(
                        C231="INSUMO",
                                        IFERROR(
                                            IF(
                                                INDEX(
                                                    Insumos!C:C,
                                                    MATCH(
                                                        A231&amp;B231,
                                                        Insumos!I:I,
                                                        0)
                                                )="Mao_obra",
                                                INDEX(
                                                    Insumos!F:F,
                                                    MATCH(
                                                        A231&amp;B231,
                                                        Insumos!I:I,
                                                        0)
                                                ),
                                                0
                                            ),
                                            "Não encontrado"),
                                        IFERROR(
                                            INDEX(M:M,
                                                MATCH(
                                                    A231&amp;B231,AG:AG,
                                                    0)
                                            ),
                                            "Não encontrado")
                                    )</f>
        <v>0</v>
      </c>
      <c r="M231" s="72">
        <f>L231*G231/1</f>
        <v>0</v>
      </c>
      <c r="N231" s="72">
        <f>IF(
                        C231="INSUMO",
                                        IFERROR(
                                            IF(
                                                INDEX(
                                                    Insumos!C:C,
                                                    MATCH(
                                                        A231&amp;B231,
                                                        Insumos!I:I,
                                                        0)
                                                )="Equipamento",
                                                INDEX(
                                                    Insumos!F:F,
                                                    MATCH(
                                                        A231&amp;B231,
                                                        Insumos!I:I,
                                                        0)
                                                ),
                                                0
                                            ),
                                            "Não encontrado"),
                                        IFERROR(
                                            INDEX(O:O,
                                                MATCH(
                                                    A231&amp;B231,AG:AG,
                                                    0)
                                            ),
                                            "Não encontrado")
                                    )</f>
        <v>0</v>
      </c>
      <c r="O231" s="72">
        <f>N231*G231/1</f>
        <v>0</v>
      </c>
      <c r="P231" s="72">
        <f>IF(
                        C231="INSUMO",
                                        IFERROR(
                                            IF(
                                                INDEX(
                                                    Insumos!C:C,
                                                    MATCH(
                                                        A231&amp;B231,
                                                        Insumos!I:I,
                                                        0)
                                                )="Transporte",
                                                INDEX(
                                                    Insumos!F:F,
                                                    MATCH(
                                                        A231&amp;B231,
                                                        Insumos!I:I,
                                                        0)
                                                ),
                                                0
                                            ),
                                            "Não encontrado"),
                                        IFERROR(
                                            INDEX(Q:Q,
                                                MATCH(
                                                    A231&amp;B231,AG:AG,
                                                    0)
                                            ),
                                            "Não encontrado")
                                    )</f>
        <v>0</v>
      </c>
      <c r="Q231" s="72">
        <f>P231*G231/1</f>
        <v>0</v>
      </c>
      <c r="R231" s="72">
        <f>IF(
                        C231="INSUMO",
                                        IFERROR(
                                            IF(
                                                INDEX(
                                                    Insumos!C:C,
                                                    MATCH(
                                                        A231&amp;B231,
                                                        Insumos!I:I,
                                                        0)
                                                )="Terceirizados",
                                                INDEX(
                                                    Insumos!F:F,
                                                    MATCH(
                                                        A231&amp;B231,
                                                        Insumos!I:I,
                                                        0)
                                                ),
                                                0
                                            ),
                                            "Não encontrado"),
                                        IFERROR(
                                            INDEX(S:S,
                                                MATCH(
                                                    A231&amp;B231,AG:AG,
                                                    0)
                                            ),
                                            "Não encontrado")
                                    )</f>
        <v>0</v>
      </c>
      <c r="S231" s="72">
        <f>R231*G231/1</f>
        <v>0</v>
      </c>
      <c r="T231" s="72">
        <f>IF(
                        C231="INSUMO",
                                        IFERROR(
                                            IF(
                                                INDEX(
                                                    Insumos!C:C,
                                                    MATCH(
                                                        A231&amp;B231,
                                                        Insumos!I:I,
                                                        0)
                                                )="Comissionamento",
                                                INDEX(
                                                    Insumos!F:F,
                                                    MATCH(
                                                        A231&amp;B231,
                                                        Insumos!I:I,
                                                        0)
                                                ),
                                                0
                                            ),
                                            "Não encontrado"),
                                        IFERROR(
                                            INDEX(U:U,
                                                MATCH(
                                                    A231&amp;B231,AG:AG,
                                                    0)
                                            ),
                                            "Não encontrado")
                                    )</f>
        <v>0</v>
      </c>
      <c r="U231" s="72">
        <f>T231*G231/1</f>
        <v>0</v>
      </c>
      <c r="V231" s="72">
        <f>IF(
                        C231="INSUMO",
                                        IFERROR(
                                            IF(
                                                INDEX(
                                                    Insumos!C:C,
                                                    MATCH(
                                                        A231&amp;B231,
                                                        Insumos!I:I,
                                                        0)
                                                )="Verba",
                                                INDEX(
                                                    Insumos!F:F,
                                                    MATCH(
                                                        A231&amp;B231,
                                                        Insumos!I:I,
                                                        0)
                                                ),
                                                0
                                            ),
                                            "Não encontrado"),
                                        IFERROR(
                                            INDEX(W:W,
                                                MATCH(
                                                    A231&amp;B231,AG:AG,
                                                    0)
                                            ),
                                            "Não encontrado")
                                    )</f>
        <v>0</v>
      </c>
      <c r="W231" s="72">
        <f>V231*G231/1</f>
        <v>0</v>
      </c>
      <c r="X231" s="72">
        <f>IF(
                        C231="INSUMO",
                                        IFERROR(
                                            IF(
                                                INDEX(
                                                    Insumos!C:C,
                                                    MATCH(
                                                        A231&amp;B231,
                                                        Insumos!I:I,
                                                        0)
                                                )="Outro",
                                                INDEX(
                                                    Insumos!F:F,
                                                    MATCH(
                                                        A231&amp;B231,
                                                        Insumos!I:I,
                                                        0)
                                                ),
                                                0
                                            ),
                                            "Não encontrado"),
                                        IFERROR(
                                            INDEX(Y:Y,
                                                MATCH(
                                                    A231&amp;B231,AG:AG,
                                                    0)
                                            ),
                                            "Não encontrado")
                                    )</f>
        <v>0</v>
      </c>
      <c r="Y231" s="72">
        <f>X231*G231/1</f>
        <v>0</v>
      </c>
      <c r="Z231" s="72">
        <f>IF(
                            C231="INSUMO",
                            IFERROR(
                                INDEX(
                                    Insumos!F:F,
                                    MATCH(
                                        A231&amp;B231,
                                        Insumos!I:I,
                                        0)
                                ),
                                "Não encontrado"),
                            IFERROR(
                                INDEX(AA:AA,
                                    MATCH(
                                        A231&amp;B231,AG:AG,
                                        0)
                                ),
                                "Não encontrado")
                        )</f>
        <v>707.07</v>
      </c>
      <c r="AA231" s="72">
        <f>G231*Z231</f>
        <v>869.6961</v>
      </c>
      <c r="AB231" s="73"/>
      <c r="AC231" s="73"/>
      <c r="AD231" s="70" t="s">
        <v>39</v>
      </c>
      <c r="AE231" s="74"/>
      <c r="AF231" s="74"/>
    </row>
    <row r="232" spans="1:33" x14ac:dyDescent="0.25">
      <c r="A232" s="136" t="s">
        <v>337</v>
      </c>
      <c r="B232" s="51" t="s">
        <v>38</v>
      </c>
      <c r="C232" s="52" t="s">
        <v>39</v>
      </c>
      <c r="D232" s="53" t="s">
        <v>40</v>
      </c>
      <c r="E232" s="53" t="s">
        <v>338</v>
      </c>
      <c r="F232" s="54" t="s">
        <v>83</v>
      </c>
      <c r="G232" s="55"/>
      <c r="H232" s="56"/>
      <c r="I232" s="56">
        <f>SUM(I233:I239)</f>
        <v>382.79240812000006</v>
      </c>
      <c r="J232" s="56"/>
      <c r="K232" s="56">
        <f>SUM(K233:K239)</f>
        <v>193.28132487920325</v>
      </c>
      <c r="L232" s="56"/>
      <c r="M232" s="56">
        <f>SUM(M233:M239)</f>
        <v>170.78331757136482</v>
      </c>
      <c r="N232" s="56"/>
      <c r="O232" s="56">
        <f>SUM(O233:O239)</f>
        <v>7.2132118384320015E-3</v>
      </c>
      <c r="P232" s="56"/>
      <c r="Q232" s="56">
        <f>SUM(Q233:Q239)</f>
        <v>0</v>
      </c>
      <c r="R232" s="56"/>
      <c r="S232" s="56">
        <f>SUM(S233:S239)</f>
        <v>0</v>
      </c>
      <c r="T232" s="56"/>
      <c r="U232" s="56">
        <f>SUM(U233:U239)</f>
        <v>0</v>
      </c>
      <c r="V232" s="56"/>
      <c r="W232" s="56">
        <f>SUM(W233:W239)</f>
        <v>0</v>
      </c>
      <c r="X232" s="56"/>
      <c r="Y232" s="56">
        <f>SUM(Y233:Y239)</f>
        <v>22.490794096000002</v>
      </c>
      <c r="Z232" s="56"/>
      <c r="AA232" s="56">
        <f>SUM(AA233:AA239)</f>
        <v>576.07373299920323</v>
      </c>
      <c r="AB232" s="57" t="s">
        <v>39</v>
      </c>
      <c r="AC232" s="57"/>
      <c r="AD232" s="53" t="s">
        <v>39</v>
      </c>
      <c r="AE232" s="58" t="s">
        <v>39</v>
      </c>
      <c r="AF232" s="58" t="s">
        <v>339</v>
      </c>
      <c r="AG232" t="str">
        <f>A232&amp;B232&amp;C232</f>
        <v>92482SINAPI</v>
      </c>
    </row>
    <row r="233" spans="1:33" x14ac:dyDescent="0.25">
      <c r="A233" s="137" t="s">
        <v>340</v>
      </c>
      <c r="B233" s="68" t="s">
        <v>38</v>
      </c>
      <c r="C233" s="69" t="s">
        <v>86</v>
      </c>
      <c r="D233" s="70" t="s">
        <v>40</v>
      </c>
      <c r="E233" s="70" t="s">
        <v>341</v>
      </c>
      <c r="F233" s="71" t="s">
        <v>102</v>
      </c>
      <c r="G233" s="71">
        <v>1.3480000000000001</v>
      </c>
      <c r="H233" s="72">
        <f>IF(
                        C233="INSUMO",
                                        IFERROR(
                                            IF(
                                                INDEX(
                                                    Insumos!C:C,
                                                    MATCH(
                                                        A233&amp;B233,
                                                        Insumos!I:I,
                                                        0)
                                                )="Material",
                                                INDEX(
                                                    Insumos!F:F,
                                                    MATCH(
                                                        A233&amp;B233,
                                                        Insumos!I:I,
                                                        0)
                                                ),
                                                0
                                            ),
                                            "Não encontrado"),
                                        IFERROR(
                                            INDEX(I:I,
                                                MATCH(
                                                    A233&amp;B233,AG:AG,
                                                    0)
                                            ),
                                            "Não encontrado")
                                    )</f>
        <v>9.5441899999999986</v>
      </c>
      <c r="I233" s="72">
        <f t="shared" ref="I233:I239" si="133">H233*G233/1</f>
        <v>12.865568119999999</v>
      </c>
      <c r="J233" s="72">
        <f t="shared" ref="J233:K239" si="134">T233 + N233 + L233 + X233 + R233 + P233 + V233</f>
        <v>5.8613073137359999</v>
      </c>
      <c r="K233" s="72">
        <f t="shared" si="134"/>
        <v>7.9010422589161289</v>
      </c>
      <c r="L233" s="72">
        <f>IF(
                        C233="INSUMO",
                                        IFERROR(
                                            IF(
                                                INDEX(
                                                    Insumos!C:C,
                                                    MATCH(
                                                        A233&amp;B233,
                                                        Insumos!I:I,
                                                        0)
                                                )="Mao_obra",
                                                INDEX(
                                                    Insumos!F:F,
                                                    MATCH(
                                                        A233&amp;B233,
                                                        Insumos!I:I,
                                                        0)
                                                ),
                                                0
                                            ),
                                            "Não encontrado"),
                                        IFERROR(
                                            INDEX(M:M,
                                                MATCH(
                                                    A233&amp;B233,AG:AG,
                                                    0)
                                            ),
                                            "Não encontrado")
                                    )</f>
        <v>5.1984414666000003</v>
      </c>
      <c r="M233" s="72">
        <f t="shared" ref="M233:M239" si="135">L233*G233/1</f>
        <v>7.007499096976801</v>
      </c>
      <c r="N233" s="72">
        <f>IF(
                        C233="INSUMO",
                                        IFERROR(
                                            IF(
                                                INDEX(
                                                    Insumos!C:C,
                                                    MATCH(
                                                        A233&amp;B233,
                                                        Insumos!I:I,
                                                        0)
                                                )="Equipamento",
                                                INDEX(
                                                    Insumos!F:F,
                                                    MATCH(
                                                        A233&amp;B233,
                                                        Insumos!I:I,
                                                        0)
                                                ),
                                                0
                                            ),
                                            "Não encontrado"),
                                        IFERROR(
                                            INDEX(O:O,
                                                MATCH(
                                                    A233&amp;B233,AG:AG,
                                                    0)
                                            ),
                                            "Não encontrado")
                                    )</f>
        <v>4.1838471360000004E-3</v>
      </c>
      <c r="O233" s="72">
        <f t="shared" ref="O233:O239" si="136">N233*G233/1</f>
        <v>5.639825939328001E-3</v>
      </c>
      <c r="P233" s="72">
        <f>IF(
                        C233="INSUMO",
                                        IFERROR(
                                            IF(
                                                INDEX(
                                                    Insumos!C:C,
                                                    MATCH(
                                                        A233&amp;B233,
                                                        Insumos!I:I,
                                                        0)
                                                )="Transporte",
                                                INDEX(
                                                    Insumos!F:F,
                                                    MATCH(
                                                        A233&amp;B233,
                                                        Insumos!I:I,
                                                        0)
                                                ),
                                                0
                                            ),
                                            "Não encontrado"),
                                        IFERROR(
                                            INDEX(Q:Q,
                                                MATCH(
                                                    A233&amp;B233,AG:AG,
                                                    0)
                                            ),
                                            "Não encontrado")
                                    )</f>
        <v>0</v>
      </c>
      <c r="Q233" s="72">
        <f t="shared" ref="Q233:Q239" si="137">P233*G233/1</f>
        <v>0</v>
      </c>
      <c r="R233" s="72">
        <f>IF(
                        C233="INSUMO",
                                        IFERROR(
                                            IF(
                                                INDEX(
                                                    Insumos!C:C,
                                                    MATCH(
                                                        A233&amp;B233,
                                                        Insumos!I:I,
                                                        0)
                                                )="Terceirizados",
                                                INDEX(
                                                    Insumos!F:F,
                                                    MATCH(
                                                        A233&amp;B233,
                                                        Insumos!I:I,
                                                        0)
                                                ),
                                                0
                                            ),
                                            "Não encontrado"),
                                        IFERROR(
                                            INDEX(S:S,
                                                MATCH(
                                                    A233&amp;B233,AG:AG,
                                                    0)
                                            ),
                                            "Não encontrado")
                                    )</f>
        <v>0</v>
      </c>
      <c r="S233" s="72">
        <f t="shared" ref="S233:S239" si="138">R233*G233/1</f>
        <v>0</v>
      </c>
      <c r="T233" s="72">
        <f>IF(
                        C233="INSUMO",
                                        IFERROR(
                                            IF(
                                                INDEX(
                                                    Insumos!C:C,
                                                    MATCH(
                                                        A233&amp;B233,
                                                        Insumos!I:I,
                                                        0)
                                                )="Comissionamento",
                                                INDEX(
                                                    Insumos!F:F,
                                                    MATCH(
                                                        A233&amp;B233,
                                                        Insumos!I:I,
                                                        0)
                                                ),
                                                0
                                            ),
                                            "Não encontrado"),
                                        IFERROR(
                                            INDEX(U:U,
                                                MATCH(
                                                    A233&amp;B233,AG:AG,
                                                    0)
                                            ),
                                            "Não encontrado")
                                    )</f>
        <v>0</v>
      </c>
      <c r="U233" s="72">
        <f t="shared" ref="U233:U239" si="139">T233*G233/1</f>
        <v>0</v>
      </c>
      <c r="V233" s="72">
        <f>IF(
                        C233="INSUMO",
                                        IFERROR(
                                            IF(
                                                INDEX(
                                                    Insumos!C:C,
                                                    MATCH(
                                                        A233&amp;B233,
                                                        Insumos!I:I,
                                                        0)
                                                )="Verba",
                                                INDEX(
                                                    Insumos!F:F,
                                                    MATCH(
                                                        A233&amp;B233,
                                                        Insumos!I:I,
                                                        0)
                                                ),
                                                0
                                            ),
                                            "Não encontrado"),
                                        IFERROR(
                                            INDEX(W:W,
                                                MATCH(
                                                    A233&amp;B233,AG:AG,
                                                    0)
                                            ),
                                            "Não encontrado")
                                    )</f>
        <v>0</v>
      </c>
      <c r="W233" s="72">
        <f t="shared" ref="W233:W239" si="140">V233*G233/1</f>
        <v>0</v>
      </c>
      <c r="X233" s="72">
        <f>IF(
                        C233="INSUMO",
                                        IFERROR(
                                            IF(
                                                INDEX(
                                                    Insumos!C:C,
                                                    MATCH(
                                                        A233&amp;B233,
                                                        Insumos!I:I,
                                                        0)
                                                )="Outro",
                                                INDEX(
                                                    Insumos!F:F,
                                                    MATCH(
                                                        A233&amp;B233,
                                                        Insumos!I:I,
                                                        0)
                                                ),
                                                0
                                            ),
                                            "Não encontrado"),
                                        IFERROR(
                                            INDEX(Y:Y,
                                                MATCH(
                                                    A233&amp;B233,AG:AG,
                                                    0)
                                            ),
                                            "Não encontrado")
                                    )</f>
        <v>0.65868199999999999</v>
      </c>
      <c r="Y233" s="72">
        <f t="shared" ref="Y233:Y239" si="141">X233*G233/1</f>
        <v>0.88790333600000004</v>
      </c>
      <c r="Z233" s="72">
        <f>IF(
                            C233="INSUMO",
                            IFERROR(
                                INDEX(
                                    Insumos!F:F,
                                    MATCH(
                                        A233&amp;B233,
                                        Insumos!I:I,
                                        0)
                                ),
                                "Não encontrado"),
                            IFERROR(
                                INDEX(AA:AA,
                                    MATCH(
                                        A233&amp;B233,AG:AG,
                                        0)
                                ),
                                "Não encontrado")
                        )</f>
        <v>15.405497313735999</v>
      </c>
      <c r="AA233" s="72">
        <f t="shared" ref="AA233:AA239" si="142">G233*Z233</f>
        <v>20.766610378916127</v>
      </c>
      <c r="AB233" s="73"/>
      <c r="AC233" s="73"/>
      <c r="AD233" s="70" t="s">
        <v>39</v>
      </c>
      <c r="AE233" s="74"/>
      <c r="AF233" s="74"/>
    </row>
    <row r="234" spans="1:33" x14ac:dyDescent="0.25">
      <c r="A234" s="138" t="s">
        <v>342</v>
      </c>
      <c r="B234" s="60" t="s">
        <v>38</v>
      </c>
      <c r="C234" s="61" t="s">
        <v>86</v>
      </c>
      <c r="D234" s="62" t="s">
        <v>40</v>
      </c>
      <c r="E234" s="62" t="s">
        <v>343</v>
      </c>
      <c r="F234" s="63" t="s">
        <v>83</v>
      </c>
      <c r="G234" s="63">
        <v>1.02</v>
      </c>
      <c r="H234" s="64">
        <f>IF(
                        C234="INSUMO",
                                        IFERROR(
                                            IF(
                                                INDEX(
                                                    Insumos!C:C,
                                                    MATCH(
                                                        A234&amp;B234,
                                                        Insumos!I:I,
                                                        0)
                                                )="Material",
                                                INDEX(
                                                    Insumos!F:F,
                                                    MATCH(
                                                        A234&amp;B234,
                                                        Insumos!I:I,
                                                        0)
                                                ),
                                                0
                                            ),
                                            "Não encontrado"),
                                        IFERROR(
                                            INDEX(I:I,
                                                MATCH(
                                                    A234&amp;B234,AG:AG,
                                                    0)
                                            ),
                                            "Não encontrado")
                                    )</f>
        <v>216.65100000000001</v>
      </c>
      <c r="I234" s="64">
        <f t="shared" si="133"/>
        <v>220.98402000000002</v>
      </c>
      <c r="J234" s="64">
        <f t="shared" si="134"/>
        <v>0.75992330459520008</v>
      </c>
      <c r="K234" s="64">
        <f t="shared" si="134"/>
        <v>0.77512177068710408</v>
      </c>
      <c r="L234" s="64">
        <f>IF(
                        C234="INSUMO",
                                        IFERROR(
                                            IF(
                                                INDEX(
                                                    Insumos!C:C,
                                                    MATCH(
                                                        A234&amp;B234,
                                                        Insumos!I:I,
                                                        0)
                                                )="Mao_obra",
                                                INDEX(
                                                    Insumos!F:F,
                                                    MATCH(
                                                        A234&amp;B234,
                                                        Insumos!I:I,
                                                        0)
                                                ),
                                                0
                                            ),
                                            "Não encontrado"),
                                        IFERROR(
                                            INDEX(M:M,
                                                MATCH(
                                                    A234&amp;B234,AG:AG,
                                                    0)
                                            ),
                                            "Não encontrado")
                                    )</f>
        <v>0.67724276940000006</v>
      </c>
      <c r="M234" s="64">
        <f t="shared" si="135"/>
        <v>0.69078762478800004</v>
      </c>
      <c r="N234" s="64">
        <f>IF(
                        C234="INSUMO",
                                        IFERROR(
                                            IF(
                                                INDEX(
                                                    Insumos!C:C,
                                                    MATCH(
                                                        A234&amp;B234,
                                                        Insumos!I:I,
                                                        0)
                                                )="Equipamento",
                                                INDEX(
                                                    Insumos!F:F,
                                                    MATCH(
                                                        A234&amp;B234,
                                                        Insumos!I:I,
                                                        0)
                                                ),
                                                0
                                            ),
                                            "Não encontrado"),
                                        IFERROR(
                                            INDEX(O:O,
                                                MATCH(
                                                    A234&amp;B234,AG:AG,
                                                    0)
                                            ),
                                            "Não encontrado")
                                    )</f>
        <v>1.5425351952000001E-3</v>
      </c>
      <c r="O234" s="64">
        <f t="shared" si="136"/>
        <v>1.5733858991040001E-3</v>
      </c>
      <c r="P234" s="64">
        <f>IF(
                        C234="INSUMO",
                                        IFERROR(
                                            IF(
                                                INDEX(
                                                    Insumos!C:C,
                                                    MATCH(
                                                        A234&amp;B234,
                                                        Insumos!I:I,
                                                        0)
                                                )="Transporte",
                                                INDEX(
                                                    Insumos!F:F,
                                                    MATCH(
                                                        A234&amp;B234,
                                                        Insumos!I:I,
                                                        0)
                                                ),
                                                0
                                            ),
                                            "Não encontrado"),
                                        IFERROR(
                                            INDEX(Q:Q,
                                                MATCH(
                                                    A234&amp;B234,AG:AG,
                                                    0)
                                            ),
                                            "Não encontrado")
                                    )</f>
        <v>0</v>
      </c>
      <c r="Q234" s="64">
        <f t="shared" si="137"/>
        <v>0</v>
      </c>
      <c r="R234" s="64">
        <f>IF(
                        C234="INSUMO",
                                        IFERROR(
                                            IF(
                                                INDEX(
                                                    Insumos!C:C,
                                                    MATCH(
                                                        A234&amp;B234,
                                                        Insumos!I:I,
                                                        0)
                                                )="Terceirizados",
                                                INDEX(
                                                    Insumos!F:F,
                                                    MATCH(
                                                        A234&amp;B234,
                                                        Insumos!I:I,
                                                        0)
                                                ),
                                                0
                                            ),
                                            "Não encontrado"),
                                        IFERROR(
                                            INDEX(S:S,
                                                MATCH(
                                                    A234&amp;B234,AG:AG,
                                                    0)
                                            ),
                                            "Não encontrado")
                                    )</f>
        <v>0</v>
      </c>
      <c r="S234" s="64">
        <f t="shared" si="138"/>
        <v>0</v>
      </c>
      <c r="T234" s="64">
        <f>IF(
                        C234="INSUMO",
                                        IFERROR(
                                            IF(
                                                INDEX(
                                                    Insumos!C:C,
                                                    MATCH(
                                                        A234&amp;B234,
                                                        Insumos!I:I,
                                                        0)
                                                )="Comissionamento",
                                                INDEX(
                                                    Insumos!F:F,
                                                    MATCH(
                                                        A234&amp;B234,
                                                        Insumos!I:I,
                                                        0)
                                                ),
                                                0
                                            ),
                                            "Não encontrado"),
                                        IFERROR(
                                            INDEX(U:U,
                                                MATCH(
                                                    A234&amp;B234,AG:AG,
                                                    0)
                                            ),
                                            "Não encontrado")
                                    )</f>
        <v>0</v>
      </c>
      <c r="U234" s="64">
        <f t="shared" si="139"/>
        <v>0</v>
      </c>
      <c r="V234" s="64">
        <f>IF(
                        C234="INSUMO",
                                        IFERROR(
                                            IF(
                                                INDEX(
                                                    Insumos!C:C,
                                                    MATCH(
                                                        A234&amp;B234,
                                                        Insumos!I:I,
                                                        0)
                                                )="Verba",
                                                INDEX(
                                                    Insumos!F:F,
                                                    MATCH(
                                                        A234&amp;B234,
                                                        Insumos!I:I,
                                                        0)
                                                ),
                                                0
                                            ),
                                            "Não encontrado"),
                                        IFERROR(
                                            INDEX(W:W,
                                                MATCH(
                                                    A234&amp;B234,AG:AG,
                                                    0)
                                            ),
                                            "Não encontrado")
                                    )</f>
        <v>0</v>
      </c>
      <c r="W234" s="64">
        <f t="shared" si="140"/>
        <v>0</v>
      </c>
      <c r="X234" s="64">
        <f>IF(
                        C234="INSUMO",
                                        IFERROR(
                                            IF(
                                                INDEX(
                                                    Insumos!C:C,
                                                    MATCH(
                                                        A234&amp;B234,
                                                        Insumos!I:I,
                                                        0)
                                                )="Outro",
                                                INDEX(
                                                    Insumos!F:F,
                                                    MATCH(
                                                        A234&amp;B234,
                                                        Insumos!I:I,
                                                        0)
                                                ),
                                                0
                                            ),
                                            "Não encontrado"),
                                        IFERROR(
                                            INDEX(Y:Y,
                                                MATCH(
                                                    A234&amp;B234,AG:AG,
                                                    0)
                                            ),
                                            "Não encontrado")
                                    )</f>
        <v>8.1138000000000002E-2</v>
      </c>
      <c r="Y234" s="64">
        <f t="shared" si="141"/>
        <v>8.2760760000000003E-2</v>
      </c>
      <c r="Z234" s="64">
        <f>IF(
                            C234="INSUMO",
                            IFERROR(
                                INDEX(
                                    Insumos!F:F,
                                    MATCH(
                                        A234&amp;B234,
                                        Insumos!I:I,
                                        0)
                                ),
                                "Não encontrado"),
                            IFERROR(
                                INDEX(AA:AA,
                                    MATCH(
                                        A234&amp;B234,AG:AG,
                                        0)
                                ),
                                "Não encontrado")
                        )</f>
        <v>217.4109233045952</v>
      </c>
      <c r="AA234" s="64">
        <f t="shared" si="142"/>
        <v>221.75914177068711</v>
      </c>
      <c r="AB234" s="65"/>
      <c r="AC234" s="65"/>
      <c r="AD234" s="62" t="s">
        <v>39</v>
      </c>
      <c r="AE234" s="66"/>
      <c r="AF234" s="66"/>
    </row>
    <row r="235" spans="1:33" x14ac:dyDescent="0.25">
      <c r="A235" s="137" t="s">
        <v>91</v>
      </c>
      <c r="B235" s="68" t="s">
        <v>38</v>
      </c>
      <c r="C235" s="69" t="s">
        <v>86</v>
      </c>
      <c r="D235" s="70" t="s">
        <v>40</v>
      </c>
      <c r="E235" s="70" t="s">
        <v>92</v>
      </c>
      <c r="F235" s="71" t="s">
        <v>90</v>
      </c>
      <c r="G235" s="71">
        <v>3.9790000000000001</v>
      </c>
      <c r="H235" s="72">
        <f>IF(
                        C235="INSUMO",
                                        IFERROR(
                                            IF(
                                                INDEX(
                                                    Insumos!C:C,
                                                    MATCH(
                                                        A235&amp;B235,
                                                        Insumos!I:I,
                                                        0)
                                                )="Material",
                                                INDEX(
                                                    Insumos!F:F,
                                                    MATCH(
                                                        A235&amp;B235,
                                                        Insumos!I:I,
                                                        0)
                                                ),
                                                0
                                            ),
                                            "Não encontrado"),
                                        IFERROR(
                                            INDEX(I:I,
                                                MATCH(
                                                    A235&amp;B235,AG:AG,
                                                    0)
                                            ),
                                            "Não encontrado")
                                    )</f>
        <v>0</v>
      </c>
      <c r="I235" s="72">
        <f t="shared" si="133"/>
        <v>0</v>
      </c>
      <c r="J235" s="72">
        <f t="shared" si="134"/>
        <v>40.944978400000004</v>
      </c>
      <c r="K235" s="72">
        <f t="shared" si="134"/>
        <v>162.92006905360003</v>
      </c>
      <c r="L235" s="72">
        <f>IF(
                        C235="INSUMO",
                                        IFERROR(
                                            IF(
                                                INDEX(
                                                    Insumos!C:C,
                                                    MATCH(
                                                        A235&amp;B235,
                                                        Insumos!I:I,
                                                        0)
                                                )="Mao_obra",
                                                INDEX(
                                                    Insumos!F:F,
                                                    MATCH(
                                                        A235&amp;B235,
                                                        Insumos!I:I,
                                                        0)
                                                ),
                                                0
                                            ),
                                            "Não encontrado"),
                                        IFERROR(
                                            INDEX(M:M,
                                                MATCH(
                                                    A235&amp;B235,AG:AG,
                                                    0)
                                            ),
                                            "Não encontrado")
                                    )</f>
        <v>36.374978400000003</v>
      </c>
      <c r="M235" s="72">
        <f t="shared" si="135"/>
        <v>144.73603905360002</v>
      </c>
      <c r="N235" s="72">
        <f>IF(
                        C235="INSUMO",
                                        IFERROR(
                                            IF(
                                                INDEX(
                                                    Insumos!C:C,
                                                    MATCH(
                                                        A235&amp;B235,
                                                        Insumos!I:I,
                                                        0)
                                                )="Equipamento",
                                                INDEX(
                                                    Insumos!F:F,
                                                    MATCH(
                                                        A235&amp;B235,
                                                        Insumos!I:I,
                                                        0)
                                                ),
                                                0
                                            ),
                                            "Não encontrado"),
                                        IFERROR(
                                            INDEX(O:O,
                                                MATCH(
                                                    A235&amp;B235,AG:AG,
                                                    0)
                                            ),
                                            "Não encontrado")
                                    )</f>
        <v>0</v>
      </c>
      <c r="O235" s="72">
        <f t="shared" si="136"/>
        <v>0</v>
      </c>
      <c r="P235" s="72">
        <f>IF(
                        C235="INSUMO",
                                        IFERROR(
                                            IF(
                                                INDEX(
                                                    Insumos!C:C,
                                                    MATCH(
                                                        A235&amp;B235,
                                                        Insumos!I:I,
                                                        0)
                                                )="Transporte",
                                                INDEX(
                                                    Insumos!F:F,
                                                    MATCH(
                                                        A235&amp;B235,
                                                        Insumos!I:I,
                                                        0)
                                                ),
                                                0
                                            ),
                                            "Não encontrado"),
                                        IFERROR(
                                            INDEX(Q:Q,
                                                MATCH(
                                                    A235&amp;B235,AG:AG,
                                                    0)
                                            ),
                                            "Não encontrado")
                                    )</f>
        <v>0</v>
      </c>
      <c r="Q235" s="72">
        <f t="shared" si="137"/>
        <v>0</v>
      </c>
      <c r="R235" s="72">
        <f>IF(
                        C235="INSUMO",
                                        IFERROR(
                                            IF(
                                                INDEX(
                                                    Insumos!C:C,
                                                    MATCH(
                                                        A235&amp;B235,
                                                        Insumos!I:I,
                                                        0)
                                                )="Terceirizados",
                                                INDEX(
                                                    Insumos!F:F,
                                                    MATCH(
                                                        A235&amp;B235,
                                                        Insumos!I:I,
                                                        0)
                                                ),
                                                0
                                            ),
                                            "Não encontrado"),
                                        IFERROR(
                                            INDEX(S:S,
                                                MATCH(
                                                    A235&amp;B235,AG:AG,
                                                    0)
                                            ),
                                            "Não encontrado")
                                    )</f>
        <v>0</v>
      </c>
      <c r="S235" s="72">
        <f t="shared" si="138"/>
        <v>0</v>
      </c>
      <c r="T235" s="72">
        <f>IF(
                        C235="INSUMO",
                                        IFERROR(
                                            IF(
                                                INDEX(
                                                    Insumos!C:C,
                                                    MATCH(
                                                        A235&amp;B235,
                                                        Insumos!I:I,
                                                        0)
                                                )="Comissionamento",
                                                INDEX(
                                                    Insumos!F:F,
                                                    MATCH(
                                                        A235&amp;B235,
                                                        Insumos!I:I,
                                                        0)
                                                ),
                                                0
                                            ),
                                            "Não encontrado"),
                                        IFERROR(
                                            INDEX(U:U,
                                                MATCH(
                                                    A235&amp;B235,AG:AG,
                                                    0)
                                            ),
                                            "Não encontrado")
                                    )</f>
        <v>0</v>
      </c>
      <c r="U235" s="72">
        <f t="shared" si="139"/>
        <v>0</v>
      </c>
      <c r="V235" s="72">
        <f>IF(
                        C235="INSUMO",
                                        IFERROR(
                                            IF(
                                                INDEX(
                                                    Insumos!C:C,
                                                    MATCH(
                                                        A235&amp;B235,
                                                        Insumos!I:I,
                                                        0)
                                                )="Verba",
                                                INDEX(
                                                    Insumos!F:F,
                                                    MATCH(
                                                        A235&amp;B235,
                                                        Insumos!I:I,
                                                        0)
                                                ),
                                                0
                                            ),
                                            "Não encontrado"),
                                        IFERROR(
                                            INDEX(W:W,
                                                MATCH(
                                                    A235&amp;B235,AG:AG,
                                                    0)
                                            ),
                                            "Não encontrado")
                                    )</f>
        <v>0</v>
      </c>
      <c r="W235" s="72">
        <f t="shared" si="140"/>
        <v>0</v>
      </c>
      <c r="X235" s="72">
        <f>IF(
                        C235="INSUMO",
                                        IFERROR(
                                            IF(
                                                INDEX(
                                                    Insumos!C:C,
                                                    MATCH(
                                                        A235&amp;B235,
                                                        Insumos!I:I,
                                                        0)
                                                )="Outro",
                                                INDEX(
                                                    Insumos!F:F,
                                                    MATCH(
                                                        A235&amp;B235,
                                                        Insumos!I:I,
                                                        0)
                                                ),
                                                0
                                            ),
                                            "Não encontrado"),
                                        IFERROR(
                                            INDEX(Y:Y,
                                                MATCH(
                                                    A235&amp;B235,AG:AG,
                                                    0)
                                            ),
                                            "Não encontrado")
                                    )</f>
        <v>4.57</v>
      </c>
      <c r="Y235" s="72">
        <f t="shared" si="141"/>
        <v>18.18403</v>
      </c>
      <c r="Z235" s="72">
        <f>IF(
                            C235="INSUMO",
                            IFERROR(
                                INDEX(
                                    Insumos!F:F,
                                    MATCH(
                                        A235&amp;B235,
                                        Insumos!I:I,
                                        0)
                                ),
                                "Não encontrado"),
                            IFERROR(
                                INDEX(AA:AA,
                                    MATCH(
                                        A235&amp;B235,AG:AG,
                                        0)
                                ),
                                "Não encontrado")
                        )</f>
        <v>40.944978399999997</v>
      </c>
      <c r="AA235" s="72">
        <f t="shared" si="142"/>
        <v>162.9200690536</v>
      </c>
      <c r="AB235" s="73"/>
      <c r="AC235" s="73"/>
      <c r="AD235" s="70" t="s">
        <v>39</v>
      </c>
      <c r="AE235" s="74"/>
      <c r="AF235" s="74"/>
    </row>
    <row r="236" spans="1:33" x14ac:dyDescent="0.25">
      <c r="A236" s="138" t="s">
        <v>115</v>
      </c>
      <c r="B236" s="60" t="s">
        <v>38</v>
      </c>
      <c r="C236" s="61" t="s">
        <v>86</v>
      </c>
      <c r="D236" s="62" t="s">
        <v>40</v>
      </c>
      <c r="E236" s="62" t="s">
        <v>116</v>
      </c>
      <c r="F236" s="63" t="s">
        <v>90</v>
      </c>
      <c r="G236" s="63">
        <v>0.73</v>
      </c>
      <c r="H236" s="64">
        <f>IF(
                        C236="INSUMO",
                                        IFERROR(
                                            IF(
                                                INDEX(
                                                    Insumos!C:C,
                                                    MATCH(
                                                        A236&amp;B236,
                                                        Insumos!I:I,
                                                        0)
                                                )="Material",
                                                INDEX(
                                                    Insumos!F:F,
                                                    MATCH(
                                                        A236&amp;B236,
                                                        Insumos!I:I,
                                                        0)
                                                ),
                                                0
                                            ),
                                            "Não encontrado"),
                                        IFERROR(
                                            INDEX(I:I,
                                                MATCH(
                                                    A236&amp;B236,AG:AG,
                                                    0)
                                            ),
                                            "Não encontrado")
                                    )</f>
        <v>0</v>
      </c>
      <c r="I236" s="64">
        <f t="shared" si="133"/>
        <v>0</v>
      </c>
      <c r="J236" s="64">
        <f t="shared" si="134"/>
        <v>29.705605200000001</v>
      </c>
      <c r="K236" s="64">
        <f t="shared" si="134"/>
        <v>21.685091796000002</v>
      </c>
      <c r="L236" s="64">
        <f>IF(
                        C236="INSUMO",
                                        IFERROR(
                                            IF(
                                                INDEX(
                                                    Insumos!C:C,
                                                    MATCH(
                                                        A236&amp;B236,
                                                        Insumos!I:I,
                                                        0)
                                                )="Mao_obra",
                                                INDEX(
                                                    Insumos!F:F,
                                                    MATCH(
                                                        A236&amp;B236,
                                                        Insumos!I:I,
                                                        0)
                                                ),
                                                0
                                            ),
                                            "Não encontrado"),
                                        IFERROR(
                                            INDEX(M:M,
                                                MATCH(
                                                    A236&amp;B236,AG:AG,
                                                    0)
                                            ),
                                            "Não encontrado")
                                    )</f>
        <v>25.135605200000001</v>
      </c>
      <c r="M236" s="64">
        <f t="shared" si="135"/>
        <v>18.348991796</v>
      </c>
      <c r="N236" s="64">
        <f>IF(
                        C236="INSUMO",
                                        IFERROR(
                                            IF(
                                                INDEX(
                                                    Insumos!C:C,
                                                    MATCH(
                                                        A236&amp;B236,
                                                        Insumos!I:I,
                                                        0)
                                                )="Equipamento",
                                                INDEX(
                                                    Insumos!F:F,
                                                    MATCH(
                                                        A236&amp;B236,
                                                        Insumos!I:I,
                                                        0)
                                                ),
                                                0
                                            ),
                                            "Não encontrado"),
                                        IFERROR(
                                            INDEX(O:O,
                                                MATCH(
                                                    A236&amp;B236,AG:AG,
                                                    0)
                                            ),
                                            "Não encontrado")
                                    )</f>
        <v>0</v>
      </c>
      <c r="O236" s="64">
        <f t="shared" si="136"/>
        <v>0</v>
      </c>
      <c r="P236" s="64">
        <f>IF(
                        C236="INSUMO",
                                        IFERROR(
                                            IF(
                                                INDEX(
                                                    Insumos!C:C,
                                                    MATCH(
                                                        A236&amp;B236,
                                                        Insumos!I:I,
                                                        0)
                                                )="Transporte",
                                                INDEX(
                                                    Insumos!F:F,
                                                    MATCH(
                                                        A236&amp;B236,
                                                        Insumos!I:I,
                                                        0)
                                                ),
                                                0
                                            ),
                                            "Não encontrado"),
                                        IFERROR(
                                            INDEX(Q:Q,
                                                MATCH(
                                                    A236&amp;B236,AG:AG,
                                                    0)
                                            ),
                                            "Não encontrado")
                                    )</f>
        <v>0</v>
      </c>
      <c r="Q236" s="64">
        <f t="shared" si="137"/>
        <v>0</v>
      </c>
      <c r="R236" s="64">
        <f>IF(
                        C236="INSUMO",
                                        IFERROR(
                                            IF(
                                                INDEX(
                                                    Insumos!C:C,
                                                    MATCH(
                                                        A236&amp;B236,
                                                        Insumos!I:I,
                                                        0)
                                                )="Terceirizados",
                                                INDEX(
                                                    Insumos!F:F,
                                                    MATCH(
                                                        A236&amp;B236,
                                                        Insumos!I:I,
                                                        0)
                                                ),
                                                0
                                            ),
                                            "Não encontrado"),
                                        IFERROR(
                                            INDEX(S:S,
                                                MATCH(
                                                    A236&amp;B236,AG:AG,
                                                    0)
                                            ),
                                            "Não encontrado")
                                    )</f>
        <v>0</v>
      </c>
      <c r="S236" s="64">
        <f t="shared" si="138"/>
        <v>0</v>
      </c>
      <c r="T236" s="64">
        <f>IF(
                        C236="INSUMO",
                                        IFERROR(
                                            IF(
                                                INDEX(
                                                    Insumos!C:C,
                                                    MATCH(
                                                        A236&amp;B236,
                                                        Insumos!I:I,
                                                        0)
                                                )="Comissionamento",
                                                INDEX(
                                                    Insumos!F:F,
                                                    MATCH(
                                                        A236&amp;B236,
                                                        Insumos!I:I,
                                                        0)
                                                ),
                                                0
                                            ),
                                            "Não encontrado"),
                                        IFERROR(
                                            INDEX(U:U,
                                                MATCH(
                                                    A236&amp;B236,AG:AG,
                                                    0)
                                            ),
                                            "Não encontrado")
                                    )</f>
        <v>0</v>
      </c>
      <c r="U236" s="64">
        <f t="shared" si="139"/>
        <v>0</v>
      </c>
      <c r="V236" s="64">
        <f>IF(
                        C236="INSUMO",
                                        IFERROR(
                                            IF(
                                                INDEX(
                                                    Insumos!C:C,
                                                    MATCH(
                                                        A236&amp;B236,
                                                        Insumos!I:I,
                                                        0)
                                                )="Verba",
                                                INDEX(
                                                    Insumos!F:F,
                                                    MATCH(
                                                        A236&amp;B236,
                                                        Insumos!I:I,
                                                        0)
                                                ),
                                                0
                                            ),
                                            "Não encontrado"),
                                        IFERROR(
                                            INDEX(W:W,
                                                MATCH(
                                                    A236&amp;B236,AG:AG,
                                                    0)
                                            ),
                                            "Não encontrado")
                                    )</f>
        <v>0</v>
      </c>
      <c r="W236" s="64">
        <f t="shared" si="140"/>
        <v>0</v>
      </c>
      <c r="X236" s="64">
        <f>IF(
                        C236="INSUMO",
                                        IFERROR(
                                            IF(
                                                INDEX(
                                                    Insumos!C:C,
                                                    MATCH(
                                                        A236&amp;B236,
                                                        Insumos!I:I,
                                                        0)
                                                )="Outro",
                                                INDEX(
                                                    Insumos!F:F,
                                                    MATCH(
                                                        A236&amp;B236,
                                                        Insumos!I:I,
                                                        0)
                                                ),
                                                0
                                            ),
                                            "Não encontrado"),
                                        IFERROR(
                                            INDEX(Y:Y,
                                                MATCH(
                                                    A236&amp;B236,AG:AG,
                                                    0)
                                            ),
                                            "Não encontrado")
                                    )</f>
        <v>4.57</v>
      </c>
      <c r="Y236" s="64">
        <f t="shared" si="141"/>
        <v>3.3361000000000001</v>
      </c>
      <c r="Z236" s="64">
        <f>IF(
                            C236="INSUMO",
                            IFERROR(
                                INDEX(
                                    Insumos!F:F,
                                    MATCH(
                                        A236&amp;B236,
                                        Insumos!I:I,
                                        0)
                                ),
                                "Não encontrado"),
                            IFERROR(
                                INDEX(AA:AA,
                                    MATCH(
                                        A236&amp;B236,AG:AG,
                                        0)
                                ),
                                "Não encontrado")
                        )</f>
        <v>29.705605200000001</v>
      </c>
      <c r="AA236" s="64">
        <f t="shared" si="142"/>
        <v>21.685091796000002</v>
      </c>
      <c r="AB236" s="65"/>
      <c r="AC236" s="65"/>
      <c r="AD236" s="62" t="s">
        <v>39</v>
      </c>
      <c r="AE236" s="66"/>
      <c r="AF236" s="66"/>
    </row>
    <row r="237" spans="1:33" x14ac:dyDescent="0.25">
      <c r="A237" s="137" t="s">
        <v>268</v>
      </c>
      <c r="B237" s="68" t="s">
        <v>38</v>
      </c>
      <c r="C237" s="69" t="s">
        <v>45</v>
      </c>
      <c r="D237" s="70" t="s">
        <v>40</v>
      </c>
      <c r="E237" s="70" t="s">
        <v>269</v>
      </c>
      <c r="F237" s="71" t="s">
        <v>95</v>
      </c>
      <c r="G237" s="71">
        <v>8.1000000000000003E-2</v>
      </c>
      <c r="H237" s="72">
        <f>IF(
                        C237="INSUMO",
                                        IFERROR(
                                            IF(
                                                INDEX(
                                                    Insumos!C:C,
                                                    MATCH(
                                                        A237&amp;B237,
                                                        Insumos!I:I,
                                                        0)
                                                )="Material",
                                                INDEX(
                                                    Insumos!F:F,
                                                    MATCH(
                                                        A237&amp;B237,
                                                        Insumos!I:I,
                                                        0)
                                                ),
                                                0
                                            ),
                                            "Não encontrado"),
                                        IFERROR(
                                            INDEX(I:I,
                                                MATCH(
                                                    A237&amp;B237,AG:AG,
                                                    0)
                                            ),
                                            "Não encontrado")
                                    )</f>
        <v>18.670000000000002</v>
      </c>
      <c r="I237" s="72">
        <f t="shared" si="133"/>
        <v>1.5122700000000002</v>
      </c>
      <c r="J237" s="72">
        <f t="shared" si="134"/>
        <v>0</v>
      </c>
      <c r="K237" s="72">
        <f t="shared" si="134"/>
        <v>0</v>
      </c>
      <c r="L237" s="72">
        <f>IF(
                        C237="INSUMO",
                                        IFERROR(
                                            IF(
                                                INDEX(
                                                    Insumos!C:C,
                                                    MATCH(
                                                        A237&amp;B237,
                                                        Insumos!I:I,
                                                        0)
                                                )="Mao_obra",
                                                INDEX(
                                                    Insumos!F:F,
                                                    MATCH(
                                                        A237&amp;B237,
                                                        Insumos!I:I,
                                                        0)
                                                ),
                                                0
                                            ),
                                            "Não encontrado"),
                                        IFERROR(
                                            INDEX(M:M,
                                                MATCH(
                                                    A237&amp;B237,AG:AG,
                                                    0)
                                            ),
                                            "Não encontrado")
                                    )</f>
        <v>0</v>
      </c>
      <c r="M237" s="72">
        <f t="shared" si="135"/>
        <v>0</v>
      </c>
      <c r="N237" s="72">
        <f>IF(
                        C237="INSUMO",
                                        IFERROR(
                                            IF(
                                                INDEX(
                                                    Insumos!C:C,
                                                    MATCH(
                                                        A237&amp;B237,
                                                        Insumos!I:I,
                                                        0)
                                                )="Equipamento",
                                                INDEX(
                                                    Insumos!F:F,
                                                    MATCH(
                                                        A237&amp;B237,
                                                        Insumos!I:I,
                                                        0)
                                                ),
                                                0
                                            ),
                                            "Não encontrado"),
                                        IFERROR(
                                            INDEX(O:O,
                                                MATCH(
                                                    A237&amp;B237,AG:AG,
                                                    0)
                                            ),
                                            "Não encontrado")
                                    )</f>
        <v>0</v>
      </c>
      <c r="O237" s="72">
        <f t="shared" si="136"/>
        <v>0</v>
      </c>
      <c r="P237" s="72">
        <f>IF(
                        C237="INSUMO",
                                        IFERROR(
                                            IF(
                                                INDEX(
                                                    Insumos!C:C,
                                                    MATCH(
                                                        A237&amp;B237,
                                                        Insumos!I:I,
                                                        0)
                                                )="Transporte",
                                                INDEX(
                                                    Insumos!F:F,
                                                    MATCH(
                                                        A237&amp;B237,
                                                        Insumos!I:I,
                                                        0)
                                                ),
                                                0
                                            ),
                                            "Não encontrado"),
                                        IFERROR(
                                            INDEX(Q:Q,
                                                MATCH(
                                                    A237&amp;B237,AG:AG,
                                                    0)
                                            ),
                                            "Não encontrado")
                                    )</f>
        <v>0</v>
      </c>
      <c r="Q237" s="72">
        <f t="shared" si="137"/>
        <v>0</v>
      </c>
      <c r="R237" s="72">
        <f>IF(
                        C237="INSUMO",
                                        IFERROR(
                                            IF(
                                                INDEX(
                                                    Insumos!C:C,
                                                    MATCH(
                                                        A237&amp;B237,
                                                        Insumos!I:I,
                                                        0)
                                                )="Terceirizados",
                                                INDEX(
                                                    Insumos!F:F,
                                                    MATCH(
                                                        A237&amp;B237,
                                                        Insumos!I:I,
                                                        0)
                                                ),
                                                0
                                            ),
                                            "Não encontrado"),
                                        IFERROR(
                                            INDEX(S:S,
                                                MATCH(
                                                    A237&amp;B237,AG:AG,
                                                    0)
                                            ),
                                            "Não encontrado")
                                    )</f>
        <v>0</v>
      </c>
      <c r="S237" s="72">
        <f t="shared" si="138"/>
        <v>0</v>
      </c>
      <c r="T237" s="72">
        <f>IF(
                        C237="INSUMO",
                                        IFERROR(
                                            IF(
                                                INDEX(
                                                    Insumos!C:C,
                                                    MATCH(
                                                        A237&amp;B237,
                                                        Insumos!I:I,
                                                        0)
                                                )="Comissionamento",
                                                INDEX(
                                                    Insumos!F:F,
                                                    MATCH(
                                                        A237&amp;B237,
                                                        Insumos!I:I,
                                                        0)
                                                ),
                                                0
                                            ),
                                            "Não encontrado"),
                                        IFERROR(
                                            INDEX(U:U,
                                                MATCH(
                                                    A237&amp;B237,AG:AG,
                                                    0)
                                            ),
                                            "Não encontrado")
                                    )</f>
        <v>0</v>
      </c>
      <c r="U237" s="72">
        <f t="shared" si="139"/>
        <v>0</v>
      </c>
      <c r="V237" s="72">
        <f>IF(
                        C237="INSUMO",
                                        IFERROR(
                                            IF(
                                                INDEX(
                                                    Insumos!C:C,
                                                    MATCH(
                                                        A237&amp;B237,
                                                        Insumos!I:I,
                                                        0)
                                                )="Verba",
                                                INDEX(
                                                    Insumos!F:F,
                                                    MATCH(
                                                        A237&amp;B237,
                                                        Insumos!I:I,
                                                        0)
                                                ),
                                                0
                                            ),
                                            "Não encontrado"),
                                        IFERROR(
                                            INDEX(W:W,
                                                MATCH(
                                                    A237&amp;B237,AG:AG,
                                                    0)
                                            ),
                                            "Não encontrado")
                                    )</f>
        <v>0</v>
      </c>
      <c r="W237" s="72">
        <f t="shared" si="140"/>
        <v>0</v>
      </c>
      <c r="X237" s="72">
        <f>IF(
                        C237="INSUMO",
                                        IFERROR(
                                            IF(
                                                INDEX(
                                                    Insumos!C:C,
                                                    MATCH(
                                                        A237&amp;B237,
                                                        Insumos!I:I,
                                                        0)
                                                )="Outro",
                                                INDEX(
                                                    Insumos!F:F,
                                                    MATCH(
                                                        A237&amp;B237,
                                                        Insumos!I:I,
                                                        0)
                                                ),
                                                0
                                            ),
                                            "Não encontrado"),
                                        IFERROR(
                                            INDEX(Y:Y,
                                                MATCH(
                                                    A237&amp;B237,AG:AG,
                                                    0)
                                            ),
                                            "Não encontrado")
                                    )</f>
        <v>0</v>
      </c>
      <c r="Y237" s="72">
        <f t="shared" si="141"/>
        <v>0</v>
      </c>
      <c r="Z237" s="72">
        <f>IF(
                            C237="INSUMO",
                            IFERROR(
                                INDEX(
                                    Insumos!F:F,
                                    MATCH(
                                        A237&amp;B237,
                                        Insumos!I:I,
                                        0)
                                ),
                                "Não encontrado"),
                            IFERROR(
                                INDEX(AA:AA,
                                    MATCH(
                                        A237&amp;B237,AG:AG,
                                        0)
                                ),
                                "Não encontrado")
                        )</f>
        <v>18.670000000000002</v>
      </c>
      <c r="AA237" s="72">
        <f t="shared" si="142"/>
        <v>1.5122700000000002</v>
      </c>
      <c r="AB237" s="73"/>
      <c r="AC237" s="73"/>
      <c r="AD237" s="70" t="s">
        <v>39</v>
      </c>
      <c r="AE237" s="74"/>
      <c r="AF237" s="74"/>
    </row>
    <row r="238" spans="1:33" x14ac:dyDescent="0.25">
      <c r="A238" s="138" t="s">
        <v>344</v>
      </c>
      <c r="B238" s="60" t="s">
        <v>38</v>
      </c>
      <c r="C238" s="61" t="s">
        <v>45</v>
      </c>
      <c r="D238" s="62" t="s">
        <v>40</v>
      </c>
      <c r="E238" s="62" t="s">
        <v>345</v>
      </c>
      <c r="F238" s="63" t="s">
        <v>102</v>
      </c>
      <c r="G238" s="63">
        <v>3.8260000000000001</v>
      </c>
      <c r="H238" s="64">
        <f>IF(
                        C238="INSUMO",
                                        IFERROR(
                                            IF(
                                                INDEX(
                                                    Insumos!C:C,
                                                    MATCH(
                                                        A238&amp;B238,
                                                        Insumos!I:I,
                                                        0)
                                                )="Material",
                                                INDEX(
                                                    Insumos!F:F,
                                                    MATCH(
                                                        A238&amp;B238,
                                                        Insumos!I:I,
                                                        0)
                                                ),
                                                0
                                            ),
                                            "Não encontrado"),
                                        IFERROR(
                                            INDEX(I:I,
                                                MATCH(
                                                    A238&amp;B238,AG:AG,
                                                    0)
                                            ),
                                            "Não encontrado")
                                    )</f>
        <v>38.51</v>
      </c>
      <c r="I238" s="64">
        <f t="shared" si="133"/>
        <v>147.33926</v>
      </c>
      <c r="J238" s="64">
        <f t="shared" si="134"/>
        <v>0</v>
      </c>
      <c r="K238" s="64">
        <f t="shared" si="134"/>
        <v>0</v>
      </c>
      <c r="L238" s="64">
        <f>IF(
                        C238="INSUMO",
                                        IFERROR(
                                            IF(
                                                INDEX(
                                                    Insumos!C:C,
                                                    MATCH(
                                                        A238&amp;B238,
                                                        Insumos!I:I,
                                                        0)
                                                )="Mao_obra",
                                                INDEX(
                                                    Insumos!F:F,
                                                    MATCH(
                                                        A238&amp;B238,
                                                        Insumos!I:I,
                                                        0)
                                                ),
                                                0
                                            ),
                                            "Não encontrado"),
                                        IFERROR(
                                            INDEX(M:M,
                                                MATCH(
                                                    A238&amp;B238,AG:AG,
                                                    0)
                                            ),
                                            "Não encontrado")
                                    )</f>
        <v>0</v>
      </c>
      <c r="M238" s="64">
        <f t="shared" si="135"/>
        <v>0</v>
      </c>
      <c r="N238" s="64">
        <f>IF(
                        C238="INSUMO",
                                        IFERROR(
                                            IF(
                                                INDEX(
                                                    Insumos!C:C,
                                                    MATCH(
                                                        A238&amp;B238,
                                                        Insumos!I:I,
                                                        0)
                                                )="Equipamento",
                                                INDEX(
                                                    Insumos!F:F,
                                                    MATCH(
                                                        A238&amp;B238,
                                                        Insumos!I:I,
                                                        0)
                                                ),
                                                0
                                            ),
                                            "Não encontrado"),
                                        IFERROR(
                                            INDEX(O:O,
                                                MATCH(
                                                    A238&amp;B238,AG:AG,
                                                    0)
                                            ),
                                            "Não encontrado")
                                    )</f>
        <v>0</v>
      </c>
      <c r="O238" s="64">
        <f t="shared" si="136"/>
        <v>0</v>
      </c>
      <c r="P238" s="64">
        <f>IF(
                        C238="INSUMO",
                                        IFERROR(
                                            IF(
                                                INDEX(
                                                    Insumos!C:C,
                                                    MATCH(
                                                        A238&amp;B238,
                                                        Insumos!I:I,
                                                        0)
                                                )="Transporte",
                                                INDEX(
                                                    Insumos!F:F,
                                                    MATCH(
                                                        A238&amp;B238,
                                                        Insumos!I:I,
                                                        0)
                                                ),
                                                0
                                            ),
                                            "Não encontrado"),
                                        IFERROR(
                                            INDEX(Q:Q,
                                                MATCH(
                                                    A238&amp;B238,AG:AG,
                                                    0)
                                            ),
                                            "Não encontrado")
                                    )</f>
        <v>0</v>
      </c>
      <c r="Q238" s="64">
        <f t="shared" si="137"/>
        <v>0</v>
      </c>
      <c r="R238" s="64">
        <f>IF(
                        C238="INSUMO",
                                        IFERROR(
                                            IF(
                                                INDEX(
                                                    Insumos!C:C,
                                                    MATCH(
                                                        A238&amp;B238,
                                                        Insumos!I:I,
                                                        0)
                                                )="Terceirizados",
                                                INDEX(
                                                    Insumos!F:F,
                                                    MATCH(
                                                        A238&amp;B238,
                                                        Insumos!I:I,
                                                        0)
                                                ),
                                                0
                                            ),
                                            "Não encontrado"),
                                        IFERROR(
                                            INDEX(S:S,
                                                MATCH(
                                                    A238&amp;B238,AG:AG,
                                                    0)
                                            ),
                                            "Não encontrado")
                                    )</f>
        <v>0</v>
      </c>
      <c r="S238" s="64">
        <f t="shared" si="138"/>
        <v>0</v>
      </c>
      <c r="T238" s="64">
        <f>IF(
                        C238="INSUMO",
                                        IFERROR(
                                            IF(
                                                INDEX(
                                                    Insumos!C:C,
                                                    MATCH(
                                                        A238&amp;B238,
                                                        Insumos!I:I,
                                                        0)
                                                )="Comissionamento",
                                                INDEX(
                                                    Insumos!F:F,
                                                    MATCH(
                                                        A238&amp;B238,
                                                        Insumos!I:I,
                                                        0)
                                                ),
                                                0
                                            ),
                                            "Não encontrado"),
                                        IFERROR(
                                            INDEX(U:U,
                                                MATCH(
                                                    A238&amp;B238,AG:AG,
                                                    0)
                                            ),
                                            "Não encontrado")
                                    )</f>
        <v>0</v>
      </c>
      <c r="U238" s="64">
        <f t="shared" si="139"/>
        <v>0</v>
      </c>
      <c r="V238" s="64">
        <f>IF(
                        C238="INSUMO",
                                        IFERROR(
                                            IF(
                                                INDEX(
                                                    Insumos!C:C,
                                                    MATCH(
                                                        A238&amp;B238,
                                                        Insumos!I:I,
                                                        0)
                                                )="Verba",
                                                INDEX(
                                                    Insumos!F:F,
                                                    MATCH(
                                                        A238&amp;B238,
                                                        Insumos!I:I,
                                                        0)
                                                ),
                                                0
                                            ),
                                            "Não encontrado"),
                                        IFERROR(
                                            INDEX(W:W,
                                                MATCH(
                                                    A238&amp;B238,AG:AG,
                                                    0)
                                            ),
                                            "Não encontrado")
                                    )</f>
        <v>0</v>
      </c>
      <c r="W238" s="64">
        <f t="shared" si="140"/>
        <v>0</v>
      </c>
      <c r="X238" s="64">
        <f>IF(
                        C238="INSUMO",
                                        IFERROR(
                                            IF(
                                                INDEX(
                                                    Insumos!C:C,
                                                    MATCH(
                                                        A238&amp;B238,
                                                        Insumos!I:I,
                                                        0)
                                                )="Outro",
                                                INDEX(
                                                    Insumos!F:F,
                                                    MATCH(
                                                        A238&amp;B238,
                                                        Insumos!I:I,
                                                        0)
                                                ),
                                                0
                                            ),
                                            "Não encontrado"),
                                        IFERROR(
                                            INDEX(Y:Y,
                                                MATCH(
                                                    A238&amp;B238,AG:AG,
                                                    0)
                                            ),
                                            "Não encontrado")
                                    )</f>
        <v>0</v>
      </c>
      <c r="Y238" s="64">
        <f t="shared" si="141"/>
        <v>0</v>
      </c>
      <c r="Z238" s="64">
        <f>IF(
                            C238="INSUMO",
                            IFERROR(
                                INDEX(
                                    Insumos!F:F,
                                    MATCH(
                                        A238&amp;B238,
                                        Insumos!I:I,
                                        0)
                                ),
                                "Não encontrado"),
                            IFERROR(
                                INDEX(AA:AA,
                                    MATCH(
                                        A238&amp;B238,AG:AG,
                                        0)
                                ),
                                "Não encontrado")
                        )</f>
        <v>38.51</v>
      </c>
      <c r="AA238" s="64">
        <f t="shared" si="142"/>
        <v>147.33926</v>
      </c>
      <c r="AB238" s="65"/>
      <c r="AC238" s="65"/>
      <c r="AD238" s="62" t="s">
        <v>39</v>
      </c>
      <c r="AE238" s="66"/>
      <c r="AF238" s="66"/>
    </row>
    <row r="239" spans="1:33" x14ac:dyDescent="0.25">
      <c r="A239" s="137" t="s">
        <v>278</v>
      </c>
      <c r="B239" s="68" t="s">
        <v>38</v>
      </c>
      <c r="C239" s="69" t="s">
        <v>45</v>
      </c>
      <c r="D239" s="70" t="s">
        <v>40</v>
      </c>
      <c r="E239" s="70" t="s">
        <v>279</v>
      </c>
      <c r="F239" s="71" t="s">
        <v>132</v>
      </c>
      <c r="G239" s="71">
        <v>1.7000000000000001E-2</v>
      </c>
      <c r="H239" s="72">
        <f>IF(
                        C239="INSUMO",
                                        IFERROR(
                                            IF(
                                                INDEX(
                                                    Insumos!C:C,
                                                    MATCH(
                                                        A239&amp;B239,
                                                        Insumos!I:I,
                                                        0)
                                                )="Material",
                                                INDEX(
                                                    Insumos!F:F,
                                                    MATCH(
                                                        A239&amp;B239,
                                                        Insumos!I:I,
                                                        0)
                                                ),
                                                0
                                            ),
                                            "Não encontrado"),
                                        IFERROR(
                                            INDEX(I:I,
                                                MATCH(
                                                    A239&amp;B239,AG:AG,
                                                    0)
                                            ),
                                            "Não encontrado")
                                    )</f>
        <v>5.37</v>
      </c>
      <c r="I239" s="72">
        <f t="shared" si="133"/>
        <v>9.129000000000001E-2</v>
      </c>
      <c r="J239" s="72">
        <f t="shared" si="134"/>
        <v>0</v>
      </c>
      <c r="K239" s="72">
        <f t="shared" si="134"/>
        <v>0</v>
      </c>
      <c r="L239" s="72">
        <f>IF(
                        C239="INSUMO",
                                        IFERROR(
                                            IF(
                                                INDEX(
                                                    Insumos!C:C,
                                                    MATCH(
                                                        A239&amp;B239,
                                                        Insumos!I:I,
                                                        0)
                                                )="Mao_obra",
                                                INDEX(
                                                    Insumos!F:F,
                                                    MATCH(
                                                        A239&amp;B239,
                                                        Insumos!I:I,
                                                        0)
                                                ),
                                                0
                                            ),
                                            "Não encontrado"),
                                        IFERROR(
                                            INDEX(M:M,
                                                MATCH(
                                                    A239&amp;B239,AG:AG,
                                                    0)
                                            ),
                                            "Não encontrado")
                                    )</f>
        <v>0</v>
      </c>
      <c r="M239" s="72">
        <f t="shared" si="135"/>
        <v>0</v>
      </c>
      <c r="N239" s="72">
        <f>IF(
                        C239="INSUMO",
                                        IFERROR(
                                            IF(
                                                INDEX(
                                                    Insumos!C:C,
                                                    MATCH(
                                                        A239&amp;B239,
                                                        Insumos!I:I,
                                                        0)
                                                )="Equipamento",
                                                INDEX(
                                                    Insumos!F:F,
                                                    MATCH(
                                                        A239&amp;B239,
                                                        Insumos!I:I,
                                                        0)
                                                ),
                                                0
                                            ),
                                            "Não encontrado"),
                                        IFERROR(
                                            INDEX(O:O,
                                                MATCH(
                                                    A239&amp;B239,AG:AG,
                                                    0)
                                            ),
                                            "Não encontrado")
                                    )</f>
        <v>0</v>
      </c>
      <c r="O239" s="72">
        <f t="shared" si="136"/>
        <v>0</v>
      </c>
      <c r="P239" s="72">
        <f>IF(
                        C239="INSUMO",
                                        IFERROR(
                                            IF(
                                                INDEX(
                                                    Insumos!C:C,
                                                    MATCH(
                                                        A239&amp;B239,
                                                        Insumos!I:I,
                                                        0)
                                                )="Transporte",
                                                INDEX(
                                                    Insumos!F:F,
                                                    MATCH(
                                                        A239&amp;B239,
                                                        Insumos!I:I,
                                                        0)
                                                ),
                                                0
                                            ),
                                            "Não encontrado"),
                                        IFERROR(
                                            INDEX(Q:Q,
                                                MATCH(
                                                    A239&amp;B239,AG:AG,
                                                    0)
                                            ),
                                            "Não encontrado")
                                    )</f>
        <v>0</v>
      </c>
      <c r="Q239" s="72">
        <f t="shared" si="137"/>
        <v>0</v>
      </c>
      <c r="R239" s="72">
        <f>IF(
                        C239="INSUMO",
                                        IFERROR(
                                            IF(
                                                INDEX(
                                                    Insumos!C:C,
                                                    MATCH(
                                                        A239&amp;B239,
                                                        Insumos!I:I,
                                                        0)
                                                )="Terceirizados",
                                                INDEX(
                                                    Insumos!F:F,
                                                    MATCH(
                                                        A239&amp;B239,
                                                        Insumos!I:I,
                                                        0)
                                                ),
                                                0
                                            ),
                                            "Não encontrado"),
                                        IFERROR(
                                            INDEX(S:S,
                                                MATCH(
                                                    A239&amp;B239,AG:AG,
                                                    0)
                                            ),
                                            "Não encontrado")
                                    )</f>
        <v>0</v>
      </c>
      <c r="S239" s="72">
        <f t="shared" si="138"/>
        <v>0</v>
      </c>
      <c r="T239" s="72">
        <f>IF(
                        C239="INSUMO",
                                        IFERROR(
                                            IF(
                                                INDEX(
                                                    Insumos!C:C,
                                                    MATCH(
                                                        A239&amp;B239,
                                                        Insumos!I:I,
                                                        0)
                                                )="Comissionamento",
                                                INDEX(
                                                    Insumos!F:F,
                                                    MATCH(
                                                        A239&amp;B239,
                                                        Insumos!I:I,
                                                        0)
                                                ),
                                                0
                                            ),
                                            "Não encontrado"),
                                        IFERROR(
                                            INDEX(U:U,
                                                MATCH(
                                                    A239&amp;B239,AG:AG,
                                                    0)
                                            ),
                                            "Não encontrado")
                                    )</f>
        <v>0</v>
      </c>
      <c r="U239" s="72">
        <f t="shared" si="139"/>
        <v>0</v>
      </c>
      <c r="V239" s="72">
        <f>IF(
                        C239="INSUMO",
                                        IFERROR(
                                            IF(
                                                INDEX(
                                                    Insumos!C:C,
                                                    MATCH(
                                                        A239&amp;B239,
                                                        Insumos!I:I,
                                                        0)
                                                )="Verba",
                                                INDEX(
                                                    Insumos!F:F,
                                                    MATCH(
                                                        A239&amp;B239,
                                                        Insumos!I:I,
                                                        0)
                                                ),
                                                0
                                            ),
                                            "Não encontrado"),
                                        IFERROR(
                                            INDEX(W:W,
                                                MATCH(
                                                    A239&amp;B239,AG:AG,
                                                    0)
                                            ),
                                            "Não encontrado")
                                    )</f>
        <v>0</v>
      </c>
      <c r="W239" s="72">
        <f t="shared" si="140"/>
        <v>0</v>
      </c>
      <c r="X239" s="72">
        <f>IF(
                        C239="INSUMO",
                                        IFERROR(
                                            IF(
                                                INDEX(
                                                    Insumos!C:C,
                                                    MATCH(
                                                        A239&amp;B239,
                                                        Insumos!I:I,
                                                        0)
                                                )="Outro",
                                                INDEX(
                                                    Insumos!F:F,
                                                    MATCH(
                                                        A239&amp;B239,
                                                        Insumos!I:I,
                                                        0)
                                                ),
                                                0
                                            ),
                                            "Não encontrado"),
                                        IFERROR(
                                            INDEX(Y:Y,
                                                MATCH(
                                                    A239&amp;B239,AG:AG,
                                                    0)
                                            ),
                                            "Não encontrado")
                                    )</f>
        <v>0</v>
      </c>
      <c r="Y239" s="72">
        <f t="shared" si="141"/>
        <v>0</v>
      </c>
      <c r="Z239" s="72">
        <f>IF(
                            C239="INSUMO",
                            IFERROR(
                                INDEX(
                                    Insumos!F:F,
                                    MATCH(
                                        A239&amp;B239,
                                        Insumos!I:I,
                                        0)
                                ),
                                "Não encontrado"),
                            IFERROR(
                                INDEX(AA:AA,
                                    MATCH(
                                        A239&amp;B239,AG:AG,
                                        0)
                                ),
                                "Não encontrado")
                        )</f>
        <v>5.37</v>
      </c>
      <c r="AA239" s="72">
        <f t="shared" si="142"/>
        <v>9.129000000000001E-2</v>
      </c>
      <c r="AB239" s="73"/>
      <c r="AC239" s="73"/>
      <c r="AD239" s="70" t="s">
        <v>39</v>
      </c>
      <c r="AE239" s="74"/>
      <c r="AF239" s="74"/>
    </row>
    <row r="240" spans="1:33" x14ac:dyDescent="0.25">
      <c r="A240" s="136" t="s">
        <v>346</v>
      </c>
      <c r="B240" s="51" t="s">
        <v>38</v>
      </c>
      <c r="C240" s="52" t="s">
        <v>39</v>
      </c>
      <c r="D240" s="53" t="s">
        <v>40</v>
      </c>
      <c r="E240" s="53" t="s">
        <v>347</v>
      </c>
      <c r="F240" s="54" t="s">
        <v>95</v>
      </c>
      <c r="G240" s="55"/>
      <c r="H240" s="56"/>
      <c r="I240" s="56">
        <f>SUM(I241:I245)</f>
        <v>9.3342700000000001</v>
      </c>
      <c r="J240" s="56"/>
      <c r="K240" s="56">
        <f>SUM(K241:K245)</f>
        <v>3.8760364696200003</v>
      </c>
      <c r="L240" s="56"/>
      <c r="M240" s="56">
        <f>SUM(M241:M245)</f>
        <v>3.3459244696199999</v>
      </c>
      <c r="N240" s="56"/>
      <c r="O240" s="56">
        <f>SUM(O241:O245)</f>
        <v>0</v>
      </c>
      <c r="P240" s="56"/>
      <c r="Q240" s="56">
        <f>SUM(Q241:Q245)</f>
        <v>0</v>
      </c>
      <c r="R240" s="56"/>
      <c r="S240" s="56">
        <f>SUM(S241:S245)</f>
        <v>0</v>
      </c>
      <c r="T240" s="56"/>
      <c r="U240" s="56">
        <f>SUM(U241:U245)</f>
        <v>0</v>
      </c>
      <c r="V240" s="56"/>
      <c r="W240" s="56">
        <f>SUM(W241:W245)</f>
        <v>0</v>
      </c>
      <c r="X240" s="56"/>
      <c r="Y240" s="56">
        <f>SUM(Y241:Y245)</f>
        <v>0.53011200000000003</v>
      </c>
      <c r="Z240" s="56"/>
      <c r="AA240" s="56">
        <f>SUM(AA241:AA245)</f>
        <v>13.210306469620001</v>
      </c>
      <c r="AB240" s="57" t="s">
        <v>39</v>
      </c>
      <c r="AC240" s="57"/>
      <c r="AD240" s="53" t="s">
        <v>39</v>
      </c>
      <c r="AE240" s="58" t="s">
        <v>39</v>
      </c>
      <c r="AF240" s="58" t="s">
        <v>348</v>
      </c>
      <c r="AG240" t="str">
        <f>A240&amp;B240&amp;C240</f>
        <v>92769SINAPI</v>
      </c>
    </row>
    <row r="241" spans="1:33" x14ac:dyDescent="0.25">
      <c r="A241" s="137" t="s">
        <v>333</v>
      </c>
      <c r="B241" s="68" t="s">
        <v>38</v>
      </c>
      <c r="C241" s="69" t="s">
        <v>86</v>
      </c>
      <c r="D241" s="70" t="s">
        <v>40</v>
      </c>
      <c r="E241" s="70" t="s">
        <v>334</v>
      </c>
      <c r="F241" s="71" t="s">
        <v>95</v>
      </c>
      <c r="G241" s="71">
        <v>1</v>
      </c>
      <c r="H241" s="72">
        <f>IF(
                        C241="INSUMO",
                                        IFERROR(
                                            IF(
                                                INDEX(
                                                    Insumos!C:C,
                                                    MATCH(
                                                        A241&amp;B241,
                                                        Insumos!I:I,
                                                        0)
                                                )="Material",
                                                INDEX(
                                                    Insumos!F:F,
                                                    MATCH(
                                                        A241&amp;B241,
                                                        Insumos!I:I,
                                                        0)
                                                ),
                                                0
                                            ),
                                            "Não encontrado"),
                                        IFERROR(
                                            INDEX(I:I,
                                                MATCH(
                                                    A241&amp;B241,AG:AG,
                                                    0)
                                            ),
                                            "Não encontrado")
                                    )</f>
        <v>8.3780999999999999</v>
      </c>
      <c r="I241" s="72">
        <f>H241*G241/1</f>
        <v>8.3780999999999999</v>
      </c>
      <c r="J241" s="72">
        <f t="shared" ref="J241:K245" si="143">T241 + N241 + L241 + X241 + R241 + P241 + V241</f>
        <v>1.3249975895799999</v>
      </c>
      <c r="K241" s="72">
        <f t="shared" si="143"/>
        <v>1.3249975895799999</v>
      </c>
      <c r="L241" s="72">
        <f>IF(
                        C241="INSUMO",
                                        IFERROR(
                                            IF(
                                                INDEX(
                                                    Insumos!C:C,
                                                    MATCH(
                                                        A241&amp;B241,
                                                        Insumos!I:I,
                                                        0)
                                                )="Mao_obra",
                                                INDEX(
                                                    Insumos!F:F,
                                                    MATCH(
                                                        A241&amp;B241,
                                                        Insumos!I:I,
                                                        0)
                                                ),
                                                0
                                            ),
                                            "Não encontrado"),
                                        IFERROR(
                                            INDEX(M:M,
                                                MATCH(
                                                    A241&amp;B241,AG:AG,
                                                    0)
                                            ),
                                            "Não encontrado")
                                    )</f>
        <v>1.1437755895799999</v>
      </c>
      <c r="M241" s="72">
        <f>L241*G241/1</f>
        <v>1.1437755895799999</v>
      </c>
      <c r="N241" s="72">
        <f>IF(
                        C241="INSUMO",
                                        IFERROR(
                                            IF(
                                                INDEX(
                                                    Insumos!C:C,
                                                    MATCH(
                                                        A241&amp;B241,
                                                        Insumos!I:I,
                                                        0)
                                                )="Equipamento",
                                                INDEX(
                                                    Insumos!F:F,
                                                    MATCH(
                                                        A241&amp;B241,
                                                        Insumos!I:I,
                                                        0)
                                                ),
                                                0
                                            ),
                                            "Não encontrado"),
                                        IFERROR(
                                            INDEX(O:O,
                                                MATCH(
                                                    A241&amp;B241,AG:AG,
                                                    0)
                                            ),
                                            "Não encontrado")
                                    )</f>
        <v>0</v>
      </c>
      <c r="O241" s="72">
        <f>N241*G241/1</f>
        <v>0</v>
      </c>
      <c r="P241" s="72">
        <f>IF(
                        C241="INSUMO",
                                        IFERROR(
                                            IF(
                                                INDEX(
                                                    Insumos!C:C,
                                                    MATCH(
                                                        A241&amp;B241,
                                                        Insumos!I:I,
                                                        0)
                                                )="Transporte",
                                                INDEX(
                                                    Insumos!F:F,
                                                    MATCH(
                                                        A241&amp;B241,
                                                        Insumos!I:I,
                                                        0)
                                                ),
                                                0
                                            ),
                                            "Não encontrado"),
                                        IFERROR(
                                            INDEX(Q:Q,
                                                MATCH(
                                                    A241&amp;B241,AG:AG,
                                                    0)
                                            ),
                                            "Não encontrado")
                                    )</f>
        <v>0</v>
      </c>
      <c r="Q241" s="72">
        <f>P241*G241/1</f>
        <v>0</v>
      </c>
      <c r="R241" s="72">
        <f>IF(
                        C241="INSUMO",
                                        IFERROR(
                                            IF(
                                                INDEX(
                                                    Insumos!C:C,
                                                    MATCH(
                                                        A241&amp;B241,
                                                        Insumos!I:I,
                                                        0)
                                                )="Terceirizados",
                                                INDEX(
                                                    Insumos!F:F,
                                                    MATCH(
                                                        A241&amp;B241,
                                                        Insumos!I:I,
                                                        0)
                                                ),
                                                0
                                            ),
                                            "Não encontrado"),
                                        IFERROR(
                                            INDEX(S:S,
                                                MATCH(
                                                    A241&amp;B241,AG:AG,
                                                    0)
                                            ),
                                            "Não encontrado")
                                    )</f>
        <v>0</v>
      </c>
      <c r="S241" s="72">
        <f>R241*G241/1</f>
        <v>0</v>
      </c>
      <c r="T241" s="72">
        <f>IF(
                        C241="INSUMO",
                                        IFERROR(
                                            IF(
                                                INDEX(
                                                    Insumos!C:C,
                                                    MATCH(
                                                        A241&amp;B241,
                                                        Insumos!I:I,
                                                        0)
                                                )="Comissionamento",
                                                INDEX(
                                                    Insumos!F:F,
                                                    MATCH(
                                                        A241&amp;B241,
                                                        Insumos!I:I,
                                                        0)
                                                ),
                                                0
                                            ),
                                            "Não encontrado"),
                                        IFERROR(
                                            INDEX(U:U,
                                                MATCH(
                                                    A241&amp;B241,AG:AG,
                                                    0)
                                            ),
                                            "Não encontrado")
                                    )</f>
        <v>0</v>
      </c>
      <c r="U241" s="72">
        <f>T241*G241/1</f>
        <v>0</v>
      </c>
      <c r="V241" s="72">
        <f>IF(
                        C241="INSUMO",
                                        IFERROR(
                                            IF(
                                                INDEX(
                                                    Insumos!C:C,
                                                    MATCH(
                                                        A241&amp;B241,
                                                        Insumos!I:I,
                                                        0)
                                                )="Verba",
                                                INDEX(
                                                    Insumos!F:F,
                                                    MATCH(
                                                        A241&amp;B241,
                                                        Insumos!I:I,
                                                        0)
                                                ),
                                                0
                                            ),
                                            "Não encontrado"),
                                        IFERROR(
                                            INDEX(W:W,
                                                MATCH(
                                                    A241&amp;B241,AG:AG,
                                                    0)
                                            ),
                                            "Não encontrado")
                                    )</f>
        <v>0</v>
      </c>
      <c r="W241" s="72">
        <f>V241*G241/1</f>
        <v>0</v>
      </c>
      <c r="X241" s="72">
        <f>IF(
                        C241="INSUMO",
                                        IFERROR(
                                            IF(
                                                INDEX(
                                                    Insumos!C:C,
                                                    MATCH(
                                                        A241&amp;B241,
                                                        Insumos!I:I,
                                                        0)
                                                )="Outro",
                                                INDEX(
                                                    Insumos!F:F,
                                                    MATCH(
                                                        A241&amp;B241,
                                                        Insumos!I:I,
                                                        0)
                                                ),
                                                0
                                            ),
                                            "Não encontrado"),
                                        IFERROR(
                                            INDEX(Y:Y,
                                                MATCH(
                                                    A241&amp;B241,AG:AG,
                                                    0)
                                            ),
                                            "Não encontrado")
                                    )</f>
        <v>0.18122199999999999</v>
      </c>
      <c r="Y241" s="72">
        <f>X241*G241/1</f>
        <v>0.18122199999999999</v>
      </c>
      <c r="Z241" s="72">
        <f>IF(
                            C241="INSUMO",
                            IFERROR(
                                INDEX(
                                    Insumos!F:F,
                                    MATCH(
                                        A241&amp;B241,
                                        Insumos!I:I,
                                        0)
                                ),
                                "Não encontrado"),
                            IFERROR(
                                INDEX(AA:AA,
                                    MATCH(
                                        A241&amp;B241,AG:AG,
                                        0)
                                ),
                                "Não encontrado")
                        )</f>
        <v>9.7030975895800005</v>
      </c>
      <c r="AA241" s="72">
        <f>G241*Z241</f>
        <v>9.7030975895800005</v>
      </c>
      <c r="AB241" s="73"/>
      <c r="AC241" s="73"/>
      <c r="AD241" s="70" t="s">
        <v>39</v>
      </c>
      <c r="AE241" s="74"/>
      <c r="AF241" s="74"/>
    </row>
    <row r="242" spans="1:33" x14ac:dyDescent="0.25">
      <c r="A242" s="138" t="s">
        <v>286</v>
      </c>
      <c r="B242" s="60" t="s">
        <v>38</v>
      </c>
      <c r="C242" s="61" t="s">
        <v>86</v>
      </c>
      <c r="D242" s="62" t="s">
        <v>40</v>
      </c>
      <c r="E242" s="62" t="s">
        <v>287</v>
      </c>
      <c r="F242" s="63" t="s">
        <v>90</v>
      </c>
      <c r="G242" s="63">
        <v>5.9700000000000003E-2</v>
      </c>
      <c r="H242" s="64">
        <f>IF(
                        C242="INSUMO",
                                        IFERROR(
                                            IF(
                                                INDEX(
                                                    Insumos!C:C,
                                                    MATCH(
                                                        A242&amp;B242,
                                                        Insumos!I:I,
                                                        0)
                                                )="Material",
                                                INDEX(
                                                    Insumos!F:F,
                                                    MATCH(
                                                        A242&amp;B242,
                                                        Insumos!I:I,
                                                        0)
                                                ),
                                                0
                                            ),
                                            "Não encontrado"),
                                        IFERROR(
                                            INDEX(I:I,
                                                MATCH(
                                                    A242&amp;B242,AG:AG,
                                                    0)
                                            ),
                                            "Não encontrado")
                                    )</f>
        <v>0</v>
      </c>
      <c r="I242" s="64">
        <f>H242*G242/1</f>
        <v>0</v>
      </c>
      <c r="J242" s="64">
        <f t="shared" si="143"/>
        <v>37.793896000000004</v>
      </c>
      <c r="K242" s="64">
        <f t="shared" si="143"/>
        <v>2.2562955912000002</v>
      </c>
      <c r="L242" s="64">
        <f>IF(
                        C242="INSUMO",
                                        IFERROR(
                                            IF(
                                                INDEX(
                                                    Insumos!C:C,
                                                    MATCH(
                                                        A242&amp;B242,
                                                        Insumos!I:I,
                                                        0)
                                                )="Mao_obra",
                                                INDEX(
                                                    Insumos!F:F,
                                                    MATCH(
                                                        A242&amp;B242,
                                                        Insumos!I:I,
                                                        0)
                                                ),
                                                0
                                            ),
                                            "Não encontrado"),
                                        IFERROR(
                                            INDEX(M:M,
                                                MATCH(
                                                    A242&amp;B242,AG:AG,
                                                    0)
                                            ),
                                            "Não encontrado")
                                    )</f>
        <v>32.773896000000001</v>
      </c>
      <c r="M242" s="64">
        <f>L242*G242/1</f>
        <v>1.9566015912000001</v>
      </c>
      <c r="N242" s="64">
        <f>IF(
                        C242="INSUMO",
                                        IFERROR(
                                            IF(
                                                INDEX(
                                                    Insumos!C:C,
                                                    MATCH(
                                                        A242&amp;B242,
                                                        Insumos!I:I,
                                                        0)
                                                )="Equipamento",
                                                INDEX(
                                                    Insumos!F:F,
                                                    MATCH(
                                                        A242&amp;B242,
                                                        Insumos!I:I,
                                                        0)
                                                ),
                                                0
                                            ),
                                            "Não encontrado"),
                                        IFERROR(
                                            INDEX(O:O,
                                                MATCH(
                                                    A242&amp;B242,AG:AG,
                                                    0)
                                            ),
                                            "Não encontrado")
                                    )</f>
        <v>0</v>
      </c>
      <c r="O242" s="64">
        <f>N242*G242/1</f>
        <v>0</v>
      </c>
      <c r="P242" s="64">
        <f>IF(
                        C242="INSUMO",
                                        IFERROR(
                                            IF(
                                                INDEX(
                                                    Insumos!C:C,
                                                    MATCH(
                                                        A242&amp;B242,
                                                        Insumos!I:I,
                                                        0)
                                                )="Transporte",
                                                INDEX(
                                                    Insumos!F:F,
                                                    MATCH(
                                                        A242&amp;B242,
                                                        Insumos!I:I,
                                                        0)
                                                ),
                                                0
                                            ),
                                            "Não encontrado"),
                                        IFERROR(
                                            INDEX(Q:Q,
                                                MATCH(
                                                    A242&amp;B242,AG:AG,
                                                    0)
                                            ),
                                            "Não encontrado")
                                    )</f>
        <v>0</v>
      </c>
      <c r="Q242" s="64">
        <f>P242*G242/1</f>
        <v>0</v>
      </c>
      <c r="R242" s="64">
        <f>IF(
                        C242="INSUMO",
                                        IFERROR(
                                            IF(
                                                INDEX(
                                                    Insumos!C:C,
                                                    MATCH(
                                                        A242&amp;B242,
                                                        Insumos!I:I,
                                                        0)
                                                )="Terceirizados",
                                                INDEX(
                                                    Insumos!F:F,
                                                    MATCH(
                                                        A242&amp;B242,
                                                        Insumos!I:I,
                                                        0)
                                                ),
                                                0
                                            ),
                                            "Não encontrado"),
                                        IFERROR(
                                            INDEX(S:S,
                                                MATCH(
                                                    A242&amp;B242,AG:AG,
                                                    0)
                                            ),
                                            "Não encontrado")
                                    )</f>
        <v>0</v>
      </c>
      <c r="S242" s="64">
        <f>R242*G242/1</f>
        <v>0</v>
      </c>
      <c r="T242" s="64">
        <f>IF(
                        C242="INSUMO",
                                        IFERROR(
                                            IF(
                                                INDEX(
                                                    Insumos!C:C,
                                                    MATCH(
                                                        A242&amp;B242,
                                                        Insumos!I:I,
                                                        0)
                                                )="Comissionamento",
                                                INDEX(
                                                    Insumos!F:F,
                                                    MATCH(
                                                        A242&amp;B242,
                                                        Insumos!I:I,
                                                        0)
                                                ),
                                                0
                                            ),
                                            "Não encontrado"),
                                        IFERROR(
                                            INDEX(U:U,
                                                MATCH(
                                                    A242&amp;B242,AG:AG,
                                                    0)
                                            ),
                                            "Não encontrado")
                                    )</f>
        <v>0</v>
      </c>
      <c r="U242" s="64">
        <f>T242*G242/1</f>
        <v>0</v>
      </c>
      <c r="V242" s="64">
        <f>IF(
                        C242="INSUMO",
                                        IFERROR(
                                            IF(
                                                INDEX(
                                                    Insumos!C:C,
                                                    MATCH(
                                                        A242&amp;B242,
                                                        Insumos!I:I,
                                                        0)
                                                )="Verba",
                                                INDEX(
                                                    Insumos!F:F,
                                                    MATCH(
                                                        A242&amp;B242,
                                                        Insumos!I:I,
                                                        0)
                                                ),
                                                0
                                            ),
                                            "Não encontrado"),
                                        IFERROR(
                                            INDEX(W:W,
                                                MATCH(
                                                    A242&amp;B242,AG:AG,
                                                    0)
                                            ),
                                            "Não encontrado")
                                    )</f>
        <v>0</v>
      </c>
      <c r="W242" s="64">
        <f>V242*G242/1</f>
        <v>0</v>
      </c>
      <c r="X242" s="64">
        <f>IF(
                        C242="INSUMO",
                                        IFERROR(
                                            IF(
                                                INDEX(
                                                    Insumos!C:C,
                                                    MATCH(
                                                        A242&amp;B242,
                                                        Insumos!I:I,
                                                        0)
                                                )="Outro",
                                                INDEX(
                                                    Insumos!F:F,
                                                    MATCH(
                                                        A242&amp;B242,
                                                        Insumos!I:I,
                                                        0)
                                                ),
                                                0
                                            ),
                                            "Não encontrado"),
                                        IFERROR(
                                            INDEX(Y:Y,
                                                MATCH(
                                                    A242&amp;B242,AG:AG,
                                                    0)
                                            ),
                                            "Não encontrado")
                                    )</f>
        <v>5.0199999999999996</v>
      </c>
      <c r="Y242" s="64">
        <f>X242*G242/1</f>
        <v>0.29969400000000002</v>
      </c>
      <c r="Z242" s="64">
        <f>IF(
                            C242="INSUMO",
                            IFERROR(
                                INDEX(
                                    Insumos!F:F,
                                    MATCH(
                                        A242&amp;B242,
                                        Insumos!I:I,
                                        0)
                                ),
                                "Não encontrado"),
                            IFERROR(
                                INDEX(AA:AA,
                                    MATCH(
                                        A242&amp;B242,AG:AG,
                                        0)
                                ),
                                "Não encontrado")
                        )</f>
        <v>37.793895999999997</v>
      </c>
      <c r="AA242" s="64">
        <f>G242*Z242</f>
        <v>2.2562955911999998</v>
      </c>
      <c r="AB242" s="65"/>
      <c r="AC242" s="65"/>
      <c r="AD242" s="62" t="s">
        <v>39</v>
      </c>
      <c r="AE242" s="66"/>
      <c r="AF242" s="66"/>
    </row>
    <row r="243" spans="1:33" x14ac:dyDescent="0.25">
      <c r="A243" s="137" t="s">
        <v>288</v>
      </c>
      <c r="B243" s="68" t="s">
        <v>38</v>
      </c>
      <c r="C243" s="69" t="s">
        <v>86</v>
      </c>
      <c r="D243" s="70" t="s">
        <v>40</v>
      </c>
      <c r="E243" s="70" t="s">
        <v>289</v>
      </c>
      <c r="F243" s="71" t="s">
        <v>90</v>
      </c>
      <c r="G243" s="71">
        <v>9.7999999999999997E-3</v>
      </c>
      <c r="H243" s="72">
        <f>IF(
                        C243="INSUMO",
                                        IFERROR(
                                            IF(
                                                INDEX(
                                                    Insumos!C:C,
                                                    MATCH(
                                                        A243&amp;B243,
                                                        Insumos!I:I,
                                                        0)
                                                )="Material",
                                                INDEX(
                                                    Insumos!F:F,
                                                    MATCH(
                                                        A243&amp;B243,
                                                        Insumos!I:I,
                                                        0)
                                                ),
                                                0
                                            ),
                                            "Não encontrado"),
                                        IFERROR(
                                            INDEX(I:I,
                                                MATCH(
                                                    A243&amp;B243,AG:AG,
                                                    0)
                                            ),
                                            "Não encontrado")
                                    )</f>
        <v>0</v>
      </c>
      <c r="I243" s="72">
        <f>H243*G243/1</f>
        <v>0</v>
      </c>
      <c r="J243" s="72">
        <f t="shared" si="143"/>
        <v>30.0758458</v>
      </c>
      <c r="K243" s="72">
        <f t="shared" si="143"/>
        <v>0.29474328884000001</v>
      </c>
      <c r="L243" s="72">
        <f>IF(
                        C243="INSUMO",
                                        IFERROR(
                                            IF(
                                                INDEX(
                                                    Insumos!C:C,
                                                    MATCH(
                                                        A243&amp;B243,
                                                        Insumos!I:I,
                                                        0)
                                                )="Mao_obra",
                                                INDEX(
                                                    Insumos!F:F,
                                                    MATCH(
                                                        A243&amp;B243,
                                                        Insumos!I:I,
                                                        0)
                                                ),
                                                0
                                            ),
                                            "Não encontrado"),
                                        IFERROR(
                                            INDEX(M:M,
                                                MATCH(
                                                    A243&amp;B243,AG:AG,
                                                    0)
                                            ),
                                            "Não encontrado")
                                    )</f>
        <v>25.0558458</v>
      </c>
      <c r="M243" s="72">
        <f>L243*G243/1</f>
        <v>0.24554728883999999</v>
      </c>
      <c r="N243" s="72">
        <f>IF(
                        C243="INSUMO",
                                        IFERROR(
                                            IF(
                                                INDEX(
                                                    Insumos!C:C,
                                                    MATCH(
                                                        A243&amp;B243,
                                                        Insumos!I:I,
                                                        0)
                                                )="Equipamento",
                                                INDEX(
                                                    Insumos!F:F,
                                                    MATCH(
                                                        A243&amp;B243,
                                                        Insumos!I:I,
                                                        0)
                                                ),
                                                0
                                            ),
                                            "Não encontrado"),
                                        IFERROR(
                                            INDEX(O:O,
                                                MATCH(
                                                    A243&amp;B243,AG:AG,
                                                    0)
                                            ),
                                            "Não encontrado")
                                    )</f>
        <v>0</v>
      </c>
      <c r="O243" s="72">
        <f>N243*G243/1</f>
        <v>0</v>
      </c>
      <c r="P243" s="72">
        <f>IF(
                        C243="INSUMO",
                                        IFERROR(
                                            IF(
                                                INDEX(
                                                    Insumos!C:C,
                                                    MATCH(
                                                        A243&amp;B243,
                                                        Insumos!I:I,
                                                        0)
                                                )="Transporte",
                                                INDEX(
                                                    Insumos!F:F,
                                                    MATCH(
                                                        A243&amp;B243,
                                                        Insumos!I:I,
                                                        0)
                                                ),
                                                0
                                            ),
                                            "Não encontrado"),
                                        IFERROR(
                                            INDEX(Q:Q,
                                                MATCH(
                                                    A243&amp;B243,AG:AG,
                                                    0)
                                            ),
                                            "Não encontrado")
                                    )</f>
        <v>0</v>
      </c>
      <c r="Q243" s="72">
        <f>P243*G243/1</f>
        <v>0</v>
      </c>
      <c r="R243" s="72">
        <f>IF(
                        C243="INSUMO",
                                        IFERROR(
                                            IF(
                                                INDEX(
                                                    Insumos!C:C,
                                                    MATCH(
                                                        A243&amp;B243,
                                                        Insumos!I:I,
                                                        0)
                                                )="Terceirizados",
                                                INDEX(
                                                    Insumos!F:F,
                                                    MATCH(
                                                        A243&amp;B243,
                                                        Insumos!I:I,
                                                        0)
                                                ),
                                                0
                                            ),
                                            "Não encontrado"),
                                        IFERROR(
                                            INDEX(S:S,
                                                MATCH(
                                                    A243&amp;B243,AG:AG,
                                                    0)
                                            ),
                                            "Não encontrado")
                                    )</f>
        <v>0</v>
      </c>
      <c r="S243" s="72">
        <f>R243*G243/1</f>
        <v>0</v>
      </c>
      <c r="T243" s="72">
        <f>IF(
                        C243="INSUMO",
                                        IFERROR(
                                            IF(
                                                INDEX(
                                                    Insumos!C:C,
                                                    MATCH(
                                                        A243&amp;B243,
                                                        Insumos!I:I,
                                                        0)
                                                )="Comissionamento",
                                                INDEX(
                                                    Insumos!F:F,
                                                    MATCH(
                                                        A243&amp;B243,
                                                        Insumos!I:I,
                                                        0)
                                                ),
                                                0
                                            ),
                                            "Não encontrado"),
                                        IFERROR(
                                            INDEX(U:U,
                                                MATCH(
                                                    A243&amp;B243,AG:AG,
                                                    0)
                                            ),
                                            "Não encontrado")
                                    )</f>
        <v>0</v>
      </c>
      <c r="U243" s="72">
        <f>T243*G243/1</f>
        <v>0</v>
      </c>
      <c r="V243" s="72">
        <f>IF(
                        C243="INSUMO",
                                        IFERROR(
                                            IF(
                                                INDEX(
                                                    Insumos!C:C,
                                                    MATCH(
                                                        A243&amp;B243,
                                                        Insumos!I:I,
                                                        0)
                                                )="Verba",
                                                INDEX(
                                                    Insumos!F:F,
                                                    MATCH(
                                                        A243&amp;B243,
                                                        Insumos!I:I,
                                                        0)
                                                ),
                                                0
                                            ),
                                            "Não encontrado"),
                                        IFERROR(
                                            INDEX(W:W,
                                                MATCH(
                                                    A243&amp;B243,AG:AG,
                                                    0)
                                            ),
                                            "Não encontrado")
                                    )</f>
        <v>0</v>
      </c>
      <c r="W243" s="72">
        <f>V243*G243/1</f>
        <v>0</v>
      </c>
      <c r="X243" s="72">
        <f>IF(
                        C243="INSUMO",
                                        IFERROR(
                                            IF(
                                                INDEX(
                                                    Insumos!C:C,
                                                    MATCH(
                                                        A243&amp;B243,
                                                        Insumos!I:I,
                                                        0)
                                                )="Outro",
                                                INDEX(
                                                    Insumos!F:F,
                                                    MATCH(
                                                        A243&amp;B243,
                                                        Insumos!I:I,
                                                        0)
                                                ),
                                                0
                                            ),
                                            "Não encontrado"),
                                        IFERROR(
                                            INDEX(Y:Y,
                                                MATCH(
                                                    A243&amp;B243,AG:AG,
                                                    0)
                                            ),
                                            "Não encontrado")
                                    )</f>
        <v>5.0199999999999996</v>
      </c>
      <c r="Y243" s="72">
        <f>X243*G243/1</f>
        <v>4.9195999999999997E-2</v>
      </c>
      <c r="Z243" s="72">
        <f>IF(
                            C243="INSUMO",
                            IFERROR(
                                INDEX(
                                    Insumos!F:F,
                                    MATCH(
                                        A243&amp;B243,
                                        Insumos!I:I,
                                        0)
                                ),
                                "Não encontrado"),
                            IFERROR(
                                INDEX(AA:AA,
                                    MATCH(
                                        A243&amp;B243,AG:AG,
                                        0)
                                ),
                                "Não encontrado")
                        )</f>
        <v>30.0758458</v>
      </c>
      <c r="AA243" s="72">
        <f>G243*Z243</f>
        <v>0.29474328884000001</v>
      </c>
      <c r="AB243" s="73"/>
      <c r="AC243" s="73"/>
      <c r="AD243" s="70" t="s">
        <v>39</v>
      </c>
      <c r="AE243" s="74"/>
      <c r="AF243" s="74"/>
    </row>
    <row r="244" spans="1:33" x14ac:dyDescent="0.25">
      <c r="A244" s="138" t="s">
        <v>290</v>
      </c>
      <c r="B244" s="60" t="s">
        <v>38</v>
      </c>
      <c r="C244" s="61" t="s">
        <v>45</v>
      </c>
      <c r="D244" s="62" t="s">
        <v>40</v>
      </c>
      <c r="E244" s="62" t="s">
        <v>291</v>
      </c>
      <c r="F244" s="63" t="s">
        <v>95</v>
      </c>
      <c r="G244" s="63">
        <v>2.5000000000000001E-2</v>
      </c>
      <c r="H244" s="64">
        <f>IF(
                        C244="INSUMO",
                                        IFERROR(
                                            IF(
                                                INDEX(
                                                    Insumos!C:C,
                                                    MATCH(
                                                        A244&amp;B244,
                                                        Insumos!I:I,
                                                        0)
                                                )="Material",
                                                INDEX(
                                                    Insumos!F:F,
                                                    MATCH(
                                                        A244&amp;B244,
                                                        Insumos!I:I,
                                                        0)
                                                ),
                                                0
                                            ),
                                            "Não encontrado"),
                                        IFERROR(
                                            INDEX(I:I,
                                                MATCH(
                                                    A244&amp;B244,AG:AG,
                                                    0)
                                            ),
                                            "Não encontrado")
                                    )</f>
        <v>25.45</v>
      </c>
      <c r="I244" s="64">
        <f>H244*G244/1</f>
        <v>0.63624999999999998</v>
      </c>
      <c r="J244" s="64">
        <f t="shared" si="143"/>
        <v>0</v>
      </c>
      <c r="K244" s="64">
        <f t="shared" si="143"/>
        <v>0</v>
      </c>
      <c r="L244" s="64">
        <f>IF(
                        C244="INSUMO",
                                        IFERROR(
                                            IF(
                                                INDEX(
                                                    Insumos!C:C,
                                                    MATCH(
                                                        A244&amp;B244,
                                                        Insumos!I:I,
                                                        0)
                                                )="Mao_obra",
                                                INDEX(
                                                    Insumos!F:F,
                                                    MATCH(
                                                        A244&amp;B244,
                                                        Insumos!I:I,
                                                        0)
                                                ),
                                                0
                                            ),
                                            "Não encontrado"),
                                        IFERROR(
                                            INDEX(M:M,
                                                MATCH(
                                                    A244&amp;B244,AG:AG,
                                                    0)
                                            ),
                                            "Não encontrado")
                                    )</f>
        <v>0</v>
      </c>
      <c r="M244" s="64">
        <f>L244*G244/1</f>
        <v>0</v>
      </c>
      <c r="N244" s="64">
        <f>IF(
                        C244="INSUMO",
                                        IFERROR(
                                            IF(
                                                INDEX(
                                                    Insumos!C:C,
                                                    MATCH(
                                                        A244&amp;B244,
                                                        Insumos!I:I,
                                                        0)
                                                )="Equipamento",
                                                INDEX(
                                                    Insumos!F:F,
                                                    MATCH(
                                                        A244&amp;B244,
                                                        Insumos!I:I,
                                                        0)
                                                ),
                                                0
                                            ),
                                            "Não encontrado"),
                                        IFERROR(
                                            INDEX(O:O,
                                                MATCH(
                                                    A244&amp;B244,AG:AG,
                                                    0)
                                            ),
                                            "Não encontrado")
                                    )</f>
        <v>0</v>
      </c>
      <c r="O244" s="64">
        <f>N244*G244/1</f>
        <v>0</v>
      </c>
      <c r="P244" s="64">
        <f>IF(
                        C244="INSUMO",
                                        IFERROR(
                                            IF(
                                                INDEX(
                                                    Insumos!C:C,
                                                    MATCH(
                                                        A244&amp;B244,
                                                        Insumos!I:I,
                                                        0)
                                                )="Transporte",
                                                INDEX(
                                                    Insumos!F:F,
                                                    MATCH(
                                                        A244&amp;B244,
                                                        Insumos!I:I,
                                                        0)
                                                ),
                                                0
                                            ),
                                            "Não encontrado"),
                                        IFERROR(
                                            INDEX(Q:Q,
                                                MATCH(
                                                    A244&amp;B244,AG:AG,
                                                    0)
                                            ),
                                            "Não encontrado")
                                    )</f>
        <v>0</v>
      </c>
      <c r="Q244" s="64">
        <f>P244*G244/1</f>
        <v>0</v>
      </c>
      <c r="R244" s="64">
        <f>IF(
                        C244="INSUMO",
                                        IFERROR(
                                            IF(
                                                INDEX(
                                                    Insumos!C:C,
                                                    MATCH(
                                                        A244&amp;B244,
                                                        Insumos!I:I,
                                                        0)
                                                )="Terceirizados",
                                                INDEX(
                                                    Insumos!F:F,
                                                    MATCH(
                                                        A244&amp;B244,
                                                        Insumos!I:I,
                                                        0)
                                                ),
                                                0
                                            ),
                                            "Não encontrado"),
                                        IFERROR(
                                            INDEX(S:S,
                                                MATCH(
                                                    A244&amp;B244,AG:AG,
                                                    0)
                                            ),
                                            "Não encontrado")
                                    )</f>
        <v>0</v>
      </c>
      <c r="S244" s="64">
        <f>R244*G244/1</f>
        <v>0</v>
      </c>
      <c r="T244" s="64">
        <f>IF(
                        C244="INSUMO",
                                        IFERROR(
                                            IF(
                                                INDEX(
                                                    Insumos!C:C,
                                                    MATCH(
                                                        A244&amp;B244,
                                                        Insumos!I:I,
                                                        0)
                                                )="Comissionamento",
                                                INDEX(
                                                    Insumos!F:F,
                                                    MATCH(
                                                        A244&amp;B244,
                                                        Insumos!I:I,
                                                        0)
                                                ),
                                                0
                                            ),
                                            "Não encontrado"),
                                        IFERROR(
                                            INDEX(U:U,
                                                MATCH(
                                                    A244&amp;B244,AG:AG,
                                                    0)
                                            ),
                                            "Não encontrado")
                                    )</f>
        <v>0</v>
      </c>
      <c r="U244" s="64">
        <f>T244*G244/1</f>
        <v>0</v>
      </c>
      <c r="V244" s="64">
        <f>IF(
                        C244="INSUMO",
                                        IFERROR(
                                            IF(
                                                INDEX(
                                                    Insumos!C:C,
                                                    MATCH(
                                                        A244&amp;B244,
                                                        Insumos!I:I,
                                                        0)
                                                )="Verba",
                                                INDEX(
                                                    Insumos!F:F,
                                                    MATCH(
                                                        A244&amp;B244,
                                                        Insumos!I:I,
                                                        0)
                                                ),
                                                0
                                            ),
                                            "Não encontrado"),
                                        IFERROR(
                                            INDEX(W:W,
                                                MATCH(
                                                    A244&amp;B244,AG:AG,
                                                    0)
                                            ),
                                            "Não encontrado")
                                    )</f>
        <v>0</v>
      </c>
      <c r="W244" s="64">
        <f>V244*G244/1</f>
        <v>0</v>
      </c>
      <c r="X244" s="64">
        <f>IF(
                        C244="INSUMO",
                                        IFERROR(
                                            IF(
                                                INDEX(
                                                    Insumos!C:C,
                                                    MATCH(
                                                        A244&amp;B244,
                                                        Insumos!I:I,
                                                        0)
                                                )="Outro",
                                                INDEX(
                                                    Insumos!F:F,
                                                    MATCH(
                                                        A244&amp;B244,
                                                        Insumos!I:I,
                                                        0)
                                                ),
                                                0
                                            ),
                                            "Não encontrado"),
                                        IFERROR(
                                            INDEX(Y:Y,
                                                MATCH(
                                                    A244&amp;B244,AG:AG,
                                                    0)
                                            ),
                                            "Não encontrado")
                                    )</f>
        <v>0</v>
      </c>
      <c r="Y244" s="64">
        <f>X244*G244/1</f>
        <v>0</v>
      </c>
      <c r="Z244" s="64">
        <f>IF(
                            C244="INSUMO",
                            IFERROR(
                                INDEX(
                                    Insumos!F:F,
                                    MATCH(
                                        A244&amp;B244,
                                        Insumos!I:I,
                                        0)
                                ),
                                "Não encontrado"),
                            IFERROR(
                                INDEX(AA:AA,
                                    MATCH(
                                        A244&amp;B244,AG:AG,
                                        0)
                                ),
                                "Não encontrado")
                        )</f>
        <v>25.45</v>
      </c>
      <c r="AA244" s="64">
        <f>G244*Z244</f>
        <v>0.63624999999999998</v>
      </c>
      <c r="AB244" s="65"/>
      <c r="AC244" s="65"/>
      <c r="AD244" s="62" t="s">
        <v>39</v>
      </c>
      <c r="AE244" s="66"/>
      <c r="AF244" s="66"/>
    </row>
    <row r="245" spans="1:33" x14ac:dyDescent="0.25">
      <c r="A245" s="137" t="s">
        <v>292</v>
      </c>
      <c r="B245" s="68" t="s">
        <v>38</v>
      </c>
      <c r="C245" s="69" t="s">
        <v>45</v>
      </c>
      <c r="D245" s="70" t="s">
        <v>40</v>
      </c>
      <c r="E245" s="70" t="s">
        <v>293</v>
      </c>
      <c r="F245" s="71" t="s">
        <v>78</v>
      </c>
      <c r="G245" s="71">
        <v>1.333</v>
      </c>
      <c r="H245" s="72">
        <f>IF(
                        C245="INSUMO",
                                        IFERROR(
                                            IF(
                                                INDEX(
                                                    Insumos!C:C,
                                                    MATCH(
                                                        A245&amp;B245,
                                                        Insumos!I:I,
                                                        0)
                                                )="Material",
                                                INDEX(
                                                    Insumos!F:F,
                                                    MATCH(
                                                        A245&amp;B245,
                                                        Insumos!I:I,
                                                        0)
                                                ),
                                                0
                                            ),
                                            "Não encontrado"),
                                        IFERROR(
                                            INDEX(I:I,
                                                MATCH(
                                                    A245&amp;B245,AG:AG,
                                                    0)
                                            ),
                                            "Não encontrado")
                                    )</f>
        <v>0.24</v>
      </c>
      <c r="I245" s="72">
        <f>H245*G245/1</f>
        <v>0.31991999999999998</v>
      </c>
      <c r="J245" s="72">
        <f t="shared" si="143"/>
        <v>0</v>
      </c>
      <c r="K245" s="72">
        <f t="shared" si="143"/>
        <v>0</v>
      </c>
      <c r="L245" s="72">
        <f>IF(
                        C245="INSUMO",
                                        IFERROR(
                                            IF(
                                                INDEX(
                                                    Insumos!C:C,
                                                    MATCH(
                                                        A245&amp;B245,
                                                        Insumos!I:I,
                                                        0)
                                                )="Mao_obra",
                                                INDEX(
                                                    Insumos!F:F,
                                                    MATCH(
                                                        A245&amp;B245,
                                                        Insumos!I:I,
                                                        0)
                                                ),
                                                0
                                            ),
                                            "Não encontrado"),
                                        IFERROR(
                                            INDEX(M:M,
                                                MATCH(
                                                    A245&amp;B245,AG:AG,
                                                    0)
                                            ),
                                            "Não encontrado")
                                    )</f>
        <v>0</v>
      </c>
      <c r="M245" s="72">
        <f>L245*G245/1</f>
        <v>0</v>
      </c>
      <c r="N245" s="72">
        <f>IF(
                        C245="INSUMO",
                                        IFERROR(
                                            IF(
                                                INDEX(
                                                    Insumos!C:C,
                                                    MATCH(
                                                        A245&amp;B245,
                                                        Insumos!I:I,
                                                        0)
                                                )="Equipamento",
                                                INDEX(
                                                    Insumos!F:F,
                                                    MATCH(
                                                        A245&amp;B245,
                                                        Insumos!I:I,
                                                        0)
                                                ),
                                                0
                                            ),
                                            "Não encontrado"),
                                        IFERROR(
                                            INDEX(O:O,
                                                MATCH(
                                                    A245&amp;B245,AG:AG,
                                                    0)
                                            ),
                                            "Não encontrado")
                                    )</f>
        <v>0</v>
      </c>
      <c r="O245" s="72">
        <f>N245*G245/1</f>
        <v>0</v>
      </c>
      <c r="P245" s="72">
        <f>IF(
                        C245="INSUMO",
                                        IFERROR(
                                            IF(
                                                INDEX(
                                                    Insumos!C:C,
                                                    MATCH(
                                                        A245&amp;B245,
                                                        Insumos!I:I,
                                                        0)
                                                )="Transporte",
                                                INDEX(
                                                    Insumos!F:F,
                                                    MATCH(
                                                        A245&amp;B245,
                                                        Insumos!I:I,
                                                        0)
                                                ),
                                                0
                                            ),
                                            "Não encontrado"),
                                        IFERROR(
                                            INDEX(Q:Q,
                                                MATCH(
                                                    A245&amp;B245,AG:AG,
                                                    0)
                                            ),
                                            "Não encontrado")
                                    )</f>
        <v>0</v>
      </c>
      <c r="Q245" s="72">
        <f>P245*G245/1</f>
        <v>0</v>
      </c>
      <c r="R245" s="72">
        <f>IF(
                        C245="INSUMO",
                                        IFERROR(
                                            IF(
                                                INDEX(
                                                    Insumos!C:C,
                                                    MATCH(
                                                        A245&amp;B245,
                                                        Insumos!I:I,
                                                        0)
                                                )="Terceirizados",
                                                INDEX(
                                                    Insumos!F:F,
                                                    MATCH(
                                                        A245&amp;B245,
                                                        Insumos!I:I,
                                                        0)
                                                ),
                                                0
                                            ),
                                            "Não encontrado"),
                                        IFERROR(
                                            INDEX(S:S,
                                                MATCH(
                                                    A245&amp;B245,AG:AG,
                                                    0)
                                            ),
                                            "Não encontrado")
                                    )</f>
        <v>0</v>
      </c>
      <c r="S245" s="72">
        <f>R245*G245/1</f>
        <v>0</v>
      </c>
      <c r="T245" s="72">
        <f>IF(
                        C245="INSUMO",
                                        IFERROR(
                                            IF(
                                                INDEX(
                                                    Insumos!C:C,
                                                    MATCH(
                                                        A245&amp;B245,
                                                        Insumos!I:I,
                                                        0)
                                                )="Comissionamento",
                                                INDEX(
                                                    Insumos!F:F,
                                                    MATCH(
                                                        A245&amp;B245,
                                                        Insumos!I:I,
                                                        0)
                                                ),
                                                0
                                            ),
                                            "Não encontrado"),
                                        IFERROR(
                                            INDEX(U:U,
                                                MATCH(
                                                    A245&amp;B245,AG:AG,
                                                    0)
                                            ),
                                            "Não encontrado")
                                    )</f>
        <v>0</v>
      </c>
      <c r="U245" s="72">
        <f>T245*G245/1</f>
        <v>0</v>
      </c>
      <c r="V245" s="72">
        <f>IF(
                        C245="INSUMO",
                                        IFERROR(
                                            IF(
                                                INDEX(
                                                    Insumos!C:C,
                                                    MATCH(
                                                        A245&amp;B245,
                                                        Insumos!I:I,
                                                        0)
                                                )="Verba",
                                                INDEX(
                                                    Insumos!F:F,
                                                    MATCH(
                                                        A245&amp;B245,
                                                        Insumos!I:I,
                                                        0)
                                                ),
                                                0
                                            ),
                                            "Não encontrado"),
                                        IFERROR(
                                            INDEX(W:W,
                                                MATCH(
                                                    A245&amp;B245,AG:AG,
                                                    0)
                                            ),
                                            "Não encontrado")
                                    )</f>
        <v>0</v>
      </c>
      <c r="W245" s="72">
        <f>V245*G245/1</f>
        <v>0</v>
      </c>
      <c r="X245" s="72">
        <f>IF(
                        C245="INSUMO",
                                        IFERROR(
                                            IF(
                                                INDEX(
                                                    Insumos!C:C,
                                                    MATCH(
                                                        A245&amp;B245,
                                                        Insumos!I:I,
                                                        0)
                                                )="Outro",
                                                INDEX(
                                                    Insumos!F:F,
                                                    MATCH(
                                                        A245&amp;B245,
                                                        Insumos!I:I,
                                                        0)
                                                ),
                                                0
                                            ),
                                            "Não encontrado"),
                                        IFERROR(
                                            INDEX(Y:Y,
                                                MATCH(
                                                    A245&amp;B245,AG:AG,
                                                    0)
                                            ),
                                            "Não encontrado")
                                    )</f>
        <v>0</v>
      </c>
      <c r="Y245" s="72">
        <f>X245*G245/1</f>
        <v>0</v>
      </c>
      <c r="Z245" s="72">
        <f>IF(
                            C245="INSUMO",
                            IFERROR(
                                INDEX(
                                    Insumos!F:F,
                                    MATCH(
                                        A245&amp;B245,
                                        Insumos!I:I,
                                        0)
                                ),
                                "Não encontrado"),
                            IFERROR(
                                INDEX(AA:AA,
                                    MATCH(
                                        A245&amp;B245,AG:AG,
                                        0)
                                ),
                                "Não encontrado")
                        )</f>
        <v>0.24</v>
      </c>
      <c r="AA245" s="72">
        <f>G245*Z245</f>
        <v>0.31991999999999998</v>
      </c>
      <c r="AB245" s="73"/>
      <c r="AC245" s="73"/>
      <c r="AD245" s="70" t="s">
        <v>39</v>
      </c>
      <c r="AE245" s="74"/>
      <c r="AF245" s="74"/>
    </row>
    <row r="246" spans="1:33" x14ac:dyDescent="0.25">
      <c r="A246" s="136" t="s">
        <v>349</v>
      </c>
      <c r="B246" s="51" t="s">
        <v>76</v>
      </c>
      <c r="C246" s="52" t="s">
        <v>39</v>
      </c>
      <c r="D246" s="53" t="s">
        <v>40</v>
      </c>
      <c r="E246" s="53" t="s">
        <v>350</v>
      </c>
      <c r="F246" s="54" t="s">
        <v>108</v>
      </c>
      <c r="G246" s="55"/>
      <c r="H246" s="56"/>
      <c r="I246" s="56">
        <f>SUM(I247:I252)</f>
        <v>779.89821000000006</v>
      </c>
      <c r="J246" s="56"/>
      <c r="K246" s="56">
        <f>SUM(K247:K252)</f>
        <v>57.232353979103998</v>
      </c>
      <c r="L246" s="56"/>
      <c r="M246" s="56">
        <f>SUM(M247:M252)</f>
        <v>48.524646060000002</v>
      </c>
      <c r="N246" s="56"/>
      <c r="O246" s="56">
        <f>SUM(O247:O252)</f>
        <v>0.198137919104</v>
      </c>
      <c r="P246" s="56"/>
      <c r="Q246" s="56">
        <f>SUM(Q247:Q252)</f>
        <v>0</v>
      </c>
      <c r="R246" s="56"/>
      <c r="S246" s="56">
        <f>SUM(S247:S252)</f>
        <v>0</v>
      </c>
      <c r="T246" s="56"/>
      <c r="U246" s="56">
        <f>SUM(U247:U252)</f>
        <v>0</v>
      </c>
      <c r="V246" s="56"/>
      <c r="W246" s="56">
        <f>SUM(W247:W252)</f>
        <v>0</v>
      </c>
      <c r="X246" s="56"/>
      <c r="Y246" s="56">
        <f>SUM(Y247:Y252)</f>
        <v>8.5095699999999983</v>
      </c>
      <c r="Z246" s="56"/>
      <c r="AA246" s="56">
        <f>SUM(AA247:AA252)</f>
        <v>837.13056397910407</v>
      </c>
      <c r="AB246" s="57" t="s">
        <v>39</v>
      </c>
      <c r="AC246" s="57"/>
      <c r="AD246" s="53" t="s">
        <v>39</v>
      </c>
      <c r="AE246" s="58" t="s">
        <v>39</v>
      </c>
      <c r="AF246" s="58" t="s">
        <v>79</v>
      </c>
      <c r="AG246" t="str">
        <f>A246&amp;B246&amp;C246</f>
        <v>0087PRÓPRIA</v>
      </c>
    </row>
    <row r="247" spans="1:33" x14ac:dyDescent="0.25">
      <c r="A247" s="137" t="s">
        <v>91</v>
      </c>
      <c r="B247" s="68" t="s">
        <v>38</v>
      </c>
      <c r="C247" s="69" t="s">
        <v>86</v>
      </c>
      <c r="D247" s="70" t="s">
        <v>40</v>
      </c>
      <c r="E247" s="70" t="s">
        <v>92</v>
      </c>
      <c r="F247" s="71" t="s">
        <v>90</v>
      </c>
      <c r="G247" s="71">
        <v>0.125</v>
      </c>
      <c r="H247" s="72">
        <f>IF(
                        C247="INSUMO",
                                        IFERROR(
                                            IF(
                                                INDEX(
                                                    Insumos!C:C,
                                                    MATCH(
                                                        A247&amp;B247,
                                                        Insumos!I:I,
                                                        0)
                                                )="Material",
                                                INDEX(
                                                    Insumos!F:F,
                                                    MATCH(
                                                        A247&amp;B247,
                                                        Insumos!I:I,
                                                        0)
                                                ),
                                                0
                                            ),
                                            "Não encontrado"),
                                        IFERROR(
                                            INDEX(I:I,
                                                MATCH(
                                                    A247&amp;B247,AG:AG,
                                                    0)
                                            ),
                                            "Não encontrado")
                                    )</f>
        <v>0</v>
      </c>
      <c r="I247" s="72">
        <f t="shared" ref="I247:I252" si="144">H247*G247/1</f>
        <v>0</v>
      </c>
      <c r="J247" s="72">
        <f t="shared" ref="J247:K252" si="145">T247 + N247 + L247 + X247 + R247 + P247 + V247</f>
        <v>40.944978400000004</v>
      </c>
      <c r="K247" s="72">
        <f t="shared" si="145"/>
        <v>5.1181223000000005</v>
      </c>
      <c r="L247" s="72">
        <f>IF(
                        C247="INSUMO",
                                        IFERROR(
                                            IF(
                                                INDEX(
                                                    Insumos!C:C,
                                                    MATCH(
                                                        A247&amp;B247,
                                                        Insumos!I:I,
                                                        0)
                                                )="Mao_obra",
                                                INDEX(
                                                    Insumos!F:F,
                                                    MATCH(
                                                        A247&amp;B247,
                                                        Insumos!I:I,
                                                        0)
                                                ),
                                                0
                                            ),
                                            "Não encontrado"),
                                        IFERROR(
                                            INDEX(M:M,
                                                MATCH(
                                                    A247&amp;B247,AG:AG,
                                                    0)
                                            ),
                                            "Não encontrado")
                                    )</f>
        <v>36.374978400000003</v>
      </c>
      <c r="M247" s="72">
        <f t="shared" ref="M247:M252" si="146">L247*G247/1</f>
        <v>4.5468723000000004</v>
      </c>
      <c r="N247" s="72">
        <f>IF(
                        C247="INSUMO",
                                        IFERROR(
                                            IF(
                                                INDEX(
                                                    Insumos!C:C,
                                                    MATCH(
                                                        A247&amp;B247,
                                                        Insumos!I:I,
                                                        0)
                                                )="Equipamento",
                                                INDEX(
                                                    Insumos!F:F,
                                                    MATCH(
                                                        A247&amp;B247,
                                                        Insumos!I:I,
                                                        0)
                                                ),
                                                0
                                            ),
                                            "Não encontrado"),
                                        IFERROR(
                                            INDEX(O:O,
                                                MATCH(
                                                    A247&amp;B247,AG:AG,
                                                    0)
                                            ),
                                            "Não encontrado")
                                    )</f>
        <v>0</v>
      </c>
      <c r="O247" s="72">
        <f t="shared" ref="O247:O252" si="147">N247*G247/1</f>
        <v>0</v>
      </c>
      <c r="P247" s="72">
        <f>IF(
                        C247="INSUMO",
                                        IFERROR(
                                            IF(
                                                INDEX(
                                                    Insumos!C:C,
                                                    MATCH(
                                                        A247&amp;B247,
                                                        Insumos!I:I,
                                                        0)
                                                )="Transporte",
                                                INDEX(
                                                    Insumos!F:F,
                                                    MATCH(
                                                        A247&amp;B247,
                                                        Insumos!I:I,
                                                        0)
                                                ),
                                                0
                                            ),
                                            "Não encontrado"),
                                        IFERROR(
                                            INDEX(Q:Q,
                                                MATCH(
                                                    A247&amp;B247,AG:AG,
                                                    0)
                                            ),
                                            "Não encontrado")
                                    )</f>
        <v>0</v>
      </c>
      <c r="Q247" s="72">
        <f t="shared" ref="Q247:Q252" si="148">P247*G247/1</f>
        <v>0</v>
      </c>
      <c r="R247" s="72">
        <f>IF(
                        C247="INSUMO",
                                        IFERROR(
                                            IF(
                                                INDEX(
                                                    Insumos!C:C,
                                                    MATCH(
                                                        A247&amp;B247,
                                                        Insumos!I:I,
                                                        0)
                                                )="Terceirizados",
                                                INDEX(
                                                    Insumos!F:F,
                                                    MATCH(
                                                        A247&amp;B247,
                                                        Insumos!I:I,
                                                        0)
                                                ),
                                                0
                                            ),
                                            "Não encontrado"),
                                        IFERROR(
                                            INDEX(S:S,
                                                MATCH(
                                                    A247&amp;B247,AG:AG,
                                                    0)
                                            ),
                                            "Não encontrado")
                                    )</f>
        <v>0</v>
      </c>
      <c r="S247" s="72">
        <f t="shared" ref="S247:S252" si="149">R247*G247/1</f>
        <v>0</v>
      </c>
      <c r="T247" s="72">
        <f>IF(
                        C247="INSUMO",
                                        IFERROR(
                                            IF(
                                                INDEX(
                                                    Insumos!C:C,
                                                    MATCH(
                                                        A247&amp;B247,
                                                        Insumos!I:I,
                                                        0)
                                                )="Comissionamento",
                                                INDEX(
                                                    Insumos!F:F,
                                                    MATCH(
                                                        A247&amp;B247,
                                                        Insumos!I:I,
                                                        0)
                                                ),
                                                0
                                            ),
                                            "Não encontrado"),
                                        IFERROR(
                                            INDEX(U:U,
                                                MATCH(
                                                    A247&amp;B247,AG:AG,
                                                    0)
                                            ),
                                            "Não encontrado")
                                    )</f>
        <v>0</v>
      </c>
      <c r="U247" s="72">
        <f t="shared" ref="U247:U252" si="150">T247*G247/1</f>
        <v>0</v>
      </c>
      <c r="V247" s="72">
        <f>IF(
                        C247="INSUMO",
                                        IFERROR(
                                            IF(
                                                INDEX(
                                                    Insumos!C:C,
                                                    MATCH(
                                                        A247&amp;B247,
                                                        Insumos!I:I,
                                                        0)
                                                )="Verba",
                                                INDEX(
                                                    Insumos!F:F,
                                                    MATCH(
                                                        A247&amp;B247,
                                                        Insumos!I:I,
                                                        0)
                                                ),
                                                0
                                            ),
                                            "Não encontrado"),
                                        IFERROR(
                                            INDEX(W:W,
                                                MATCH(
                                                    A247&amp;B247,AG:AG,
                                                    0)
                                            ),
                                            "Não encontrado")
                                    )</f>
        <v>0</v>
      </c>
      <c r="W247" s="72">
        <f t="shared" ref="W247:W252" si="151">V247*G247/1</f>
        <v>0</v>
      </c>
      <c r="X247" s="72">
        <f>IF(
                        C247="INSUMO",
                                        IFERROR(
                                            IF(
                                                INDEX(
                                                    Insumos!C:C,
                                                    MATCH(
                                                        A247&amp;B247,
                                                        Insumos!I:I,
                                                        0)
                                                )="Outro",
                                                INDEX(
                                                    Insumos!F:F,
                                                    MATCH(
                                                        A247&amp;B247,
                                                        Insumos!I:I,
                                                        0)
                                                ),
                                                0
                                            ),
                                            "Não encontrado"),
                                        IFERROR(
                                            INDEX(Y:Y,
                                                MATCH(
                                                    A247&amp;B247,AG:AG,
                                                    0)
                                            ),
                                            "Não encontrado")
                                    )</f>
        <v>4.57</v>
      </c>
      <c r="Y247" s="72">
        <f t="shared" ref="Y247:Y252" si="152">X247*G247/1</f>
        <v>0.57125000000000004</v>
      </c>
      <c r="Z247" s="72">
        <f>IF(
                            C247="INSUMO",
                            IFERROR(
                                INDEX(
                                    Insumos!F:F,
                                    MATCH(
                                        A247&amp;B247,
                                        Insumos!I:I,
                                        0)
                                ),
                                "Não encontrado"),
                            IFERROR(
                                INDEX(AA:AA,
                                    MATCH(
                                        A247&amp;B247,AG:AG,
                                        0)
                                ),
                                "Não encontrado")
                        )</f>
        <v>40.944978399999997</v>
      </c>
      <c r="AA247" s="72">
        <f t="shared" ref="AA247:AA252" si="153">G247*Z247</f>
        <v>5.1181222999999996</v>
      </c>
      <c r="AB247" s="73"/>
      <c r="AC247" s="73"/>
      <c r="AD247" s="70" t="s">
        <v>39</v>
      </c>
      <c r="AE247" s="74"/>
      <c r="AF247" s="74"/>
    </row>
    <row r="248" spans="1:33" x14ac:dyDescent="0.25">
      <c r="A248" s="138" t="s">
        <v>166</v>
      </c>
      <c r="B248" s="60" t="s">
        <v>38</v>
      </c>
      <c r="C248" s="61" t="s">
        <v>86</v>
      </c>
      <c r="D248" s="62" t="s">
        <v>40</v>
      </c>
      <c r="E248" s="62" t="s">
        <v>167</v>
      </c>
      <c r="F248" s="63" t="s">
        <v>90</v>
      </c>
      <c r="G248" s="63">
        <v>0.753</v>
      </c>
      <c r="H248" s="64">
        <f>IF(
                        C248="INSUMO",
                                        IFERROR(
                                            IF(
                                                INDEX(
                                                    Insumos!C:C,
                                                    MATCH(
                                                        A248&amp;B248,
                                                        Insumos!I:I,
                                                        0)
                                                )="Material",
                                                INDEX(
                                                    Insumos!F:F,
                                                    MATCH(
                                                        A248&amp;B248,
                                                        Insumos!I:I,
                                                        0)
                                                ),
                                                0
                                            ),
                                            "Não encontrado"),
                                        IFERROR(
                                            INDEX(I:I,
                                                MATCH(
                                                    A248&amp;B248,AG:AG,
                                                    0)
                                            ),
                                            "Não encontrado")
                                    )</f>
        <v>0</v>
      </c>
      <c r="I248" s="64">
        <f t="shared" si="144"/>
        <v>0</v>
      </c>
      <c r="J248" s="64">
        <f t="shared" si="145"/>
        <v>38.106880000000004</v>
      </c>
      <c r="K248" s="64">
        <f t="shared" si="145"/>
        <v>28.694480639999998</v>
      </c>
      <c r="L248" s="64">
        <f>IF(
                        C248="INSUMO",
                                        IFERROR(
                                            IF(
                                                INDEX(
                                                    Insumos!C:C,
                                                    MATCH(
                                                        A248&amp;B248,
                                                        Insumos!I:I,
                                                        0)
                                                )="Mao_obra",
                                                INDEX(
                                                    Insumos!F:F,
                                                    MATCH(
                                                        A248&amp;B248,
                                                        Insumos!I:I,
                                                        0)
                                                ),
                                                0
                                            ),
                                            "Não encontrado"),
                                        IFERROR(
                                            INDEX(M:M,
                                                MATCH(
                                                    A248&amp;B248,AG:AG,
                                                    0)
                                            ),
                                            "Não encontrado")
                                    )</f>
        <v>33.086880000000001</v>
      </c>
      <c r="M248" s="64">
        <f t="shared" si="146"/>
        <v>24.914420639999999</v>
      </c>
      <c r="N248" s="64">
        <f>IF(
                        C248="INSUMO",
                                        IFERROR(
                                            IF(
                                                INDEX(
                                                    Insumos!C:C,
                                                    MATCH(
                                                        A248&amp;B248,
                                                        Insumos!I:I,
                                                        0)
                                                )="Equipamento",
                                                INDEX(
                                                    Insumos!F:F,
                                                    MATCH(
                                                        A248&amp;B248,
                                                        Insumos!I:I,
                                                        0)
                                                ),
                                                0
                                            ),
                                            "Não encontrado"),
                                        IFERROR(
                                            INDEX(O:O,
                                                MATCH(
                                                    A248&amp;B248,AG:AG,
                                                    0)
                                            ),
                                            "Não encontrado")
                                    )</f>
        <v>0</v>
      </c>
      <c r="O248" s="64">
        <f t="shared" si="147"/>
        <v>0</v>
      </c>
      <c r="P248" s="64">
        <f>IF(
                        C248="INSUMO",
                                        IFERROR(
                                            IF(
                                                INDEX(
                                                    Insumos!C:C,
                                                    MATCH(
                                                        A248&amp;B248,
                                                        Insumos!I:I,
                                                        0)
                                                )="Transporte",
                                                INDEX(
                                                    Insumos!F:F,
                                                    MATCH(
                                                        A248&amp;B248,
                                                        Insumos!I:I,
                                                        0)
                                                ),
                                                0
                                            ),
                                            "Não encontrado"),
                                        IFERROR(
                                            INDEX(Q:Q,
                                                MATCH(
                                                    A248&amp;B248,AG:AG,
                                                    0)
                                            ),
                                            "Não encontrado")
                                    )</f>
        <v>0</v>
      </c>
      <c r="Q248" s="64">
        <f t="shared" si="148"/>
        <v>0</v>
      </c>
      <c r="R248" s="64">
        <f>IF(
                        C248="INSUMO",
                                        IFERROR(
                                            IF(
                                                INDEX(
                                                    Insumos!C:C,
                                                    MATCH(
                                                        A248&amp;B248,
                                                        Insumos!I:I,
                                                        0)
                                                )="Terceirizados",
                                                INDEX(
                                                    Insumos!F:F,
                                                    MATCH(
                                                        A248&amp;B248,
                                                        Insumos!I:I,
                                                        0)
                                                ),
                                                0
                                            ),
                                            "Não encontrado"),
                                        IFERROR(
                                            INDEX(S:S,
                                                MATCH(
                                                    A248&amp;B248,AG:AG,
                                                    0)
                                            ),
                                            "Não encontrado")
                                    )</f>
        <v>0</v>
      </c>
      <c r="S248" s="64">
        <f t="shared" si="149"/>
        <v>0</v>
      </c>
      <c r="T248" s="64">
        <f>IF(
                        C248="INSUMO",
                                        IFERROR(
                                            IF(
                                                INDEX(
                                                    Insumos!C:C,
                                                    MATCH(
                                                        A248&amp;B248,
                                                        Insumos!I:I,
                                                        0)
                                                )="Comissionamento",
                                                INDEX(
                                                    Insumos!F:F,
                                                    MATCH(
                                                        A248&amp;B248,
                                                        Insumos!I:I,
                                                        0)
                                                ),
                                                0
                                            ),
                                            "Não encontrado"),
                                        IFERROR(
                                            INDEX(U:U,
                                                MATCH(
                                                    A248&amp;B248,AG:AG,
                                                    0)
                                            ),
                                            "Não encontrado")
                                    )</f>
        <v>0</v>
      </c>
      <c r="U248" s="64">
        <f t="shared" si="150"/>
        <v>0</v>
      </c>
      <c r="V248" s="64">
        <f>IF(
                        C248="INSUMO",
                                        IFERROR(
                                            IF(
                                                INDEX(
                                                    Insumos!C:C,
                                                    MATCH(
                                                        A248&amp;B248,
                                                        Insumos!I:I,
                                                        0)
                                                )="Verba",
                                                INDEX(
                                                    Insumos!F:F,
                                                    MATCH(
                                                        A248&amp;B248,
                                                        Insumos!I:I,
                                                        0)
                                                ),
                                                0
                                            ),
                                            "Não encontrado"),
                                        IFERROR(
                                            INDEX(W:W,
                                                MATCH(
                                                    A248&amp;B248,AG:AG,
                                                    0)
                                            ),
                                            "Não encontrado")
                                    )</f>
        <v>0</v>
      </c>
      <c r="W248" s="64">
        <f t="shared" si="151"/>
        <v>0</v>
      </c>
      <c r="X248" s="64">
        <f>IF(
                        C248="INSUMO",
                                        IFERROR(
                                            IF(
                                                INDEX(
                                                    Insumos!C:C,
                                                    MATCH(
                                                        A248&amp;B248,
                                                        Insumos!I:I,
                                                        0)
                                                )="Outro",
                                                INDEX(
                                                    Insumos!F:F,
                                                    MATCH(
                                                        A248&amp;B248,
                                                        Insumos!I:I,
                                                        0)
                                                ),
                                                0
                                            ),
                                            "Não encontrado"),
                                        IFERROR(
                                            INDEX(Y:Y,
                                                MATCH(
                                                    A248&amp;B248,AG:AG,
                                                    0)
                                            ),
                                            "Não encontrado")
                                    )</f>
        <v>5.0199999999999996</v>
      </c>
      <c r="Y248" s="64">
        <f t="shared" si="152"/>
        <v>3.7800599999999998</v>
      </c>
      <c r="Z248" s="64">
        <f>IF(
                            C248="INSUMO",
                            IFERROR(
                                INDEX(
                                    Insumos!F:F,
                                    MATCH(
                                        A248&amp;B248,
                                        Insumos!I:I,
                                        0)
                                ),
                                "Não encontrado"),
                            IFERROR(
                                INDEX(AA:AA,
                                    MATCH(
                                        A248&amp;B248,AG:AG,
                                        0)
                                ),
                                "Não encontrado")
                        )</f>
        <v>38.106879999999997</v>
      </c>
      <c r="AA248" s="64">
        <f t="shared" si="153"/>
        <v>28.694480639999998</v>
      </c>
      <c r="AB248" s="65"/>
      <c r="AC248" s="65"/>
      <c r="AD248" s="62" t="s">
        <v>39</v>
      </c>
      <c r="AE248" s="66"/>
      <c r="AF248" s="66"/>
    </row>
    <row r="249" spans="1:33" x14ac:dyDescent="0.25">
      <c r="A249" s="137" t="s">
        <v>88</v>
      </c>
      <c r="B249" s="68" t="s">
        <v>38</v>
      </c>
      <c r="C249" s="69" t="s">
        <v>86</v>
      </c>
      <c r="D249" s="70" t="s">
        <v>40</v>
      </c>
      <c r="E249" s="70" t="s">
        <v>89</v>
      </c>
      <c r="F249" s="71" t="s">
        <v>90</v>
      </c>
      <c r="G249" s="71">
        <v>0.82599999999999996</v>
      </c>
      <c r="H249" s="72">
        <f>IF(
                        C249="INSUMO",
                                        IFERROR(
                                            IF(
                                                INDEX(
                                                    Insumos!C:C,
                                                    MATCH(
                                                        A249&amp;B249,
                                                        Insumos!I:I,
                                                        0)
                                                )="Material",
                                                INDEX(
                                                    Insumos!F:F,
                                                    MATCH(
                                                        A249&amp;B249,
                                                        Insumos!I:I,
                                                        0)
                                                ),
                                                0
                                            ),
                                            "Não encontrado"),
                                        IFERROR(
                                            INDEX(I:I,
                                                MATCH(
                                                    A249&amp;B249,AG:AG,
                                                    0)
                                            ),
                                            "Não encontrado")
                                    )</f>
        <v>0</v>
      </c>
      <c r="I249" s="72">
        <f t="shared" si="144"/>
        <v>0</v>
      </c>
      <c r="J249" s="72">
        <f t="shared" si="145"/>
        <v>28.049120000000002</v>
      </c>
      <c r="K249" s="72">
        <f t="shared" si="145"/>
        <v>23.168573120000001</v>
      </c>
      <c r="L249" s="72">
        <f>IF(
                        C249="INSUMO",
                                        IFERROR(
                                            IF(
                                                INDEX(
                                                    Insumos!C:C,
                                                    MATCH(
                                                        A249&amp;B249,
                                                        Insumos!I:I,
                                                        0)
                                                )="Mao_obra",
                                                INDEX(
                                                    Insumos!F:F,
                                                    MATCH(
                                                        A249&amp;B249,
                                                        Insumos!I:I,
                                                        0)
                                                ),
                                                0
                                            ),
                                            "Não encontrado"),
                                        IFERROR(
                                            INDEX(M:M,
                                                MATCH(
                                                    A249&amp;B249,AG:AG,
                                                    0)
                                            ),
                                            "Não encontrado")
                                    )</f>
        <v>23.079120000000003</v>
      </c>
      <c r="M249" s="72">
        <f t="shared" si="146"/>
        <v>19.063353120000002</v>
      </c>
      <c r="N249" s="72">
        <f>IF(
                        C249="INSUMO",
                                        IFERROR(
                                            IF(
                                                INDEX(
                                                    Insumos!C:C,
                                                    MATCH(
                                                        A249&amp;B249,
                                                        Insumos!I:I,
                                                        0)
                                                )="Equipamento",
                                                INDEX(
                                                    Insumos!F:F,
                                                    MATCH(
                                                        A249&amp;B249,
                                                        Insumos!I:I,
                                                        0)
                                                ),
                                                0
                                            ),
                                            "Não encontrado"),
                                        IFERROR(
                                            INDEX(O:O,
                                                MATCH(
                                                    A249&amp;B249,AG:AG,
                                                    0)
                                            ),
                                            "Não encontrado")
                                    )</f>
        <v>0</v>
      </c>
      <c r="O249" s="72">
        <f t="shared" si="147"/>
        <v>0</v>
      </c>
      <c r="P249" s="72">
        <f>IF(
                        C249="INSUMO",
                                        IFERROR(
                                            IF(
                                                INDEX(
                                                    Insumos!C:C,
                                                    MATCH(
                                                        A249&amp;B249,
                                                        Insumos!I:I,
                                                        0)
                                                )="Transporte",
                                                INDEX(
                                                    Insumos!F:F,
                                                    MATCH(
                                                        A249&amp;B249,
                                                        Insumos!I:I,
                                                        0)
                                                ),
                                                0
                                            ),
                                            "Não encontrado"),
                                        IFERROR(
                                            INDEX(Q:Q,
                                                MATCH(
                                                    A249&amp;B249,AG:AG,
                                                    0)
                                            ),
                                            "Não encontrado")
                                    )</f>
        <v>0</v>
      </c>
      <c r="Q249" s="72">
        <f t="shared" si="148"/>
        <v>0</v>
      </c>
      <c r="R249" s="72">
        <f>IF(
                        C249="INSUMO",
                                        IFERROR(
                                            IF(
                                                INDEX(
                                                    Insumos!C:C,
                                                    MATCH(
                                                        A249&amp;B249,
                                                        Insumos!I:I,
                                                        0)
                                                )="Terceirizados",
                                                INDEX(
                                                    Insumos!F:F,
                                                    MATCH(
                                                        A249&amp;B249,
                                                        Insumos!I:I,
                                                        0)
                                                ),
                                                0
                                            ),
                                            "Não encontrado"),
                                        IFERROR(
                                            INDEX(S:S,
                                                MATCH(
                                                    A249&amp;B249,AG:AG,
                                                    0)
                                            ),
                                            "Não encontrado")
                                    )</f>
        <v>0</v>
      </c>
      <c r="S249" s="72">
        <f t="shared" si="149"/>
        <v>0</v>
      </c>
      <c r="T249" s="72">
        <f>IF(
                        C249="INSUMO",
                                        IFERROR(
                                            IF(
                                                INDEX(
                                                    Insumos!C:C,
                                                    MATCH(
                                                        A249&amp;B249,
                                                        Insumos!I:I,
                                                        0)
                                                )="Comissionamento",
                                                INDEX(
                                                    Insumos!F:F,
                                                    MATCH(
                                                        A249&amp;B249,
                                                        Insumos!I:I,
                                                        0)
                                                ),
                                                0
                                            ),
                                            "Não encontrado"),
                                        IFERROR(
                                            INDEX(U:U,
                                                MATCH(
                                                    A249&amp;B249,AG:AG,
                                                    0)
                                            ),
                                            "Não encontrado")
                                    )</f>
        <v>0</v>
      </c>
      <c r="U249" s="72">
        <f t="shared" si="150"/>
        <v>0</v>
      </c>
      <c r="V249" s="72">
        <f>IF(
                        C249="INSUMO",
                                        IFERROR(
                                            IF(
                                                INDEX(
                                                    Insumos!C:C,
                                                    MATCH(
                                                        A249&amp;B249,
                                                        Insumos!I:I,
                                                        0)
                                                )="Verba",
                                                INDEX(
                                                    Insumos!F:F,
                                                    MATCH(
                                                        A249&amp;B249,
                                                        Insumos!I:I,
                                                        0)
                                                ),
                                                0
                                            ),
                                            "Não encontrado"),
                                        IFERROR(
                                            INDEX(W:W,
                                                MATCH(
                                                    A249&amp;B249,AG:AG,
                                                    0)
                                            ),
                                            "Não encontrado")
                                    )</f>
        <v>0</v>
      </c>
      <c r="W249" s="72">
        <f t="shared" si="151"/>
        <v>0</v>
      </c>
      <c r="X249" s="72">
        <f>IF(
                        C249="INSUMO",
                                        IFERROR(
                                            IF(
                                                INDEX(
                                                    Insumos!C:C,
                                                    MATCH(
                                                        A249&amp;B249,
                                                        Insumos!I:I,
                                                        0)
                                                )="Outro",
                                                INDEX(
                                                    Insumos!F:F,
                                                    MATCH(
                                                        A249&amp;B249,
                                                        Insumos!I:I,
                                                        0)
                                                ),
                                                0
                                            ),
                                            "Não encontrado"),
                                        IFERROR(
                                            INDEX(Y:Y,
                                                MATCH(
                                                    A249&amp;B249,AG:AG,
                                                    0)
                                            ),
                                            "Não encontrado")
                                    )</f>
        <v>4.97</v>
      </c>
      <c r="Y249" s="72">
        <f t="shared" si="152"/>
        <v>4.1052199999999992</v>
      </c>
      <c r="Z249" s="72">
        <f>IF(
                            C249="INSUMO",
                            IFERROR(
                                INDEX(
                                    Insumos!F:F,
                                    MATCH(
                                        A249&amp;B249,
                                        Insumos!I:I,
                                        0)
                                ),
                                "Não encontrado"),
                            IFERROR(
                                INDEX(AA:AA,
                                    MATCH(
                                        A249&amp;B249,AG:AG,
                                        0)
                                ),
                                "Não encontrado")
                        )</f>
        <v>28.049120000000002</v>
      </c>
      <c r="AA249" s="72">
        <f t="shared" si="153"/>
        <v>23.168573120000001</v>
      </c>
      <c r="AB249" s="73"/>
      <c r="AC249" s="73"/>
      <c r="AD249" s="70" t="s">
        <v>39</v>
      </c>
      <c r="AE249" s="74"/>
      <c r="AF249" s="74"/>
    </row>
    <row r="250" spans="1:33" x14ac:dyDescent="0.25">
      <c r="A250" s="138" t="s">
        <v>304</v>
      </c>
      <c r="B250" s="60" t="s">
        <v>38</v>
      </c>
      <c r="C250" s="61" t="s">
        <v>86</v>
      </c>
      <c r="D250" s="62" t="s">
        <v>40</v>
      </c>
      <c r="E250" s="62" t="s">
        <v>305</v>
      </c>
      <c r="F250" s="63" t="s">
        <v>111</v>
      </c>
      <c r="G250" s="63">
        <v>0.13100000000000001</v>
      </c>
      <c r="H250" s="64">
        <f>IF(
                        C250="INSUMO",
                                        IFERROR(
                                            IF(
                                                INDEX(
                                                    Insumos!C:C,
                                                    MATCH(
                                                        A250&amp;B250,
                                                        Insumos!I:I,
                                                        0)
                                                )="Material",
                                                INDEX(
                                                    Insumos!F:F,
                                                    MATCH(
                                                        A250&amp;B250,
                                                        Insumos!I:I,
                                                        0)
                                                ),
                                                0
                                            ),
                                            "Não encontrado"),
                                        IFERROR(
                                            INDEX(I:I,
                                                MATCH(
                                                    A250&amp;B250,AG:AG,
                                                    0)
                                            ),
                                            "Não encontrado")
                                    )</f>
        <v>0</v>
      </c>
      <c r="I250" s="64">
        <f t="shared" si="144"/>
        <v>0</v>
      </c>
      <c r="J250" s="64">
        <f t="shared" si="145"/>
        <v>0.60566310400000001</v>
      </c>
      <c r="K250" s="64">
        <f t="shared" si="145"/>
        <v>7.9341866624000001E-2</v>
      </c>
      <c r="L250" s="64">
        <f>IF(
                        C250="INSUMO",
                                        IFERROR(
                                            IF(
                                                INDEX(
                                                    Insumos!C:C,
                                                    MATCH(
                                                        A250&amp;B250,
                                                        Insumos!I:I,
                                                        0)
                                                )="Mao_obra",
                                                INDEX(
                                                    Insumos!F:F,
                                                    MATCH(
                                                        A250&amp;B250,
                                                        Insumos!I:I,
                                                        0)
                                                ),
                                                0
                                            ),
                                            "Não encontrado"),
                                        IFERROR(
                                            INDEX(M:M,
                                                MATCH(
                                                    A250&amp;B250,AG:AG,
                                                    0)
                                            ),
                                            "Não encontrado")
                                    )</f>
        <v>0</v>
      </c>
      <c r="M250" s="64">
        <f t="shared" si="146"/>
        <v>0</v>
      </c>
      <c r="N250" s="64">
        <f>IF(
                        C250="INSUMO",
                                        IFERROR(
                                            IF(
                                                INDEX(
                                                    Insumos!C:C,
                                                    MATCH(
                                                        A250&amp;B250,
                                                        Insumos!I:I,
                                                        0)
                                                )="Equipamento",
                                                INDEX(
                                                    Insumos!F:F,
                                                    MATCH(
                                                        A250&amp;B250,
                                                        Insumos!I:I,
                                                        0)
                                                ),
                                                0
                                            ),
                                            "Não encontrado"),
                                        IFERROR(
                                            INDEX(O:O,
                                                MATCH(
                                                    A250&amp;B250,AG:AG,
                                                    0)
                                            ),
                                            "Não encontrado")
                                    )</f>
        <v>0.60566310400000001</v>
      </c>
      <c r="O250" s="64">
        <f t="shared" si="147"/>
        <v>7.9341866624000001E-2</v>
      </c>
      <c r="P250" s="64">
        <f>IF(
                        C250="INSUMO",
                                        IFERROR(
                                            IF(
                                                INDEX(
                                                    Insumos!C:C,
                                                    MATCH(
                                                        A250&amp;B250,
                                                        Insumos!I:I,
                                                        0)
                                                )="Transporte",
                                                INDEX(
                                                    Insumos!F:F,
                                                    MATCH(
                                                        A250&amp;B250,
                                                        Insumos!I:I,
                                                        0)
                                                ),
                                                0
                                            ),
                                            "Não encontrado"),
                                        IFERROR(
                                            INDEX(Q:Q,
                                                MATCH(
                                                    A250&amp;B250,AG:AG,
                                                    0)
                                            ),
                                            "Não encontrado")
                                    )</f>
        <v>0</v>
      </c>
      <c r="Q250" s="64">
        <f t="shared" si="148"/>
        <v>0</v>
      </c>
      <c r="R250" s="64">
        <f>IF(
                        C250="INSUMO",
                                        IFERROR(
                                            IF(
                                                INDEX(
                                                    Insumos!C:C,
                                                    MATCH(
                                                        A250&amp;B250,
                                                        Insumos!I:I,
                                                        0)
                                                )="Terceirizados",
                                                INDEX(
                                                    Insumos!F:F,
                                                    MATCH(
                                                        A250&amp;B250,
                                                        Insumos!I:I,
                                                        0)
                                                ),
                                                0
                                            ),
                                            "Não encontrado"),
                                        IFERROR(
                                            INDEX(S:S,
                                                MATCH(
                                                    A250&amp;B250,AG:AG,
                                                    0)
                                            ),
                                            "Não encontrado")
                                    )</f>
        <v>0</v>
      </c>
      <c r="S250" s="64">
        <f t="shared" si="149"/>
        <v>0</v>
      </c>
      <c r="T250" s="64">
        <f>IF(
                        C250="INSUMO",
                                        IFERROR(
                                            IF(
                                                INDEX(
                                                    Insumos!C:C,
                                                    MATCH(
                                                        A250&amp;B250,
                                                        Insumos!I:I,
                                                        0)
                                                )="Comissionamento",
                                                INDEX(
                                                    Insumos!F:F,
                                                    MATCH(
                                                        A250&amp;B250,
                                                        Insumos!I:I,
                                                        0)
                                                ),
                                                0
                                            ),
                                            "Não encontrado"),
                                        IFERROR(
                                            INDEX(U:U,
                                                MATCH(
                                                    A250&amp;B250,AG:AG,
                                                    0)
                                            ),
                                            "Não encontrado")
                                    )</f>
        <v>0</v>
      </c>
      <c r="U250" s="64">
        <f t="shared" si="150"/>
        <v>0</v>
      </c>
      <c r="V250" s="64">
        <f>IF(
                        C250="INSUMO",
                                        IFERROR(
                                            IF(
                                                INDEX(
                                                    Insumos!C:C,
                                                    MATCH(
                                                        A250&amp;B250,
                                                        Insumos!I:I,
                                                        0)
                                                )="Verba",
                                                INDEX(
                                                    Insumos!F:F,
                                                    MATCH(
                                                        A250&amp;B250,
                                                        Insumos!I:I,
                                                        0)
                                                ),
                                                0
                                            ),
                                            "Não encontrado"),
                                        IFERROR(
                                            INDEX(W:W,
                                                MATCH(
                                                    A250&amp;B250,AG:AG,
                                                    0)
                                            ),
                                            "Não encontrado")
                                    )</f>
        <v>0</v>
      </c>
      <c r="W250" s="64">
        <f t="shared" si="151"/>
        <v>0</v>
      </c>
      <c r="X250" s="64">
        <f>IF(
                        C250="INSUMO",
                                        IFERROR(
                                            IF(
                                                INDEX(
                                                    Insumos!C:C,
                                                    MATCH(
                                                        A250&amp;B250,
                                                        Insumos!I:I,
                                                        0)
                                                )="Outro",
                                                INDEX(
                                                    Insumos!F:F,
                                                    MATCH(
                                                        A250&amp;B250,
                                                        Insumos!I:I,
                                                        0)
                                                ),
                                                0
                                            ),
                                            "Não encontrado"),
                                        IFERROR(
                                            INDEX(Y:Y,
                                                MATCH(
                                                    A250&amp;B250,AG:AG,
                                                    0)
                                            ),
                                            "Não encontrado")
                                    )</f>
        <v>0</v>
      </c>
      <c r="Y250" s="64">
        <f t="shared" si="152"/>
        <v>0</v>
      </c>
      <c r="Z250" s="64">
        <f>IF(
                            C250="INSUMO",
                            IFERROR(
                                INDEX(
                                    Insumos!F:F,
                                    MATCH(
                                        A250&amp;B250,
                                        Insumos!I:I,
                                        0)
                                ),
                                "Não encontrado"),
                            IFERROR(
                                INDEX(AA:AA,
                                    MATCH(
                                        A250&amp;B250,AG:AG,
                                        0)
                                ),
                                "Não encontrado")
                        )</f>
        <v>0.60566310400000001</v>
      </c>
      <c r="AA250" s="64">
        <f t="shared" si="153"/>
        <v>7.9341866624000001E-2</v>
      </c>
      <c r="AB250" s="65"/>
      <c r="AC250" s="65"/>
      <c r="AD250" s="62" t="s">
        <v>39</v>
      </c>
      <c r="AE250" s="66"/>
      <c r="AF250" s="66"/>
    </row>
    <row r="251" spans="1:33" x14ac:dyDescent="0.25">
      <c r="A251" s="137" t="s">
        <v>306</v>
      </c>
      <c r="B251" s="68" t="s">
        <v>38</v>
      </c>
      <c r="C251" s="69" t="s">
        <v>86</v>
      </c>
      <c r="D251" s="70" t="s">
        <v>40</v>
      </c>
      <c r="E251" s="70" t="s">
        <v>307</v>
      </c>
      <c r="F251" s="71" t="s">
        <v>114</v>
      </c>
      <c r="G251" s="71">
        <v>0.12</v>
      </c>
      <c r="H251" s="72">
        <f>IF(
                        C251="INSUMO",
                                        IFERROR(
                                            IF(
                                                INDEX(
                                                    Insumos!C:C,
                                                    MATCH(
                                                        A251&amp;B251,
                                                        Insumos!I:I,
                                                        0)
                                                )="Material",
                                                INDEX(
                                                    Insumos!F:F,
                                                    MATCH(
                                                        A251&amp;B251,
                                                        Insumos!I:I,
                                                        0)
                                                ),
                                                0
                                            ),
                                            "Não encontrado"),
                                        IFERROR(
                                            INDEX(I:I,
                                                MATCH(
                                                    A251&amp;B251,AG:AG,
                                                    0)
                                            ),
                                            "Não encontrado")
                                    )</f>
        <v>0</v>
      </c>
      <c r="I251" s="72">
        <f t="shared" si="144"/>
        <v>0</v>
      </c>
      <c r="J251" s="72">
        <f t="shared" si="145"/>
        <v>1.4319671039999999</v>
      </c>
      <c r="K251" s="72">
        <f t="shared" si="145"/>
        <v>0.17183605248</v>
      </c>
      <c r="L251" s="72">
        <f>IF(
                        C251="INSUMO",
                                        IFERROR(
                                            IF(
                                                INDEX(
                                                    Insumos!C:C,
                                                    MATCH(
                                                        A251&amp;B251,
                                                        Insumos!I:I,
                                                        0)
                                                )="Mao_obra",
                                                INDEX(
                                                    Insumos!F:F,
                                                    MATCH(
                                                        A251&amp;B251,
                                                        Insumos!I:I,
                                                        0)
                                                ),
                                                0
                                            ),
                                            "Não encontrado"),
                                        IFERROR(
                                            INDEX(M:M,
                                                MATCH(
                                                    A251&amp;B251,AG:AG,
                                                    0)
                                            ),
                                            "Não encontrado")
                                    )</f>
        <v>0</v>
      </c>
      <c r="M251" s="72">
        <f t="shared" si="146"/>
        <v>0</v>
      </c>
      <c r="N251" s="72">
        <f>IF(
                        C251="INSUMO",
                                        IFERROR(
                                            IF(
                                                INDEX(
                                                    Insumos!C:C,
                                                    MATCH(
                                                        A251&amp;B251,
                                                        Insumos!I:I,
                                                        0)
                                                )="Equipamento",
                                                INDEX(
                                                    Insumos!F:F,
                                                    MATCH(
                                                        A251&amp;B251,
                                                        Insumos!I:I,
                                                        0)
                                                ),
                                                0
                                            ),
                                            "Não encontrado"),
                                        IFERROR(
                                            INDEX(O:O,
                                                MATCH(
                                                    A251&amp;B251,AG:AG,
                                                    0)
                                            ),
                                            "Não encontrado")
                                    )</f>
        <v>0.98996710399999999</v>
      </c>
      <c r="O251" s="72">
        <f t="shared" si="147"/>
        <v>0.11879605248</v>
      </c>
      <c r="P251" s="72">
        <f>IF(
                        C251="INSUMO",
                                        IFERROR(
                                            IF(
                                                INDEX(
                                                    Insumos!C:C,
                                                    MATCH(
                                                        A251&amp;B251,
                                                        Insumos!I:I,
                                                        0)
                                                )="Transporte",
                                                INDEX(
                                                    Insumos!F:F,
                                                    MATCH(
                                                        A251&amp;B251,
                                                        Insumos!I:I,
                                                        0)
                                                ),
                                                0
                                            ),
                                            "Não encontrado"),
                                        IFERROR(
                                            INDEX(Q:Q,
                                                MATCH(
                                                    A251&amp;B251,AG:AG,
                                                    0)
                                            ),
                                            "Não encontrado")
                                    )</f>
        <v>0</v>
      </c>
      <c r="Q251" s="72">
        <f t="shared" si="148"/>
        <v>0</v>
      </c>
      <c r="R251" s="72">
        <f>IF(
                        C251="INSUMO",
                                        IFERROR(
                                            IF(
                                                INDEX(
                                                    Insumos!C:C,
                                                    MATCH(
                                                        A251&amp;B251,
                                                        Insumos!I:I,
                                                        0)
                                                )="Terceirizados",
                                                INDEX(
                                                    Insumos!F:F,
                                                    MATCH(
                                                        A251&amp;B251,
                                                        Insumos!I:I,
                                                        0)
                                                ),
                                                0
                                            ),
                                            "Não encontrado"),
                                        IFERROR(
                                            INDEX(S:S,
                                                MATCH(
                                                    A251&amp;B251,AG:AG,
                                                    0)
                                            ),
                                            "Não encontrado")
                                    )</f>
        <v>0</v>
      </c>
      <c r="S251" s="72">
        <f t="shared" si="149"/>
        <v>0</v>
      </c>
      <c r="T251" s="72">
        <f>IF(
                        C251="INSUMO",
                                        IFERROR(
                                            IF(
                                                INDEX(
                                                    Insumos!C:C,
                                                    MATCH(
                                                        A251&amp;B251,
                                                        Insumos!I:I,
                                                        0)
                                                )="Comissionamento",
                                                INDEX(
                                                    Insumos!F:F,
                                                    MATCH(
                                                        A251&amp;B251,
                                                        Insumos!I:I,
                                                        0)
                                                ),
                                                0
                                            ),
                                            "Não encontrado"),
                                        IFERROR(
                                            INDEX(U:U,
                                                MATCH(
                                                    A251&amp;B251,AG:AG,
                                                    0)
                                            ),
                                            "Não encontrado")
                                    )</f>
        <v>0</v>
      </c>
      <c r="U251" s="72">
        <f t="shared" si="150"/>
        <v>0</v>
      </c>
      <c r="V251" s="72">
        <f>IF(
                        C251="INSUMO",
                                        IFERROR(
                                            IF(
                                                INDEX(
                                                    Insumos!C:C,
                                                    MATCH(
                                                        A251&amp;B251,
                                                        Insumos!I:I,
                                                        0)
                                                )="Verba",
                                                INDEX(
                                                    Insumos!F:F,
                                                    MATCH(
                                                        A251&amp;B251,
                                                        Insumos!I:I,
                                                        0)
                                                ),
                                                0
                                            ),
                                            "Não encontrado"),
                                        IFERROR(
                                            INDEX(W:W,
                                                MATCH(
                                                    A251&amp;B251,AG:AG,
                                                    0)
                                            ),
                                            "Não encontrado")
                                    )</f>
        <v>0</v>
      </c>
      <c r="W251" s="72">
        <f t="shared" si="151"/>
        <v>0</v>
      </c>
      <c r="X251" s="72">
        <f>IF(
                        C251="INSUMO",
                                        IFERROR(
                                            IF(
                                                INDEX(
                                                    Insumos!C:C,
                                                    MATCH(
                                                        A251&amp;B251,
                                                        Insumos!I:I,
                                                        0)
                                                )="Outro",
                                                INDEX(
                                                    Insumos!F:F,
                                                    MATCH(
                                                        A251&amp;B251,
                                                        Insumos!I:I,
                                                        0)
                                                ),
                                                0
                                            ),
                                            "Não encontrado"),
                                        IFERROR(
                                            INDEX(Y:Y,
                                                MATCH(
                                                    A251&amp;B251,AG:AG,
                                                    0)
                                            ),
                                            "Não encontrado")
                                    )</f>
        <v>0.442</v>
      </c>
      <c r="Y251" s="72">
        <f t="shared" si="152"/>
        <v>5.3039999999999997E-2</v>
      </c>
      <c r="Z251" s="72">
        <f>IF(
                            C251="INSUMO",
                            IFERROR(
                                INDEX(
                                    Insumos!F:F,
                                    MATCH(
                                        A251&amp;B251,
                                        Insumos!I:I,
                                        0)
                                ),
                                "Não encontrado"),
                            IFERROR(
                                INDEX(AA:AA,
                                    MATCH(
                                        A251&amp;B251,AG:AG,
                                        0)
                                ),
                                "Não encontrado")
                        )</f>
        <v>1.4319671039999999</v>
      </c>
      <c r="AA251" s="72">
        <f t="shared" si="153"/>
        <v>0.17183605247999997</v>
      </c>
      <c r="AB251" s="73"/>
      <c r="AC251" s="73"/>
      <c r="AD251" s="70" t="s">
        <v>39</v>
      </c>
      <c r="AE251" s="74"/>
      <c r="AF251" s="74"/>
    </row>
    <row r="252" spans="1:33" x14ac:dyDescent="0.25">
      <c r="A252" s="138" t="s">
        <v>308</v>
      </c>
      <c r="B252" s="60" t="s">
        <v>38</v>
      </c>
      <c r="C252" s="61" t="s">
        <v>45</v>
      </c>
      <c r="D252" s="62" t="s">
        <v>40</v>
      </c>
      <c r="E252" s="62" t="s">
        <v>309</v>
      </c>
      <c r="F252" s="63" t="s">
        <v>108</v>
      </c>
      <c r="G252" s="63">
        <v>1.103</v>
      </c>
      <c r="H252" s="64">
        <f>IF(
                        C252="INSUMO",
                                        IFERROR(
                                            IF(
                                                INDEX(
                                                    Insumos!C:C,
                                                    MATCH(
                                                        A252&amp;B252,
                                                        Insumos!I:I,
                                                        0)
                                                )="Material",
                                                INDEX(
                                                    Insumos!F:F,
                                                    MATCH(
                                                        A252&amp;B252,
                                                        Insumos!I:I,
                                                        0)
                                                ),
                                                0
                                            ),
                                            "Não encontrado"),
                                        IFERROR(
                                            INDEX(I:I,
                                                MATCH(
                                                    A252&amp;B252,AG:AG,
                                                    0)
                                            ),
                                            "Não encontrado")
                                    )</f>
        <v>707.07</v>
      </c>
      <c r="I252" s="64">
        <f t="shared" si="144"/>
        <v>779.89821000000006</v>
      </c>
      <c r="J252" s="64">
        <f t="shared" si="145"/>
        <v>0</v>
      </c>
      <c r="K252" s="64">
        <f t="shared" si="145"/>
        <v>0</v>
      </c>
      <c r="L252" s="64">
        <f>IF(
                        C252="INSUMO",
                                        IFERROR(
                                            IF(
                                                INDEX(
                                                    Insumos!C:C,
                                                    MATCH(
                                                        A252&amp;B252,
                                                        Insumos!I:I,
                                                        0)
                                                )="Mao_obra",
                                                INDEX(
                                                    Insumos!F:F,
                                                    MATCH(
                                                        A252&amp;B252,
                                                        Insumos!I:I,
                                                        0)
                                                ),
                                                0
                                            ),
                                            "Não encontrado"),
                                        IFERROR(
                                            INDEX(M:M,
                                                MATCH(
                                                    A252&amp;B252,AG:AG,
                                                    0)
                                            ),
                                            "Não encontrado")
                                    )</f>
        <v>0</v>
      </c>
      <c r="M252" s="64">
        <f t="shared" si="146"/>
        <v>0</v>
      </c>
      <c r="N252" s="64">
        <f>IF(
                        C252="INSUMO",
                                        IFERROR(
                                            IF(
                                                INDEX(
                                                    Insumos!C:C,
                                                    MATCH(
                                                        A252&amp;B252,
                                                        Insumos!I:I,
                                                        0)
                                                )="Equipamento",
                                                INDEX(
                                                    Insumos!F:F,
                                                    MATCH(
                                                        A252&amp;B252,
                                                        Insumos!I:I,
                                                        0)
                                                ),
                                                0
                                            ),
                                            "Não encontrado"),
                                        IFERROR(
                                            INDEX(O:O,
                                                MATCH(
                                                    A252&amp;B252,AG:AG,
                                                    0)
                                            ),
                                            "Não encontrado")
                                    )</f>
        <v>0</v>
      </c>
      <c r="O252" s="64">
        <f t="shared" si="147"/>
        <v>0</v>
      </c>
      <c r="P252" s="64">
        <f>IF(
                        C252="INSUMO",
                                        IFERROR(
                                            IF(
                                                INDEX(
                                                    Insumos!C:C,
                                                    MATCH(
                                                        A252&amp;B252,
                                                        Insumos!I:I,
                                                        0)
                                                )="Transporte",
                                                INDEX(
                                                    Insumos!F:F,
                                                    MATCH(
                                                        A252&amp;B252,
                                                        Insumos!I:I,
                                                        0)
                                                ),
                                                0
                                            ),
                                            "Não encontrado"),
                                        IFERROR(
                                            INDEX(Q:Q,
                                                MATCH(
                                                    A252&amp;B252,AG:AG,
                                                    0)
                                            ),
                                            "Não encontrado")
                                    )</f>
        <v>0</v>
      </c>
      <c r="Q252" s="64">
        <f t="shared" si="148"/>
        <v>0</v>
      </c>
      <c r="R252" s="64">
        <f>IF(
                        C252="INSUMO",
                                        IFERROR(
                                            IF(
                                                INDEX(
                                                    Insumos!C:C,
                                                    MATCH(
                                                        A252&amp;B252,
                                                        Insumos!I:I,
                                                        0)
                                                )="Terceirizados",
                                                INDEX(
                                                    Insumos!F:F,
                                                    MATCH(
                                                        A252&amp;B252,
                                                        Insumos!I:I,
                                                        0)
                                                ),
                                                0
                                            ),
                                            "Não encontrado"),
                                        IFERROR(
                                            INDEX(S:S,
                                                MATCH(
                                                    A252&amp;B252,AG:AG,
                                                    0)
                                            ),
                                            "Não encontrado")
                                    )</f>
        <v>0</v>
      </c>
      <c r="S252" s="64">
        <f t="shared" si="149"/>
        <v>0</v>
      </c>
      <c r="T252" s="64">
        <f>IF(
                        C252="INSUMO",
                                        IFERROR(
                                            IF(
                                                INDEX(
                                                    Insumos!C:C,
                                                    MATCH(
                                                        A252&amp;B252,
                                                        Insumos!I:I,
                                                        0)
                                                )="Comissionamento",
                                                INDEX(
                                                    Insumos!F:F,
                                                    MATCH(
                                                        A252&amp;B252,
                                                        Insumos!I:I,
                                                        0)
                                                ),
                                                0
                                            ),
                                            "Não encontrado"),
                                        IFERROR(
                                            INDEX(U:U,
                                                MATCH(
                                                    A252&amp;B252,AG:AG,
                                                    0)
                                            ),
                                            "Não encontrado")
                                    )</f>
        <v>0</v>
      </c>
      <c r="U252" s="64">
        <f t="shared" si="150"/>
        <v>0</v>
      </c>
      <c r="V252" s="64">
        <f>IF(
                        C252="INSUMO",
                                        IFERROR(
                                            IF(
                                                INDEX(
                                                    Insumos!C:C,
                                                    MATCH(
                                                        A252&amp;B252,
                                                        Insumos!I:I,
                                                        0)
                                                )="Verba",
                                                INDEX(
                                                    Insumos!F:F,
                                                    MATCH(
                                                        A252&amp;B252,
                                                        Insumos!I:I,
                                                        0)
                                                ),
                                                0
                                            ),
                                            "Não encontrado"),
                                        IFERROR(
                                            INDEX(W:W,
                                                MATCH(
                                                    A252&amp;B252,AG:AG,
                                                    0)
                                            ),
                                            "Não encontrado")
                                    )</f>
        <v>0</v>
      </c>
      <c r="W252" s="64">
        <f t="shared" si="151"/>
        <v>0</v>
      </c>
      <c r="X252" s="64">
        <f>IF(
                        C252="INSUMO",
                                        IFERROR(
                                            IF(
                                                INDEX(
                                                    Insumos!C:C,
                                                    MATCH(
                                                        A252&amp;B252,
                                                        Insumos!I:I,
                                                        0)
                                                )="Outro",
                                                INDEX(
                                                    Insumos!F:F,
                                                    MATCH(
                                                        A252&amp;B252,
                                                        Insumos!I:I,
                                                        0)
                                                ),
                                                0
                                            ),
                                            "Não encontrado"),
                                        IFERROR(
                                            INDEX(Y:Y,
                                                MATCH(
                                                    A252&amp;B252,AG:AG,
                                                    0)
                                            ),
                                            "Não encontrado")
                                    )</f>
        <v>0</v>
      </c>
      <c r="Y252" s="64">
        <f t="shared" si="152"/>
        <v>0</v>
      </c>
      <c r="Z252" s="64">
        <f>IF(
                            C252="INSUMO",
                            IFERROR(
                                INDEX(
                                    Insumos!F:F,
                                    MATCH(
                                        A252&amp;B252,
                                        Insumos!I:I,
                                        0)
                                ),
                                "Não encontrado"),
                            IFERROR(
                                INDEX(AA:AA,
                                    MATCH(
                                        A252&amp;B252,AG:AG,
                                        0)
                                ),
                                "Não encontrado")
                        )</f>
        <v>707.07</v>
      </c>
      <c r="AA252" s="64">
        <f t="shared" si="153"/>
        <v>779.89821000000006</v>
      </c>
      <c r="AB252" s="65"/>
      <c r="AC252" s="65"/>
      <c r="AD252" s="62" t="s">
        <v>39</v>
      </c>
      <c r="AE252" s="66"/>
      <c r="AF252" s="66"/>
    </row>
    <row r="253" spans="1:33" x14ac:dyDescent="0.25">
      <c r="A253" s="136" t="s">
        <v>351</v>
      </c>
      <c r="B253" s="51" t="s">
        <v>38</v>
      </c>
      <c r="C253" s="52" t="s">
        <v>39</v>
      </c>
      <c r="D253" s="53" t="s">
        <v>40</v>
      </c>
      <c r="E253" s="53" t="s">
        <v>352</v>
      </c>
      <c r="F253" s="54" t="s">
        <v>83</v>
      </c>
      <c r="G253" s="55"/>
      <c r="H253" s="56"/>
      <c r="I253" s="56">
        <f>SUM(I254:I260)</f>
        <v>88.168780000000012</v>
      </c>
      <c r="J253" s="56"/>
      <c r="K253" s="56">
        <f>SUM(K254:K260)</f>
        <v>39.358222608228004</v>
      </c>
      <c r="L253" s="56"/>
      <c r="M253" s="56">
        <f>SUM(M254:M260)</f>
        <v>34.903142661400004</v>
      </c>
      <c r="N253" s="56"/>
      <c r="O253" s="56">
        <f>SUM(O254:O260)</f>
        <v>2.8529946828000002E-2</v>
      </c>
      <c r="P253" s="56"/>
      <c r="Q253" s="56">
        <f>SUM(Q254:Q260)</f>
        <v>0</v>
      </c>
      <c r="R253" s="56"/>
      <c r="S253" s="56">
        <f>SUM(S254:S260)</f>
        <v>0</v>
      </c>
      <c r="T253" s="56"/>
      <c r="U253" s="56">
        <f>SUM(U254:U260)</f>
        <v>0</v>
      </c>
      <c r="V253" s="56"/>
      <c r="W253" s="56">
        <f>SUM(W254:W260)</f>
        <v>0</v>
      </c>
      <c r="X253" s="56"/>
      <c r="Y253" s="56">
        <f>SUM(Y254:Y260)</f>
        <v>4.4265499999999998</v>
      </c>
      <c r="Z253" s="56"/>
      <c r="AA253" s="56">
        <f>SUM(AA254:AA260)</f>
        <v>127.527002608228</v>
      </c>
      <c r="AB253" s="57" t="s">
        <v>39</v>
      </c>
      <c r="AC253" s="57"/>
      <c r="AD253" s="53" t="s">
        <v>39</v>
      </c>
      <c r="AE253" s="58" t="s">
        <v>39</v>
      </c>
      <c r="AF253" s="58" t="s">
        <v>339</v>
      </c>
      <c r="AG253" t="str">
        <f>A253&amp;B253&amp;C253</f>
        <v>92269SINAPI</v>
      </c>
    </row>
    <row r="254" spans="1:33" x14ac:dyDescent="0.25">
      <c r="A254" s="137" t="s">
        <v>109</v>
      </c>
      <c r="B254" s="68" t="s">
        <v>38</v>
      </c>
      <c r="C254" s="69" t="s">
        <v>86</v>
      </c>
      <c r="D254" s="70" t="s">
        <v>40</v>
      </c>
      <c r="E254" s="70" t="s">
        <v>110</v>
      </c>
      <c r="F254" s="71" t="s">
        <v>111</v>
      </c>
      <c r="G254" s="71">
        <v>0.20100000000000001</v>
      </c>
      <c r="H254" s="72">
        <f>IF(
                        C254="INSUMO",
                                        IFERROR(
                                            IF(
                                                INDEX(
                                                    Insumos!C:C,
                                                    MATCH(
                                                        A254&amp;B254,
                                                        Insumos!I:I,
                                                        0)
                                                )="Material",
                                                INDEX(
                                                    Insumos!F:F,
                                                    MATCH(
                                                        A254&amp;B254,
                                                        Insumos!I:I,
                                                        0)
                                                ),
                                                0
                                            ),
                                            "Não encontrado"),
                                        IFERROR(
                                            INDEX(I:I,
                                                MATCH(
                                                    A254&amp;B254,AG:AG,
                                                    0)
                                            ),
                                            "Não encontrado")
                                    )</f>
        <v>0</v>
      </c>
      <c r="I254" s="72">
        <f t="shared" ref="I254:I260" si="154">H254*G254/1</f>
        <v>0</v>
      </c>
      <c r="J254" s="72">
        <f t="shared" ref="J254:K260" si="155">T254 + N254 + L254 + X254 + R254 + P254 + V254</f>
        <v>40.621443828000004</v>
      </c>
      <c r="K254" s="72">
        <f t="shared" si="155"/>
        <v>8.1649102094280011</v>
      </c>
      <c r="L254" s="72">
        <f>IF(
                        C254="INSUMO",
                                        IFERROR(
                                            IF(
                                                INDEX(
                                                    Insumos!C:C,
                                                    MATCH(
                                                        A254&amp;B254,
                                                        Insumos!I:I,
                                                        0)
                                                )="Mao_obra",
                                                INDEX(
                                                    Insumos!F:F,
                                                    MATCH(
                                                        A254&amp;B254,
                                                        Insumos!I:I,
                                                        0)
                                                ),
                                                0
                                            ),
                                            "Não encontrado"),
                                        IFERROR(
                                            INDEX(M:M,
                                                MATCH(
                                                    A254&amp;B254,AG:AG,
                                                    0)
                                            ),
                                            "Não encontrado")
                                    )</f>
        <v>36.769479000000004</v>
      </c>
      <c r="M254" s="72">
        <f t="shared" ref="M254:M260" si="156">L254*G254/1</f>
        <v>7.3906652790000011</v>
      </c>
      <c r="N254" s="72">
        <f>IF(
                        C254="INSUMO",
                                        IFERROR(
                                            IF(
                                                INDEX(
                                                    Insumos!C:C,
                                                    MATCH(
                                                        A254&amp;B254,
                                                        Insumos!I:I,
                                                        0)
                                                )="Equipamento",
                                                INDEX(
                                                    Insumos!F:F,
                                                    MATCH(
                                                        A254&amp;B254,
                                                        Insumos!I:I,
                                                        0)
                                                ),
                                                0
                                            ),
                                            "Não encontrado"),
                                        IFERROR(
                                            INDEX(O:O,
                                                MATCH(
                                                    A254&amp;B254,AG:AG,
                                                    0)
                                            ),
                                            "Não encontrado")
                                    )</f>
        <v>0.10196482800000001</v>
      </c>
      <c r="O254" s="72">
        <f t="shared" ref="O254:O260" si="157">N254*G254/1</f>
        <v>2.0494930428000002E-2</v>
      </c>
      <c r="P254" s="72">
        <f>IF(
                        C254="INSUMO",
                                        IFERROR(
                                            IF(
                                                INDEX(
                                                    Insumos!C:C,
                                                    MATCH(
                                                        A254&amp;B254,
                                                        Insumos!I:I,
                                                        0)
                                                )="Transporte",
                                                INDEX(
                                                    Insumos!F:F,
                                                    MATCH(
                                                        A254&amp;B254,
                                                        Insumos!I:I,
                                                        0)
                                                ),
                                                0
                                            ),
                                            "Não encontrado"),
                                        IFERROR(
                                            INDEX(Q:Q,
                                                MATCH(
                                                    A254&amp;B254,AG:AG,
                                                    0)
                                            ),
                                            "Não encontrado")
                                    )</f>
        <v>0</v>
      </c>
      <c r="Q254" s="72">
        <f t="shared" ref="Q254:Q260" si="158">P254*G254/1</f>
        <v>0</v>
      </c>
      <c r="R254" s="72">
        <f>IF(
                        C254="INSUMO",
                                        IFERROR(
                                            IF(
                                                INDEX(
                                                    Insumos!C:C,
                                                    MATCH(
                                                        A254&amp;B254,
                                                        Insumos!I:I,
                                                        0)
                                                )="Terceirizados",
                                                INDEX(
                                                    Insumos!F:F,
                                                    MATCH(
                                                        A254&amp;B254,
                                                        Insumos!I:I,
                                                        0)
                                                ),
                                                0
                                            ),
                                            "Não encontrado"),
                                        IFERROR(
                                            INDEX(S:S,
                                                MATCH(
                                                    A254&amp;B254,AG:AG,
                                                    0)
                                            ),
                                            "Não encontrado")
                                    )</f>
        <v>0</v>
      </c>
      <c r="S254" s="72">
        <f t="shared" ref="S254:S260" si="159">R254*G254/1</f>
        <v>0</v>
      </c>
      <c r="T254" s="72">
        <f>IF(
                        C254="INSUMO",
                                        IFERROR(
                                            IF(
                                                INDEX(
                                                    Insumos!C:C,
                                                    MATCH(
                                                        A254&amp;B254,
                                                        Insumos!I:I,
                                                        0)
                                                )="Comissionamento",
                                                INDEX(
                                                    Insumos!F:F,
                                                    MATCH(
                                                        A254&amp;B254,
                                                        Insumos!I:I,
                                                        0)
                                                ),
                                                0
                                            ),
                                            "Não encontrado"),
                                        IFERROR(
                                            INDEX(U:U,
                                                MATCH(
                                                    A254&amp;B254,AG:AG,
                                                    0)
                                            ),
                                            "Não encontrado")
                                    )</f>
        <v>0</v>
      </c>
      <c r="U254" s="72">
        <f t="shared" ref="U254:U260" si="160">T254*G254/1</f>
        <v>0</v>
      </c>
      <c r="V254" s="72">
        <f>IF(
                        C254="INSUMO",
                                        IFERROR(
                                            IF(
                                                INDEX(
                                                    Insumos!C:C,
                                                    MATCH(
                                                        A254&amp;B254,
                                                        Insumos!I:I,
                                                        0)
                                                )="Verba",
                                                INDEX(
                                                    Insumos!F:F,
                                                    MATCH(
                                                        A254&amp;B254,
                                                        Insumos!I:I,
                                                        0)
                                                ),
                                                0
                                            ),
                                            "Não encontrado"),
                                        IFERROR(
                                            INDEX(W:W,
                                                MATCH(
                                                    A254&amp;B254,AG:AG,
                                                    0)
                                            ),
                                            "Não encontrado")
                                    )</f>
        <v>0</v>
      </c>
      <c r="W254" s="72">
        <f t="shared" ref="W254:W260" si="161">V254*G254/1</f>
        <v>0</v>
      </c>
      <c r="X254" s="72">
        <f>IF(
                        C254="INSUMO",
                                        IFERROR(
                                            IF(
                                                INDEX(
                                                    Insumos!C:C,
                                                    MATCH(
                                                        A254&amp;B254,
                                                        Insumos!I:I,
                                                        0)
                                                )="Outro",
                                                INDEX(
                                                    Insumos!F:F,
                                                    MATCH(
                                                        A254&amp;B254,
                                                        Insumos!I:I,
                                                        0)
                                                ),
                                                0
                                            ),
                                            "Não encontrado"),
                                        IFERROR(
                                            INDEX(Y:Y,
                                                MATCH(
                                                    A254&amp;B254,AG:AG,
                                                    0)
                                            ),
                                            "Não encontrado")
                                    )</f>
        <v>3.7499999999999996</v>
      </c>
      <c r="Y254" s="72">
        <f t="shared" ref="Y254:Y260" si="162">X254*G254/1</f>
        <v>0.75374999999999992</v>
      </c>
      <c r="Z254" s="72">
        <f>IF(
                            C254="INSUMO",
                            IFERROR(
                                INDEX(
                                    Insumos!F:F,
                                    MATCH(
                                        A254&amp;B254,
                                        Insumos!I:I,
                                        0)
                                ),
                                "Não encontrado"),
                            IFERROR(
                                INDEX(AA:AA,
                                    MATCH(
                                        A254&amp;B254,AG:AG,
                                        0)
                                ),
                                "Não encontrado")
                        )</f>
        <v>40.621443828000004</v>
      </c>
      <c r="AA254" s="72">
        <f t="shared" ref="AA254:AA260" si="163">G254*Z254</f>
        <v>8.1649102094280011</v>
      </c>
      <c r="AB254" s="73"/>
      <c r="AC254" s="73"/>
      <c r="AD254" s="70" t="s">
        <v>39</v>
      </c>
      <c r="AE254" s="74"/>
      <c r="AF254" s="74"/>
    </row>
    <row r="255" spans="1:33" x14ac:dyDescent="0.25">
      <c r="A255" s="138" t="s">
        <v>112</v>
      </c>
      <c r="B255" s="60" t="s">
        <v>38</v>
      </c>
      <c r="C255" s="61" t="s">
        <v>86</v>
      </c>
      <c r="D255" s="62" t="s">
        <v>40</v>
      </c>
      <c r="E255" s="62" t="s">
        <v>113</v>
      </c>
      <c r="F255" s="63" t="s">
        <v>114</v>
      </c>
      <c r="G255" s="63">
        <v>0.05</v>
      </c>
      <c r="H255" s="64">
        <f>IF(
                        C255="INSUMO",
                                        IFERROR(
                                            IF(
                                                INDEX(
                                                    Insumos!C:C,
                                                    MATCH(
                                                        A255&amp;B255,
                                                        Insumos!I:I,
                                                        0)
                                                )="Material",
                                                INDEX(
                                                    Insumos!F:F,
                                                    MATCH(
                                                        A255&amp;B255,
                                                        Insumos!I:I,
                                                        0)
                                                ),
                                                0
                                            ),
                                            "Não encontrado"),
                                        IFERROR(
                                            INDEX(I:I,
                                                MATCH(
                                                    A255&amp;B255,AG:AG,
                                                    0)
                                            ),
                                            "Não encontrado")
                                    )</f>
        <v>0</v>
      </c>
      <c r="I255" s="64">
        <f t="shared" si="154"/>
        <v>0</v>
      </c>
      <c r="J255" s="64">
        <f t="shared" si="155"/>
        <v>41.836179328</v>
      </c>
      <c r="K255" s="64">
        <f t="shared" si="155"/>
        <v>2.0918089664000004</v>
      </c>
      <c r="L255" s="64">
        <f>IF(
                        C255="INSUMO",
                                        IFERROR(
                                            IF(
                                                INDEX(
                                                    Insumos!C:C,
                                                    MATCH(
                                                        A255&amp;B255,
                                                        Insumos!I:I,
                                                        0)
                                                )="Mao_obra",
                                                INDEX(
                                                    Insumos!F:F,
                                                    MATCH(
                                                        A255&amp;B255,
                                                        Insumos!I:I,
                                                        0)
                                                ),
                                                0
                                            ),
                                            "Não encontrado"),
                                        IFERROR(
                                            INDEX(M:M,
                                                MATCH(
                                                    A255&amp;B255,AG:AG,
                                                    0)
                                            ),
                                            "Não encontrado")
                                    )</f>
        <v>36.769479000000004</v>
      </c>
      <c r="M255" s="64">
        <f t="shared" si="156"/>
        <v>1.8384739500000002</v>
      </c>
      <c r="N255" s="64">
        <f>IF(
                        C255="INSUMO",
                                        IFERROR(
                                            IF(
                                                INDEX(
                                                    Insumos!C:C,
                                                    MATCH(
                                                        A255&amp;B255,
                                                        Insumos!I:I,
                                                        0)
                                                )="Equipamento",
                                                INDEX(
                                                    Insumos!F:F,
                                                    MATCH(
                                                        A255&amp;B255,
                                                        Insumos!I:I,
                                                        0)
                                                ),
                                                0
                                            ),
                                            "Não encontrado"),
                                        IFERROR(
                                            INDEX(O:O,
                                                MATCH(
                                                    A255&amp;B255,AG:AG,
                                                    0)
                                            ),
                                            "Não encontrado")
                                    )</f>
        <v>0.160700328</v>
      </c>
      <c r="O255" s="64">
        <f t="shared" si="157"/>
        <v>8.0350164000000009E-3</v>
      </c>
      <c r="P255" s="64">
        <f>IF(
                        C255="INSUMO",
                                        IFERROR(
                                            IF(
                                                INDEX(
                                                    Insumos!C:C,
                                                    MATCH(
                                                        A255&amp;B255,
                                                        Insumos!I:I,
                                                        0)
                                                )="Transporte",
                                                INDEX(
                                                    Insumos!F:F,
                                                    MATCH(
                                                        A255&amp;B255,
                                                        Insumos!I:I,
                                                        0)
                                                ),
                                                0
                                            ),
                                            "Não encontrado"),
                                        IFERROR(
                                            INDEX(Q:Q,
                                                MATCH(
                                                    A255&amp;B255,AG:AG,
                                                    0)
                                            ),
                                            "Não encontrado")
                                    )</f>
        <v>0</v>
      </c>
      <c r="Q255" s="64">
        <f t="shared" si="158"/>
        <v>0</v>
      </c>
      <c r="R255" s="64">
        <f>IF(
                        C255="INSUMO",
                                        IFERROR(
                                            IF(
                                                INDEX(
                                                    Insumos!C:C,
                                                    MATCH(
                                                        A255&amp;B255,
                                                        Insumos!I:I,
                                                        0)
                                                )="Terceirizados",
                                                INDEX(
                                                    Insumos!F:F,
                                                    MATCH(
                                                        A255&amp;B255,
                                                        Insumos!I:I,
                                                        0)
                                                ),
                                                0
                                            ),
                                            "Não encontrado"),
                                        IFERROR(
                                            INDEX(S:S,
                                                MATCH(
                                                    A255&amp;B255,AG:AG,
                                                    0)
                                            ),
                                            "Não encontrado")
                                    )</f>
        <v>0</v>
      </c>
      <c r="S255" s="64">
        <f t="shared" si="159"/>
        <v>0</v>
      </c>
      <c r="T255" s="64">
        <f>IF(
                        C255="INSUMO",
                                        IFERROR(
                                            IF(
                                                INDEX(
                                                    Insumos!C:C,
                                                    MATCH(
                                                        A255&amp;B255,
                                                        Insumos!I:I,
                                                        0)
                                                )="Comissionamento",
                                                INDEX(
                                                    Insumos!F:F,
                                                    MATCH(
                                                        A255&amp;B255,
                                                        Insumos!I:I,
                                                        0)
                                                ),
                                                0
                                            ),
                                            "Não encontrado"),
                                        IFERROR(
                                            INDEX(U:U,
                                                MATCH(
                                                    A255&amp;B255,AG:AG,
                                                    0)
                                            ),
                                            "Não encontrado")
                                    )</f>
        <v>0</v>
      </c>
      <c r="U255" s="64">
        <f t="shared" si="160"/>
        <v>0</v>
      </c>
      <c r="V255" s="64">
        <f>IF(
                        C255="INSUMO",
                                        IFERROR(
                                            IF(
                                                INDEX(
                                                    Insumos!C:C,
                                                    MATCH(
                                                        A255&amp;B255,
                                                        Insumos!I:I,
                                                        0)
                                                )="Verba",
                                                INDEX(
                                                    Insumos!F:F,
                                                    MATCH(
                                                        A255&amp;B255,
                                                        Insumos!I:I,
                                                        0)
                                                ),
                                                0
                                            ),
                                            "Não encontrado"),
                                        IFERROR(
                                            INDEX(W:W,
                                                MATCH(
                                                    A255&amp;B255,AG:AG,
                                                    0)
                                            ),
                                            "Não encontrado")
                                    )</f>
        <v>0</v>
      </c>
      <c r="W255" s="64">
        <f t="shared" si="161"/>
        <v>0</v>
      </c>
      <c r="X255" s="64">
        <f>IF(
                        C255="INSUMO",
                                        IFERROR(
                                            IF(
                                                INDEX(
                                                    Insumos!C:C,
                                                    MATCH(
                                                        A255&amp;B255,
                                                        Insumos!I:I,
                                                        0)
                                                )="Outro",
                                                INDEX(
                                                    Insumos!F:F,
                                                    MATCH(
                                                        A255&amp;B255,
                                                        Insumos!I:I,
                                                        0)
                                                ),
                                                0
                                            ),
                                            "Não encontrado"),
                                        IFERROR(
                                            INDEX(Y:Y,
                                                MATCH(
                                                    A255&amp;B255,AG:AG,
                                                    0)
                                            ),
                                            "Não encontrado")
                                    )</f>
        <v>4.9059999999999997</v>
      </c>
      <c r="Y255" s="64">
        <f t="shared" si="162"/>
        <v>0.24529999999999999</v>
      </c>
      <c r="Z255" s="64">
        <f>IF(
                            C255="INSUMO",
                            IFERROR(
                                INDEX(
                                    Insumos!F:F,
                                    MATCH(
                                        A255&amp;B255,
                                        Insumos!I:I,
                                        0)
                                ),
                                "Não encontrado"),
                            IFERROR(
                                INDEX(AA:AA,
                                    MATCH(
                                        A255&amp;B255,AG:AG,
                                        0)
                                ),
                                "Não encontrado")
                        )</f>
        <v>41.836179328000007</v>
      </c>
      <c r="AA255" s="64">
        <f t="shared" si="163"/>
        <v>2.0918089664000004</v>
      </c>
      <c r="AB255" s="65"/>
      <c r="AC255" s="65"/>
      <c r="AD255" s="62" t="s">
        <v>39</v>
      </c>
      <c r="AE255" s="66"/>
      <c r="AF255" s="66"/>
    </row>
    <row r="256" spans="1:33" x14ac:dyDescent="0.25">
      <c r="A256" s="137" t="s">
        <v>91</v>
      </c>
      <c r="B256" s="68" t="s">
        <v>38</v>
      </c>
      <c r="C256" s="69" t="s">
        <v>86</v>
      </c>
      <c r="D256" s="70" t="s">
        <v>40</v>
      </c>
      <c r="E256" s="70" t="s">
        <v>92</v>
      </c>
      <c r="F256" s="71" t="s">
        <v>90</v>
      </c>
      <c r="G256" s="71">
        <v>0.60699999999999998</v>
      </c>
      <c r="H256" s="72">
        <f>IF(
                        C256="INSUMO",
                                        IFERROR(
                                            IF(
                                                INDEX(
                                                    Insumos!C:C,
                                                    MATCH(
                                                        A256&amp;B256,
                                                        Insumos!I:I,
                                                        0)
                                                )="Material",
                                                INDEX(
                                                    Insumos!F:F,
                                                    MATCH(
                                                        A256&amp;B256,
                                                        Insumos!I:I,
                                                        0)
                                                ),
                                                0
                                            ),
                                            "Não encontrado"),
                                        IFERROR(
                                            INDEX(I:I,
                                                MATCH(
                                                    A256&amp;B256,AG:AG,
                                                    0)
                                            ),
                                            "Não encontrado")
                                    )</f>
        <v>0</v>
      </c>
      <c r="I256" s="72">
        <f t="shared" si="154"/>
        <v>0</v>
      </c>
      <c r="J256" s="72">
        <f t="shared" si="155"/>
        <v>40.944978400000004</v>
      </c>
      <c r="K256" s="72">
        <f t="shared" si="155"/>
        <v>24.853601888800004</v>
      </c>
      <c r="L256" s="72">
        <f>IF(
                        C256="INSUMO",
                                        IFERROR(
                                            IF(
                                                INDEX(
                                                    Insumos!C:C,
                                                    MATCH(
                                                        A256&amp;B256,
                                                        Insumos!I:I,
                                                        0)
                                                )="Mao_obra",
                                                INDEX(
                                                    Insumos!F:F,
                                                    MATCH(
                                                        A256&amp;B256,
                                                        Insumos!I:I,
                                                        0)
                                                ),
                                                0
                                            ),
                                            "Não encontrado"),
                                        IFERROR(
                                            INDEX(M:M,
                                                MATCH(
                                                    A256&amp;B256,AG:AG,
                                                    0)
                                            ),
                                            "Não encontrado")
                                    )</f>
        <v>36.374978400000003</v>
      </c>
      <c r="M256" s="72">
        <f t="shared" si="156"/>
        <v>22.079611888800002</v>
      </c>
      <c r="N256" s="72">
        <f>IF(
                        C256="INSUMO",
                                        IFERROR(
                                            IF(
                                                INDEX(
                                                    Insumos!C:C,
                                                    MATCH(
                                                        A256&amp;B256,
                                                        Insumos!I:I,
                                                        0)
                                                )="Equipamento",
                                                INDEX(
                                                    Insumos!F:F,
                                                    MATCH(
                                                        A256&amp;B256,
                                                        Insumos!I:I,
                                                        0)
                                                ),
                                                0
                                            ),
                                            "Não encontrado"),
                                        IFERROR(
                                            INDEX(O:O,
                                                MATCH(
                                                    A256&amp;B256,AG:AG,
                                                    0)
                                            ),
                                            "Não encontrado")
                                    )</f>
        <v>0</v>
      </c>
      <c r="O256" s="72">
        <f t="shared" si="157"/>
        <v>0</v>
      </c>
      <c r="P256" s="72">
        <f>IF(
                        C256="INSUMO",
                                        IFERROR(
                                            IF(
                                                INDEX(
                                                    Insumos!C:C,
                                                    MATCH(
                                                        A256&amp;B256,
                                                        Insumos!I:I,
                                                        0)
                                                )="Transporte",
                                                INDEX(
                                                    Insumos!F:F,
                                                    MATCH(
                                                        A256&amp;B256,
                                                        Insumos!I:I,
                                                        0)
                                                ),
                                                0
                                            ),
                                            "Não encontrado"),
                                        IFERROR(
                                            INDEX(Q:Q,
                                                MATCH(
                                                    A256&amp;B256,AG:AG,
                                                    0)
                                            ),
                                            "Não encontrado")
                                    )</f>
        <v>0</v>
      </c>
      <c r="Q256" s="72">
        <f t="shared" si="158"/>
        <v>0</v>
      </c>
      <c r="R256" s="72">
        <f>IF(
                        C256="INSUMO",
                                        IFERROR(
                                            IF(
                                                INDEX(
                                                    Insumos!C:C,
                                                    MATCH(
                                                        A256&amp;B256,
                                                        Insumos!I:I,
                                                        0)
                                                )="Terceirizados",
                                                INDEX(
                                                    Insumos!F:F,
                                                    MATCH(
                                                        A256&amp;B256,
                                                        Insumos!I:I,
                                                        0)
                                                ),
                                                0
                                            ),
                                            "Não encontrado"),
                                        IFERROR(
                                            INDEX(S:S,
                                                MATCH(
                                                    A256&amp;B256,AG:AG,
                                                    0)
                                            ),
                                            "Não encontrado")
                                    )</f>
        <v>0</v>
      </c>
      <c r="S256" s="72">
        <f t="shared" si="159"/>
        <v>0</v>
      </c>
      <c r="T256" s="72">
        <f>IF(
                        C256="INSUMO",
                                        IFERROR(
                                            IF(
                                                INDEX(
                                                    Insumos!C:C,
                                                    MATCH(
                                                        A256&amp;B256,
                                                        Insumos!I:I,
                                                        0)
                                                )="Comissionamento",
                                                INDEX(
                                                    Insumos!F:F,
                                                    MATCH(
                                                        A256&amp;B256,
                                                        Insumos!I:I,
                                                        0)
                                                ),
                                                0
                                            ),
                                            "Não encontrado"),
                                        IFERROR(
                                            INDEX(U:U,
                                                MATCH(
                                                    A256&amp;B256,AG:AG,
                                                    0)
                                            ),
                                            "Não encontrado")
                                    )</f>
        <v>0</v>
      </c>
      <c r="U256" s="72">
        <f t="shared" si="160"/>
        <v>0</v>
      </c>
      <c r="V256" s="72">
        <f>IF(
                        C256="INSUMO",
                                        IFERROR(
                                            IF(
                                                INDEX(
                                                    Insumos!C:C,
                                                    MATCH(
                                                        A256&amp;B256,
                                                        Insumos!I:I,
                                                        0)
                                                )="Verba",
                                                INDEX(
                                                    Insumos!F:F,
                                                    MATCH(
                                                        A256&amp;B256,
                                                        Insumos!I:I,
                                                        0)
                                                ),
                                                0
                                            ),
                                            "Não encontrado"),
                                        IFERROR(
                                            INDEX(W:W,
                                                MATCH(
                                                    A256&amp;B256,AG:AG,
                                                    0)
                                            ),
                                            "Não encontrado")
                                    )</f>
        <v>0</v>
      </c>
      <c r="W256" s="72">
        <f t="shared" si="161"/>
        <v>0</v>
      </c>
      <c r="X256" s="72">
        <f>IF(
                        C256="INSUMO",
                                        IFERROR(
                                            IF(
                                                INDEX(
                                                    Insumos!C:C,
                                                    MATCH(
                                                        A256&amp;B256,
                                                        Insumos!I:I,
                                                        0)
                                                )="Outro",
                                                INDEX(
                                                    Insumos!F:F,
                                                    MATCH(
                                                        A256&amp;B256,
                                                        Insumos!I:I,
                                                        0)
                                                ),
                                                0
                                            ),
                                            "Não encontrado"),
                                        IFERROR(
                                            INDEX(Y:Y,
                                                MATCH(
                                                    A256&amp;B256,AG:AG,
                                                    0)
                                            ),
                                            "Não encontrado")
                                    )</f>
        <v>4.57</v>
      </c>
      <c r="Y256" s="72">
        <f t="shared" si="162"/>
        <v>2.77399</v>
      </c>
      <c r="Z256" s="72">
        <f>IF(
                            C256="INSUMO",
                            IFERROR(
                                INDEX(
                                    Insumos!F:F,
                                    MATCH(
                                        A256&amp;B256,
                                        Insumos!I:I,
                                        0)
                                ),
                                "Não encontrado"),
                            IFERROR(
                                INDEX(AA:AA,
                                    MATCH(
                                        A256&amp;B256,AG:AG,
                                        0)
                                ),
                                "Não encontrado")
                        )</f>
        <v>40.944978399999997</v>
      </c>
      <c r="AA256" s="72">
        <f t="shared" si="163"/>
        <v>24.853601888799997</v>
      </c>
      <c r="AB256" s="73"/>
      <c r="AC256" s="73"/>
      <c r="AD256" s="70" t="s">
        <v>39</v>
      </c>
      <c r="AE256" s="74"/>
      <c r="AF256" s="74"/>
    </row>
    <row r="257" spans="1:33" x14ac:dyDescent="0.25">
      <c r="A257" s="138" t="s">
        <v>115</v>
      </c>
      <c r="B257" s="60" t="s">
        <v>38</v>
      </c>
      <c r="C257" s="61" t="s">
        <v>86</v>
      </c>
      <c r="D257" s="62" t="s">
        <v>40</v>
      </c>
      <c r="E257" s="62" t="s">
        <v>116</v>
      </c>
      <c r="F257" s="63" t="s">
        <v>90</v>
      </c>
      <c r="G257" s="63">
        <v>0.14299999999999999</v>
      </c>
      <c r="H257" s="64">
        <f>IF(
                        C257="INSUMO",
                                        IFERROR(
                                            IF(
                                                INDEX(
                                                    Insumos!C:C,
                                                    MATCH(
                                                        A257&amp;B257,
                                                        Insumos!I:I,
                                                        0)
                                                )="Material",
                                                INDEX(
                                                    Insumos!F:F,
                                                    MATCH(
                                                        A257&amp;B257,
                                                        Insumos!I:I,
                                                        0)
                                                ),
                                                0
                                            ),
                                            "Não encontrado"),
                                        IFERROR(
                                            INDEX(I:I,
                                                MATCH(
                                                    A257&amp;B257,AG:AG,
                                                    0)
                                            ),
                                            "Não encontrado")
                                    )</f>
        <v>0</v>
      </c>
      <c r="I257" s="64">
        <f t="shared" si="154"/>
        <v>0</v>
      </c>
      <c r="J257" s="64">
        <f t="shared" si="155"/>
        <v>29.705605200000001</v>
      </c>
      <c r="K257" s="64">
        <f t="shared" si="155"/>
        <v>4.2479015435999994</v>
      </c>
      <c r="L257" s="64">
        <f>IF(
                        C257="INSUMO",
                                        IFERROR(
                                            IF(
                                                INDEX(
                                                    Insumos!C:C,
                                                    MATCH(
                                                        A257&amp;B257,
                                                        Insumos!I:I,
                                                        0)
                                                )="Mao_obra",
                                                INDEX(
                                                    Insumos!F:F,
                                                    MATCH(
                                                        A257&amp;B257,
                                                        Insumos!I:I,
                                                        0)
                                                ),
                                                0
                                            ),
                                            "Não encontrado"),
                                        IFERROR(
                                            INDEX(M:M,
                                                MATCH(
                                                    A257&amp;B257,AG:AG,
                                                    0)
                                            ),
                                            "Não encontrado")
                                    )</f>
        <v>25.135605200000001</v>
      </c>
      <c r="M257" s="64">
        <f t="shared" si="156"/>
        <v>3.5943915435999996</v>
      </c>
      <c r="N257" s="64">
        <f>IF(
                        C257="INSUMO",
                                        IFERROR(
                                            IF(
                                                INDEX(
                                                    Insumos!C:C,
                                                    MATCH(
                                                        A257&amp;B257,
                                                        Insumos!I:I,
                                                        0)
                                                )="Equipamento",
                                                INDEX(
                                                    Insumos!F:F,
                                                    MATCH(
                                                        A257&amp;B257,
                                                        Insumos!I:I,
                                                        0)
                                                ),
                                                0
                                            ),
                                            "Não encontrado"),
                                        IFERROR(
                                            INDEX(O:O,
                                                MATCH(
                                                    A257&amp;B257,AG:AG,
                                                    0)
                                            ),
                                            "Não encontrado")
                                    )</f>
        <v>0</v>
      </c>
      <c r="O257" s="64">
        <f t="shared" si="157"/>
        <v>0</v>
      </c>
      <c r="P257" s="64">
        <f>IF(
                        C257="INSUMO",
                                        IFERROR(
                                            IF(
                                                INDEX(
                                                    Insumos!C:C,
                                                    MATCH(
                                                        A257&amp;B257,
                                                        Insumos!I:I,
                                                        0)
                                                )="Transporte",
                                                INDEX(
                                                    Insumos!F:F,
                                                    MATCH(
                                                        A257&amp;B257,
                                                        Insumos!I:I,
                                                        0)
                                                ),
                                                0
                                            ),
                                            "Não encontrado"),
                                        IFERROR(
                                            INDEX(Q:Q,
                                                MATCH(
                                                    A257&amp;B257,AG:AG,
                                                    0)
                                            ),
                                            "Não encontrado")
                                    )</f>
        <v>0</v>
      </c>
      <c r="Q257" s="64">
        <f t="shared" si="158"/>
        <v>0</v>
      </c>
      <c r="R257" s="64">
        <f>IF(
                        C257="INSUMO",
                                        IFERROR(
                                            IF(
                                                INDEX(
                                                    Insumos!C:C,
                                                    MATCH(
                                                        A257&amp;B257,
                                                        Insumos!I:I,
                                                        0)
                                                )="Terceirizados",
                                                INDEX(
                                                    Insumos!F:F,
                                                    MATCH(
                                                        A257&amp;B257,
                                                        Insumos!I:I,
                                                        0)
                                                ),
                                                0
                                            ),
                                            "Não encontrado"),
                                        IFERROR(
                                            INDEX(S:S,
                                                MATCH(
                                                    A257&amp;B257,AG:AG,
                                                    0)
                                            ),
                                            "Não encontrado")
                                    )</f>
        <v>0</v>
      </c>
      <c r="S257" s="64">
        <f t="shared" si="159"/>
        <v>0</v>
      </c>
      <c r="T257" s="64">
        <f>IF(
                        C257="INSUMO",
                                        IFERROR(
                                            IF(
                                                INDEX(
                                                    Insumos!C:C,
                                                    MATCH(
                                                        A257&amp;B257,
                                                        Insumos!I:I,
                                                        0)
                                                )="Comissionamento",
                                                INDEX(
                                                    Insumos!F:F,
                                                    MATCH(
                                                        A257&amp;B257,
                                                        Insumos!I:I,
                                                        0)
                                                ),
                                                0
                                            ),
                                            "Não encontrado"),
                                        IFERROR(
                                            INDEX(U:U,
                                                MATCH(
                                                    A257&amp;B257,AG:AG,
                                                    0)
                                            ),
                                            "Não encontrado")
                                    )</f>
        <v>0</v>
      </c>
      <c r="U257" s="64">
        <f t="shared" si="160"/>
        <v>0</v>
      </c>
      <c r="V257" s="64">
        <f>IF(
                        C257="INSUMO",
                                        IFERROR(
                                            IF(
                                                INDEX(
                                                    Insumos!C:C,
                                                    MATCH(
                                                        A257&amp;B257,
                                                        Insumos!I:I,
                                                        0)
                                                )="Verba",
                                                INDEX(
                                                    Insumos!F:F,
                                                    MATCH(
                                                        A257&amp;B257,
                                                        Insumos!I:I,
                                                        0)
                                                ),
                                                0
                                            ),
                                            "Não encontrado"),
                                        IFERROR(
                                            INDEX(W:W,
                                                MATCH(
                                                    A257&amp;B257,AG:AG,
                                                    0)
                                            ),
                                            "Não encontrado")
                                    )</f>
        <v>0</v>
      </c>
      <c r="W257" s="64">
        <f t="shared" si="161"/>
        <v>0</v>
      </c>
      <c r="X257" s="64">
        <f>IF(
                        C257="INSUMO",
                                        IFERROR(
                                            IF(
                                                INDEX(
                                                    Insumos!C:C,
                                                    MATCH(
                                                        A257&amp;B257,
                                                        Insumos!I:I,
                                                        0)
                                                )="Outro",
                                                INDEX(
                                                    Insumos!F:F,
                                                    MATCH(
                                                        A257&amp;B257,
                                                        Insumos!I:I,
                                                        0)
                                                ),
                                                0
                                            ),
                                            "Não encontrado"),
                                        IFERROR(
                                            INDEX(Y:Y,
                                                MATCH(
                                                    A257&amp;B257,AG:AG,
                                                    0)
                                            ),
                                            "Não encontrado")
                                    )</f>
        <v>4.57</v>
      </c>
      <c r="Y257" s="64">
        <f t="shared" si="162"/>
        <v>0.65351000000000004</v>
      </c>
      <c r="Z257" s="64">
        <f>IF(
                            C257="INSUMO",
                            IFERROR(
                                INDEX(
                                    Insumos!F:F,
                                    MATCH(
                                        A257&amp;B257,
                                        Insumos!I:I,
                                        0)
                                ),
                                "Não encontrado"),
                            IFERROR(
                                INDEX(AA:AA,
                                    MATCH(
                                        A257&amp;B257,AG:AG,
                                        0)
                                ),
                                "Não encontrado")
                        )</f>
        <v>29.705605200000001</v>
      </c>
      <c r="AA257" s="64">
        <f t="shared" si="163"/>
        <v>4.2479015435999994</v>
      </c>
      <c r="AB257" s="65"/>
      <c r="AC257" s="65"/>
      <c r="AD257" s="62" t="s">
        <v>39</v>
      </c>
      <c r="AE257" s="66"/>
      <c r="AF257" s="66"/>
    </row>
    <row r="258" spans="1:33" x14ac:dyDescent="0.25">
      <c r="A258" s="137" t="s">
        <v>353</v>
      </c>
      <c r="B258" s="68" t="s">
        <v>38</v>
      </c>
      <c r="C258" s="69" t="s">
        <v>45</v>
      </c>
      <c r="D258" s="70" t="s">
        <v>40</v>
      </c>
      <c r="E258" s="70" t="s">
        <v>354</v>
      </c>
      <c r="F258" s="71" t="s">
        <v>102</v>
      </c>
      <c r="G258" s="71">
        <v>6.53</v>
      </c>
      <c r="H258" s="72">
        <f>IF(
                        C258="INSUMO",
                                        IFERROR(
                                            IF(
                                                INDEX(
                                                    Insumos!C:C,
                                                    MATCH(
                                                        A258&amp;B258,
                                                        Insumos!I:I,
                                                        0)
                                                )="Material",
                                                INDEX(
                                                    Insumos!F:F,
                                                    MATCH(
                                                        A258&amp;B258,
                                                        Insumos!I:I,
                                                        0)
                                                ),
                                                0
                                            ),
                                            "Não encontrado"),
                                        IFERROR(
                                            INDEX(I:I,
                                                MATCH(
                                                    A258&amp;B258,AG:AG,
                                                    0)
                                            ),
                                            "Não encontrado")
                                    )</f>
        <v>11.64</v>
      </c>
      <c r="I258" s="72">
        <f t="shared" si="154"/>
        <v>76.009200000000007</v>
      </c>
      <c r="J258" s="72">
        <f t="shared" si="155"/>
        <v>0</v>
      </c>
      <c r="K258" s="72">
        <f t="shared" si="155"/>
        <v>0</v>
      </c>
      <c r="L258" s="72">
        <f>IF(
                        C258="INSUMO",
                                        IFERROR(
                                            IF(
                                                INDEX(
                                                    Insumos!C:C,
                                                    MATCH(
                                                        A258&amp;B258,
                                                        Insumos!I:I,
                                                        0)
                                                )="Mao_obra",
                                                INDEX(
                                                    Insumos!F:F,
                                                    MATCH(
                                                        A258&amp;B258,
                                                        Insumos!I:I,
                                                        0)
                                                ),
                                                0
                                            ),
                                            "Não encontrado"),
                                        IFERROR(
                                            INDEX(M:M,
                                                MATCH(
                                                    A258&amp;B258,AG:AG,
                                                    0)
                                            ),
                                            "Não encontrado")
                                    )</f>
        <v>0</v>
      </c>
      <c r="M258" s="72">
        <f t="shared" si="156"/>
        <v>0</v>
      </c>
      <c r="N258" s="72">
        <f>IF(
                        C258="INSUMO",
                                        IFERROR(
                                            IF(
                                                INDEX(
                                                    Insumos!C:C,
                                                    MATCH(
                                                        A258&amp;B258,
                                                        Insumos!I:I,
                                                        0)
                                                )="Equipamento",
                                                INDEX(
                                                    Insumos!F:F,
                                                    MATCH(
                                                        A258&amp;B258,
                                                        Insumos!I:I,
                                                        0)
                                                ),
                                                0
                                            ),
                                            "Não encontrado"),
                                        IFERROR(
                                            INDEX(O:O,
                                                MATCH(
                                                    A258&amp;B258,AG:AG,
                                                    0)
                                            ),
                                            "Não encontrado")
                                    )</f>
        <v>0</v>
      </c>
      <c r="O258" s="72">
        <f t="shared" si="157"/>
        <v>0</v>
      </c>
      <c r="P258" s="72">
        <f>IF(
                        C258="INSUMO",
                                        IFERROR(
                                            IF(
                                                INDEX(
                                                    Insumos!C:C,
                                                    MATCH(
                                                        A258&amp;B258,
                                                        Insumos!I:I,
                                                        0)
                                                )="Transporte",
                                                INDEX(
                                                    Insumos!F:F,
                                                    MATCH(
                                                        A258&amp;B258,
                                                        Insumos!I:I,
                                                        0)
                                                ),
                                                0
                                            ),
                                            "Não encontrado"),
                                        IFERROR(
                                            INDEX(Q:Q,
                                                MATCH(
                                                    A258&amp;B258,AG:AG,
                                                    0)
                                            ),
                                            "Não encontrado")
                                    )</f>
        <v>0</v>
      </c>
      <c r="Q258" s="72">
        <f t="shared" si="158"/>
        <v>0</v>
      </c>
      <c r="R258" s="72">
        <f>IF(
                        C258="INSUMO",
                                        IFERROR(
                                            IF(
                                                INDEX(
                                                    Insumos!C:C,
                                                    MATCH(
                                                        A258&amp;B258,
                                                        Insumos!I:I,
                                                        0)
                                                )="Terceirizados",
                                                INDEX(
                                                    Insumos!F:F,
                                                    MATCH(
                                                        A258&amp;B258,
                                                        Insumos!I:I,
                                                        0)
                                                ),
                                                0
                                            ),
                                            "Não encontrado"),
                                        IFERROR(
                                            INDEX(S:S,
                                                MATCH(
                                                    A258&amp;B258,AG:AG,
                                                    0)
                                            ),
                                            "Não encontrado")
                                    )</f>
        <v>0</v>
      </c>
      <c r="S258" s="72">
        <f t="shared" si="159"/>
        <v>0</v>
      </c>
      <c r="T258" s="72">
        <f>IF(
                        C258="INSUMO",
                                        IFERROR(
                                            IF(
                                                INDEX(
                                                    Insumos!C:C,
                                                    MATCH(
                                                        A258&amp;B258,
                                                        Insumos!I:I,
                                                        0)
                                                )="Comissionamento",
                                                INDEX(
                                                    Insumos!F:F,
                                                    MATCH(
                                                        A258&amp;B258,
                                                        Insumos!I:I,
                                                        0)
                                                ),
                                                0
                                            ),
                                            "Não encontrado"),
                                        IFERROR(
                                            INDEX(U:U,
                                                MATCH(
                                                    A258&amp;B258,AG:AG,
                                                    0)
                                            ),
                                            "Não encontrado")
                                    )</f>
        <v>0</v>
      </c>
      <c r="U258" s="72">
        <f t="shared" si="160"/>
        <v>0</v>
      </c>
      <c r="V258" s="72">
        <f>IF(
                        C258="INSUMO",
                                        IFERROR(
                                            IF(
                                                INDEX(
                                                    Insumos!C:C,
                                                    MATCH(
                                                        A258&amp;B258,
                                                        Insumos!I:I,
                                                        0)
                                                )="Verba",
                                                INDEX(
                                                    Insumos!F:F,
                                                    MATCH(
                                                        A258&amp;B258,
                                                        Insumos!I:I,
                                                        0)
                                                ),
                                                0
                                            ),
                                            "Não encontrado"),
                                        IFERROR(
                                            INDEX(W:W,
                                                MATCH(
                                                    A258&amp;B258,AG:AG,
                                                    0)
                                            ),
                                            "Não encontrado")
                                    )</f>
        <v>0</v>
      </c>
      <c r="W258" s="72">
        <f t="shared" si="161"/>
        <v>0</v>
      </c>
      <c r="X258" s="72">
        <f>IF(
                        C258="INSUMO",
                                        IFERROR(
                                            IF(
                                                INDEX(
                                                    Insumos!C:C,
                                                    MATCH(
                                                        A258&amp;B258,
                                                        Insumos!I:I,
                                                        0)
                                                )="Outro",
                                                INDEX(
                                                    Insumos!F:F,
                                                    MATCH(
                                                        A258&amp;B258,
                                                        Insumos!I:I,
                                                        0)
                                                ),
                                                0
                                            ),
                                            "Não encontrado"),
                                        IFERROR(
                                            INDEX(Y:Y,
                                                MATCH(
                                                    A258&amp;B258,AG:AG,
                                                    0)
                                            ),
                                            "Não encontrado")
                                    )</f>
        <v>0</v>
      </c>
      <c r="Y258" s="72">
        <f t="shared" si="162"/>
        <v>0</v>
      </c>
      <c r="Z258" s="72">
        <f>IF(
                            C258="INSUMO",
                            IFERROR(
                                INDEX(
                                    Insumos!F:F,
                                    MATCH(
                                        A258&amp;B258,
                                        Insumos!I:I,
                                        0)
                                ),
                                "Não encontrado"),
                            IFERROR(
                                INDEX(AA:AA,
                                    MATCH(
                                        A258&amp;B258,AG:AG,
                                        0)
                                ),
                                "Não encontrado")
                        )</f>
        <v>11.64</v>
      </c>
      <c r="AA258" s="72">
        <f t="shared" si="163"/>
        <v>76.009200000000007</v>
      </c>
      <c r="AB258" s="73"/>
      <c r="AC258" s="73"/>
      <c r="AD258" s="70" t="s">
        <v>39</v>
      </c>
      <c r="AE258" s="74"/>
      <c r="AF258" s="74"/>
    </row>
    <row r="259" spans="1:33" x14ac:dyDescent="0.25">
      <c r="A259" s="138" t="s">
        <v>133</v>
      </c>
      <c r="B259" s="60" t="s">
        <v>38</v>
      </c>
      <c r="C259" s="61" t="s">
        <v>45</v>
      </c>
      <c r="D259" s="62" t="s">
        <v>40</v>
      </c>
      <c r="E259" s="62" t="s">
        <v>134</v>
      </c>
      <c r="F259" s="63" t="s">
        <v>95</v>
      </c>
      <c r="G259" s="63">
        <v>8.5999999999999993E-2</v>
      </c>
      <c r="H259" s="64">
        <f>IF(
                        C259="INSUMO",
                                        IFERROR(
                                            IF(
                                                INDEX(
                                                    Insumos!C:C,
                                                    MATCH(
                                                        A259&amp;B259,
                                                        Insumos!I:I,
                                                        0)
                                                )="Material",
                                                INDEX(
                                                    Insumos!F:F,
                                                    MATCH(
                                                        A259&amp;B259,
                                                        Insumos!I:I,
                                                        0)
                                                ),
                                                0
                                            ),
                                            "Não encontrado"),
                                        IFERROR(
                                            INDEX(I:I,
                                                MATCH(
                                                    A259&amp;B259,AG:AG,
                                                    0)
                                            ),
                                            "Não encontrado")
                                    )</f>
        <v>15.13</v>
      </c>
      <c r="I259" s="64">
        <f t="shared" si="154"/>
        <v>1.30118</v>
      </c>
      <c r="J259" s="64">
        <f t="shared" si="155"/>
        <v>0</v>
      </c>
      <c r="K259" s="64">
        <f t="shared" si="155"/>
        <v>0</v>
      </c>
      <c r="L259" s="64">
        <f>IF(
                        C259="INSUMO",
                                        IFERROR(
                                            IF(
                                                INDEX(
                                                    Insumos!C:C,
                                                    MATCH(
                                                        A259&amp;B259,
                                                        Insumos!I:I,
                                                        0)
                                                )="Mao_obra",
                                                INDEX(
                                                    Insumos!F:F,
                                                    MATCH(
                                                        A259&amp;B259,
                                                        Insumos!I:I,
                                                        0)
                                                ),
                                                0
                                            ),
                                            "Não encontrado"),
                                        IFERROR(
                                            INDEX(M:M,
                                                MATCH(
                                                    A259&amp;B259,AG:AG,
                                                    0)
                                            ),
                                            "Não encontrado")
                                    )</f>
        <v>0</v>
      </c>
      <c r="M259" s="64">
        <f t="shared" si="156"/>
        <v>0</v>
      </c>
      <c r="N259" s="64">
        <f>IF(
                        C259="INSUMO",
                                        IFERROR(
                                            IF(
                                                INDEX(
                                                    Insumos!C:C,
                                                    MATCH(
                                                        A259&amp;B259,
                                                        Insumos!I:I,
                                                        0)
                                                )="Equipamento",
                                                INDEX(
                                                    Insumos!F:F,
                                                    MATCH(
                                                        A259&amp;B259,
                                                        Insumos!I:I,
                                                        0)
                                                ),
                                                0
                                            ),
                                            "Não encontrado"),
                                        IFERROR(
                                            INDEX(O:O,
                                                MATCH(
                                                    A259&amp;B259,AG:AG,
                                                    0)
                                            ),
                                            "Não encontrado")
                                    )</f>
        <v>0</v>
      </c>
      <c r="O259" s="64">
        <f t="shared" si="157"/>
        <v>0</v>
      </c>
      <c r="P259" s="64">
        <f>IF(
                        C259="INSUMO",
                                        IFERROR(
                                            IF(
                                                INDEX(
                                                    Insumos!C:C,
                                                    MATCH(
                                                        A259&amp;B259,
                                                        Insumos!I:I,
                                                        0)
                                                )="Transporte",
                                                INDEX(
                                                    Insumos!F:F,
                                                    MATCH(
                                                        A259&amp;B259,
                                                        Insumos!I:I,
                                                        0)
                                                ),
                                                0
                                            ),
                                            "Não encontrado"),
                                        IFERROR(
                                            INDEX(Q:Q,
                                                MATCH(
                                                    A259&amp;B259,AG:AG,
                                                    0)
                                            ),
                                            "Não encontrado")
                                    )</f>
        <v>0</v>
      </c>
      <c r="Q259" s="64">
        <f t="shared" si="158"/>
        <v>0</v>
      </c>
      <c r="R259" s="64">
        <f>IF(
                        C259="INSUMO",
                                        IFERROR(
                                            IF(
                                                INDEX(
                                                    Insumos!C:C,
                                                    MATCH(
                                                        A259&amp;B259,
                                                        Insumos!I:I,
                                                        0)
                                                )="Terceirizados",
                                                INDEX(
                                                    Insumos!F:F,
                                                    MATCH(
                                                        A259&amp;B259,
                                                        Insumos!I:I,
                                                        0)
                                                ),
                                                0
                                            ),
                                            "Não encontrado"),
                                        IFERROR(
                                            INDEX(S:S,
                                                MATCH(
                                                    A259&amp;B259,AG:AG,
                                                    0)
                                            ),
                                            "Não encontrado")
                                    )</f>
        <v>0</v>
      </c>
      <c r="S259" s="64">
        <f t="shared" si="159"/>
        <v>0</v>
      </c>
      <c r="T259" s="64">
        <f>IF(
                        C259="INSUMO",
                                        IFERROR(
                                            IF(
                                                INDEX(
                                                    Insumos!C:C,
                                                    MATCH(
                                                        A259&amp;B259,
                                                        Insumos!I:I,
                                                        0)
                                                )="Comissionamento",
                                                INDEX(
                                                    Insumos!F:F,
                                                    MATCH(
                                                        A259&amp;B259,
                                                        Insumos!I:I,
                                                        0)
                                                ),
                                                0
                                            ),
                                            "Não encontrado"),
                                        IFERROR(
                                            INDEX(U:U,
                                                MATCH(
                                                    A259&amp;B259,AG:AG,
                                                    0)
                                            ),
                                            "Não encontrado")
                                    )</f>
        <v>0</v>
      </c>
      <c r="U259" s="64">
        <f t="shared" si="160"/>
        <v>0</v>
      </c>
      <c r="V259" s="64">
        <f>IF(
                        C259="INSUMO",
                                        IFERROR(
                                            IF(
                                                INDEX(
                                                    Insumos!C:C,
                                                    MATCH(
                                                        A259&amp;B259,
                                                        Insumos!I:I,
                                                        0)
                                                )="Verba",
                                                INDEX(
                                                    Insumos!F:F,
                                                    MATCH(
                                                        A259&amp;B259,
                                                        Insumos!I:I,
                                                        0)
                                                ),
                                                0
                                            ),
                                            "Não encontrado"),
                                        IFERROR(
                                            INDEX(W:W,
                                                MATCH(
                                                    A259&amp;B259,AG:AG,
                                                    0)
                                            ),
                                            "Não encontrado")
                                    )</f>
        <v>0</v>
      </c>
      <c r="W259" s="64">
        <f t="shared" si="161"/>
        <v>0</v>
      </c>
      <c r="X259" s="64">
        <f>IF(
                        C259="INSUMO",
                                        IFERROR(
                                            IF(
                                                INDEX(
                                                    Insumos!C:C,
                                                    MATCH(
                                                        A259&amp;B259,
                                                        Insumos!I:I,
                                                        0)
                                                )="Outro",
                                                INDEX(
                                                    Insumos!F:F,
                                                    MATCH(
                                                        A259&amp;B259,
                                                        Insumos!I:I,
                                                        0)
                                                ),
                                                0
                                            ),
                                            "Não encontrado"),
                                        IFERROR(
                                            INDEX(Y:Y,
                                                MATCH(
                                                    A259&amp;B259,AG:AG,
                                                    0)
                                            ),
                                            "Não encontrado")
                                    )</f>
        <v>0</v>
      </c>
      <c r="Y259" s="64">
        <f t="shared" si="162"/>
        <v>0</v>
      </c>
      <c r="Z259" s="64">
        <f>IF(
                            C259="INSUMO",
                            IFERROR(
                                INDEX(
                                    Insumos!F:F,
                                    MATCH(
                                        A259&amp;B259,
                                        Insumos!I:I,
                                        0)
                                ),
                                "Não encontrado"),
                            IFERROR(
                                INDEX(AA:AA,
                                    MATCH(
                                        A259&amp;B259,AG:AG,
                                        0)
                                ),
                                "Não encontrado")
                        )</f>
        <v>15.13</v>
      </c>
      <c r="AA259" s="64">
        <f t="shared" si="163"/>
        <v>1.30118</v>
      </c>
      <c r="AB259" s="65"/>
      <c r="AC259" s="65"/>
      <c r="AD259" s="62" t="s">
        <v>39</v>
      </c>
      <c r="AE259" s="66"/>
      <c r="AF259" s="66"/>
    </row>
    <row r="260" spans="1:33" x14ac:dyDescent="0.25">
      <c r="A260" s="137" t="s">
        <v>276</v>
      </c>
      <c r="B260" s="68" t="s">
        <v>38</v>
      </c>
      <c r="C260" s="69" t="s">
        <v>45</v>
      </c>
      <c r="D260" s="70" t="s">
        <v>40</v>
      </c>
      <c r="E260" s="70" t="s">
        <v>277</v>
      </c>
      <c r="F260" s="71" t="s">
        <v>102</v>
      </c>
      <c r="G260" s="71">
        <v>4.4320000000000004</v>
      </c>
      <c r="H260" s="72">
        <f>IF(
                        C260="INSUMO",
                                        IFERROR(
                                            IF(
                                                INDEX(
                                                    Insumos!C:C,
                                                    MATCH(
                                                        A260&amp;B260,
                                                        Insumos!I:I,
                                                        0)
                                                )="Material",
                                                INDEX(
                                                    Insumos!F:F,
                                                    MATCH(
                                                        A260&amp;B260,
                                                        Insumos!I:I,
                                                        0)
                                                ),
                                                0
                                            ),
                                            "Não encontrado"),
                                        IFERROR(
                                            INDEX(I:I,
                                                MATCH(
                                                    A260&amp;B260,AG:AG,
                                                    0)
                                            ),
                                            "Não encontrado")
                                    )</f>
        <v>2.4500000000000002</v>
      </c>
      <c r="I260" s="72">
        <f t="shared" si="154"/>
        <v>10.858400000000001</v>
      </c>
      <c r="J260" s="72">
        <f t="shared" si="155"/>
        <v>0</v>
      </c>
      <c r="K260" s="72">
        <f t="shared" si="155"/>
        <v>0</v>
      </c>
      <c r="L260" s="72">
        <f>IF(
                        C260="INSUMO",
                                        IFERROR(
                                            IF(
                                                INDEX(
                                                    Insumos!C:C,
                                                    MATCH(
                                                        A260&amp;B260,
                                                        Insumos!I:I,
                                                        0)
                                                )="Mao_obra",
                                                INDEX(
                                                    Insumos!F:F,
                                                    MATCH(
                                                        A260&amp;B260,
                                                        Insumos!I:I,
                                                        0)
                                                ),
                                                0
                                            ),
                                            "Não encontrado"),
                                        IFERROR(
                                            INDEX(M:M,
                                                MATCH(
                                                    A260&amp;B260,AG:AG,
                                                    0)
                                            ),
                                            "Não encontrado")
                                    )</f>
        <v>0</v>
      </c>
      <c r="M260" s="72">
        <f t="shared" si="156"/>
        <v>0</v>
      </c>
      <c r="N260" s="72">
        <f>IF(
                        C260="INSUMO",
                                        IFERROR(
                                            IF(
                                                INDEX(
                                                    Insumos!C:C,
                                                    MATCH(
                                                        A260&amp;B260,
                                                        Insumos!I:I,
                                                        0)
                                                )="Equipamento",
                                                INDEX(
                                                    Insumos!F:F,
                                                    MATCH(
                                                        A260&amp;B260,
                                                        Insumos!I:I,
                                                        0)
                                                ),
                                                0
                                            ),
                                            "Não encontrado"),
                                        IFERROR(
                                            INDEX(O:O,
                                                MATCH(
                                                    A260&amp;B260,AG:AG,
                                                    0)
                                            ),
                                            "Não encontrado")
                                    )</f>
        <v>0</v>
      </c>
      <c r="O260" s="72">
        <f t="shared" si="157"/>
        <v>0</v>
      </c>
      <c r="P260" s="72">
        <f>IF(
                        C260="INSUMO",
                                        IFERROR(
                                            IF(
                                                INDEX(
                                                    Insumos!C:C,
                                                    MATCH(
                                                        A260&amp;B260,
                                                        Insumos!I:I,
                                                        0)
                                                )="Transporte",
                                                INDEX(
                                                    Insumos!F:F,
                                                    MATCH(
                                                        A260&amp;B260,
                                                        Insumos!I:I,
                                                        0)
                                                ),
                                                0
                                            ),
                                            "Não encontrado"),
                                        IFERROR(
                                            INDEX(Q:Q,
                                                MATCH(
                                                    A260&amp;B260,AG:AG,
                                                    0)
                                            ),
                                            "Não encontrado")
                                    )</f>
        <v>0</v>
      </c>
      <c r="Q260" s="72">
        <f t="shared" si="158"/>
        <v>0</v>
      </c>
      <c r="R260" s="72">
        <f>IF(
                        C260="INSUMO",
                                        IFERROR(
                                            IF(
                                                INDEX(
                                                    Insumos!C:C,
                                                    MATCH(
                                                        A260&amp;B260,
                                                        Insumos!I:I,
                                                        0)
                                                )="Terceirizados",
                                                INDEX(
                                                    Insumos!F:F,
                                                    MATCH(
                                                        A260&amp;B260,
                                                        Insumos!I:I,
                                                        0)
                                                ),
                                                0
                                            ),
                                            "Não encontrado"),
                                        IFERROR(
                                            INDEX(S:S,
                                                MATCH(
                                                    A260&amp;B260,AG:AG,
                                                    0)
                                            ),
                                            "Não encontrado")
                                    )</f>
        <v>0</v>
      </c>
      <c r="S260" s="72">
        <f t="shared" si="159"/>
        <v>0</v>
      </c>
      <c r="T260" s="72">
        <f>IF(
                        C260="INSUMO",
                                        IFERROR(
                                            IF(
                                                INDEX(
                                                    Insumos!C:C,
                                                    MATCH(
                                                        A260&amp;B260,
                                                        Insumos!I:I,
                                                        0)
                                                )="Comissionamento",
                                                INDEX(
                                                    Insumos!F:F,
                                                    MATCH(
                                                        A260&amp;B260,
                                                        Insumos!I:I,
                                                        0)
                                                ),
                                                0
                                            ),
                                            "Não encontrado"),
                                        IFERROR(
                                            INDEX(U:U,
                                                MATCH(
                                                    A260&amp;B260,AG:AG,
                                                    0)
                                            ),
                                            "Não encontrado")
                                    )</f>
        <v>0</v>
      </c>
      <c r="U260" s="72">
        <f t="shared" si="160"/>
        <v>0</v>
      </c>
      <c r="V260" s="72">
        <f>IF(
                        C260="INSUMO",
                                        IFERROR(
                                            IF(
                                                INDEX(
                                                    Insumos!C:C,
                                                    MATCH(
                                                        A260&amp;B260,
                                                        Insumos!I:I,
                                                        0)
                                                )="Verba",
                                                INDEX(
                                                    Insumos!F:F,
                                                    MATCH(
                                                        A260&amp;B260,
                                                        Insumos!I:I,
                                                        0)
                                                ),
                                                0
                                            ),
                                            "Não encontrado"),
                                        IFERROR(
                                            INDEX(W:W,
                                                MATCH(
                                                    A260&amp;B260,AG:AG,
                                                    0)
                                            ),
                                            "Não encontrado")
                                    )</f>
        <v>0</v>
      </c>
      <c r="W260" s="72">
        <f t="shared" si="161"/>
        <v>0</v>
      </c>
      <c r="X260" s="72">
        <f>IF(
                        C260="INSUMO",
                                        IFERROR(
                                            IF(
                                                INDEX(
                                                    Insumos!C:C,
                                                    MATCH(
                                                        A260&amp;B260,
                                                        Insumos!I:I,
                                                        0)
                                                )="Outro",
                                                INDEX(
                                                    Insumos!F:F,
                                                    MATCH(
                                                        A260&amp;B260,
                                                        Insumos!I:I,
                                                        0)
                                                ),
                                                0
                                            ),
                                            "Não encontrado"),
                                        IFERROR(
                                            INDEX(Y:Y,
                                                MATCH(
                                                    A260&amp;B260,AG:AG,
                                                    0)
                                            ),
                                            "Não encontrado")
                                    )</f>
        <v>0</v>
      </c>
      <c r="Y260" s="72">
        <f t="shared" si="162"/>
        <v>0</v>
      </c>
      <c r="Z260" s="72">
        <f>IF(
                            C260="INSUMO",
                            IFERROR(
                                INDEX(
                                    Insumos!F:F,
                                    MATCH(
                                        A260&amp;B260,
                                        Insumos!I:I,
                                        0)
                                ),
                                "Não encontrado"),
                            IFERROR(
                                INDEX(AA:AA,
                                    MATCH(
                                        A260&amp;B260,AG:AG,
                                        0)
                                ),
                                "Não encontrado")
                        )</f>
        <v>2.4500000000000002</v>
      </c>
      <c r="AA260" s="72">
        <f t="shared" si="163"/>
        <v>10.858400000000001</v>
      </c>
      <c r="AB260" s="73"/>
      <c r="AC260" s="73"/>
      <c r="AD260" s="70" t="s">
        <v>39</v>
      </c>
      <c r="AE260" s="74"/>
      <c r="AF260" s="74"/>
    </row>
    <row r="261" spans="1:33" x14ac:dyDescent="0.25">
      <c r="A261" s="136" t="s">
        <v>355</v>
      </c>
      <c r="B261" s="51" t="s">
        <v>38</v>
      </c>
      <c r="C261" s="52" t="s">
        <v>39</v>
      </c>
      <c r="D261" s="53" t="s">
        <v>40</v>
      </c>
      <c r="E261" s="53" t="s">
        <v>356</v>
      </c>
      <c r="F261" s="54" t="s">
        <v>95</v>
      </c>
      <c r="G261" s="55"/>
      <c r="H261" s="56"/>
      <c r="I261" s="56">
        <f>SUM(I262:I266)</f>
        <v>8.433250000000001</v>
      </c>
      <c r="J261" s="56"/>
      <c r="K261" s="56">
        <f>SUM(K262:K266)</f>
        <v>7.0480406765999994</v>
      </c>
      <c r="L261" s="56"/>
      <c r="M261" s="56">
        <f>SUM(M262:M266)</f>
        <v>6.0842006765999992</v>
      </c>
      <c r="N261" s="56"/>
      <c r="O261" s="56">
        <f>SUM(O262:O266)</f>
        <v>0</v>
      </c>
      <c r="P261" s="56"/>
      <c r="Q261" s="56">
        <f>SUM(Q262:Q266)</f>
        <v>0</v>
      </c>
      <c r="R261" s="56"/>
      <c r="S261" s="56">
        <f>SUM(S262:S266)</f>
        <v>0</v>
      </c>
      <c r="T261" s="56"/>
      <c r="U261" s="56">
        <f>SUM(U262:U266)</f>
        <v>0</v>
      </c>
      <c r="V261" s="56"/>
      <c r="W261" s="56">
        <f>SUM(W262:W266)</f>
        <v>0</v>
      </c>
      <c r="X261" s="56"/>
      <c r="Y261" s="56">
        <f>SUM(Y262:Y266)</f>
        <v>0.96383999999999992</v>
      </c>
      <c r="Z261" s="56"/>
      <c r="AA261" s="56">
        <f>SUM(AA262:AA266)</f>
        <v>15.4812906766</v>
      </c>
      <c r="AB261" s="57" t="s">
        <v>39</v>
      </c>
      <c r="AC261" s="57"/>
      <c r="AD261" s="53" t="s">
        <v>39</v>
      </c>
      <c r="AE261" s="58" t="s">
        <v>39</v>
      </c>
      <c r="AF261" s="58" t="s">
        <v>348</v>
      </c>
      <c r="AG261" t="str">
        <f>A261&amp;B261&amp;C261</f>
        <v>92759SINAPI</v>
      </c>
    </row>
    <row r="262" spans="1:33" x14ac:dyDescent="0.25">
      <c r="A262" s="137" t="s">
        <v>284</v>
      </c>
      <c r="B262" s="68" t="s">
        <v>38</v>
      </c>
      <c r="C262" s="69" t="s">
        <v>86</v>
      </c>
      <c r="D262" s="70" t="s">
        <v>40</v>
      </c>
      <c r="E262" s="70" t="s">
        <v>285</v>
      </c>
      <c r="F262" s="71" t="s">
        <v>95</v>
      </c>
      <c r="G262" s="71">
        <v>1</v>
      </c>
      <c r="H262" s="72">
        <f>IF(
                        C262="INSUMO",
                                        IFERROR(
                                            IF(
                                                INDEX(
                                                    Insumos!C:C,
                                                    MATCH(
                                                        A262&amp;B262,
                                                        Insumos!I:I,
                                                        0)
                                                )="Material",
                                                INDEX(
                                                    Insumos!F:F,
                                                    MATCH(
                                                        A262&amp;B262,
                                                        Insumos!I:I,
                                                        0)
                                                ),
                                                0
                                            ),
                                            "Não encontrado"),
                                        IFERROR(
                                            INDEX(I:I,
                                                MATCH(
                                                    A262&amp;B262,AG:AG,
                                                    0)
                                            ),
                                            "Não encontrado")
                                    )</f>
        <v>7.5114000000000001</v>
      </c>
      <c r="I262" s="72">
        <f>H262*G262/1</f>
        <v>7.5114000000000001</v>
      </c>
      <c r="J262" s="72">
        <f t="shared" ref="J262:K266" si="164">T262 + N262 + L262 + X262 + R262 + P262 + V262</f>
        <v>2.4815458926999998</v>
      </c>
      <c r="K262" s="72">
        <f t="shared" si="164"/>
        <v>2.4815458926999998</v>
      </c>
      <c r="L262" s="72">
        <f>IF(
                        C262="INSUMO",
                                        IFERROR(
                                            IF(
                                                INDEX(
                                                    Insumos!C:C,
                                                    MATCH(
                                                        A262&amp;B262,
                                                        Insumos!I:I,
                                                        0)
                                                )="Mao_obra",
                                                INDEX(
                                                    Insumos!F:F,
                                                    MATCH(
                                                        A262&amp;B262,
                                                        Insumos!I:I,
                                                        0)
                                                ),
                                                0
                                            ),
                                            "Não encontrado"),
                                        IFERROR(
                                            INDEX(M:M,
                                                MATCH(
                                                    A262&amp;B262,AG:AG,
                                                    0)
                                            ),
                                            "Não encontrado")
                                    )</f>
        <v>2.1421938926999999</v>
      </c>
      <c r="M262" s="72">
        <f>L262*G262/1</f>
        <v>2.1421938926999999</v>
      </c>
      <c r="N262" s="72">
        <f>IF(
                        C262="INSUMO",
                                        IFERROR(
                                            IF(
                                                INDEX(
                                                    Insumos!C:C,
                                                    MATCH(
                                                        A262&amp;B262,
                                                        Insumos!I:I,
                                                        0)
                                                )="Equipamento",
                                                INDEX(
                                                    Insumos!F:F,
                                                    MATCH(
                                                        A262&amp;B262,
                                                        Insumos!I:I,
                                                        0)
                                                ),
                                                0
                                            ),
                                            "Não encontrado"),
                                        IFERROR(
                                            INDEX(O:O,
                                                MATCH(
                                                    A262&amp;B262,AG:AG,
                                                    0)
                                            ),
                                            "Não encontrado")
                                    )</f>
        <v>0</v>
      </c>
      <c r="O262" s="72">
        <f>N262*G262/1</f>
        <v>0</v>
      </c>
      <c r="P262" s="72">
        <f>IF(
                        C262="INSUMO",
                                        IFERROR(
                                            IF(
                                                INDEX(
                                                    Insumos!C:C,
                                                    MATCH(
                                                        A262&amp;B262,
                                                        Insumos!I:I,
                                                        0)
                                                )="Transporte",
                                                INDEX(
                                                    Insumos!F:F,
                                                    MATCH(
                                                        A262&amp;B262,
                                                        Insumos!I:I,
                                                        0)
                                                ),
                                                0
                                            ),
                                            "Não encontrado"),
                                        IFERROR(
                                            INDEX(Q:Q,
                                                MATCH(
                                                    A262&amp;B262,AG:AG,
                                                    0)
                                            ),
                                            "Não encontrado")
                                    )</f>
        <v>0</v>
      </c>
      <c r="Q262" s="72">
        <f>P262*G262/1</f>
        <v>0</v>
      </c>
      <c r="R262" s="72">
        <f>IF(
                        C262="INSUMO",
                                        IFERROR(
                                            IF(
                                                INDEX(
                                                    Insumos!C:C,
                                                    MATCH(
                                                        A262&amp;B262,
                                                        Insumos!I:I,
                                                        0)
                                                )="Terceirizados",
                                                INDEX(
                                                    Insumos!F:F,
                                                    MATCH(
                                                        A262&amp;B262,
                                                        Insumos!I:I,
                                                        0)
                                                ),
                                                0
                                            ),
                                            "Não encontrado"),
                                        IFERROR(
                                            INDEX(S:S,
                                                MATCH(
                                                    A262&amp;B262,AG:AG,
                                                    0)
                                            ),
                                            "Não encontrado")
                                    )</f>
        <v>0</v>
      </c>
      <c r="S262" s="72">
        <f>R262*G262/1</f>
        <v>0</v>
      </c>
      <c r="T262" s="72">
        <f>IF(
                        C262="INSUMO",
                                        IFERROR(
                                            IF(
                                                INDEX(
                                                    Insumos!C:C,
                                                    MATCH(
                                                        A262&amp;B262,
                                                        Insumos!I:I,
                                                        0)
                                                )="Comissionamento",
                                                INDEX(
                                                    Insumos!F:F,
                                                    MATCH(
                                                        A262&amp;B262,
                                                        Insumos!I:I,
                                                        0)
                                                ),
                                                0
                                            ),
                                            "Não encontrado"),
                                        IFERROR(
                                            INDEX(U:U,
                                                MATCH(
                                                    A262&amp;B262,AG:AG,
                                                    0)
                                            ),
                                            "Não encontrado")
                                    )</f>
        <v>0</v>
      </c>
      <c r="U262" s="72">
        <f>T262*G262/1</f>
        <v>0</v>
      </c>
      <c r="V262" s="72">
        <f>IF(
                        C262="INSUMO",
                                        IFERROR(
                                            IF(
                                                INDEX(
                                                    Insumos!C:C,
                                                    MATCH(
                                                        A262&amp;B262,
                                                        Insumos!I:I,
                                                        0)
                                                )="Verba",
                                                INDEX(
                                                    Insumos!F:F,
                                                    MATCH(
                                                        A262&amp;B262,
                                                        Insumos!I:I,
                                                        0)
                                                ),
                                                0
                                            ),
                                            "Não encontrado"),
                                        IFERROR(
                                            INDEX(W:W,
                                                MATCH(
                                                    A262&amp;B262,AG:AG,
                                                    0)
                                            ),
                                            "Não encontrado")
                                    )</f>
        <v>0</v>
      </c>
      <c r="W262" s="72">
        <f>V262*G262/1</f>
        <v>0</v>
      </c>
      <c r="X262" s="72">
        <f>IF(
                        C262="INSUMO",
                                        IFERROR(
                                            IF(
                                                INDEX(
                                                    Insumos!C:C,
                                                    MATCH(
                                                        A262&amp;B262,
                                                        Insumos!I:I,
                                                        0)
                                                )="Outro",
                                                INDEX(
                                                    Insumos!F:F,
                                                    MATCH(
                                                        A262&amp;B262,
                                                        Insumos!I:I,
                                                        0)
                                                ),
                                                0
                                            ),
                                            "Não encontrado"),
                                        IFERROR(
                                            INDEX(Y:Y,
                                                MATCH(
                                                    A262&amp;B262,AG:AG,
                                                    0)
                                            ),
                                            "Não encontrado")
                                    )</f>
        <v>0.33935199999999999</v>
      </c>
      <c r="Y262" s="72">
        <f>X262*G262/1</f>
        <v>0.33935199999999999</v>
      </c>
      <c r="Z262" s="72">
        <f>IF(
                            C262="INSUMO",
                            IFERROR(
                                INDEX(
                                    Insumos!F:F,
                                    MATCH(
                                        A262&amp;B262,
                                        Insumos!I:I,
                                        0)
                                ),
                                "Não encontrado"),
                            IFERROR(
                                INDEX(AA:AA,
                                    MATCH(
                                        A262&amp;B262,AG:AG,
                                        0)
                                ),
                                "Não encontrado")
                        )</f>
        <v>9.9929458926999999</v>
      </c>
      <c r="AA262" s="72">
        <f>G262*Z262</f>
        <v>9.9929458926999999</v>
      </c>
      <c r="AB262" s="73"/>
      <c r="AC262" s="73"/>
      <c r="AD262" s="70" t="s">
        <v>39</v>
      </c>
      <c r="AE262" s="74"/>
      <c r="AF262" s="74"/>
    </row>
    <row r="263" spans="1:33" x14ac:dyDescent="0.25">
      <c r="A263" s="138" t="s">
        <v>286</v>
      </c>
      <c r="B263" s="60" t="s">
        <v>38</v>
      </c>
      <c r="C263" s="61" t="s">
        <v>86</v>
      </c>
      <c r="D263" s="62" t="s">
        <v>40</v>
      </c>
      <c r="E263" s="62" t="s">
        <v>287</v>
      </c>
      <c r="F263" s="63" t="s">
        <v>90</v>
      </c>
      <c r="G263" s="63">
        <v>0.1069</v>
      </c>
      <c r="H263" s="64">
        <f>IF(
                        C263="INSUMO",
                                        IFERROR(
                                            IF(
                                                INDEX(
                                                    Insumos!C:C,
                                                    MATCH(
                                                        A263&amp;B263,
                                                        Insumos!I:I,
                                                        0)
                                                )="Material",
                                                INDEX(
                                                    Insumos!F:F,
                                                    MATCH(
                                                        A263&amp;B263,
                                                        Insumos!I:I,
                                                        0)
                                                ),
                                                0
                                            ),
                                            "Não encontrado"),
                                        IFERROR(
                                            INDEX(I:I,
                                                MATCH(
                                                    A263&amp;B263,AG:AG,
                                                    0)
                                            ),
                                            "Não encontrado")
                                    )</f>
        <v>0</v>
      </c>
      <c r="I263" s="64">
        <f>H263*G263/1</f>
        <v>0</v>
      </c>
      <c r="J263" s="64">
        <f t="shared" si="164"/>
        <v>37.793896000000004</v>
      </c>
      <c r="K263" s="64">
        <f t="shared" si="164"/>
        <v>4.0401674823999993</v>
      </c>
      <c r="L263" s="64">
        <f>IF(
                        C263="INSUMO",
                                        IFERROR(
                                            IF(
                                                INDEX(
                                                    Insumos!C:C,
                                                    MATCH(
                                                        A263&amp;B263,
                                                        Insumos!I:I,
                                                        0)
                                                )="Mao_obra",
                                                INDEX(
                                                    Insumos!F:F,
                                                    MATCH(
                                                        A263&amp;B263,
                                                        Insumos!I:I,
                                                        0)
                                                ),
                                                0
                                            ),
                                            "Não encontrado"),
                                        IFERROR(
                                            INDEX(M:M,
                                                MATCH(
                                                    A263&amp;B263,AG:AG,
                                                    0)
                                            ),
                                            "Não encontrado")
                                    )</f>
        <v>32.773896000000001</v>
      </c>
      <c r="M263" s="64">
        <f>L263*G263/1</f>
        <v>3.5035294823999998</v>
      </c>
      <c r="N263" s="64">
        <f>IF(
                        C263="INSUMO",
                                        IFERROR(
                                            IF(
                                                INDEX(
                                                    Insumos!C:C,
                                                    MATCH(
                                                        A263&amp;B263,
                                                        Insumos!I:I,
                                                        0)
                                                )="Equipamento",
                                                INDEX(
                                                    Insumos!F:F,
                                                    MATCH(
                                                        A263&amp;B263,
                                                        Insumos!I:I,
                                                        0)
                                                ),
                                                0
                                            ),
                                            "Não encontrado"),
                                        IFERROR(
                                            INDEX(O:O,
                                                MATCH(
                                                    A263&amp;B263,AG:AG,
                                                    0)
                                            ),
                                            "Não encontrado")
                                    )</f>
        <v>0</v>
      </c>
      <c r="O263" s="64">
        <f>N263*G263/1</f>
        <v>0</v>
      </c>
      <c r="P263" s="64">
        <f>IF(
                        C263="INSUMO",
                                        IFERROR(
                                            IF(
                                                INDEX(
                                                    Insumos!C:C,
                                                    MATCH(
                                                        A263&amp;B263,
                                                        Insumos!I:I,
                                                        0)
                                                )="Transporte",
                                                INDEX(
                                                    Insumos!F:F,
                                                    MATCH(
                                                        A263&amp;B263,
                                                        Insumos!I:I,
                                                        0)
                                                ),
                                                0
                                            ),
                                            "Não encontrado"),
                                        IFERROR(
                                            INDEX(Q:Q,
                                                MATCH(
                                                    A263&amp;B263,AG:AG,
                                                    0)
                                            ),
                                            "Não encontrado")
                                    )</f>
        <v>0</v>
      </c>
      <c r="Q263" s="64">
        <f>P263*G263/1</f>
        <v>0</v>
      </c>
      <c r="R263" s="64">
        <f>IF(
                        C263="INSUMO",
                                        IFERROR(
                                            IF(
                                                INDEX(
                                                    Insumos!C:C,
                                                    MATCH(
                                                        A263&amp;B263,
                                                        Insumos!I:I,
                                                        0)
                                                )="Terceirizados",
                                                INDEX(
                                                    Insumos!F:F,
                                                    MATCH(
                                                        A263&amp;B263,
                                                        Insumos!I:I,
                                                        0)
                                                ),
                                                0
                                            ),
                                            "Não encontrado"),
                                        IFERROR(
                                            INDEX(S:S,
                                                MATCH(
                                                    A263&amp;B263,AG:AG,
                                                    0)
                                            ),
                                            "Não encontrado")
                                    )</f>
        <v>0</v>
      </c>
      <c r="S263" s="64">
        <f>R263*G263/1</f>
        <v>0</v>
      </c>
      <c r="T263" s="64">
        <f>IF(
                        C263="INSUMO",
                                        IFERROR(
                                            IF(
                                                INDEX(
                                                    Insumos!C:C,
                                                    MATCH(
                                                        A263&amp;B263,
                                                        Insumos!I:I,
                                                        0)
                                                )="Comissionamento",
                                                INDEX(
                                                    Insumos!F:F,
                                                    MATCH(
                                                        A263&amp;B263,
                                                        Insumos!I:I,
                                                        0)
                                                ),
                                                0
                                            ),
                                            "Não encontrado"),
                                        IFERROR(
                                            INDEX(U:U,
                                                MATCH(
                                                    A263&amp;B263,AG:AG,
                                                    0)
                                            ),
                                            "Não encontrado")
                                    )</f>
        <v>0</v>
      </c>
      <c r="U263" s="64">
        <f>T263*G263/1</f>
        <v>0</v>
      </c>
      <c r="V263" s="64">
        <f>IF(
                        C263="INSUMO",
                                        IFERROR(
                                            IF(
                                                INDEX(
                                                    Insumos!C:C,
                                                    MATCH(
                                                        A263&amp;B263,
                                                        Insumos!I:I,
                                                        0)
                                                )="Verba",
                                                INDEX(
                                                    Insumos!F:F,
                                                    MATCH(
                                                        A263&amp;B263,
                                                        Insumos!I:I,
                                                        0)
                                                ),
                                                0
                                            ),
                                            "Não encontrado"),
                                        IFERROR(
                                            INDEX(W:W,
                                                MATCH(
                                                    A263&amp;B263,AG:AG,
                                                    0)
                                            ),
                                            "Não encontrado")
                                    )</f>
        <v>0</v>
      </c>
      <c r="W263" s="64">
        <f>V263*G263/1</f>
        <v>0</v>
      </c>
      <c r="X263" s="64">
        <f>IF(
                        C263="INSUMO",
                                        IFERROR(
                                            IF(
                                                INDEX(
                                                    Insumos!C:C,
                                                    MATCH(
                                                        A263&amp;B263,
                                                        Insumos!I:I,
                                                        0)
                                                )="Outro",
                                                INDEX(
                                                    Insumos!F:F,
                                                    MATCH(
                                                        A263&amp;B263,
                                                        Insumos!I:I,
                                                        0)
                                                ),
                                                0
                                            ),
                                            "Não encontrado"),
                                        IFERROR(
                                            INDEX(Y:Y,
                                                MATCH(
                                                    A263&amp;B263,AG:AG,
                                                    0)
                                            ),
                                            "Não encontrado")
                                    )</f>
        <v>5.0199999999999996</v>
      </c>
      <c r="Y263" s="64">
        <f>X263*G263/1</f>
        <v>0.53663799999999995</v>
      </c>
      <c r="Z263" s="64">
        <f>IF(
                            C263="INSUMO",
                            IFERROR(
                                INDEX(
                                    Insumos!F:F,
                                    MATCH(
                                        A263&amp;B263,
                                        Insumos!I:I,
                                        0)
                                ),
                                "Não encontrado"),
                            IFERROR(
                                INDEX(AA:AA,
                                    MATCH(
                                        A263&amp;B263,AG:AG,
                                        0)
                                ),
                                "Não encontrado")
                        )</f>
        <v>37.793895999999997</v>
      </c>
      <c r="AA263" s="64">
        <f>G263*Z263</f>
        <v>4.0401674823999993</v>
      </c>
      <c r="AB263" s="65"/>
      <c r="AC263" s="65"/>
      <c r="AD263" s="62" t="s">
        <v>39</v>
      </c>
      <c r="AE263" s="66"/>
      <c r="AF263" s="66"/>
    </row>
    <row r="264" spans="1:33" x14ac:dyDescent="0.25">
      <c r="A264" s="137" t="s">
        <v>288</v>
      </c>
      <c r="B264" s="68" t="s">
        <v>38</v>
      </c>
      <c r="C264" s="69" t="s">
        <v>86</v>
      </c>
      <c r="D264" s="70" t="s">
        <v>40</v>
      </c>
      <c r="E264" s="70" t="s">
        <v>289</v>
      </c>
      <c r="F264" s="71" t="s">
        <v>90</v>
      </c>
      <c r="G264" s="71">
        <v>1.7500000000000002E-2</v>
      </c>
      <c r="H264" s="72">
        <f>IF(
                        C264="INSUMO",
                                        IFERROR(
                                            IF(
                                                INDEX(
                                                    Insumos!C:C,
                                                    MATCH(
                                                        A264&amp;B264,
                                                        Insumos!I:I,
                                                        0)
                                                )="Material",
                                                INDEX(
                                                    Insumos!F:F,
                                                    MATCH(
                                                        A264&amp;B264,
                                                        Insumos!I:I,
                                                        0)
                                                ),
                                                0
                                            ),
                                            "Não encontrado"),
                                        IFERROR(
                                            INDEX(I:I,
                                                MATCH(
                                                    A264&amp;B264,AG:AG,
                                                    0)
                                            ),
                                            "Não encontrado")
                                    )</f>
        <v>0</v>
      </c>
      <c r="I264" s="72">
        <f>H264*G264/1</f>
        <v>0</v>
      </c>
      <c r="J264" s="72">
        <f t="shared" si="164"/>
        <v>30.0758458</v>
      </c>
      <c r="K264" s="72">
        <f t="shared" si="164"/>
        <v>0.52632730150000007</v>
      </c>
      <c r="L264" s="72">
        <f>IF(
                        C264="INSUMO",
                                        IFERROR(
                                            IF(
                                                INDEX(
                                                    Insumos!C:C,
                                                    MATCH(
                                                        A264&amp;B264,
                                                        Insumos!I:I,
                                                        0)
                                                )="Mao_obra",
                                                INDEX(
                                                    Insumos!F:F,
                                                    MATCH(
                                                        A264&amp;B264,
                                                        Insumos!I:I,
                                                        0)
                                                ),
                                                0
                                            ),
                                            "Não encontrado"),
                                        IFERROR(
                                            INDEX(M:M,
                                                MATCH(
                                                    A264&amp;B264,AG:AG,
                                                    0)
                                            ),
                                            "Não encontrado")
                                    )</f>
        <v>25.0558458</v>
      </c>
      <c r="M264" s="72">
        <f>L264*G264/1</f>
        <v>0.43847730150000003</v>
      </c>
      <c r="N264" s="72">
        <f>IF(
                        C264="INSUMO",
                                        IFERROR(
                                            IF(
                                                INDEX(
                                                    Insumos!C:C,
                                                    MATCH(
                                                        A264&amp;B264,
                                                        Insumos!I:I,
                                                        0)
                                                )="Equipamento",
                                                INDEX(
                                                    Insumos!F:F,
                                                    MATCH(
                                                        A264&amp;B264,
                                                        Insumos!I:I,
                                                        0)
                                                ),
                                                0
                                            ),
                                            "Não encontrado"),
                                        IFERROR(
                                            INDEX(O:O,
                                                MATCH(
                                                    A264&amp;B264,AG:AG,
                                                    0)
                                            ),
                                            "Não encontrado")
                                    )</f>
        <v>0</v>
      </c>
      <c r="O264" s="72">
        <f>N264*G264/1</f>
        <v>0</v>
      </c>
      <c r="P264" s="72">
        <f>IF(
                        C264="INSUMO",
                                        IFERROR(
                                            IF(
                                                INDEX(
                                                    Insumos!C:C,
                                                    MATCH(
                                                        A264&amp;B264,
                                                        Insumos!I:I,
                                                        0)
                                                )="Transporte",
                                                INDEX(
                                                    Insumos!F:F,
                                                    MATCH(
                                                        A264&amp;B264,
                                                        Insumos!I:I,
                                                        0)
                                                ),
                                                0
                                            ),
                                            "Não encontrado"),
                                        IFERROR(
                                            INDEX(Q:Q,
                                                MATCH(
                                                    A264&amp;B264,AG:AG,
                                                    0)
                                            ),
                                            "Não encontrado")
                                    )</f>
        <v>0</v>
      </c>
      <c r="Q264" s="72">
        <f>P264*G264/1</f>
        <v>0</v>
      </c>
      <c r="R264" s="72">
        <f>IF(
                        C264="INSUMO",
                                        IFERROR(
                                            IF(
                                                INDEX(
                                                    Insumos!C:C,
                                                    MATCH(
                                                        A264&amp;B264,
                                                        Insumos!I:I,
                                                        0)
                                                )="Terceirizados",
                                                INDEX(
                                                    Insumos!F:F,
                                                    MATCH(
                                                        A264&amp;B264,
                                                        Insumos!I:I,
                                                        0)
                                                ),
                                                0
                                            ),
                                            "Não encontrado"),
                                        IFERROR(
                                            INDEX(S:S,
                                                MATCH(
                                                    A264&amp;B264,AG:AG,
                                                    0)
                                            ),
                                            "Não encontrado")
                                    )</f>
        <v>0</v>
      </c>
      <c r="S264" s="72">
        <f>R264*G264/1</f>
        <v>0</v>
      </c>
      <c r="T264" s="72">
        <f>IF(
                        C264="INSUMO",
                                        IFERROR(
                                            IF(
                                                INDEX(
                                                    Insumos!C:C,
                                                    MATCH(
                                                        A264&amp;B264,
                                                        Insumos!I:I,
                                                        0)
                                                )="Comissionamento",
                                                INDEX(
                                                    Insumos!F:F,
                                                    MATCH(
                                                        A264&amp;B264,
                                                        Insumos!I:I,
                                                        0)
                                                ),
                                                0
                                            ),
                                            "Não encontrado"),
                                        IFERROR(
                                            INDEX(U:U,
                                                MATCH(
                                                    A264&amp;B264,AG:AG,
                                                    0)
                                            ),
                                            "Não encontrado")
                                    )</f>
        <v>0</v>
      </c>
      <c r="U264" s="72">
        <f>T264*G264/1</f>
        <v>0</v>
      </c>
      <c r="V264" s="72">
        <f>IF(
                        C264="INSUMO",
                                        IFERROR(
                                            IF(
                                                INDEX(
                                                    Insumos!C:C,
                                                    MATCH(
                                                        A264&amp;B264,
                                                        Insumos!I:I,
                                                        0)
                                                )="Verba",
                                                INDEX(
                                                    Insumos!F:F,
                                                    MATCH(
                                                        A264&amp;B264,
                                                        Insumos!I:I,
                                                        0)
                                                ),
                                                0
                                            ),
                                            "Não encontrado"),
                                        IFERROR(
                                            INDEX(W:W,
                                                MATCH(
                                                    A264&amp;B264,AG:AG,
                                                    0)
                                            ),
                                            "Não encontrado")
                                    )</f>
        <v>0</v>
      </c>
      <c r="W264" s="72">
        <f>V264*G264/1</f>
        <v>0</v>
      </c>
      <c r="X264" s="72">
        <f>IF(
                        C264="INSUMO",
                                        IFERROR(
                                            IF(
                                                INDEX(
                                                    Insumos!C:C,
                                                    MATCH(
                                                        A264&amp;B264,
                                                        Insumos!I:I,
                                                        0)
                                                )="Outro",
                                                INDEX(
                                                    Insumos!F:F,
                                                    MATCH(
                                                        A264&amp;B264,
                                                        Insumos!I:I,
                                                        0)
                                                ),
                                                0
                                            ),
                                            "Não encontrado"),
                                        IFERROR(
                                            INDEX(Y:Y,
                                                MATCH(
                                                    A264&amp;B264,AG:AG,
                                                    0)
                                            ),
                                            "Não encontrado")
                                    )</f>
        <v>5.0199999999999996</v>
      </c>
      <c r="Y264" s="72">
        <f>X264*G264/1</f>
        <v>8.7849999999999998E-2</v>
      </c>
      <c r="Z264" s="72">
        <f>IF(
                            C264="INSUMO",
                            IFERROR(
                                INDEX(
                                    Insumos!F:F,
                                    MATCH(
                                        A264&amp;B264,
                                        Insumos!I:I,
                                        0)
                                ),
                                "Não encontrado"),
                            IFERROR(
                                INDEX(AA:AA,
                                    MATCH(
                                        A264&amp;B264,AG:AG,
                                        0)
                                ),
                                "Não encontrado")
                        )</f>
        <v>30.0758458</v>
      </c>
      <c r="AA264" s="72">
        <f>G264*Z264</f>
        <v>0.52632730150000007</v>
      </c>
      <c r="AB264" s="73"/>
      <c r="AC264" s="73"/>
      <c r="AD264" s="70" t="s">
        <v>39</v>
      </c>
      <c r="AE264" s="74"/>
      <c r="AF264" s="74"/>
    </row>
    <row r="265" spans="1:33" x14ac:dyDescent="0.25">
      <c r="A265" s="138" t="s">
        <v>290</v>
      </c>
      <c r="B265" s="60" t="s">
        <v>38</v>
      </c>
      <c r="C265" s="61" t="s">
        <v>45</v>
      </c>
      <c r="D265" s="62" t="s">
        <v>40</v>
      </c>
      <c r="E265" s="62" t="s">
        <v>291</v>
      </c>
      <c r="F265" s="63" t="s">
        <v>95</v>
      </c>
      <c r="G265" s="63">
        <v>2.5000000000000001E-2</v>
      </c>
      <c r="H265" s="64">
        <f>IF(
                        C265="INSUMO",
                                        IFERROR(
                                            IF(
                                                INDEX(
                                                    Insumos!C:C,
                                                    MATCH(
                                                        A265&amp;B265,
                                                        Insumos!I:I,
                                                        0)
                                                )="Material",
                                                INDEX(
                                                    Insumos!F:F,
                                                    MATCH(
                                                        A265&amp;B265,
                                                        Insumos!I:I,
                                                        0)
                                                ),
                                                0
                                            ),
                                            "Não encontrado"),
                                        IFERROR(
                                            INDEX(I:I,
                                                MATCH(
                                                    A265&amp;B265,AG:AG,
                                                    0)
                                            ),
                                            "Não encontrado")
                                    )</f>
        <v>25.45</v>
      </c>
      <c r="I265" s="64">
        <f>H265*G265/1</f>
        <v>0.63624999999999998</v>
      </c>
      <c r="J265" s="64">
        <f t="shared" si="164"/>
        <v>0</v>
      </c>
      <c r="K265" s="64">
        <f t="shared" si="164"/>
        <v>0</v>
      </c>
      <c r="L265" s="64">
        <f>IF(
                        C265="INSUMO",
                                        IFERROR(
                                            IF(
                                                INDEX(
                                                    Insumos!C:C,
                                                    MATCH(
                                                        A265&amp;B265,
                                                        Insumos!I:I,
                                                        0)
                                                )="Mao_obra",
                                                INDEX(
                                                    Insumos!F:F,
                                                    MATCH(
                                                        A265&amp;B265,
                                                        Insumos!I:I,
                                                        0)
                                                ),
                                                0
                                            ),
                                            "Não encontrado"),
                                        IFERROR(
                                            INDEX(M:M,
                                                MATCH(
                                                    A265&amp;B265,AG:AG,
                                                    0)
                                            ),
                                            "Não encontrado")
                                    )</f>
        <v>0</v>
      </c>
      <c r="M265" s="64">
        <f>L265*G265/1</f>
        <v>0</v>
      </c>
      <c r="N265" s="64">
        <f>IF(
                        C265="INSUMO",
                                        IFERROR(
                                            IF(
                                                INDEX(
                                                    Insumos!C:C,
                                                    MATCH(
                                                        A265&amp;B265,
                                                        Insumos!I:I,
                                                        0)
                                                )="Equipamento",
                                                INDEX(
                                                    Insumos!F:F,
                                                    MATCH(
                                                        A265&amp;B265,
                                                        Insumos!I:I,
                                                        0)
                                                ),
                                                0
                                            ),
                                            "Não encontrado"),
                                        IFERROR(
                                            INDEX(O:O,
                                                MATCH(
                                                    A265&amp;B265,AG:AG,
                                                    0)
                                            ),
                                            "Não encontrado")
                                    )</f>
        <v>0</v>
      </c>
      <c r="O265" s="64">
        <f>N265*G265/1</f>
        <v>0</v>
      </c>
      <c r="P265" s="64">
        <f>IF(
                        C265="INSUMO",
                                        IFERROR(
                                            IF(
                                                INDEX(
                                                    Insumos!C:C,
                                                    MATCH(
                                                        A265&amp;B265,
                                                        Insumos!I:I,
                                                        0)
                                                )="Transporte",
                                                INDEX(
                                                    Insumos!F:F,
                                                    MATCH(
                                                        A265&amp;B265,
                                                        Insumos!I:I,
                                                        0)
                                                ),
                                                0
                                            ),
                                            "Não encontrado"),
                                        IFERROR(
                                            INDEX(Q:Q,
                                                MATCH(
                                                    A265&amp;B265,AG:AG,
                                                    0)
                                            ),
                                            "Não encontrado")
                                    )</f>
        <v>0</v>
      </c>
      <c r="Q265" s="64">
        <f>P265*G265/1</f>
        <v>0</v>
      </c>
      <c r="R265" s="64">
        <f>IF(
                        C265="INSUMO",
                                        IFERROR(
                                            IF(
                                                INDEX(
                                                    Insumos!C:C,
                                                    MATCH(
                                                        A265&amp;B265,
                                                        Insumos!I:I,
                                                        0)
                                                )="Terceirizados",
                                                INDEX(
                                                    Insumos!F:F,
                                                    MATCH(
                                                        A265&amp;B265,
                                                        Insumos!I:I,
                                                        0)
                                                ),
                                                0
                                            ),
                                            "Não encontrado"),
                                        IFERROR(
                                            INDEX(S:S,
                                                MATCH(
                                                    A265&amp;B265,AG:AG,
                                                    0)
                                            ),
                                            "Não encontrado")
                                    )</f>
        <v>0</v>
      </c>
      <c r="S265" s="64">
        <f>R265*G265/1</f>
        <v>0</v>
      </c>
      <c r="T265" s="64">
        <f>IF(
                        C265="INSUMO",
                                        IFERROR(
                                            IF(
                                                INDEX(
                                                    Insumos!C:C,
                                                    MATCH(
                                                        A265&amp;B265,
                                                        Insumos!I:I,
                                                        0)
                                                )="Comissionamento",
                                                INDEX(
                                                    Insumos!F:F,
                                                    MATCH(
                                                        A265&amp;B265,
                                                        Insumos!I:I,
                                                        0)
                                                ),
                                                0
                                            ),
                                            "Não encontrado"),
                                        IFERROR(
                                            INDEX(U:U,
                                                MATCH(
                                                    A265&amp;B265,AG:AG,
                                                    0)
                                            ),
                                            "Não encontrado")
                                    )</f>
        <v>0</v>
      </c>
      <c r="U265" s="64">
        <f>T265*G265/1</f>
        <v>0</v>
      </c>
      <c r="V265" s="64">
        <f>IF(
                        C265="INSUMO",
                                        IFERROR(
                                            IF(
                                                INDEX(
                                                    Insumos!C:C,
                                                    MATCH(
                                                        A265&amp;B265,
                                                        Insumos!I:I,
                                                        0)
                                                )="Verba",
                                                INDEX(
                                                    Insumos!F:F,
                                                    MATCH(
                                                        A265&amp;B265,
                                                        Insumos!I:I,
                                                        0)
                                                ),
                                                0
                                            ),
                                            "Não encontrado"),
                                        IFERROR(
                                            INDEX(W:W,
                                                MATCH(
                                                    A265&amp;B265,AG:AG,
                                                    0)
                                            ),
                                            "Não encontrado")
                                    )</f>
        <v>0</v>
      </c>
      <c r="W265" s="64">
        <f>V265*G265/1</f>
        <v>0</v>
      </c>
      <c r="X265" s="64">
        <f>IF(
                        C265="INSUMO",
                                        IFERROR(
                                            IF(
                                                INDEX(
                                                    Insumos!C:C,
                                                    MATCH(
                                                        A265&amp;B265,
                                                        Insumos!I:I,
                                                        0)
                                                )="Outro",
                                                INDEX(
                                                    Insumos!F:F,
                                                    MATCH(
                                                        A265&amp;B265,
                                                        Insumos!I:I,
                                                        0)
                                                ),
                                                0
                                            ),
                                            "Não encontrado"),
                                        IFERROR(
                                            INDEX(Y:Y,
                                                MATCH(
                                                    A265&amp;B265,AG:AG,
                                                    0)
                                            ),
                                            "Não encontrado")
                                    )</f>
        <v>0</v>
      </c>
      <c r="Y265" s="64">
        <f>X265*G265/1</f>
        <v>0</v>
      </c>
      <c r="Z265" s="64">
        <f>IF(
                            C265="INSUMO",
                            IFERROR(
                                INDEX(
                                    Insumos!F:F,
                                    MATCH(
                                        A265&amp;B265,
                                        Insumos!I:I,
                                        0)
                                ),
                                "Não encontrado"),
                            IFERROR(
                                INDEX(AA:AA,
                                    MATCH(
                                        A265&amp;B265,AG:AG,
                                        0)
                                ),
                                "Não encontrado")
                        )</f>
        <v>25.45</v>
      </c>
      <c r="AA265" s="64">
        <f>G265*Z265</f>
        <v>0.63624999999999998</v>
      </c>
      <c r="AB265" s="65"/>
      <c r="AC265" s="65"/>
      <c r="AD265" s="62" t="s">
        <v>39</v>
      </c>
      <c r="AE265" s="66"/>
      <c r="AF265" s="66"/>
    </row>
    <row r="266" spans="1:33" x14ac:dyDescent="0.25">
      <c r="A266" s="137" t="s">
        <v>292</v>
      </c>
      <c r="B266" s="68" t="s">
        <v>38</v>
      </c>
      <c r="C266" s="69" t="s">
        <v>45</v>
      </c>
      <c r="D266" s="70" t="s">
        <v>40</v>
      </c>
      <c r="E266" s="70" t="s">
        <v>293</v>
      </c>
      <c r="F266" s="71" t="s">
        <v>78</v>
      </c>
      <c r="G266" s="71">
        <v>1.19</v>
      </c>
      <c r="H266" s="72">
        <f>IF(
                        C266="INSUMO",
                                        IFERROR(
                                            IF(
                                                INDEX(
                                                    Insumos!C:C,
                                                    MATCH(
                                                        A266&amp;B266,
                                                        Insumos!I:I,
                                                        0)
                                                )="Material",
                                                INDEX(
                                                    Insumos!F:F,
                                                    MATCH(
                                                        A266&amp;B266,
                                                        Insumos!I:I,
                                                        0)
                                                ),
                                                0
                                            ),
                                            "Não encontrado"),
                                        IFERROR(
                                            INDEX(I:I,
                                                MATCH(
                                                    A266&amp;B266,AG:AG,
                                                    0)
                                            ),
                                            "Não encontrado")
                                    )</f>
        <v>0.24</v>
      </c>
      <c r="I266" s="72">
        <f>H266*G266/1</f>
        <v>0.28559999999999997</v>
      </c>
      <c r="J266" s="72">
        <f t="shared" si="164"/>
        <v>0</v>
      </c>
      <c r="K266" s="72">
        <f t="shared" si="164"/>
        <v>0</v>
      </c>
      <c r="L266" s="72">
        <f>IF(
                        C266="INSUMO",
                                        IFERROR(
                                            IF(
                                                INDEX(
                                                    Insumos!C:C,
                                                    MATCH(
                                                        A266&amp;B266,
                                                        Insumos!I:I,
                                                        0)
                                                )="Mao_obra",
                                                INDEX(
                                                    Insumos!F:F,
                                                    MATCH(
                                                        A266&amp;B266,
                                                        Insumos!I:I,
                                                        0)
                                                ),
                                                0
                                            ),
                                            "Não encontrado"),
                                        IFERROR(
                                            INDEX(M:M,
                                                MATCH(
                                                    A266&amp;B266,AG:AG,
                                                    0)
                                            ),
                                            "Não encontrado")
                                    )</f>
        <v>0</v>
      </c>
      <c r="M266" s="72">
        <f>L266*G266/1</f>
        <v>0</v>
      </c>
      <c r="N266" s="72">
        <f>IF(
                        C266="INSUMO",
                                        IFERROR(
                                            IF(
                                                INDEX(
                                                    Insumos!C:C,
                                                    MATCH(
                                                        A266&amp;B266,
                                                        Insumos!I:I,
                                                        0)
                                                )="Equipamento",
                                                INDEX(
                                                    Insumos!F:F,
                                                    MATCH(
                                                        A266&amp;B266,
                                                        Insumos!I:I,
                                                        0)
                                                ),
                                                0
                                            ),
                                            "Não encontrado"),
                                        IFERROR(
                                            INDEX(O:O,
                                                MATCH(
                                                    A266&amp;B266,AG:AG,
                                                    0)
                                            ),
                                            "Não encontrado")
                                    )</f>
        <v>0</v>
      </c>
      <c r="O266" s="72">
        <f>N266*G266/1</f>
        <v>0</v>
      </c>
      <c r="P266" s="72">
        <f>IF(
                        C266="INSUMO",
                                        IFERROR(
                                            IF(
                                                INDEX(
                                                    Insumos!C:C,
                                                    MATCH(
                                                        A266&amp;B266,
                                                        Insumos!I:I,
                                                        0)
                                                )="Transporte",
                                                INDEX(
                                                    Insumos!F:F,
                                                    MATCH(
                                                        A266&amp;B266,
                                                        Insumos!I:I,
                                                        0)
                                                ),
                                                0
                                            ),
                                            "Não encontrado"),
                                        IFERROR(
                                            INDEX(Q:Q,
                                                MATCH(
                                                    A266&amp;B266,AG:AG,
                                                    0)
                                            ),
                                            "Não encontrado")
                                    )</f>
        <v>0</v>
      </c>
      <c r="Q266" s="72">
        <f>P266*G266/1</f>
        <v>0</v>
      </c>
      <c r="R266" s="72">
        <f>IF(
                        C266="INSUMO",
                                        IFERROR(
                                            IF(
                                                INDEX(
                                                    Insumos!C:C,
                                                    MATCH(
                                                        A266&amp;B266,
                                                        Insumos!I:I,
                                                        0)
                                                )="Terceirizados",
                                                INDEX(
                                                    Insumos!F:F,
                                                    MATCH(
                                                        A266&amp;B266,
                                                        Insumos!I:I,
                                                        0)
                                                ),
                                                0
                                            ),
                                            "Não encontrado"),
                                        IFERROR(
                                            INDEX(S:S,
                                                MATCH(
                                                    A266&amp;B266,AG:AG,
                                                    0)
                                            ),
                                            "Não encontrado")
                                    )</f>
        <v>0</v>
      </c>
      <c r="S266" s="72">
        <f>R266*G266/1</f>
        <v>0</v>
      </c>
      <c r="T266" s="72">
        <f>IF(
                        C266="INSUMO",
                                        IFERROR(
                                            IF(
                                                INDEX(
                                                    Insumos!C:C,
                                                    MATCH(
                                                        A266&amp;B266,
                                                        Insumos!I:I,
                                                        0)
                                                )="Comissionamento",
                                                INDEX(
                                                    Insumos!F:F,
                                                    MATCH(
                                                        A266&amp;B266,
                                                        Insumos!I:I,
                                                        0)
                                                ),
                                                0
                                            ),
                                            "Não encontrado"),
                                        IFERROR(
                                            INDEX(U:U,
                                                MATCH(
                                                    A266&amp;B266,AG:AG,
                                                    0)
                                            ),
                                            "Não encontrado")
                                    )</f>
        <v>0</v>
      </c>
      <c r="U266" s="72">
        <f>T266*G266/1</f>
        <v>0</v>
      </c>
      <c r="V266" s="72">
        <f>IF(
                        C266="INSUMO",
                                        IFERROR(
                                            IF(
                                                INDEX(
                                                    Insumos!C:C,
                                                    MATCH(
                                                        A266&amp;B266,
                                                        Insumos!I:I,
                                                        0)
                                                )="Verba",
                                                INDEX(
                                                    Insumos!F:F,
                                                    MATCH(
                                                        A266&amp;B266,
                                                        Insumos!I:I,
                                                        0)
                                                ),
                                                0
                                            ),
                                            "Não encontrado"),
                                        IFERROR(
                                            INDEX(W:W,
                                                MATCH(
                                                    A266&amp;B266,AG:AG,
                                                    0)
                                            ),
                                            "Não encontrado")
                                    )</f>
        <v>0</v>
      </c>
      <c r="W266" s="72">
        <f>V266*G266/1</f>
        <v>0</v>
      </c>
      <c r="X266" s="72">
        <f>IF(
                        C266="INSUMO",
                                        IFERROR(
                                            IF(
                                                INDEX(
                                                    Insumos!C:C,
                                                    MATCH(
                                                        A266&amp;B266,
                                                        Insumos!I:I,
                                                        0)
                                                )="Outro",
                                                INDEX(
                                                    Insumos!F:F,
                                                    MATCH(
                                                        A266&amp;B266,
                                                        Insumos!I:I,
                                                        0)
                                                ),
                                                0
                                            ),
                                            "Não encontrado"),
                                        IFERROR(
                                            INDEX(Y:Y,
                                                MATCH(
                                                    A266&amp;B266,AG:AG,
                                                    0)
                                            ),
                                            "Não encontrado")
                                    )</f>
        <v>0</v>
      </c>
      <c r="Y266" s="72">
        <f>X266*G266/1</f>
        <v>0</v>
      </c>
      <c r="Z266" s="72">
        <f>IF(
                            C266="INSUMO",
                            IFERROR(
                                INDEX(
                                    Insumos!F:F,
                                    MATCH(
                                        A266&amp;B266,
                                        Insumos!I:I,
                                        0)
                                ),
                                "Não encontrado"),
                            IFERROR(
                                INDEX(AA:AA,
                                    MATCH(
                                        A266&amp;B266,AG:AG,
                                        0)
                                ),
                                "Não encontrado")
                        )</f>
        <v>0.24</v>
      </c>
      <c r="AA266" s="72">
        <f>G266*Z266</f>
        <v>0.28559999999999997</v>
      </c>
      <c r="AB266" s="73"/>
      <c r="AC266" s="73"/>
      <c r="AD266" s="70" t="s">
        <v>39</v>
      </c>
      <c r="AE266" s="74"/>
      <c r="AF266" s="74"/>
    </row>
    <row r="267" spans="1:33" x14ac:dyDescent="0.25">
      <c r="A267" s="136" t="s">
        <v>357</v>
      </c>
      <c r="B267" s="51" t="s">
        <v>38</v>
      </c>
      <c r="C267" s="52" t="s">
        <v>39</v>
      </c>
      <c r="D267" s="53" t="s">
        <v>40</v>
      </c>
      <c r="E267" s="53" t="s">
        <v>358</v>
      </c>
      <c r="F267" s="54" t="s">
        <v>95</v>
      </c>
      <c r="G267" s="55"/>
      <c r="H267" s="56"/>
      <c r="I267" s="56">
        <f>SUM(I268:I272)</f>
        <v>9.0027699999999999</v>
      </c>
      <c r="J267" s="56"/>
      <c r="K267" s="56">
        <f>SUM(K268:K272)</f>
        <v>2.0486986052400002</v>
      </c>
      <c r="L267" s="56"/>
      <c r="M267" s="56">
        <f>SUM(M268:M272)</f>
        <v>1.76858260524</v>
      </c>
      <c r="N267" s="56"/>
      <c r="O267" s="56">
        <f>SUM(O268:O272)</f>
        <v>0</v>
      </c>
      <c r="P267" s="56"/>
      <c r="Q267" s="56">
        <f>SUM(Q268:Q272)</f>
        <v>0</v>
      </c>
      <c r="R267" s="56"/>
      <c r="S267" s="56">
        <f>SUM(S268:S272)</f>
        <v>0</v>
      </c>
      <c r="T267" s="56"/>
      <c r="U267" s="56">
        <f>SUM(U268:U272)</f>
        <v>0</v>
      </c>
      <c r="V267" s="56"/>
      <c r="W267" s="56">
        <f>SUM(W268:W272)</f>
        <v>0</v>
      </c>
      <c r="X267" s="56"/>
      <c r="Y267" s="56">
        <f>SUM(Y268:Y272)</f>
        <v>0.28011599999999998</v>
      </c>
      <c r="Z267" s="56"/>
      <c r="AA267" s="56">
        <f>SUM(AA268:AA272)</f>
        <v>11.051468605239998</v>
      </c>
      <c r="AB267" s="57" t="s">
        <v>39</v>
      </c>
      <c r="AC267" s="57"/>
      <c r="AD267" s="53" t="s">
        <v>39</v>
      </c>
      <c r="AE267" s="58" t="s">
        <v>39</v>
      </c>
      <c r="AF267" s="58" t="s">
        <v>348</v>
      </c>
      <c r="AG267" t="str">
        <f>A267&amp;B267&amp;C267</f>
        <v>92762SINAPI</v>
      </c>
    </row>
    <row r="268" spans="1:33" x14ac:dyDescent="0.25">
      <c r="A268" s="137" t="s">
        <v>300</v>
      </c>
      <c r="B268" s="68" t="s">
        <v>38</v>
      </c>
      <c r="C268" s="69" t="s">
        <v>86</v>
      </c>
      <c r="D268" s="70" t="s">
        <v>40</v>
      </c>
      <c r="E268" s="70" t="s">
        <v>301</v>
      </c>
      <c r="F268" s="71" t="s">
        <v>95</v>
      </c>
      <c r="G268" s="71">
        <v>1</v>
      </c>
      <c r="H268" s="72">
        <f>IF(
                        C268="INSUMO",
                                        IFERROR(
                                            IF(
                                                INDEX(
                                                    Insumos!C:C,
                                                    MATCH(
                                                        A268&amp;B268,
                                                        Insumos!I:I,
                                                        0)
                                                )="Material",
                                                INDEX(
                                                    Insumos!F:F,
                                                    MATCH(
                                                        A268&amp;B268,
                                                        Insumos!I:I,
                                                        0)
                                                ),
                                                0
                                            ),
                                            "Não encontrado"),
                                        IFERROR(
                                            INDEX(I:I,
                                                MATCH(
                                                    A268&amp;B268,AG:AG,
                                                    0)
                                            ),
                                            "Não encontrado")
                                    )</f>
        <v>8.2362000000000002</v>
      </c>
      <c r="I268" s="72">
        <f>H268*G268/1</f>
        <v>8.2362000000000002</v>
      </c>
      <c r="J268" s="72">
        <f t="shared" ref="J268:K272" si="165">T268 + N268 + L268 + X268 + R268 + P268 + V268</f>
        <v>0.37469246892000008</v>
      </c>
      <c r="K268" s="72">
        <f t="shared" si="165"/>
        <v>0.37469246892000008</v>
      </c>
      <c r="L268" s="72">
        <f>IF(
                        C268="INSUMO",
                                        IFERROR(
                                            IF(
                                                INDEX(
                                                    Insumos!C:C,
                                                    MATCH(
                                                        A268&amp;B268,
                                                        Insumos!I:I,
                                                        0)
                                                )="Mao_obra",
                                                INDEX(
                                                    Insumos!F:F,
                                                    MATCH(
                                                        A268&amp;B268,
                                                        Insumos!I:I,
                                                        0)
                                                ),
                                                0
                                            ),
                                            "Não encontrado"),
                                        IFERROR(
                                            INDEX(M:M,
                                                MATCH(
                                                    A268&amp;B268,AG:AG,
                                                    0)
                                            ),
                                            "Não encontrado")
                                    )</f>
        <v>0.32348846892000005</v>
      </c>
      <c r="M268" s="72">
        <f>L268*G268/1</f>
        <v>0.32348846892000005</v>
      </c>
      <c r="N268" s="72">
        <f>IF(
                        C268="INSUMO",
                                        IFERROR(
                                            IF(
                                                INDEX(
                                                    Insumos!C:C,
                                                    MATCH(
                                                        A268&amp;B268,
                                                        Insumos!I:I,
                                                        0)
                                                )="Equipamento",
                                                INDEX(
                                                    Insumos!F:F,
                                                    MATCH(
                                                        A268&amp;B268,
                                                        Insumos!I:I,
                                                        0)
                                                ),
                                                0
                                            ),
                                            "Não encontrado"),
                                        IFERROR(
                                            INDEX(O:O,
                                                MATCH(
                                                    A268&amp;B268,AG:AG,
                                                    0)
                                            ),
                                            "Não encontrado")
                                    )</f>
        <v>0</v>
      </c>
      <c r="O268" s="72">
        <f>N268*G268/1</f>
        <v>0</v>
      </c>
      <c r="P268" s="72">
        <f>IF(
                        C268="INSUMO",
                                        IFERROR(
                                            IF(
                                                INDEX(
                                                    Insumos!C:C,
                                                    MATCH(
                                                        A268&amp;B268,
                                                        Insumos!I:I,
                                                        0)
                                                )="Transporte",
                                                INDEX(
                                                    Insumos!F:F,
                                                    MATCH(
                                                        A268&amp;B268,
                                                        Insumos!I:I,
                                                        0)
                                                ),
                                                0
                                            ),
                                            "Não encontrado"),
                                        IFERROR(
                                            INDEX(Q:Q,
                                                MATCH(
                                                    A268&amp;B268,AG:AG,
                                                    0)
                                            ),
                                            "Não encontrado")
                                    )</f>
        <v>0</v>
      </c>
      <c r="Q268" s="72">
        <f>P268*G268/1</f>
        <v>0</v>
      </c>
      <c r="R268" s="72">
        <f>IF(
                        C268="INSUMO",
                                        IFERROR(
                                            IF(
                                                INDEX(
                                                    Insumos!C:C,
                                                    MATCH(
                                                        A268&amp;B268,
                                                        Insumos!I:I,
                                                        0)
                                                )="Terceirizados",
                                                INDEX(
                                                    Insumos!F:F,
                                                    MATCH(
                                                        A268&amp;B268,
                                                        Insumos!I:I,
                                                        0)
                                                ),
                                                0
                                            ),
                                            "Não encontrado"),
                                        IFERROR(
                                            INDEX(S:S,
                                                MATCH(
                                                    A268&amp;B268,AG:AG,
                                                    0)
                                            ),
                                            "Não encontrado")
                                    )</f>
        <v>0</v>
      </c>
      <c r="S268" s="72">
        <f>R268*G268/1</f>
        <v>0</v>
      </c>
      <c r="T268" s="72">
        <f>IF(
                        C268="INSUMO",
                                        IFERROR(
                                            IF(
                                                INDEX(
                                                    Insumos!C:C,
                                                    MATCH(
                                                        A268&amp;B268,
                                                        Insumos!I:I,
                                                        0)
                                                )="Comissionamento",
                                                INDEX(
                                                    Insumos!F:F,
                                                    MATCH(
                                                        A268&amp;B268,
                                                        Insumos!I:I,
                                                        0)
                                                ),
                                                0
                                            ),
                                            "Não encontrado"),
                                        IFERROR(
                                            INDEX(U:U,
                                                MATCH(
                                                    A268&amp;B268,AG:AG,
                                                    0)
                                            ),
                                            "Não encontrado")
                                    )</f>
        <v>0</v>
      </c>
      <c r="U268" s="72">
        <f>T268*G268/1</f>
        <v>0</v>
      </c>
      <c r="V268" s="72">
        <f>IF(
                        C268="INSUMO",
                                        IFERROR(
                                            IF(
                                                INDEX(
                                                    Insumos!C:C,
                                                    MATCH(
                                                        A268&amp;B268,
                                                        Insumos!I:I,
                                                        0)
                                                )="Verba",
                                                INDEX(
                                                    Insumos!F:F,
                                                    MATCH(
                                                        A268&amp;B268,
                                                        Insumos!I:I,
                                                        0)
                                                ),
                                                0
                                            ),
                                            "Não encontrado"),
                                        IFERROR(
                                            INDEX(W:W,
                                                MATCH(
                                                    A268&amp;B268,AG:AG,
                                                    0)
                                            ),
                                            "Não encontrado")
                                    )</f>
        <v>0</v>
      </c>
      <c r="W268" s="72">
        <f>V268*G268/1</f>
        <v>0</v>
      </c>
      <c r="X268" s="72">
        <f>IF(
                        C268="INSUMO",
                                        IFERROR(
                                            IF(
                                                INDEX(
                                                    Insumos!C:C,
                                                    MATCH(
                                                        A268&amp;B268,
                                                        Insumos!I:I,
                                                        0)
                                                )="Outro",
                                                INDEX(
                                                    Insumos!F:F,
                                                    MATCH(
                                                        A268&amp;B268,
                                                        Insumos!I:I,
                                                        0)
                                                ),
                                                0
                                            ),
                                            "Não encontrado"),
                                        IFERROR(
                                            INDEX(Y:Y,
                                                MATCH(
                                                    A268&amp;B268,AG:AG,
                                                    0)
                                            ),
                                            "Não encontrado")
                                    )</f>
        <v>5.1204E-2</v>
      </c>
      <c r="Y268" s="72">
        <f>X268*G268/1</f>
        <v>5.1204E-2</v>
      </c>
      <c r="Z268" s="72">
        <f>IF(
                            C268="INSUMO",
                            IFERROR(
                                INDEX(
                                    Insumos!F:F,
                                    MATCH(
                                        A268&amp;B268,
                                        Insumos!I:I,
                                        0)
                                ),
                                "Não encontrado"),
                            IFERROR(
                                INDEX(AA:AA,
                                    MATCH(
                                        A268&amp;B268,AG:AG,
                                        0)
                                ),
                                "Não encontrado")
                        )</f>
        <v>8.6108924689199995</v>
      </c>
      <c r="AA268" s="72">
        <f>G268*Z268</f>
        <v>8.6108924689199995</v>
      </c>
      <c r="AB268" s="73"/>
      <c r="AC268" s="73"/>
      <c r="AD268" s="70" t="s">
        <v>39</v>
      </c>
      <c r="AE268" s="74"/>
      <c r="AF268" s="74"/>
    </row>
    <row r="269" spans="1:33" x14ac:dyDescent="0.25">
      <c r="A269" s="138" t="s">
        <v>286</v>
      </c>
      <c r="B269" s="60" t="s">
        <v>38</v>
      </c>
      <c r="C269" s="61" t="s">
        <v>86</v>
      </c>
      <c r="D269" s="62" t="s">
        <v>40</v>
      </c>
      <c r="E269" s="62" t="s">
        <v>287</v>
      </c>
      <c r="F269" s="63" t="s">
        <v>90</v>
      </c>
      <c r="G269" s="63">
        <v>3.9199999999999999E-2</v>
      </c>
      <c r="H269" s="64">
        <f>IF(
                        C269="INSUMO",
                                        IFERROR(
                                            IF(
                                                INDEX(
                                                    Insumos!C:C,
                                                    MATCH(
                                                        A269&amp;B269,
                                                        Insumos!I:I,
                                                        0)
                                                )="Material",
                                                INDEX(
                                                    Insumos!F:F,
                                                    MATCH(
                                                        A269&amp;B269,
                                                        Insumos!I:I,
                                                        0)
                                                ),
                                                0
                                            ),
                                            "Não encontrado"),
                                        IFERROR(
                                            INDEX(I:I,
                                                MATCH(
                                                    A269&amp;B269,AG:AG,
                                                    0)
                                            ),
                                            "Não encontrado")
                                    )</f>
        <v>0</v>
      </c>
      <c r="I269" s="64">
        <f>H269*G269/1</f>
        <v>0</v>
      </c>
      <c r="J269" s="64">
        <f t="shared" si="165"/>
        <v>37.793896000000004</v>
      </c>
      <c r="K269" s="64">
        <f t="shared" si="165"/>
        <v>1.4815207232000001</v>
      </c>
      <c r="L269" s="64">
        <f>IF(
                        C269="INSUMO",
                                        IFERROR(
                                            IF(
                                                INDEX(
                                                    Insumos!C:C,
                                                    MATCH(
                                                        A269&amp;B269,
                                                        Insumos!I:I,
                                                        0)
                                                )="Mao_obra",
                                                INDEX(
                                                    Insumos!F:F,
                                                    MATCH(
                                                        A269&amp;B269,
                                                        Insumos!I:I,
                                                        0)
                                                ),
                                                0
                                            ),
                                            "Não encontrado"),
                                        IFERROR(
                                            INDEX(M:M,
                                                MATCH(
                                                    A269&amp;B269,AG:AG,
                                                    0)
                                            ),
                                            "Não encontrado")
                                    )</f>
        <v>32.773896000000001</v>
      </c>
      <c r="M269" s="64">
        <f>L269*G269/1</f>
        <v>1.2847367232</v>
      </c>
      <c r="N269" s="64">
        <f>IF(
                        C269="INSUMO",
                                        IFERROR(
                                            IF(
                                                INDEX(
                                                    Insumos!C:C,
                                                    MATCH(
                                                        A269&amp;B269,
                                                        Insumos!I:I,
                                                        0)
                                                )="Equipamento",
                                                INDEX(
                                                    Insumos!F:F,
                                                    MATCH(
                                                        A269&amp;B269,
                                                        Insumos!I:I,
                                                        0)
                                                ),
                                                0
                                            ),
                                            "Não encontrado"),
                                        IFERROR(
                                            INDEX(O:O,
                                                MATCH(
                                                    A269&amp;B269,AG:AG,
                                                    0)
                                            ),
                                            "Não encontrado")
                                    )</f>
        <v>0</v>
      </c>
      <c r="O269" s="64">
        <f>N269*G269/1</f>
        <v>0</v>
      </c>
      <c r="P269" s="64">
        <f>IF(
                        C269="INSUMO",
                                        IFERROR(
                                            IF(
                                                INDEX(
                                                    Insumos!C:C,
                                                    MATCH(
                                                        A269&amp;B269,
                                                        Insumos!I:I,
                                                        0)
                                                )="Transporte",
                                                INDEX(
                                                    Insumos!F:F,
                                                    MATCH(
                                                        A269&amp;B269,
                                                        Insumos!I:I,
                                                        0)
                                                ),
                                                0
                                            ),
                                            "Não encontrado"),
                                        IFERROR(
                                            INDEX(Q:Q,
                                                MATCH(
                                                    A269&amp;B269,AG:AG,
                                                    0)
                                            ),
                                            "Não encontrado")
                                    )</f>
        <v>0</v>
      </c>
      <c r="Q269" s="64">
        <f>P269*G269/1</f>
        <v>0</v>
      </c>
      <c r="R269" s="64">
        <f>IF(
                        C269="INSUMO",
                                        IFERROR(
                                            IF(
                                                INDEX(
                                                    Insumos!C:C,
                                                    MATCH(
                                                        A269&amp;B269,
                                                        Insumos!I:I,
                                                        0)
                                                )="Terceirizados",
                                                INDEX(
                                                    Insumos!F:F,
                                                    MATCH(
                                                        A269&amp;B269,
                                                        Insumos!I:I,
                                                        0)
                                                ),
                                                0
                                            ),
                                            "Não encontrado"),
                                        IFERROR(
                                            INDEX(S:S,
                                                MATCH(
                                                    A269&amp;B269,AG:AG,
                                                    0)
                                            ),
                                            "Não encontrado")
                                    )</f>
        <v>0</v>
      </c>
      <c r="S269" s="64">
        <f>R269*G269/1</f>
        <v>0</v>
      </c>
      <c r="T269" s="64">
        <f>IF(
                        C269="INSUMO",
                                        IFERROR(
                                            IF(
                                                INDEX(
                                                    Insumos!C:C,
                                                    MATCH(
                                                        A269&amp;B269,
                                                        Insumos!I:I,
                                                        0)
                                                )="Comissionamento",
                                                INDEX(
                                                    Insumos!F:F,
                                                    MATCH(
                                                        A269&amp;B269,
                                                        Insumos!I:I,
                                                        0)
                                                ),
                                                0
                                            ),
                                            "Não encontrado"),
                                        IFERROR(
                                            INDEX(U:U,
                                                MATCH(
                                                    A269&amp;B269,AG:AG,
                                                    0)
                                            ),
                                            "Não encontrado")
                                    )</f>
        <v>0</v>
      </c>
      <c r="U269" s="64">
        <f>T269*G269/1</f>
        <v>0</v>
      </c>
      <c r="V269" s="64">
        <f>IF(
                        C269="INSUMO",
                                        IFERROR(
                                            IF(
                                                INDEX(
                                                    Insumos!C:C,
                                                    MATCH(
                                                        A269&amp;B269,
                                                        Insumos!I:I,
                                                        0)
                                                )="Verba",
                                                INDEX(
                                                    Insumos!F:F,
                                                    MATCH(
                                                        A269&amp;B269,
                                                        Insumos!I:I,
                                                        0)
                                                ),
                                                0
                                            ),
                                            "Não encontrado"),
                                        IFERROR(
                                            INDEX(W:W,
                                                MATCH(
                                                    A269&amp;B269,AG:AG,
                                                    0)
                                            ),
                                            "Não encontrado")
                                    )</f>
        <v>0</v>
      </c>
      <c r="W269" s="64">
        <f>V269*G269/1</f>
        <v>0</v>
      </c>
      <c r="X269" s="64">
        <f>IF(
                        C269="INSUMO",
                                        IFERROR(
                                            IF(
                                                INDEX(
                                                    Insumos!C:C,
                                                    MATCH(
                                                        A269&amp;B269,
                                                        Insumos!I:I,
                                                        0)
                                                )="Outro",
                                                INDEX(
                                                    Insumos!F:F,
                                                    MATCH(
                                                        A269&amp;B269,
                                                        Insumos!I:I,
                                                        0)
                                                ),
                                                0
                                            ),
                                            "Não encontrado"),
                                        IFERROR(
                                            INDEX(Y:Y,
                                                MATCH(
                                                    A269&amp;B269,AG:AG,
                                                    0)
                                            ),
                                            "Não encontrado")
                                    )</f>
        <v>5.0199999999999996</v>
      </c>
      <c r="Y269" s="64">
        <f>X269*G269/1</f>
        <v>0.19678399999999999</v>
      </c>
      <c r="Z269" s="64">
        <f>IF(
                            C269="INSUMO",
                            IFERROR(
                                INDEX(
                                    Insumos!F:F,
                                    MATCH(
                                        A269&amp;B269,
                                        Insumos!I:I,
                                        0)
                                ),
                                "Não encontrado"),
                            IFERROR(
                                INDEX(AA:AA,
                                    MATCH(
                                        A269&amp;B269,AG:AG,
                                        0)
                                ),
                                "Não encontrado")
                        )</f>
        <v>37.793895999999997</v>
      </c>
      <c r="AA269" s="64">
        <f>G269*Z269</f>
        <v>1.4815207231999998</v>
      </c>
      <c r="AB269" s="65"/>
      <c r="AC269" s="65"/>
      <c r="AD269" s="62" t="s">
        <v>39</v>
      </c>
      <c r="AE269" s="66"/>
      <c r="AF269" s="66"/>
    </row>
    <row r="270" spans="1:33" x14ac:dyDescent="0.25">
      <c r="A270" s="137" t="s">
        <v>288</v>
      </c>
      <c r="B270" s="68" t="s">
        <v>38</v>
      </c>
      <c r="C270" s="69" t="s">
        <v>86</v>
      </c>
      <c r="D270" s="70" t="s">
        <v>40</v>
      </c>
      <c r="E270" s="70" t="s">
        <v>289</v>
      </c>
      <c r="F270" s="71" t="s">
        <v>90</v>
      </c>
      <c r="G270" s="71">
        <v>6.4000000000000003E-3</v>
      </c>
      <c r="H270" s="72">
        <f>IF(
                        C270="INSUMO",
                                        IFERROR(
                                            IF(
                                                INDEX(
                                                    Insumos!C:C,
                                                    MATCH(
                                                        A270&amp;B270,
                                                        Insumos!I:I,
                                                        0)
                                                )="Material",
                                                INDEX(
                                                    Insumos!F:F,
                                                    MATCH(
                                                        A270&amp;B270,
                                                        Insumos!I:I,
                                                        0)
                                                ),
                                                0
                                            ),
                                            "Não encontrado"),
                                        IFERROR(
                                            INDEX(I:I,
                                                MATCH(
                                                    A270&amp;B270,AG:AG,
                                                    0)
                                            ),
                                            "Não encontrado")
                                    )</f>
        <v>0</v>
      </c>
      <c r="I270" s="72">
        <f>H270*G270/1</f>
        <v>0</v>
      </c>
      <c r="J270" s="72">
        <f t="shared" si="165"/>
        <v>30.0758458</v>
      </c>
      <c r="K270" s="72">
        <f t="shared" si="165"/>
        <v>0.19248541312</v>
      </c>
      <c r="L270" s="72">
        <f>IF(
                        C270="INSUMO",
                                        IFERROR(
                                            IF(
                                                INDEX(
                                                    Insumos!C:C,
                                                    MATCH(
                                                        A270&amp;B270,
                                                        Insumos!I:I,
                                                        0)
                                                )="Mao_obra",
                                                INDEX(
                                                    Insumos!F:F,
                                                    MATCH(
                                                        A270&amp;B270,
                                                        Insumos!I:I,
                                                        0)
                                                ),
                                                0
                                            ),
                                            "Não encontrado"),
                                        IFERROR(
                                            INDEX(M:M,
                                                MATCH(
                                                    A270&amp;B270,AG:AG,
                                                    0)
                                            ),
                                            "Não encontrado")
                                    )</f>
        <v>25.0558458</v>
      </c>
      <c r="M270" s="72">
        <f>L270*G270/1</f>
        <v>0.16035741312000001</v>
      </c>
      <c r="N270" s="72">
        <f>IF(
                        C270="INSUMO",
                                        IFERROR(
                                            IF(
                                                INDEX(
                                                    Insumos!C:C,
                                                    MATCH(
                                                        A270&amp;B270,
                                                        Insumos!I:I,
                                                        0)
                                                )="Equipamento",
                                                INDEX(
                                                    Insumos!F:F,
                                                    MATCH(
                                                        A270&amp;B270,
                                                        Insumos!I:I,
                                                        0)
                                                ),
                                                0
                                            ),
                                            "Não encontrado"),
                                        IFERROR(
                                            INDEX(O:O,
                                                MATCH(
                                                    A270&amp;B270,AG:AG,
                                                    0)
                                            ),
                                            "Não encontrado")
                                    )</f>
        <v>0</v>
      </c>
      <c r="O270" s="72">
        <f>N270*G270/1</f>
        <v>0</v>
      </c>
      <c r="P270" s="72">
        <f>IF(
                        C270="INSUMO",
                                        IFERROR(
                                            IF(
                                                INDEX(
                                                    Insumos!C:C,
                                                    MATCH(
                                                        A270&amp;B270,
                                                        Insumos!I:I,
                                                        0)
                                                )="Transporte",
                                                INDEX(
                                                    Insumos!F:F,
                                                    MATCH(
                                                        A270&amp;B270,
                                                        Insumos!I:I,
                                                        0)
                                                ),
                                                0
                                            ),
                                            "Não encontrado"),
                                        IFERROR(
                                            INDEX(Q:Q,
                                                MATCH(
                                                    A270&amp;B270,AG:AG,
                                                    0)
                                            ),
                                            "Não encontrado")
                                    )</f>
        <v>0</v>
      </c>
      <c r="Q270" s="72">
        <f>P270*G270/1</f>
        <v>0</v>
      </c>
      <c r="R270" s="72">
        <f>IF(
                        C270="INSUMO",
                                        IFERROR(
                                            IF(
                                                INDEX(
                                                    Insumos!C:C,
                                                    MATCH(
                                                        A270&amp;B270,
                                                        Insumos!I:I,
                                                        0)
                                                )="Terceirizados",
                                                INDEX(
                                                    Insumos!F:F,
                                                    MATCH(
                                                        A270&amp;B270,
                                                        Insumos!I:I,
                                                        0)
                                                ),
                                                0
                                            ),
                                            "Não encontrado"),
                                        IFERROR(
                                            INDEX(S:S,
                                                MATCH(
                                                    A270&amp;B270,AG:AG,
                                                    0)
                                            ),
                                            "Não encontrado")
                                    )</f>
        <v>0</v>
      </c>
      <c r="S270" s="72">
        <f>R270*G270/1</f>
        <v>0</v>
      </c>
      <c r="T270" s="72">
        <f>IF(
                        C270="INSUMO",
                                        IFERROR(
                                            IF(
                                                INDEX(
                                                    Insumos!C:C,
                                                    MATCH(
                                                        A270&amp;B270,
                                                        Insumos!I:I,
                                                        0)
                                                )="Comissionamento",
                                                INDEX(
                                                    Insumos!F:F,
                                                    MATCH(
                                                        A270&amp;B270,
                                                        Insumos!I:I,
                                                        0)
                                                ),
                                                0
                                            ),
                                            "Não encontrado"),
                                        IFERROR(
                                            INDEX(U:U,
                                                MATCH(
                                                    A270&amp;B270,AG:AG,
                                                    0)
                                            ),
                                            "Não encontrado")
                                    )</f>
        <v>0</v>
      </c>
      <c r="U270" s="72">
        <f>T270*G270/1</f>
        <v>0</v>
      </c>
      <c r="V270" s="72">
        <f>IF(
                        C270="INSUMO",
                                        IFERROR(
                                            IF(
                                                INDEX(
                                                    Insumos!C:C,
                                                    MATCH(
                                                        A270&amp;B270,
                                                        Insumos!I:I,
                                                        0)
                                                )="Verba",
                                                INDEX(
                                                    Insumos!F:F,
                                                    MATCH(
                                                        A270&amp;B270,
                                                        Insumos!I:I,
                                                        0)
                                                ),
                                                0
                                            ),
                                            "Não encontrado"),
                                        IFERROR(
                                            INDEX(W:W,
                                                MATCH(
                                                    A270&amp;B270,AG:AG,
                                                    0)
                                            ),
                                            "Não encontrado")
                                    )</f>
        <v>0</v>
      </c>
      <c r="W270" s="72">
        <f>V270*G270/1</f>
        <v>0</v>
      </c>
      <c r="X270" s="72">
        <f>IF(
                        C270="INSUMO",
                                        IFERROR(
                                            IF(
                                                INDEX(
                                                    Insumos!C:C,
                                                    MATCH(
                                                        A270&amp;B270,
                                                        Insumos!I:I,
                                                        0)
                                                )="Outro",
                                                INDEX(
                                                    Insumos!F:F,
                                                    MATCH(
                                                        A270&amp;B270,
                                                        Insumos!I:I,
                                                        0)
                                                ),
                                                0
                                            ),
                                            "Não encontrado"),
                                        IFERROR(
                                            INDEX(Y:Y,
                                                MATCH(
                                                    A270&amp;B270,AG:AG,
                                                    0)
                                            ),
                                            "Não encontrado")
                                    )</f>
        <v>5.0199999999999996</v>
      </c>
      <c r="Y270" s="72">
        <f>X270*G270/1</f>
        <v>3.2127999999999997E-2</v>
      </c>
      <c r="Z270" s="72">
        <f>IF(
                            C270="INSUMO",
                            IFERROR(
                                INDEX(
                                    Insumos!F:F,
                                    MATCH(
                                        A270&amp;B270,
                                        Insumos!I:I,
                                        0)
                                ),
                                "Não encontrado"),
                            IFERROR(
                                INDEX(AA:AA,
                                    MATCH(
                                        A270&amp;B270,AG:AG,
                                        0)
                                ),
                                "Não encontrado")
                        )</f>
        <v>30.0758458</v>
      </c>
      <c r="AA270" s="72">
        <f>G270*Z270</f>
        <v>0.19248541312</v>
      </c>
      <c r="AB270" s="73"/>
      <c r="AC270" s="73"/>
      <c r="AD270" s="70" t="s">
        <v>39</v>
      </c>
      <c r="AE270" s="74"/>
      <c r="AF270" s="74"/>
    </row>
    <row r="271" spans="1:33" x14ac:dyDescent="0.25">
      <c r="A271" s="138" t="s">
        <v>290</v>
      </c>
      <c r="B271" s="60" t="s">
        <v>38</v>
      </c>
      <c r="C271" s="61" t="s">
        <v>45</v>
      </c>
      <c r="D271" s="62" t="s">
        <v>40</v>
      </c>
      <c r="E271" s="62" t="s">
        <v>291</v>
      </c>
      <c r="F271" s="63" t="s">
        <v>95</v>
      </c>
      <c r="G271" s="63">
        <v>2.5000000000000001E-2</v>
      </c>
      <c r="H271" s="64">
        <f>IF(
                        C271="INSUMO",
                                        IFERROR(
                                            IF(
                                                INDEX(
                                                    Insumos!C:C,
                                                    MATCH(
                                                        A271&amp;B271,
                                                        Insumos!I:I,
                                                        0)
                                                )="Material",
                                                INDEX(
                                                    Insumos!F:F,
                                                    MATCH(
                                                        A271&amp;B271,
                                                        Insumos!I:I,
                                                        0)
                                                ),
                                                0
                                            ),
                                            "Não encontrado"),
                                        IFERROR(
                                            INDEX(I:I,
                                                MATCH(
                                                    A271&amp;B271,AG:AG,
                                                    0)
                                            ),
                                            "Não encontrado")
                                    )</f>
        <v>25.45</v>
      </c>
      <c r="I271" s="64">
        <f>H271*G271/1</f>
        <v>0.63624999999999998</v>
      </c>
      <c r="J271" s="64">
        <f t="shared" si="165"/>
        <v>0</v>
      </c>
      <c r="K271" s="64">
        <f t="shared" si="165"/>
        <v>0</v>
      </c>
      <c r="L271" s="64">
        <f>IF(
                        C271="INSUMO",
                                        IFERROR(
                                            IF(
                                                INDEX(
                                                    Insumos!C:C,
                                                    MATCH(
                                                        A271&amp;B271,
                                                        Insumos!I:I,
                                                        0)
                                                )="Mao_obra",
                                                INDEX(
                                                    Insumos!F:F,
                                                    MATCH(
                                                        A271&amp;B271,
                                                        Insumos!I:I,
                                                        0)
                                                ),
                                                0
                                            ),
                                            "Não encontrado"),
                                        IFERROR(
                                            INDEX(M:M,
                                                MATCH(
                                                    A271&amp;B271,AG:AG,
                                                    0)
                                            ),
                                            "Não encontrado")
                                    )</f>
        <v>0</v>
      </c>
      <c r="M271" s="64">
        <f>L271*G271/1</f>
        <v>0</v>
      </c>
      <c r="N271" s="64">
        <f>IF(
                        C271="INSUMO",
                                        IFERROR(
                                            IF(
                                                INDEX(
                                                    Insumos!C:C,
                                                    MATCH(
                                                        A271&amp;B271,
                                                        Insumos!I:I,
                                                        0)
                                                )="Equipamento",
                                                INDEX(
                                                    Insumos!F:F,
                                                    MATCH(
                                                        A271&amp;B271,
                                                        Insumos!I:I,
                                                        0)
                                                ),
                                                0
                                            ),
                                            "Não encontrado"),
                                        IFERROR(
                                            INDEX(O:O,
                                                MATCH(
                                                    A271&amp;B271,AG:AG,
                                                    0)
                                            ),
                                            "Não encontrado")
                                    )</f>
        <v>0</v>
      </c>
      <c r="O271" s="64">
        <f>N271*G271/1</f>
        <v>0</v>
      </c>
      <c r="P271" s="64">
        <f>IF(
                        C271="INSUMO",
                                        IFERROR(
                                            IF(
                                                INDEX(
                                                    Insumos!C:C,
                                                    MATCH(
                                                        A271&amp;B271,
                                                        Insumos!I:I,
                                                        0)
                                                )="Transporte",
                                                INDEX(
                                                    Insumos!F:F,
                                                    MATCH(
                                                        A271&amp;B271,
                                                        Insumos!I:I,
                                                        0)
                                                ),
                                                0
                                            ),
                                            "Não encontrado"),
                                        IFERROR(
                                            INDEX(Q:Q,
                                                MATCH(
                                                    A271&amp;B271,AG:AG,
                                                    0)
                                            ),
                                            "Não encontrado")
                                    )</f>
        <v>0</v>
      </c>
      <c r="Q271" s="64">
        <f>P271*G271/1</f>
        <v>0</v>
      </c>
      <c r="R271" s="64">
        <f>IF(
                        C271="INSUMO",
                                        IFERROR(
                                            IF(
                                                INDEX(
                                                    Insumos!C:C,
                                                    MATCH(
                                                        A271&amp;B271,
                                                        Insumos!I:I,
                                                        0)
                                                )="Terceirizados",
                                                INDEX(
                                                    Insumos!F:F,
                                                    MATCH(
                                                        A271&amp;B271,
                                                        Insumos!I:I,
                                                        0)
                                                ),
                                                0
                                            ),
                                            "Não encontrado"),
                                        IFERROR(
                                            INDEX(S:S,
                                                MATCH(
                                                    A271&amp;B271,AG:AG,
                                                    0)
                                            ),
                                            "Não encontrado")
                                    )</f>
        <v>0</v>
      </c>
      <c r="S271" s="64">
        <f>R271*G271/1</f>
        <v>0</v>
      </c>
      <c r="T271" s="64">
        <f>IF(
                        C271="INSUMO",
                                        IFERROR(
                                            IF(
                                                INDEX(
                                                    Insumos!C:C,
                                                    MATCH(
                                                        A271&amp;B271,
                                                        Insumos!I:I,
                                                        0)
                                                )="Comissionamento",
                                                INDEX(
                                                    Insumos!F:F,
                                                    MATCH(
                                                        A271&amp;B271,
                                                        Insumos!I:I,
                                                        0)
                                                ),
                                                0
                                            ),
                                            "Não encontrado"),
                                        IFERROR(
                                            INDEX(U:U,
                                                MATCH(
                                                    A271&amp;B271,AG:AG,
                                                    0)
                                            ),
                                            "Não encontrado")
                                    )</f>
        <v>0</v>
      </c>
      <c r="U271" s="64">
        <f>T271*G271/1</f>
        <v>0</v>
      </c>
      <c r="V271" s="64">
        <f>IF(
                        C271="INSUMO",
                                        IFERROR(
                                            IF(
                                                INDEX(
                                                    Insumos!C:C,
                                                    MATCH(
                                                        A271&amp;B271,
                                                        Insumos!I:I,
                                                        0)
                                                )="Verba",
                                                INDEX(
                                                    Insumos!F:F,
                                                    MATCH(
                                                        A271&amp;B271,
                                                        Insumos!I:I,
                                                        0)
                                                ),
                                                0
                                            ),
                                            "Não encontrado"),
                                        IFERROR(
                                            INDEX(W:W,
                                                MATCH(
                                                    A271&amp;B271,AG:AG,
                                                    0)
                                            ),
                                            "Não encontrado")
                                    )</f>
        <v>0</v>
      </c>
      <c r="W271" s="64">
        <f>V271*G271/1</f>
        <v>0</v>
      </c>
      <c r="X271" s="64">
        <f>IF(
                        C271="INSUMO",
                                        IFERROR(
                                            IF(
                                                INDEX(
                                                    Insumos!C:C,
                                                    MATCH(
                                                        A271&amp;B271,
                                                        Insumos!I:I,
                                                        0)
                                                )="Outro",
                                                INDEX(
                                                    Insumos!F:F,
                                                    MATCH(
                                                        A271&amp;B271,
                                                        Insumos!I:I,
                                                        0)
                                                ),
                                                0
                                            ),
                                            "Não encontrado"),
                                        IFERROR(
                                            INDEX(Y:Y,
                                                MATCH(
                                                    A271&amp;B271,AG:AG,
                                                    0)
                                            ),
                                            "Não encontrado")
                                    )</f>
        <v>0</v>
      </c>
      <c r="Y271" s="64">
        <f>X271*G271/1</f>
        <v>0</v>
      </c>
      <c r="Z271" s="64">
        <f>IF(
                            C271="INSUMO",
                            IFERROR(
                                INDEX(
                                    Insumos!F:F,
                                    MATCH(
                                        A271&amp;B271,
                                        Insumos!I:I,
                                        0)
                                ),
                                "Não encontrado"),
                            IFERROR(
                                INDEX(AA:AA,
                                    MATCH(
                                        A271&amp;B271,AG:AG,
                                        0)
                                ),
                                "Não encontrado")
                        )</f>
        <v>25.45</v>
      </c>
      <c r="AA271" s="64">
        <f>G271*Z271</f>
        <v>0.63624999999999998</v>
      </c>
      <c r="AB271" s="65"/>
      <c r="AC271" s="65"/>
      <c r="AD271" s="62" t="s">
        <v>39</v>
      </c>
      <c r="AE271" s="66"/>
      <c r="AF271" s="66"/>
    </row>
    <row r="272" spans="1:33" x14ac:dyDescent="0.25">
      <c r="A272" s="137" t="s">
        <v>292</v>
      </c>
      <c r="B272" s="68" t="s">
        <v>38</v>
      </c>
      <c r="C272" s="69" t="s">
        <v>45</v>
      </c>
      <c r="D272" s="70" t="s">
        <v>40</v>
      </c>
      <c r="E272" s="70" t="s">
        <v>293</v>
      </c>
      <c r="F272" s="71" t="s">
        <v>78</v>
      </c>
      <c r="G272" s="71">
        <v>0.54300000000000004</v>
      </c>
      <c r="H272" s="72">
        <f>IF(
                        C272="INSUMO",
                                        IFERROR(
                                            IF(
                                                INDEX(
                                                    Insumos!C:C,
                                                    MATCH(
                                                        A272&amp;B272,
                                                        Insumos!I:I,
                                                        0)
                                                )="Material",
                                                INDEX(
                                                    Insumos!F:F,
                                                    MATCH(
                                                        A272&amp;B272,
                                                        Insumos!I:I,
                                                        0)
                                                ),
                                                0
                                            ),
                                            "Não encontrado"),
                                        IFERROR(
                                            INDEX(I:I,
                                                MATCH(
                                                    A272&amp;B272,AG:AG,
                                                    0)
                                            ),
                                            "Não encontrado")
                                    )</f>
        <v>0.24</v>
      </c>
      <c r="I272" s="72">
        <f>H272*G272/1</f>
        <v>0.13031999999999999</v>
      </c>
      <c r="J272" s="72">
        <f t="shared" si="165"/>
        <v>0</v>
      </c>
      <c r="K272" s="72">
        <f t="shared" si="165"/>
        <v>0</v>
      </c>
      <c r="L272" s="72">
        <f>IF(
                        C272="INSUMO",
                                        IFERROR(
                                            IF(
                                                INDEX(
                                                    Insumos!C:C,
                                                    MATCH(
                                                        A272&amp;B272,
                                                        Insumos!I:I,
                                                        0)
                                                )="Mao_obra",
                                                INDEX(
                                                    Insumos!F:F,
                                                    MATCH(
                                                        A272&amp;B272,
                                                        Insumos!I:I,
                                                        0)
                                                ),
                                                0
                                            ),
                                            "Não encontrado"),
                                        IFERROR(
                                            INDEX(M:M,
                                                MATCH(
                                                    A272&amp;B272,AG:AG,
                                                    0)
                                            ),
                                            "Não encontrado")
                                    )</f>
        <v>0</v>
      </c>
      <c r="M272" s="72">
        <f>L272*G272/1</f>
        <v>0</v>
      </c>
      <c r="N272" s="72">
        <f>IF(
                        C272="INSUMO",
                                        IFERROR(
                                            IF(
                                                INDEX(
                                                    Insumos!C:C,
                                                    MATCH(
                                                        A272&amp;B272,
                                                        Insumos!I:I,
                                                        0)
                                                )="Equipamento",
                                                INDEX(
                                                    Insumos!F:F,
                                                    MATCH(
                                                        A272&amp;B272,
                                                        Insumos!I:I,
                                                        0)
                                                ),
                                                0
                                            ),
                                            "Não encontrado"),
                                        IFERROR(
                                            INDEX(O:O,
                                                MATCH(
                                                    A272&amp;B272,AG:AG,
                                                    0)
                                            ),
                                            "Não encontrado")
                                    )</f>
        <v>0</v>
      </c>
      <c r="O272" s="72">
        <f>N272*G272/1</f>
        <v>0</v>
      </c>
      <c r="P272" s="72">
        <f>IF(
                        C272="INSUMO",
                                        IFERROR(
                                            IF(
                                                INDEX(
                                                    Insumos!C:C,
                                                    MATCH(
                                                        A272&amp;B272,
                                                        Insumos!I:I,
                                                        0)
                                                )="Transporte",
                                                INDEX(
                                                    Insumos!F:F,
                                                    MATCH(
                                                        A272&amp;B272,
                                                        Insumos!I:I,
                                                        0)
                                                ),
                                                0
                                            ),
                                            "Não encontrado"),
                                        IFERROR(
                                            INDEX(Q:Q,
                                                MATCH(
                                                    A272&amp;B272,AG:AG,
                                                    0)
                                            ),
                                            "Não encontrado")
                                    )</f>
        <v>0</v>
      </c>
      <c r="Q272" s="72">
        <f>P272*G272/1</f>
        <v>0</v>
      </c>
      <c r="R272" s="72">
        <f>IF(
                        C272="INSUMO",
                                        IFERROR(
                                            IF(
                                                INDEX(
                                                    Insumos!C:C,
                                                    MATCH(
                                                        A272&amp;B272,
                                                        Insumos!I:I,
                                                        0)
                                                )="Terceirizados",
                                                INDEX(
                                                    Insumos!F:F,
                                                    MATCH(
                                                        A272&amp;B272,
                                                        Insumos!I:I,
                                                        0)
                                                ),
                                                0
                                            ),
                                            "Não encontrado"),
                                        IFERROR(
                                            INDEX(S:S,
                                                MATCH(
                                                    A272&amp;B272,AG:AG,
                                                    0)
                                            ),
                                            "Não encontrado")
                                    )</f>
        <v>0</v>
      </c>
      <c r="S272" s="72">
        <f>R272*G272/1</f>
        <v>0</v>
      </c>
      <c r="T272" s="72">
        <f>IF(
                        C272="INSUMO",
                                        IFERROR(
                                            IF(
                                                INDEX(
                                                    Insumos!C:C,
                                                    MATCH(
                                                        A272&amp;B272,
                                                        Insumos!I:I,
                                                        0)
                                                )="Comissionamento",
                                                INDEX(
                                                    Insumos!F:F,
                                                    MATCH(
                                                        A272&amp;B272,
                                                        Insumos!I:I,
                                                        0)
                                                ),
                                                0
                                            ),
                                            "Não encontrado"),
                                        IFERROR(
                                            INDEX(U:U,
                                                MATCH(
                                                    A272&amp;B272,AG:AG,
                                                    0)
                                            ),
                                            "Não encontrado")
                                    )</f>
        <v>0</v>
      </c>
      <c r="U272" s="72">
        <f>T272*G272/1</f>
        <v>0</v>
      </c>
      <c r="V272" s="72">
        <f>IF(
                        C272="INSUMO",
                                        IFERROR(
                                            IF(
                                                INDEX(
                                                    Insumos!C:C,
                                                    MATCH(
                                                        A272&amp;B272,
                                                        Insumos!I:I,
                                                        0)
                                                )="Verba",
                                                INDEX(
                                                    Insumos!F:F,
                                                    MATCH(
                                                        A272&amp;B272,
                                                        Insumos!I:I,
                                                        0)
                                                ),
                                                0
                                            ),
                                            "Não encontrado"),
                                        IFERROR(
                                            INDEX(W:W,
                                                MATCH(
                                                    A272&amp;B272,AG:AG,
                                                    0)
                                            ),
                                            "Não encontrado")
                                    )</f>
        <v>0</v>
      </c>
      <c r="W272" s="72">
        <f>V272*G272/1</f>
        <v>0</v>
      </c>
      <c r="X272" s="72">
        <f>IF(
                        C272="INSUMO",
                                        IFERROR(
                                            IF(
                                                INDEX(
                                                    Insumos!C:C,
                                                    MATCH(
                                                        A272&amp;B272,
                                                        Insumos!I:I,
                                                        0)
                                                )="Outro",
                                                INDEX(
                                                    Insumos!F:F,
                                                    MATCH(
                                                        A272&amp;B272,
                                                        Insumos!I:I,
                                                        0)
                                                ),
                                                0
                                            ),
                                            "Não encontrado"),
                                        IFERROR(
                                            INDEX(Y:Y,
                                                MATCH(
                                                    A272&amp;B272,AG:AG,
                                                    0)
                                            ),
                                            "Não encontrado")
                                    )</f>
        <v>0</v>
      </c>
      <c r="Y272" s="72">
        <f>X272*G272/1</f>
        <v>0</v>
      </c>
      <c r="Z272" s="72">
        <f>IF(
                            C272="INSUMO",
                            IFERROR(
                                INDEX(
                                    Insumos!F:F,
                                    MATCH(
                                        A272&amp;B272,
                                        Insumos!I:I,
                                        0)
                                ),
                                "Não encontrado"),
                            IFERROR(
                                INDEX(AA:AA,
                                    MATCH(
                                        A272&amp;B272,AG:AG,
                                        0)
                                ),
                                "Não encontrado")
                        )</f>
        <v>0.24</v>
      </c>
      <c r="AA272" s="72">
        <f>G272*Z272</f>
        <v>0.13031999999999999</v>
      </c>
      <c r="AB272" s="73"/>
      <c r="AC272" s="73"/>
      <c r="AD272" s="70" t="s">
        <v>39</v>
      </c>
      <c r="AE272" s="74"/>
      <c r="AF272" s="74"/>
    </row>
    <row r="273" spans="1:33" x14ac:dyDescent="0.25">
      <c r="A273" s="136" t="s">
        <v>359</v>
      </c>
      <c r="B273" s="51" t="s">
        <v>76</v>
      </c>
      <c r="C273" s="52" t="s">
        <v>39</v>
      </c>
      <c r="D273" s="53" t="s">
        <v>40</v>
      </c>
      <c r="E273" s="53" t="s">
        <v>360</v>
      </c>
      <c r="F273" s="54" t="s">
        <v>108</v>
      </c>
      <c r="G273" s="55"/>
      <c r="H273" s="56"/>
      <c r="I273" s="56">
        <f>SUM(I274:I279)</f>
        <v>809.76610000000005</v>
      </c>
      <c r="J273" s="56"/>
      <c r="K273" s="56">
        <f>SUM(K274:K279)</f>
        <v>403.65721238633603</v>
      </c>
      <c r="L273" s="56"/>
      <c r="M273" s="56">
        <f>SUM(M274:M279)</f>
        <v>341.06137804560001</v>
      </c>
      <c r="N273" s="56"/>
      <c r="O273" s="56">
        <f>SUM(O274:O279)</f>
        <v>1.889770340736</v>
      </c>
      <c r="P273" s="56"/>
      <c r="Q273" s="56">
        <f>SUM(Q274:Q279)</f>
        <v>0</v>
      </c>
      <c r="R273" s="56"/>
      <c r="S273" s="56">
        <f>SUM(S274:S279)</f>
        <v>0</v>
      </c>
      <c r="T273" s="56"/>
      <c r="U273" s="56">
        <f>SUM(U274:U279)</f>
        <v>0</v>
      </c>
      <c r="V273" s="56"/>
      <c r="W273" s="56">
        <f>SUM(W274:W279)</f>
        <v>0</v>
      </c>
      <c r="X273" s="56"/>
      <c r="Y273" s="56">
        <f>SUM(Y274:Y279)</f>
        <v>60.706063999999991</v>
      </c>
      <c r="Z273" s="56"/>
      <c r="AA273" s="56">
        <f>SUM(AA274:AA279)</f>
        <v>1213.423312386336</v>
      </c>
      <c r="AB273" s="57" t="s">
        <v>39</v>
      </c>
      <c r="AC273" s="57"/>
      <c r="AD273" s="53" t="s">
        <v>39</v>
      </c>
      <c r="AE273" s="58" t="s">
        <v>39</v>
      </c>
      <c r="AF273" s="58" t="s">
        <v>79</v>
      </c>
      <c r="AG273" t="str">
        <f>A273&amp;B273&amp;C273</f>
        <v>0088PRÓPRIA</v>
      </c>
    </row>
    <row r="274" spans="1:33" x14ac:dyDescent="0.25">
      <c r="A274" s="137" t="s">
        <v>91</v>
      </c>
      <c r="B274" s="68" t="s">
        <v>38</v>
      </c>
      <c r="C274" s="69" t="s">
        <v>86</v>
      </c>
      <c r="D274" s="70" t="s">
        <v>40</v>
      </c>
      <c r="E274" s="70" t="s">
        <v>92</v>
      </c>
      <c r="F274" s="71" t="s">
        <v>90</v>
      </c>
      <c r="G274" s="71">
        <v>2.4590000000000001</v>
      </c>
      <c r="H274" s="72">
        <f>IF(
                        C274="INSUMO",
                                        IFERROR(
                                            IF(
                                                INDEX(
                                                    Insumos!C:C,
                                                    MATCH(
                                                        A274&amp;B274,
                                                        Insumos!I:I,
                                                        0)
                                                )="Material",
                                                INDEX(
                                                    Insumos!F:F,
                                                    MATCH(
                                                        A274&amp;B274,
                                                        Insumos!I:I,
                                                        0)
                                                ),
                                                0
                                            ),
                                            "Não encontrado"),
                                        IFERROR(
                                            INDEX(I:I,
                                                MATCH(
                                                    A274&amp;B274,AG:AG,
                                                    0)
                                            ),
                                            "Não encontrado")
                                    )</f>
        <v>0</v>
      </c>
      <c r="I274" s="72">
        <f t="shared" ref="I274:I279" si="166">H274*G274/1</f>
        <v>0</v>
      </c>
      <c r="J274" s="72">
        <f t="shared" ref="J274:K279" si="167">T274 + N274 + L274 + X274 + R274 + P274 + V274</f>
        <v>40.944978400000004</v>
      </c>
      <c r="K274" s="72">
        <f t="shared" si="167"/>
        <v>100.6837018856</v>
      </c>
      <c r="L274" s="72">
        <f>IF(
                        C274="INSUMO",
                                        IFERROR(
                                            IF(
                                                INDEX(
                                                    Insumos!C:C,
                                                    MATCH(
                                                        A274&amp;B274,
                                                        Insumos!I:I,
                                                        0)
                                                )="Mao_obra",
                                                INDEX(
                                                    Insumos!F:F,
                                                    MATCH(
                                                        A274&amp;B274,
                                                        Insumos!I:I,
                                                        0)
                                                ),
                                                0
                                            ),
                                            "Não encontrado"),
                                        IFERROR(
                                            INDEX(M:M,
                                                MATCH(
                                                    A274&amp;B274,AG:AG,
                                                    0)
                                            ),
                                            "Não encontrado")
                                    )</f>
        <v>36.374978400000003</v>
      </c>
      <c r="M274" s="72">
        <f t="shared" ref="M274:M279" si="168">L274*G274/1</f>
        <v>89.446071885600006</v>
      </c>
      <c r="N274" s="72">
        <f>IF(
                        C274="INSUMO",
                                        IFERROR(
                                            IF(
                                                INDEX(
                                                    Insumos!C:C,
                                                    MATCH(
                                                        A274&amp;B274,
                                                        Insumos!I:I,
                                                        0)
                                                )="Equipamento",
                                                INDEX(
                                                    Insumos!F:F,
                                                    MATCH(
                                                        A274&amp;B274,
                                                        Insumos!I:I,
                                                        0)
                                                ),
                                                0
                                            ),
                                            "Não encontrado"),
                                        IFERROR(
                                            INDEX(O:O,
                                                MATCH(
                                                    A274&amp;B274,AG:AG,
                                                    0)
                                            ),
                                            "Não encontrado")
                                    )</f>
        <v>0</v>
      </c>
      <c r="O274" s="72">
        <f t="shared" ref="O274:O279" si="169">N274*G274/1</f>
        <v>0</v>
      </c>
      <c r="P274" s="72">
        <f>IF(
                        C274="INSUMO",
                                        IFERROR(
                                            IF(
                                                INDEX(
                                                    Insumos!C:C,
                                                    MATCH(
                                                        A274&amp;B274,
                                                        Insumos!I:I,
                                                        0)
                                                )="Transporte",
                                                INDEX(
                                                    Insumos!F:F,
                                                    MATCH(
                                                        A274&amp;B274,
                                                        Insumos!I:I,
                                                        0)
                                                ),
                                                0
                                            ),
                                            "Não encontrado"),
                                        IFERROR(
                                            INDEX(Q:Q,
                                                MATCH(
                                                    A274&amp;B274,AG:AG,
                                                    0)
                                            ),
                                            "Não encontrado")
                                    )</f>
        <v>0</v>
      </c>
      <c r="Q274" s="72">
        <f t="shared" ref="Q274:Q279" si="170">P274*G274/1</f>
        <v>0</v>
      </c>
      <c r="R274" s="72">
        <f>IF(
                        C274="INSUMO",
                                        IFERROR(
                                            IF(
                                                INDEX(
                                                    Insumos!C:C,
                                                    MATCH(
                                                        A274&amp;B274,
                                                        Insumos!I:I,
                                                        0)
                                                )="Terceirizados",
                                                INDEX(
                                                    Insumos!F:F,
                                                    MATCH(
                                                        A274&amp;B274,
                                                        Insumos!I:I,
                                                        0)
                                                ),
                                                0
                                            ),
                                            "Não encontrado"),
                                        IFERROR(
                                            INDEX(S:S,
                                                MATCH(
                                                    A274&amp;B274,AG:AG,
                                                    0)
                                            ),
                                            "Não encontrado")
                                    )</f>
        <v>0</v>
      </c>
      <c r="S274" s="72">
        <f t="shared" ref="S274:S279" si="171">R274*G274/1</f>
        <v>0</v>
      </c>
      <c r="T274" s="72">
        <f>IF(
                        C274="INSUMO",
                                        IFERROR(
                                            IF(
                                                INDEX(
                                                    Insumos!C:C,
                                                    MATCH(
                                                        A274&amp;B274,
                                                        Insumos!I:I,
                                                        0)
                                                )="Comissionamento",
                                                INDEX(
                                                    Insumos!F:F,
                                                    MATCH(
                                                        A274&amp;B274,
                                                        Insumos!I:I,
                                                        0)
                                                ),
                                                0
                                            ),
                                            "Não encontrado"),
                                        IFERROR(
                                            INDEX(U:U,
                                                MATCH(
                                                    A274&amp;B274,AG:AG,
                                                    0)
                                            ),
                                            "Não encontrado")
                                    )</f>
        <v>0</v>
      </c>
      <c r="U274" s="72">
        <f t="shared" ref="U274:U279" si="172">T274*G274/1</f>
        <v>0</v>
      </c>
      <c r="V274" s="72">
        <f>IF(
                        C274="INSUMO",
                                        IFERROR(
                                            IF(
                                                INDEX(
                                                    Insumos!C:C,
                                                    MATCH(
                                                        A274&amp;B274,
                                                        Insumos!I:I,
                                                        0)
                                                )="Verba",
                                                INDEX(
                                                    Insumos!F:F,
                                                    MATCH(
                                                        A274&amp;B274,
                                                        Insumos!I:I,
                                                        0)
                                                ),
                                                0
                                            ),
                                            "Não encontrado"),
                                        IFERROR(
                                            INDEX(W:W,
                                                MATCH(
                                                    A274&amp;B274,AG:AG,
                                                    0)
                                            ),
                                            "Não encontrado")
                                    )</f>
        <v>0</v>
      </c>
      <c r="W274" s="72">
        <f t="shared" ref="W274:W279" si="173">V274*G274/1</f>
        <v>0</v>
      </c>
      <c r="X274" s="72">
        <f>IF(
                        C274="INSUMO",
                                        IFERROR(
                                            IF(
                                                INDEX(
                                                    Insumos!C:C,
                                                    MATCH(
                                                        A274&amp;B274,
                                                        Insumos!I:I,
                                                        0)
                                                )="Outro",
                                                INDEX(
                                                    Insumos!F:F,
                                                    MATCH(
                                                        A274&amp;B274,
                                                        Insumos!I:I,
                                                        0)
                                                ),
                                                0
                                            ),
                                            "Não encontrado"),
                                        IFERROR(
                                            INDEX(Y:Y,
                                                MATCH(
                                                    A274&amp;B274,AG:AG,
                                                    0)
                                            ),
                                            "Não encontrado")
                                    )</f>
        <v>4.57</v>
      </c>
      <c r="Y274" s="72">
        <f t="shared" ref="Y274:Y279" si="174">X274*G274/1</f>
        <v>11.237630000000001</v>
      </c>
      <c r="Z274" s="72">
        <f>IF(
                            C274="INSUMO",
                            IFERROR(
                                INDEX(
                                    Insumos!F:F,
                                    MATCH(
                                        A274&amp;B274,
                                        Insumos!I:I,
                                        0)
                                ),
                                "Não encontrado"),
                            IFERROR(
                                INDEX(AA:AA,
                                    MATCH(
                                        A274&amp;B274,AG:AG,
                                        0)
                                ),
                                "Não encontrado")
                        )</f>
        <v>40.944978399999997</v>
      </c>
      <c r="AA274" s="72">
        <f t="shared" ref="AA274:AA279" si="175">G274*Z274</f>
        <v>100.6837018856</v>
      </c>
      <c r="AB274" s="73"/>
      <c r="AC274" s="73"/>
      <c r="AD274" s="70" t="s">
        <v>39</v>
      </c>
      <c r="AE274" s="74"/>
      <c r="AF274" s="74"/>
    </row>
    <row r="275" spans="1:33" x14ac:dyDescent="0.25">
      <c r="A275" s="138" t="s">
        <v>166</v>
      </c>
      <c r="B275" s="60" t="s">
        <v>38</v>
      </c>
      <c r="C275" s="61" t="s">
        <v>86</v>
      </c>
      <c r="D275" s="62" t="s">
        <v>40</v>
      </c>
      <c r="E275" s="62" t="s">
        <v>167</v>
      </c>
      <c r="F275" s="63" t="s">
        <v>90</v>
      </c>
      <c r="G275" s="63">
        <v>2.4590000000000001</v>
      </c>
      <c r="H275" s="64">
        <f>IF(
                        C275="INSUMO",
                                        IFERROR(
                                            IF(
                                                INDEX(
                                                    Insumos!C:C,
                                                    MATCH(
                                                        A275&amp;B275,
                                                        Insumos!I:I,
                                                        0)
                                                )="Material",
                                                INDEX(
                                                    Insumos!F:F,
                                                    MATCH(
                                                        A275&amp;B275,
                                                        Insumos!I:I,
                                                        0)
                                                ),
                                                0
                                            ),
                                            "Não encontrado"),
                                        IFERROR(
                                            INDEX(I:I,
                                                MATCH(
                                                    A275&amp;B275,AG:AG,
                                                    0)
                                            ),
                                            "Não encontrado")
                                    )</f>
        <v>0</v>
      </c>
      <c r="I275" s="64">
        <f t="shared" si="166"/>
        <v>0</v>
      </c>
      <c r="J275" s="64">
        <f t="shared" si="167"/>
        <v>38.106880000000004</v>
      </c>
      <c r="K275" s="64">
        <f t="shared" si="167"/>
        <v>93.704817919999996</v>
      </c>
      <c r="L275" s="64">
        <f>IF(
                        C275="INSUMO",
                                        IFERROR(
                                            IF(
                                                INDEX(
                                                    Insumos!C:C,
                                                    MATCH(
                                                        A275&amp;B275,
                                                        Insumos!I:I,
                                                        0)
                                                )="Mao_obra",
                                                INDEX(
                                                    Insumos!F:F,
                                                    MATCH(
                                                        A275&amp;B275,
                                                        Insumos!I:I,
                                                        0)
                                                ),
                                                0
                                            ),
                                            "Não encontrado"),
                                        IFERROR(
                                            INDEX(M:M,
                                                MATCH(
                                                    A275&amp;B275,AG:AG,
                                                    0)
                                            ),
                                            "Não encontrado")
                                    )</f>
        <v>33.086880000000001</v>
      </c>
      <c r="M275" s="64">
        <f t="shared" si="168"/>
        <v>81.360637920000002</v>
      </c>
      <c r="N275" s="64">
        <f>IF(
                        C275="INSUMO",
                                        IFERROR(
                                            IF(
                                                INDEX(
                                                    Insumos!C:C,
                                                    MATCH(
                                                        A275&amp;B275,
                                                        Insumos!I:I,
                                                        0)
                                                )="Equipamento",
                                                INDEX(
                                                    Insumos!F:F,
                                                    MATCH(
                                                        A275&amp;B275,
                                                        Insumos!I:I,
                                                        0)
                                                ),
                                                0
                                            ),
                                            "Não encontrado"),
                                        IFERROR(
                                            INDEX(O:O,
                                                MATCH(
                                                    A275&amp;B275,AG:AG,
                                                    0)
                                            ),
                                            "Não encontrado")
                                    )</f>
        <v>0</v>
      </c>
      <c r="O275" s="64">
        <f t="shared" si="169"/>
        <v>0</v>
      </c>
      <c r="P275" s="64">
        <f>IF(
                        C275="INSUMO",
                                        IFERROR(
                                            IF(
                                                INDEX(
                                                    Insumos!C:C,
                                                    MATCH(
                                                        A275&amp;B275,
                                                        Insumos!I:I,
                                                        0)
                                                )="Transporte",
                                                INDEX(
                                                    Insumos!F:F,
                                                    MATCH(
                                                        A275&amp;B275,
                                                        Insumos!I:I,
                                                        0)
                                                ),
                                                0
                                            ),
                                            "Não encontrado"),
                                        IFERROR(
                                            INDEX(Q:Q,
                                                MATCH(
                                                    A275&amp;B275,AG:AG,
                                                    0)
                                            ),
                                            "Não encontrado")
                                    )</f>
        <v>0</v>
      </c>
      <c r="Q275" s="64">
        <f t="shared" si="170"/>
        <v>0</v>
      </c>
      <c r="R275" s="64">
        <f>IF(
                        C275="INSUMO",
                                        IFERROR(
                                            IF(
                                                INDEX(
                                                    Insumos!C:C,
                                                    MATCH(
                                                        A275&amp;B275,
                                                        Insumos!I:I,
                                                        0)
                                                )="Terceirizados",
                                                INDEX(
                                                    Insumos!F:F,
                                                    MATCH(
                                                        A275&amp;B275,
                                                        Insumos!I:I,
                                                        0)
                                                ),
                                                0
                                            ),
                                            "Não encontrado"),
                                        IFERROR(
                                            INDEX(S:S,
                                                MATCH(
                                                    A275&amp;B275,AG:AG,
                                                    0)
                                            ),
                                            "Não encontrado")
                                    )</f>
        <v>0</v>
      </c>
      <c r="S275" s="64">
        <f t="shared" si="171"/>
        <v>0</v>
      </c>
      <c r="T275" s="64">
        <f>IF(
                        C275="INSUMO",
                                        IFERROR(
                                            IF(
                                                INDEX(
                                                    Insumos!C:C,
                                                    MATCH(
                                                        A275&amp;B275,
                                                        Insumos!I:I,
                                                        0)
                                                )="Comissionamento",
                                                INDEX(
                                                    Insumos!F:F,
                                                    MATCH(
                                                        A275&amp;B275,
                                                        Insumos!I:I,
                                                        0)
                                                ),
                                                0
                                            ),
                                            "Não encontrado"),
                                        IFERROR(
                                            INDEX(U:U,
                                                MATCH(
                                                    A275&amp;B275,AG:AG,
                                                    0)
                                            ),
                                            "Não encontrado")
                                    )</f>
        <v>0</v>
      </c>
      <c r="U275" s="64">
        <f t="shared" si="172"/>
        <v>0</v>
      </c>
      <c r="V275" s="64">
        <f>IF(
                        C275="INSUMO",
                                        IFERROR(
                                            IF(
                                                INDEX(
                                                    Insumos!C:C,
                                                    MATCH(
                                                        A275&amp;B275,
                                                        Insumos!I:I,
                                                        0)
                                                )="Verba",
                                                INDEX(
                                                    Insumos!F:F,
                                                    MATCH(
                                                        A275&amp;B275,
                                                        Insumos!I:I,
                                                        0)
                                                ),
                                                0
                                            ),
                                            "Não encontrado"),
                                        IFERROR(
                                            INDEX(W:W,
                                                MATCH(
                                                    A275&amp;B275,AG:AG,
                                                    0)
                                            ),
                                            "Não encontrado")
                                    )</f>
        <v>0</v>
      </c>
      <c r="W275" s="64">
        <f t="shared" si="173"/>
        <v>0</v>
      </c>
      <c r="X275" s="64">
        <f>IF(
                        C275="INSUMO",
                                        IFERROR(
                                            IF(
                                                INDEX(
                                                    Insumos!C:C,
                                                    MATCH(
                                                        A275&amp;B275,
                                                        Insumos!I:I,
                                                        0)
                                                )="Outro",
                                                INDEX(
                                                    Insumos!F:F,
                                                    MATCH(
                                                        A275&amp;B275,
                                                        Insumos!I:I,
                                                        0)
                                                ),
                                                0
                                            ),
                                            "Não encontrado"),
                                        IFERROR(
                                            INDEX(Y:Y,
                                                MATCH(
                                                    A275&amp;B275,AG:AG,
                                                    0)
                                            ),
                                            "Não encontrado")
                                    )</f>
        <v>5.0199999999999996</v>
      </c>
      <c r="Y275" s="64">
        <f t="shared" si="174"/>
        <v>12.34418</v>
      </c>
      <c r="Z275" s="64">
        <f>IF(
                            C275="INSUMO",
                            IFERROR(
                                INDEX(
                                    Insumos!F:F,
                                    MATCH(
                                        A275&amp;B275,
                                        Insumos!I:I,
                                        0)
                                ),
                                "Não encontrado"),
                            IFERROR(
                                INDEX(AA:AA,
                                    MATCH(
                                        A275&amp;B275,AG:AG,
                                        0)
                                ),
                                "Não encontrado")
                        )</f>
        <v>38.106879999999997</v>
      </c>
      <c r="AA275" s="64">
        <f t="shared" si="175"/>
        <v>93.704817919999996</v>
      </c>
      <c r="AB275" s="65"/>
      <c r="AC275" s="65"/>
      <c r="AD275" s="62" t="s">
        <v>39</v>
      </c>
      <c r="AE275" s="66"/>
      <c r="AF275" s="66"/>
    </row>
    <row r="276" spans="1:33" x14ac:dyDescent="0.25">
      <c r="A276" s="137" t="s">
        <v>88</v>
      </c>
      <c r="B276" s="68" t="s">
        <v>38</v>
      </c>
      <c r="C276" s="69" t="s">
        <v>86</v>
      </c>
      <c r="D276" s="70" t="s">
        <v>40</v>
      </c>
      <c r="E276" s="70" t="s">
        <v>89</v>
      </c>
      <c r="F276" s="71" t="s">
        <v>90</v>
      </c>
      <c r="G276" s="71">
        <v>7.3769999999999998</v>
      </c>
      <c r="H276" s="72">
        <f>IF(
                        C276="INSUMO",
                                        IFERROR(
                                            IF(
                                                INDEX(
                                                    Insumos!C:C,
                                                    MATCH(
                                                        A276&amp;B276,
                                                        Insumos!I:I,
                                                        0)
                                                )="Material",
                                                INDEX(
                                                    Insumos!F:F,
                                                    MATCH(
                                                        A276&amp;B276,
                                                        Insumos!I:I,
                                                        0)
                                                ),
                                                0
                                            ),
                                            "Não encontrado"),
                                        IFERROR(
                                            INDEX(I:I,
                                                MATCH(
                                                    A276&amp;B276,AG:AG,
                                                    0)
                                            ),
                                            "Não encontrado")
                                    )</f>
        <v>0</v>
      </c>
      <c r="I276" s="72">
        <f t="shared" si="166"/>
        <v>0</v>
      </c>
      <c r="J276" s="72">
        <f t="shared" si="167"/>
        <v>28.049120000000002</v>
      </c>
      <c r="K276" s="72">
        <f t="shared" si="167"/>
        <v>206.91835824000003</v>
      </c>
      <c r="L276" s="72">
        <f>IF(
                        C276="INSUMO",
                                        IFERROR(
                                            IF(
                                                INDEX(
                                                    Insumos!C:C,
                                                    MATCH(
                                                        A276&amp;B276,
                                                        Insumos!I:I,
                                                        0)
                                                )="Mao_obra",
                                                INDEX(
                                                    Insumos!F:F,
                                                    MATCH(
                                                        A276&amp;B276,
                                                        Insumos!I:I,
                                                        0)
                                                ),
                                                0
                                            ),
                                            "Não encontrado"),
                                        IFERROR(
                                            INDEX(M:M,
                                                MATCH(
                                                    A276&amp;B276,AG:AG,
                                                    0)
                                            ),
                                            "Não encontrado")
                                    )</f>
        <v>23.079120000000003</v>
      </c>
      <c r="M276" s="72">
        <f t="shared" si="168"/>
        <v>170.25466824000003</v>
      </c>
      <c r="N276" s="72">
        <f>IF(
                        C276="INSUMO",
                                        IFERROR(
                                            IF(
                                                INDEX(
                                                    Insumos!C:C,
                                                    MATCH(
                                                        A276&amp;B276,
                                                        Insumos!I:I,
                                                        0)
                                                )="Equipamento",
                                                INDEX(
                                                    Insumos!F:F,
                                                    MATCH(
                                                        A276&amp;B276,
                                                        Insumos!I:I,
                                                        0)
                                                ),
                                                0
                                            ),
                                            "Não encontrado"),
                                        IFERROR(
                                            INDEX(O:O,
                                                MATCH(
                                                    A276&amp;B276,AG:AG,
                                                    0)
                                            ),
                                            "Não encontrado")
                                    )</f>
        <v>0</v>
      </c>
      <c r="O276" s="72">
        <f t="shared" si="169"/>
        <v>0</v>
      </c>
      <c r="P276" s="72">
        <f>IF(
                        C276="INSUMO",
                                        IFERROR(
                                            IF(
                                                INDEX(
                                                    Insumos!C:C,
                                                    MATCH(
                                                        A276&amp;B276,
                                                        Insumos!I:I,
                                                        0)
                                                )="Transporte",
                                                INDEX(
                                                    Insumos!F:F,
                                                    MATCH(
                                                        A276&amp;B276,
                                                        Insumos!I:I,
                                                        0)
                                                ),
                                                0
                                            ),
                                            "Não encontrado"),
                                        IFERROR(
                                            INDEX(Q:Q,
                                                MATCH(
                                                    A276&amp;B276,AG:AG,
                                                    0)
                                            ),
                                            "Não encontrado")
                                    )</f>
        <v>0</v>
      </c>
      <c r="Q276" s="72">
        <f t="shared" si="170"/>
        <v>0</v>
      </c>
      <c r="R276" s="72">
        <f>IF(
                        C276="INSUMO",
                                        IFERROR(
                                            IF(
                                                INDEX(
                                                    Insumos!C:C,
                                                    MATCH(
                                                        A276&amp;B276,
                                                        Insumos!I:I,
                                                        0)
                                                )="Terceirizados",
                                                INDEX(
                                                    Insumos!F:F,
                                                    MATCH(
                                                        A276&amp;B276,
                                                        Insumos!I:I,
                                                        0)
                                                ),
                                                0
                                            ),
                                            "Não encontrado"),
                                        IFERROR(
                                            INDEX(S:S,
                                                MATCH(
                                                    A276&amp;B276,AG:AG,
                                                    0)
                                            ),
                                            "Não encontrado")
                                    )</f>
        <v>0</v>
      </c>
      <c r="S276" s="72">
        <f t="shared" si="171"/>
        <v>0</v>
      </c>
      <c r="T276" s="72">
        <f>IF(
                        C276="INSUMO",
                                        IFERROR(
                                            IF(
                                                INDEX(
                                                    Insumos!C:C,
                                                    MATCH(
                                                        A276&amp;B276,
                                                        Insumos!I:I,
                                                        0)
                                                )="Comissionamento",
                                                INDEX(
                                                    Insumos!F:F,
                                                    MATCH(
                                                        A276&amp;B276,
                                                        Insumos!I:I,
                                                        0)
                                                ),
                                                0
                                            ),
                                            "Não encontrado"),
                                        IFERROR(
                                            INDEX(U:U,
                                                MATCH(
                                                    A276&amp;B276,AG:AG,
                                                    0)
                                            ),
                                            "Não encontrado")
                                    )</f>
        <v>0</v>
      </c>
      <c r="U276" s="72">
        <f t="shared" si="172"/>
        <v>0</v>
      </c>
      <c r="V276" s="72">
        <f>IF(
                        C276="INSUMO",
                                        IFERROR(
                                            IF(
                                                INDEX(
                                                    Insumos!C:C,
                                                    MATCH(
                                                        A276&amp;B276,
                                                        Insumos!I:I,
                                                        0)
                                                )="Verba",
                                                INDEX(
                                                    Insumos!F:F,
                                                    MATCH(
                                                        A276&amp;B276,
                                                        Insumos!I:I,
                                                        0)
                                                ),
                                                0
                                            ),
                                            "Não encontrado"),
                                        IFERROR(
                                            INDEX(W:W,
                                                MATCH(
                                                    A276&amp;B276,AG:AG,
                                                    0)
                                            ),
                                            "Não encontrado")
                                    )</f>
        <v>0</v>
      </c>
      <c r="W276" s="72">
        <f t="shared" si="173"/>
        <v>0</v>
      </c>
      <c r="X276" s="72">
        <f>IF(
                        C276="INSUMO",
                                        IFERROR(
                                            IF(
                                                INDEX(
                                                    Insumos!C:C,
                                                    MATCH(
                                                        A276&amp;B276,
                                                        Insumos!I:I,
                                                        0)
                                                )="Outro",
                                                INDEX(
                                                    Insumos!F:F,
                                                    MATCH(
                                                        A276&amp;B276,
                                                        Insumos!I:I,
                                                        0)
                                                ),
                                                0
                                            ),
                                            "Não encontrado"),
                                        IFERROR(
                                            INDEX(Y:Y,
                                                MATCH(
                                                    A276&amp;B276,AG:AG,
                                                    0)
                                            ),
                                            "Não encontrado")
                                    )</f>
        <v>4.97</v>
      </c>
      <c r="Y276" s="72">
        <f t="shared" si="174"/>
        <v>36.663689999999995</v>
      </c>
      <c r="Z276" s="72">
        <f>IF(
                            C276="INSUMO",
                            IFERROR(
                                INDEX(
                                    Insumos!F:F,
                                    MATCH(
                                        A276&amp;B276,
                                        Insumos!I:I,
                                        0)
                                ),
                                "Não encontrado"),
                            IFERROR(
                                INDEX(AA:AA,
                                    MATCH(
                                        A276&amp;B276,AG:AG,
                                        0)
                                ),
                                "Não encontrado")
                        )</f>
        <v>28.049120000000002</v>
      </c>
      <c r="AA276" s="72">
        <f t="shared" si="175"/>
        <v>206.91835824</v>
      </c>
      <c r="AB276" s="73"/>
      <c r="AC276" s="73"/>
      <c r="AD276" s="70" t="s">
        <v>39</v>
      </c>
      <c r="AE276" s="74"/>
      <c r="AF276" s="74"/>
    </row>
    <row r="277" spans="1:33" x14ac:dyDescent="0.25">
      <c r="A277" s="138" t="s">
        <v>304</v>
      </c>
      <c r="B277" s="60" t="s">
        <v>38</v>
      </c>
      <c r="C277" s="61" t="s">
        <v>86</v>
      </c>
      <c r="D277" s="62" t="s">
        <v>40</v>
      </c>
      <c r="E277" s="62" t="s">
        <v>305</v>
      </c>
      <c r="F277" s="63" t="s">
        <v>111</v>
      </c>
      <c r="G277" s="63">
        <v>1.417</v>
      </c>
      <c r="H277" s="64">
        <f>IF(
                        C277="INSUMO",
                                        IFERROR(
                                            IF(
                                                INDEX(
                                                    Insumos!C:C,
                                                    MATCH(
                                                        A277&amp;B277,
                                                        Insumos!I:I,
                                                        0)
                                                )="Material",
                                                INDEX(
                                                    Insumos!F:F,
                                                    MATCH(
                                                        A277&amp;B277,
                                                        Insumos!I:I,
                                                        0)
                                                ),
                                                0
                                            ),
                                            "Não encontrado"),
                                        IFERROR(
                                            INDEX(I:I,
                                                MATCH(
                                                    A277&amp;B277,AG:AG,
                                                    0)
                                            ),
                                            "Não encontrado")
                                    )</f>
        <v>0</v>
      </c>
      <c r="I277" s="64">
        <f t="shared" si="166"/>
        <v>0</v>
      </c>
      <c r="J277" s="64">
        <f t="shared" si="167"/>
        <v>0.60566310400000001</v>
      </c>
      <c r="K277" s="64">
        <f t="shared" si="167"/>
        <v>0.85822461836800001</v>
      </c>
      <c r="L277" s="64">
        <f>IF(
                        C277="INSUMO",
                                        IFERROR(
                                            IF(
                                                INDEX(
                                                    Insumos!C:C,
                                                    MATCH(
                                                        A277&amp;B277,
                                                        Insumos!I:I,
                                                        0)
                                                )="Mao_obra",
                                                INDEX(
                                                    Insumos!F:F,
                                                    MATCH(
                                                        A277&amp;B277,
                                                        Insumos!I:I,
                                                        0)
                                                ),
                                                0
                                            ),
                                            "Não encontrado"),
                                        IFERROR(
                                            INDEX(M:M,
                                                MATCH(
                                                    A277&amp;B277,AG:AG,
                                                    0)
                                            ),
                                            "Não encontrado")
                                    )</f>
        <v>0</v>
      </c>
      <c r="M277" s="64">
        <f t="shared" si="168"/>
        <v>0</v>
      </c>
      <c r="N277" s="64">
        <f>IF(
                        C277="INSUMO",
                                        IFERROR(
                                            IF(
                                                INDEX(
                                                    Insumos!C:C,
                                                    MATCH(
                                                        A277&amp;B277,
                                                        Insumos!I:I,
                                                        0)
                                                )="Equipamento",
                                                INDEX(
                                                    Insumos!F:F,
                                                    MATCH(
                                                        A277&amp;B277,
                                                        Insumos!I:I,
                                                        0)
                                                ),
                                                0
                                            ),
                                            "Não encontrado"),
                                        IFERROR(
                                            INDEX(O:O,
                                                MATCH(
                                                    A277&amp;B277,AG:AG,
                                                    0)
                                            ),
                                            "Não encontrado")
                                    )</f>
        <v>0.60566310400000001</v>
      </c>
      <c r="O277" s="64">
        <f t="shared" si="169"/>
        <v>0.85822461836800001</v>
      </c>
      <c r="P277" s="64">
        <f>IF(
                        C277="INSUMO",
                                        IFERROR(
                                            IF(
                                                INDEX(
                                                    Insumos!C:C,
                                                    MATCH(
                                                        A277&amp;B277,
                                                        Insumos!I:I,
                                                        0)
                                                )="Transporte",
                                                INDEX(
                                                    Insumos!F:F,
                                                    MATCH(
                                                        A277&amp;B277,
                                                        Insumos!I:I,
                                                        0)
                                                ),
                                                0
                                            ),
                                            "Não encontrado"),
                                        IFERROR(
                                            INDEX(Q:Q,
                                                MATCH(
                                                    A277&amp;B277,AG:AG,
                                                    0)
                                            ),
                                            "Não encontrado")
                                    )</f>
        <v>0</v>
      </c>
      <c r="Q277" s="64">
        <f t="shared" si="170"/>
        <v>0</v>
      </c>
      <c r="R277" s="64">
        <f>IF(
                        C277="INSUMO",
                                        IFERROR(
                                            IF(
                                                INDEX(
                                                    Insumos!C:C,
                                                    MATCH(
                                                        A277&amp;B277,
                                                        Insumos!I:I,
                                                        0)
                                                )="Terceirizados",
                                                INDEX(
                                                    Insumos!F:F,
                                                    MATCH(
                                                        A277&amp;B277,
                                                        Insumos!I:I,
                                                        0)
                                                ),
                                                0
                                            ),
                                            "Não encontrado"),
                                        IFERROR(
                                            INDEX(S:S,
                                                MATCH(
                                                    A277&amp;B277,AG:AG,
                                                    0)
                                            ),
                                            "Não encontrado")
                                    )</f>
        <v>0</v>
      </c>
      <c r="S277" s="64">
        <f t="shared" si="171"/>
        <v>0</v>
      </c>
      <c r="T277" s="64">
        <f>IF(
                        C277="INSUMO",
                                        IFERROR(
                                            IF(
                                                INDEX(
                                                    Insumos!C:C,
                                                    MATCH(
                                                        A277&amp;B277,
                                                        Insumos!I:I,
                                                        0)
                                                )="Comissionamento",
                                                INDEX(
                                                    Insumos!F:F,
                                                    MATCH(
                                                        A277&amp;B277,
                                                        Insumos!I:I,
                                                        0)
                                                ),
                                                0
                                            ),
                                            "Não encontrado"),
                                        IFERROR(
                                            INDEX(U:U,
                                                MATCH(
                                                    A277&amp;B277,AG:AG,
                                                    0)
                                            ),
                                            "Não encontrado")
                                    )</f>
        <v>0</v>
      </c>
      <c r="U277" s="64">
        <f t="shared" si="172"/>
        <v>0</v>
      </c>
      <c r="V277" s="64">
        <f>IF(
                        C277="INSUMO",
                                        IFERROR(
                                            IF(
                                                INDEX(
                                                    Insumos!C:C,
                                                    MATCH(
                                                        A277&amp;B277,
                                                        Insumos!I:I,
                                                        0)
                                                )="Verba",
                                                INDEX(
                                                    Insumos!F:F,
                                                    MATCH(
                                                        A277&amp;B277,
                                                        Insumos!I:I,
                                                        0)
                                                ),
                                                0
                                            ),
                                            "Não encontrado"),
                                        IFERROR(
                                            INDEX(W:W,
                                                MATCH(
                                                    A277&amp;B277,AG:AG,
                                                    0)
                                            ),
                                            "Não encontrado")
                                    )</f>
        <v>0</v>
      </c>
      <c r="W277" s="64">
        <f t="shared" si="173"/>
        <v>0</v>
      </c>
      <c r="X277" s="64">
        <f>IF(
                        C277="INSUMO",
                                        IFERROR(
                                            IF(
                                                INDEX(
                                                    Insumos!C:C,
                                                    MATCH(
                                                        A277&amp;B277,
                                                        Insumos!I:I,
                                                        0)
                                                )="Outro",
                                                INDEX(
                                                    Insumos!F:F,
                                                    MATCH(
                                                        A277&amp;B277,
                                                        Insumos!I:I,
                                                        0)
                                                ),
                                                0
                                            ),
                                            "Não encontrado"),
                                        IFERROR(
                                            INDEX(Y:Y,
                                                MATCH(
                                                    A277&amp;B277,AG:AG,
                                                    0)
                                            ),
                                            "Não encontrado")
                                    )</f>
        <v>0</v>
      </c>
      <c r="Y277" s="64">
        <f t="shared" si="174"/>
        <v>0</v>
      </c>
      <c r="Z277" s="64">
        <f>IF(
                            C277="INSUMO",
                            IFERROR(
                                INDEX(
                                    Insumos!F:F,
                                    MATCH(
                                        A277&amp;B277,
                                        Insumos!I:I,
                                        0)
                                ),
                                "Não encontrado"),
                            IFERROR(
                                INDEX(AA:AA,
                                    MATCH(
                                        A277&amp;B277,AG:AG,
                                        0)
                                ),
                                "Não encontrado")
                        )</f>
        <v>0.60566310400000001</v>
      </c>
      <c r="AA277" s="64">
        <f t="shared" si="175"/>
        <v>0.85822461836800001</v>
      </c>
      <c r="AB277" s="65"/>
      <c r="AC277" s="65"/>
      <c r="AD277" s="62" t="s">
        <v>39</v>
      </c>
      <c r="AE277" s="66"/>
      <c r="AF277" s="66"/>
    </row>
    <row r="278" spans="1:33" x14ac:dyDescent="0.25">
      <c r="A278" s="137" t="s">
        <v>306</v>
      </c>
      <c r="B278" s="68" t="s">
        <v>38</v>
      </c>
      <c r="C278" s="69" t="s">
        <v>86</v>
      </c>
      <c r="D278" s="70" t="s">
        <v>40</v>
      </c>
      <c r="E278" s="70" t="s">
        <v>307</v>
      </c>
      <c r="F278" s="71" t="s">
        <v>114</v>
      </c>
      <c r="G278" s="71">
        <v>1.042</v>
      </c>
      <c r="H278" s="72">
        <f>IF(
                        C278="INSUMO",
                                        IFERROR(
                                            IF(
                                                INDEX(
                                                    Insumos!C:C,
                                                    MATCH(
                                                        A278&amp;B278,
                                                        Insumos!I:I,
                                                        0)
                                                )="Material",
                                                INDEX(
                                                    Insumos!F:F,
                                                    MATCH(
                                                        A278&amp;B278,
                                                        Insumos!I:I,
                                                        0)
                                                ),
                                                0
                                            ),
                                            "Não encontrado"),
                                        IFERROR(
                                            INDEX(I:I,
                                                MATCH(
                                                    A278&amp;B278,AG:AG,
                                                    0)
                                            ),
                                            "Não encontrado")
                                    )</f>
        <v>0</v>
      </c>
      <c r="I278" s="72">
        <f t="shared" si="166"/>
        <v>0</v>
      </c>
      <c r="J278" s="72">
        <f t="shared" si="167"/>
        <v>1.4319671039999999</v>
      </c>
      <c r="K278" s="72">
        <f t="shared" si="167"/>
        <v>1.492109722368</v>
      </c>
      <c r="L278" s="72">
        <f>IF(
                        C278="INSUMO",
                                        IFERROR(
                                            IF(
                                                INDEX(
                                                    Insumos!C:C,
                                                    MATCH(
                                                        A278&amp;B278,
                                                        Insumos!I:I,
                                                        0)
                                                )="Mao_obra",
                                                INDEX(
                                                    Insumos!F:F,
                                                    MATCH(
                                                        A278&amp;B278,
                                                        Insumos!I:I,
                                                        0)
                                                ),
                                                0
                                            ),
                                            "Não encontrado"),
                                        IFERROR(
                                            INDEX(M:M,
                                                MATCH(
                                                    A278&amp;B278,AG:AG,
                                                    0)
                                            ),
                                            "Não encontrado")
                                    )</f>
        <v>0</v>
      </c>
      <c r="M278" s="72">
        <f t="shared" si="168"/>
        <v>0</v>
      </c>
      <c r="N278" s="72">
        <f>IF(
                        C278="INSUMO",
                                        IFERROR(
                                            IF(
                                                INDEX(
                                                    Insumos!C:C,
                                                    MATCH(
                                                        A278&amp;B278,
                                                        Insumos!I:I,
                                                        0)
                                                )="Equipamento",
                                                INDEX(
                                                    Insumos!F:F,
                                                    MATCH(
                                                        A278&amp;B278,
                                                        Insumos!I:I,
                                                        0)
                                                ),
                                                0
                                            ),
                                            "Não encontrado"),
                                        IFERROR(
                                            INDEX(O:O,
                                                MATCH(
                                                    A278&amp;B278,AG:AG,
                                                    0)
                                            ),
                                            "Não encontrado")
                                    )</f>
        <v>0.98996710399999999</v>
      </c>
      <c r="O278" s="72">
        <f t="shared" si="169"/>
        <v>1.031545722368</v>
      </c>
      <c r="P278" s="72">
        <f>IF(
                        C278="INSUMO",
                                        IFERROR(
                                            IF(
                                                INDEX(
                                                    Insumos!C:C,
                                                    MATCH(
                                                        A278&amp;B278,
                                                        Insumos!I:I,
                                                        0)
                                                )="Transporte",
                                                INDEX(
                                                    Insumos!F:F,
                                                    MATCH(
                                                        A278&amp;B278,
                                                        Insumos!I:I,
                                                        0)
                                                ),
                                                0
                                            ),
                                            "Não encontrado"),
                                        IFERROR(
                                            INDEX(Q:Q,
                                                MATCH(
                                                    A278&amp;B278,AG:AG,
                                                    0)
                                            ),
                                            "Não encontrado")
                                    )</f>
        <v>0</v>
      </c>
      <c r="Q278" s="72">
        <f t="shared" si="170"/>
        <v>0</v>
      </c>
      <c r="R278" s="72">
        <f>IF(
                        C278="INSUMO",
                                        IFERROR(
                                            IF(
                                                INDEX(
                                                    Insumos!C:C,
                                                    MATCH(
                                                        A278&amp;B278,
                                                        Insumos!I:I,
                                                        0)
                                                )="Terceirizados",
                                                INDEX(
                                                    Insumos!F:F,
                                                    MATCH(
                                                        A278&amp;B278,
                                                        Insumos!I:I,
                                                        0)
                                                ),
                                                0
                                            ),
                                            "Não encontrado"),
                                        IFERROR(
                                            INDEX(S:S,
                                                MATCH(
                                                    A278&amp;B278,AG:AG,
                                                    0)
                                            ),
                                            "Não encontrado")
                                    )</f>
        <v>0</v>
      </c>
      <c r="S278" s="72">
        <f t="shared" si="171"/>
        <v>0</v>
      </c>
      <c r="T278" s="72">
        <f>IF(
                        C278="INSUMO",
                                        IFERROR(
                                            IF(
                                                INDEX(
                                                    Insumos!C:C,
                                                    MATCH(
                                                        A278&amp;B278,
                                                        Insumos!I:I,
                                                        0)
                                                )="Comissionamento",
                                                INDEX(
                                                    Insumos!F:F,
                                                    MATCH(
                                                        A278&amp;B278,
                                                        Insumos!I:I,
                                                        0)
                                                ),
                                                0
                                            ),
                                            "Não encontrado"),
                                        IFERROR(
                                            INDEX(U:U,
                                                MATCH(
                                                    A278&amp;B278,AG:AG,
                                                    0)
                                            ),
                                            "Não encontrado")
                                    )</f>
        <v>0</v>
      </c>
      <c r="U278" s="72">
        <f t="shared" si="172"/>
        <v>0</v>
      </c>
      <c r="V278" s="72">
        <f>IF(
                        C278="INSUMO",
                                        IFERROR(
                                            IF(
                                                INDEX(
                                                    Insumos!C:C,
                                                    MATCH(
                                                        A278&amp;B278,
                                                        Insumos!I:I,
                                                        0)
                                                )="Verba",
                                                INDEX(
                                                    Insumos!F:F,
                                                    MATCH(
                                                        A278&amp;B278,
                                                        Insumos!I:I,
                                                        0)
                                                ),
                                                0
                                            ),
                                            "Não encontrado"),
                                        IFERROR(
                                            INDEX(W:W,
                                                MATCH(
                                                    A278&amp;B278,AG:AG,
                                                    0)
                                            ),
                                            "Não encontrado")
                                    )</f>
        <v>0</v>
      </c>
      <c r="W278" s="72">
        <f t="shared" si="173"/>
        <v>0</v>
      </c>
      <c r="X278" s="72">
        <f>IF(
                        C278="INSUMO",
                                        IFERROR(
                                            IF(
                                                INDEX(
                                                    Insumos!C:C,
                                                    MATCH(
                                                        A278&amp;B278,
                                                        Insumos!I:I,
                                                        0)
                                                )="Outro",
                                                INDEX(
                                                    Insumos!F:F,
                                                    MATCH(
                                                        A278&amp;B278,
                                                        Insumos!I:I,
                                                        0)
                                                ),
                                                0
                                            ),
                                            "Não encontrado"),
                                        IFERROR(
                                            INDEX(Y:Y,
                                                MATCH(
                                                    A278&amp;B278,AG:AG,
                                                    0)
                                            ),
                                            "Não encontrado")
                                    )</f>
        <v>0.442</v>
      </c>
      <c r="Y278" s="72">
        <f t="shared" si="174"/>
        <v>0.46056400000000003</v>
      </c>
      <c r="Z278" s="72">
        <f>IF(
                            C278="INSUMO",
                            IFERROR(
                                INDEX(
                                    Insumos!F:F,
                                    MATCH(
                                        A278&amp;B278,
                                        Insumos!I:I,
                                        0)
                                ),
                                "Não encontrado"),
                            IFERROR(
                                INDEX(AA:AA,
                                    MATCH(
                                        A278&amp;B278,AG:AG,
                                        0)
                                ),
                                "Não encontrado")
                        )</f>
        <v>1.4319671039999999</v>
      </c>
      <c r="AA278" s="72">
        <f t="shared" si="175"/>
        <v>1.492109722368</v>
      </c>
      <c r="AB278" s="73"/>
      <c r="AC278" s="73"/>
      <c r="AD278" s="70" t="s">
        <v>39</v>
      </c>
      <c r="AE278" s="74"/>
      <c r="AF278" s="74"/>
    </row>
    <row r="279" spans="1:33" x14ac:dyDescent="0.25">
      <c r="A279" s="138" t="s">
        <v>361</v>
      </c>
      <c r="B279" s="60" t="s">
        <v>38</v>
      </c>
      <c r="C279" s="61" t="s">
        <v>45</v>
      </c>
      <c r="D279" s="62" t="s">
        <v>40</v>
      </c>
      <c r="E279" s="62" t="s">
        <v>362</v>
      </c>
      <c r="F279" s="63" t="s">
        <v>108</v>
      </c>
      <c r="G279" s="63">
        <v>1.105</v>
      </c>
      <c r="H279" s="64">
        <f>IF(
                        C279="INSUMO",
                                        IFERROR(
                                            IF(
                                                INDEX(
                                                    Insumos!C:C,
                                                    MATCH(
                                                        A279&amp;B279,
                                                        Insumos!I:I,
                                                        0)
                                                )="Material",
                                                INDEX(
                                                    Insumos!F:F,
                                                    MATCH(
                                                        A279&amp;B279,
                                                        Insumos!I:I,
                                                        0)
                                                ),
                                                0
                                            ),
                                            "Não encontrado"),
                                        IFERROR(
                                            INDEX(I:I,
                                                MATCH(
                                                    A279&amp;B279,AG:AG,
                                                    0)
                                            ),
                                            "Não encontrado")
                                    )</f>
        <v>732.82</v>
      </c>
      <c r="I279" s="64">
        <f t="shared" si="166"/>
        <v>809.76610000000005</v>
      </c>
      <c r="J279" s="64">
        <f t="shared" si="167"/>
        <v>0</v>
      </c>
      <c r="K279" s="64">
        <f t="shared" si="167"/>
        <v>0</v>
      </c>
      <c r="L279" s="64">
        <f>IF(
                        C279="INSUMO",
                                        IFERROR(
                                            IF(
                                                INDEX(
                                                    Insumos!C:C,
                                                    MATCH(
                                                        A279&amp;B279,
                                                        Insumos!I:I,
                                                        0)
                                                )="Mao_obra",
                                                INDEX(
                                                    Insumos!F:F,
                                                    MATCH(
                                                        A279&amp;B279,
                                                        Insumos!I:I,
                                                        0)
                                                ),
                                                0
                                            ),
                                            "Não encontrado"),
                                        IFERROR(
                                            INDEX(M:M,
                                                MATCH(
                                                    A279&amp;B279,AG:AG,
                                                    0)
                                            ),
                                            "Não encontrado")
                                    )</f>
        <v>0</v>
      </c>
      <c r="M279" s="64">
        <f t="shared" si="168"/>
        <v>0</v>
      </c>
      <c r="N279" s="64">
        <f>IF(
                        C279="INSUMO",
                                        IFERROR(
                                            IF(
                                                INDEX(
                                                    Insumos!C:C,
                                                    MATCH(
                                                        A279&amp;B279,
                                                        Insumos!I:I,
                                                        0)
                                                )="Equipamento",
                                                INDEX(
                                                    Insumos!F:F,
                                                    MATCH(
                                                        A279&amp;B279,
                                                        Insumos!I:I,
                                                        0)
                                                ),
                                                0
                                            ),
                                            "Não encontrado"),
                                        IFERROR(
                                            INDEX(O:O,
                                                MATCH(
                                                    A279&amp;B279,AG:AG,
                                                    0)
                                            ),
                                            "Não encontrado")
                                    )</f>
        <v>0</v>
      </c>
      <c r="O279" s="64">
        <f t="shared" si="169"/>
        <v>0</v>
      </c>
      <c r="P279" s="64">
        <f>IF(
                        C279="INSUMO",
                                        IFERROR(
                                            IF(
                                                INDEX(
                                                    Insumos!C:C,
                                                    MATCH(
                                                        A279&amp;B279,
                                                        Insumos!I:I,
                                                        0)
                                                )="Transporte",
                                                INDEX(
                                                    Insumos!F:F,
                                                    MATCH(
                                                        A279&amp;B279,
                                                        Insumos!I:I,
                                                        0)
                                                ),
                                                0
                                            ),
                                            "Não encontrado"),
                                        IFERROR(
                                            INDEX(Q:Q,
                                                MATCH(
                                                    A279&amp;B279,AG:AG,
                                                    0)
                                            ),
                                            "Não encontrado")
                                    )</f>
        <v>0</v>
      </c>
      <c r="Q279" s="64">
        <f t="shared" si="170"/>
        <v>0</v>
      </c>
      <c r="R279" s="64">
        <f>IF(
                        C279="INSUMO",
                                        IFERROR(
                                            IF(
                                                INDEX(
                                                    Insumos!C:C,
                                                    MATCH(
                                                        A279&amp;B279,
                                                        Insumos!I:I,
                                                        0)
                                                )="Terceirizados",
                                                INDEX(
                                                    Insumos!F:F,
                                                    MATCH(
                                                        A279&amp;B279,
                                                        Insumos!I:I,
                                                        0)
                                                ),
                                                0
                                            ),
                                            "Não encontrado"),
                                        IFERROR(
                                            INDEX(S:S,
                                                MATCH(
                                                    A279&amp;B279,AG:AG,
                                                    0)
                                            ),
                                            "Não encontrado")
                                    )</f>
        <v>0</v>
      </c>
      <c r="S279" s="64">
        <f t="shared" si="171"/>
        <v>0</v>
      </c>
      <c r="T279" s="64">
        <f>IF(
                        C279="INSUMO",
                                        IFERROR(
                                            IF(
                                                INDEX(
                                                    Insumos!C:C,
                                                    MATCH(
                                                        A279&amp;B279,
                                                        Insumos!I:I,
                                                        0)
                                                )="Comissionamento",
                                                INDEX(
                                                    Insumos!F:F,
                                                    MATCH(
                                                        A279&amp;B279,
                                                        Insumos!I:I,
                                                        0)
                                                ),
                                                0
                                            ),
                                            "Não encontrado"),
                                        IFERROR(
                                            INDEX(U:U,
                                                MATCH(
                                                    A279&amp;B279,AG:AG,
                                                    0)
                                            ),
                                            "Não encontrado")
                                    )</f>
        <v>0</v>
      </c>
      <c r="U279" s="64">
        <f t="shared" si="172"/>
        <v>0</v>
      </c>
      <c r="V279" s="64">
        <f>IF(
                        C279="INSUMO",
                                        IFERROR(
                                            IF(
                                                INDEX(
                                                    Insumos!C:C,
                                                    MATCH(
                                                        A279&amp;B279,
                                                        Insumos!I:I,
                                                        0)
                                                )="Verba",
                                                INDEX(
                                                    Insumos!F:F,
                                                    MATCH(
                                                        A279&amp;B279,
                                                        Insumos!I:I,
                                                        0)
                                                ),
                                                0
                                            ),
                                            "Não encontrado"),
                                        IFERROR(
                                            INDEX(W:W,
                                                MATCH(
                                                    A279&amp;B279,AG:AG,
                                                    0)
                                            ),
                                            "Não encontrado")
                                    )</f>
        <v>0</v>
      </c>
      <c r="W279" s="64">
        <f t="shared" si="173"/>
        <v>0</v>
      </c>
      <c r="X279" s="64">
        <f>IF(
                        C279="INSUMO",
                                        IFERROR(
                                            IF(
                                                INDEX(
                                                    Insumos!C:C,
                                                    MATCH(
                                                        A279&amp;B279,
                                                        Insumos!I:I,
                                                        0)
                                                )="Outro",
                                                INDEX(
                                                    Insumos!F:F,
                                                    MATCH(
                                                        A279&amp;B279,
                                                        Insumos!I:I,
                                                        0)
                                                ),
                                                0
                                            ),
                                            "Não encontrado"),
                                        IFERROR(
                                            INDEX(Y:Y,
                                                MATCH(
                                                    A279&amp;B279,AG:AG,
                                                    0)
                                            ),
                                            "Não encontrado")
                                    )</f>
        <v>0</v>
      </c>
      <c r="Y279" s="64">
        <f t="shared" si="174"/>
        <v>0</v>
      </c>
      <c r="Z279" s="64">
        <f>IF(
                            C279="INSUMO",
                            IFERROR(
                                INDEX(
                                    Insumos!F:F,
                                    MATCH(
                                        A279&amp;B279,
                                        Insumos!I:I,
                                        0)
                                ),
                                "Não encontrado"),
                            IFERROR(
                                INDEX(AA:AA,
                                    MATCH(
                                        A279&amp;B279,AG:AG,
                                        0)
                                ),
                                "Não encontrado")
                        )</f>
        <v>732.82</v>
      </c>
      <c r="AA279" s="64">
        <f t="shared" si="175"/>
        <v>809.76610000000005</v>
      </c>
      <c r="AB279" s="65"/>
      <c r="AC279" s="65"/>
      <c r="AD279" s="62" t="s">
        <v>39</v>
      </c>
      <c r="AE279" s="66"/>
      <c r="AF279" s="66"/>
    </row>
    <row r="280" spans="1:33" x14ac:dyDescent="0.25">
      <c r="A280" s="136" t="s">
        <v>363</v>
      </c>
      <c r="B280" s="51" t="s">
        <v>38</v>
      </c>
      <c r="C280" s="52" t="s">
        <v>39</v>
      </c>
      <c r="D280" s="53" t="s">
        <v>40</v>
      </c>
      <c r="E280" s="53" t="s">
        <v>364</v>
      </c>
      <c r="F280" s="54" t="s">
        <v>95</v>
      </c>
      <c r="G280" s="55"/>
      <c r="H280" s="56"/>
      <c r="I280" s="56">
        <f>SUM(I281:I285)</f>
        <v>8.6559699999999999</v>
      </c>
      <c r="J280" s="56"/>
      <c r="K280" s="56">
        <f>SUM(K281:K285)</f>
        <v>6.0501471011799985</v>
      </c>
      <c r="L280" s="56"/>
      <c r="M280" s="56">
        <f>SUM(M281:M285)</f>
        <v>5.2228511011799998</v>
      </c>
      <c r="N280" s="56"/>
      <c r="O280" s="56">
        <f>SUM(O281:O285)</f>
        <v>0</v>
      </c>
      <c r="P280" s="56"/>
      <c r="Q280" s="56">
        <f>SUM(Q281:Q285)</f>
        <v>0</v>
      </c>
      <c r="R280" s="56"/>
      <c r="S280" s="56">
        <f>SUM(S281:S285)</f>
        <v>0</v>
      </c>
      <c r="T280" s="56"/>
      <c r="U280" s="56">
        <f>SUM(U281:U285)</f>
        <v>0</v>
      </c>
      <c r="V280" s="56"/>
      <c r="W280" s="56">
        <f>SUM(W281:W285)</f>
        <v>0</v>
      </c>
      <c r="X280" s="56"/>
      <c r="Y280" s="56">
        <f>SUM(Y281:Y285)</f>
        <v>0.82729599999999992</v>
      </c>
      <c r="Z280" s="56"/>
      <c r="AA280" s="56">
        <f>SUM(AA281:AA285)</f>
        <v>14.706117101179998</v>
      </c>
      <c r="AB280" s="57" t="s">
        <v>39</v>
      </c>
      <c r="AC280" s="57"/>
      <c r="AD280" s="53" t="s">
        <v>39</v>
      </c>
      <c r="AE280" s="58" t="s">
        <v>39</v>
      </c>
      <c r="AF280" s="58" t="s">
        <v>348</v>
      </c>
      <c r="AG280" t="str">
        <f>A280&amp;B280&amp;C280</f>
        <v>92768SINAPI</v>
      </c>
    </row>
    <row r="281" spans="1:33" x14ac:dyDescent="0.25">
      <c r="A281" s="137" t="s">
        <v>284</v>
      </c>
      <c r="B281" s="68" t="s">
        <v>38</v>
      </c>
      <c r="C281" s="69" t="s">
        <v>86</v>
      </c>
      <c r="D281" s="70" t="s">
        <v>40</v>
      </c>
      <c r="E281" s="70" t="s">
        <v>285</v>
      </c>
      <c r="F281" s="71" t="s">
        <v>95</v>
      </c>
      <c r="G281" s="71">
        <v>1</v>
      </c>
      <c r="H281" s="72">
        <f>IF(
                        C281="INSUMO",
                                        IFERROR(
                                            IF(
                                                INDEX(
                                                    Insumos!C:C,
                                                    MATCH(
                                                        A281&amp;B281,
                                                        Insumos!I:I,
                                                        0)
                                                )="Material",
                                                INDEX(
                                                    Insumos!F:F,
                                                    MATCH(
                                                        A281&amp;B281,
                                                        Insumos!I:I,
                                                        0)
                                                ),
                                                0
                                            ),
                                            "Não encontrado"),
                                        IFERROR(
                                            INDEX(I:I,
                                                MATCH(
                                                    A281&amp;B281,AG:AG,
                                                    0)
                                            ),
                                            "Não encontrado")
                                    )</f>
        <v>7.5114000000000001</v>
      </c>
      <c r="I281" s="72">
        <f>H281*G281/1</f>
        <v>7.5114000000000001</v>
      </c>
      <c r="J281" s="72">
        <f t="shared" ref="J281:K285" si="176">T281 + N281 + L281 + X281 + R281 + P281 + V281</f>
        <v>2.4815458926999998</v>
      </c>
      <c r="K281" s="72">
        <f t="shared" si="176"/>
        <v>2.4815458926999998</v>
      </c>
      <c r="L281" s="72">
        <f>IF(
                        C281="INSUMO",
                                        IFERROR(
                                            IF(
                                                INDEX(
                                                    Insumos!C:C,
                                                    MATCH(
                                                        A281&amp;B281,
                                                        Insumos!I:I,
                                                        0)
                                                )="Mao_obra",
                                                INDEX(
                                                    Insumos!F:F,
                                                    MATCH(
                                                        A281&amp;B281,
                                                        Insumos!I:I,
                                                        0)
                                                ),
                                                0
                                            ),
                                            "Não encontrado"),
                                        IFERROR(
                                            INDEX(M:M,
                                                MATCH(
                                                    A281&amp;B281,AG:AG,
                                                    0)
                                            ),
                                            "Não encontrado")
                                    )</f>
        <v>2.1421938926999999</v>
      </c>
      <c r="M281" s="72">
        <f>L281*G281/1</f>
        <v>2.1421938926999999</v>
      </c>
      <c r="N281" s="72">
        <f>IF(
                        C281="INSUMO",
                                        IFERROR(
                                            IF(
                                                INDEX(
                                                    Insumos!C:C,
                                                    MATCH(
                                                        A281&amp;B281,
                                                        Insumos!I:I,
                                                        0)
                                                )="Equipamento",
                                                INDEX(
                                                    Insumos!F:F,
                                                    MATCH(
                                                        A281&amp;B281,
                                                        Insumos!I:I,
                                                        0)
                                                ),
                                                0
                                            ),
                                            "Não encontrado"),
                                        IFERROR(
                                            INDEX(O:O,
                                                MATCH(
                                                    A281&amp;B281,AG:AG,
                                                    0)
                                            ),
                                            "Não encontrado")
                                    )</f>
        <v>0</v>
      </c>
      <c r="O281" s="72">
        <f>N281*G281/1</f>
        <v>0</v>
      </c>
      <c r="P281" s="72">
        <f>IF(
                        C281="INSUMO",
                                        IFERROR(
                                            IF(
                                                INDEX(
                                                    Insumos!C:C,
                                                    MATCH(
                                                        A281&amp;B281,
                                                        Insumos!I:I,
                                                        0)
                                                )="Transporte",
                                                INDEX(
                                                    Insumos!F:F,
                                                    MATCH(
                                                        A281&amp;B281,
                                                        Insumos!I:I,
                                                        0)
                                                ),
                                                0
                                            ),
                                            "Não encontrado"),
                                        IFERROR(
                                            INDEX(Q:Q,
                                                MATCH(
                                                    A281&amp;B281,AG:AG,
                                                    0)
                                            ),
                                            "Não encontrado")
                                    )</f>
        <v>0</v>
      </c>
      <c r="Q281" s="72">
        <f>P281*G281/1</f>
        <v>0</v>
      </c>
      <c r="R281" s="72">
        <f>IF(
                        C281="INSUMO",
                                        IFERROR(
                                            IF(
                                                INDEX(
                                                    Insumos!C:C,
                                                    MATCH(
                                                        A281&amp;B281,
                                                        Insumos!I:I,
                                                        0)
                                                )="Terceirizados",
                                                INDEX(
                                                    Insumos!F:F,
                                                    MATCH(
                                                        A281&amp;B281,
                                                        Insumos!I:I,
                                                        0)
                                                ),
                                                0
                                            ),
                                            "Não encontrado"),
                                        IFERROR(
                                            INDEX(S:S,
                                                MATCH(
                                                    A281&amp;B281,AG:AG,
                                                    0)
                                            ),
                                            "Não encontrado")
                                    )</f>
        <v>0</v>
      </c>
      <c r="S281" s="72">
        <f>R281*G281/1</f>
        <v>0</v>
      </c>
      <c r="T281" s="72">
        <f>IF(
                        C281="INSUMO",
                                        IFERROR(
                                            IF(
                                                INDEX(
                                                    Insumos!C:C,
                                                    MATCH(
                                                        A281&amp;B281,
                                                        Insumos!I:I,
                                                        0)
                                                )="Comissionamento",
                                                INDEX(
                                                    Insumos!F:F,
                                                    MATCH(
                                                        A281&amp;B281,
                                                        Insumos!I:I,
                                                        0)
                                                ),
                                                0
                                            ),
                                            "Não encontrado"),
                                        IFERROR(
                                            INDEX(U:U,
                                                MATCH(
                                                    A281&amp;B281,AG:AG,
                                                    0)
                                            ),
                                            "Não encontrado")
                                    )</f>
        <v>0</v>
      </c>
      <c r="U281" s="72">
        <f>T281*G281/1</f>
        <v>0</v>
      </c>
      <c r="V281" s="72">
        <f>IF(
                        C281="INSUMO",
                                        IFERROR(
                                            IF(
                                                INDEX(
                                                    Insumos!C:C,
                                                    MATCH(
                                                        A281&amp;B281,
                                                        Insumos!I:I,
                                                        0)
                                                )="Verba",
                                                INDEX(
                                                    Insumos!F:F,
                                                    MATCH(
                                                        A281&amp;B281,
                                                        Insumos!I:I,
                                                        0)
                                                ),
                                                0
                                            ),
                                            "Não encontrado"),
                                        IFERROR(
                                            INDEX(W:W,
                                                MATCH(
                                                    A281&amp;B281,AG:AG,
                                                    0)
                                            ),
                                            "Não encontrado")
                                    )</f>
        <v>0</v>
      </c>
      <c r="W281" s="72">
        <f>V281*G281/1</f>
        <v>0</v>
      </c>
      <c r="X281" s="72">
        <f>IF(
                        C281="INSUMO",
                                        IFERROR(
                                            IF(
                                                INDEX(
                                                    Insumos!C:C,
                                                    MATCH(
                                                        A281&amp;B281,
                                                        Insumos!I:I,
                                                        0)
                                                )="Outro",
                                                INDEX(
                                                    Insumos!F:F,
                                                    MATCH(
                                                        A281&amp;B281,
                                                        Insumos!I:I,
                                                        0)
                                                ),
                                                0
                                            ),
                                            "Não encontrado"),
                                        IFERROR(
                                            INDEX(Y:Y,
                                                MATCH(
                                                    A281&amp;B281,AG:AG,
                                                    0)
                                            ),
                                            "Não encontrado")
                                    )</f>
        <v>0.33935199999999999</v>
      </c>
      <c r="Y281" s="72">
        <f>X281*G281/1</f>
        <v>0.33935199999999999</v>
      </c>
      <c r="Z281" s="72">
        <f>IF(
                            C281="INSUMO",
                            IFERROR(
                                INDEX(
                                    Insumos!F:F,
                                    MATCH(
                                        A281&amp;B281,
                                        Insumos!I:I,
                                        0)
                                ),
                                "Não encontrado"),
                            IFERROR(
                                INDEX(AA:AA,
                                    MATCH(
                                        A281&amp;B281,AG:AG,
                                        0)
                                ),
                                "Não encontrado")
                        )</f>
        <v>9.9929458926999999</v>
      </c>
      <c r="AA281" s="72">
        <f>G281*Z281</f>
        <v>9.9929458926999999</v>
      </c>
      <c r="AB281" s="73"/>
      <c r="AC281" s="73"/>
      <c r="AD281" s="70" t="s">
        <v>39</v>
      </c>
      <c r="AE281" s="74"/>
      <c r="AF281" s="74"/>
    </row>
    <row r="282" spans="1:33" x14ac:dyDescent="0.25">
      <c r="A282" s="138" t="s">
        <v>286</v>
      </c>
      <c r="B282" s="60" t="s">
        <v>38</v>
      </c>
      <c r="C282" s="61" t="s">
        <v>86</v>
      </c>
      <c r="D282" s="62" t="s">
        <v>40</v>
      </c>
      <c r="E282" s="62" t="s">
        <v>287</v>
      </c>
      <c r="F282" s="63" t="s">
        <v>90</v>
      </c>
      <c r="G282" s="63">
        <v>8.3599999999999994E-2</v>
      </c>
      <c r="H282" s="64">
        <f>IF(
                        C282="INSUMO",
                                        IFERROR(
                                            IF(
                                                INDEX(
                                                    Insumos!C:C,
                                                    MATCH(
                                                        A282&amp;B282,
                                                        Insumos!I:I,
                                                        0)
                                                )="Material",
                                                INDEX(
                                                    Insumos!F:F,
                                                    MATCH(
                                                        A282&amp;B282,
                                                        Insumos!I:I,
                                                        0)
                                                ),
                                                0
                                            ),
                                            "Não encontrado"),
                                        IFERROR(
                                            INDEX(I:I,
                                                MATCH(
                                                    A282&amp;B282,AG:AG,
                                                    0)
                                            ),
                                            "Não encontrado")
                                    )</f>
        <v>0</v>
      </c>
      <c r="I282" s="64">
        <f>H282*G282/1</f>
        <v>0</v>
      </c>
      <c r="J282" s="64">
        <f t="shared" si="176"/>
        <v>37.793896000000004</v>
      </c>
      <c r="K282" s="64">
        <f t="shared" si="176"/>
        <v>3.1595697055999996</v>
      </c>
      <c r="L282" s="64">
        <f>IF(
                        C282="INSUMO",
                                        IFERROR(
                                            IF(
                                                INDEX(
                                                    Insumos!C:C,
                                                    MATCH(
                                                        A282&amp;B282,
                                                        Insumos!I:I,
                                                        0)
                                                )="Mao_obra",
                                                INDEX(
                                                    Insumos!F:F,
                                                    MATCH(
                                                        A282&amp;B282,
                                                        Insumos!I:I,
                                                        0)
                                                ),
                                                0
                                            ),
                                            "Não encontrado"),
                                        IFERROR(
                                            INDEX(M:M,
                                                MATCH(
                                                    A282&amp;B282,AG:AG,
                                                    0)
                                            ),
                                            "Não encontrado")
                                    )</f>
        <v>32.773896000000001</v>
      </c>
      <c r="M282" s="64">
        <f>L282*G282/1</f>
        <v>2.7398977055999998</v>
      </c>
      <c r="N282" s="64">
        <f>IF(
                        C282="INSUMO",
                                        IFERROR(
                                            IF(
                                                INDEX(
                                                    Insumos!C:C,
                                                    MATCH(
                                                        A282&amp;B282,
                                                        Insumos!I:I,
                                                        0)
                                                )="Equipamento",
                                                INDEX(
                                                    Insumos!F:F,
                                                    MATCH(
                                                        A282&amp;B282,
                                                        Insumos!I:I,
                                                        0)
                                                ),
                                                0
                                            ),
                                            "Não encontrado"),
                                        IFERROR(
                                            INDEX(O:O,
                                                MATCH(
                                                    A282&amp;B282,AG:AG,
                                                    0)
                                            ),
                                            "Não encontrado")
                                    )</f>
        <v>0</v>
      </c>
      <c r="O282" s="64">
        <f>N282*G282/1</f>
        <v>0</v>
      </c>
      <c r="P282" s="64">
        <f>IF(
                        C282="INSUMO",
                                        IFERROR(
                                            IF(
                                                INDEX(
                                                    Insumos!C:C,
                                                    MATCH(
                                                        A282&amp;B282,
                                                        Insumos!I:I,
                                                        0)
                                                )="Transporte",
                                                INDEX(
                                                    Insumos!F:F,
                                                    MATCH(
                                                        A282&amp;B282,
                                                        Insumos!I:I,
                                                        0)
                                                ),
                                                0
                                            ),
                                            "Não encontrado"),
                                        IFERROR(
                                            INDEX(Q:Q,
                                                MATCH(
                                                    A282&amp;B282,AG:AG,
                                                    0)
                                            ),
                                            "Não encontrado")
                                    )</f>
        <v>0</v>
      </c>
      <c r="Q282" s="64">
        <f>P282*G282/1</f>
        <v>0</v>
      </c>
      <c r="R282" s="64">
        <f>IF(
                        C282="INSUMO",
                                        IFERROR(
                                            IF(
                                                INDEX(
                                                    Insumos!C:C,
                                                    MATCH(
                                                        A282&amp;B282,
                                                        Insumos!I:I,
                                                        0)
                                                )="Terceirizados",
                                                INDEX(
                                                    Insumos!F:F,
                                                    MATCH(
                                                        A282&amp;B282,
                                                        Insumos!I:I,
                                                        0)
                                                ),
                                                0
                                            ),
                                            "Não encontrado"),
                                        IFERROR(
                                            INDEX(S:S,
                                                MATCH(
                                                    A282&amp;B282,AG:AG,
                                                    0)
                                            ),
                                            "Não encontrado")
                                    )</f>
        <v>0</v>
      </c>
      <c r="S282" s="64">
        <f>R282*G282/1</f>
        <v>0</v>
      </c>
      <c r="T282" s="64">
        <f>IF(
                        C282="INSUMO",
                                        IFERROR(
                                            IF(
                                                INDEX(
                                                    Insumos!C:C,
                                                    MATCH(
                                                        A282&amp;B282,
                                                        Insumos!I:I,
                                                        0)
                                                )="Comissionamento",
                                                INDEX(
                                                    Insumos!F:F,
                                                    MATCH(
                                                        A282&amp;B282,
                                                        Insumos!I:I,
                                                        0)
                                                ),
                                                0
                                            ),
                                            "Não encontrado"),
                                        IFERROR(
                                            INDEX(U:U,
                                                MATCH(
                                                    A282&amp;B282,AG:AG,
                                                    0)
                                            ),
                                            "Não encontrado")
                                    )</f>
        <v>0</v>
      </c>
      <c r="U282" s="64">
        <f>T282*G282/1</f>
        <v>0</v>
      </c>
      <c r="V282" s="64">
        <f>IF(
                        C282="INSUMO",
                                        IFERROR(
                                            IF(
                                                INDEX(
                                                    Insumos!C:C,
                                                    MATCH(
                                                        A282&amp;B282,
                                                        Insumos!I:I,
                                                        0)
                                                )="Verba",
                                                INDEX(
                                                    Insumos!F:F,
                                                    MATCH(
                                                        A282&amp;B282,
                                                        Insumos!I:I,
                                                        0)
                                                ),
                                                0
                                            ),
                                            "Não encontrado"),
                                        IFERROR(
                                            INDEX(W:W,
                                                MATCH(
                                                    A282&amp;B282,AG:AG,
                                                    0)
                                            ),
                                            "Não encontrado")
                                    )</f>
        <v>0</v>
      </c>
      <c r="W282" s="64">
        <f>V282*G282/1</f>
        <v>0</v>
      </c>
      <c r="X282" s="64">
        <f>IF(
                        C282="INSUMO",
                                        IFERROR(
                                            IF(
                                                INDEX(
                                                    Insumos!C:C,
                                                    MATCH(
                                                        A282&amp;B282,
                                                        Insumos!I:I,
                                                        0)
                                                )="Outro",
                                                INDEX(
                                                    Insumos!F:F,
                                                    MATCH(
                                                        A282&amp;B282,
                                                        Insumos!I:I,
                                                        0)
                                                ),
                                                0
                                            ),
                                            "Não encontrado"),
                                        IFERROR(
                                            INDEX(Y:Y,
                                                MATCH(
                                                    A282&amp;B282,AG:AG,
                                                    0)
                                            ),
                                            "Não encontrado")
                                    )</f>
        <v>5.0199999999999996</v>
      </c>
      <c r="Y282" s="64">
        <f>X282*G282/1</f>
        <v>0.41967199999999993</v>
      </c>
      <c r="Z282" s="64">
        <f>IF(
                            C282="INSUMO",
                            IFERROR(
                                INDEX(
                                    Insumos!F:F,
                                    MATCH(
                                        A282&amp;B282,
                                        Insumos!I:I,
                                        0)
                                ),
                                "Não encontrado"),
                            IFERROR(
                                INDEX(AA:AA,
                                    MATCH(
                                        A282&amp;B282,AG:AG,
                                        0)
                                ),
                                "Não encontrado")
                        )</f>
        <v>37.793895999999997</v>
      </c>
      <c r="AA282" s="64">
        <f>G282*Z282</f>
        <v>3.1595697055999996</v>
      </c>
      <c r="AB282" s="65"/>
      <c r="AC282" s="65"/>
      <c r="AD282" s="62" t="s">
        <v>39</v>
      </c>
      <c r="AE282" s="66"/>
      <c r="AF282" s="66"/>
    </row>
    <row r="283" spans="1:33" x14ac:dyDescent="0.25">
      <c r="A283" s="137" t="s">
        <v>288</v>
      </c>
      <c r="B283" s="68" t="s">
        <v>38</v>
      </c>
      <c r="C283" s="69" t="s">
        <v>86</v>
      </c>
      <c r="D283" s="70" t="s">
        <v>40</v>
      </c>
      <c r="E283" s="70" t="s">
        <v>289</v>
      </c>
      <c r="F283" s="71" t="s">
        <v>90</v>
      </c>
      <c r="G283" s="71">
        <v>1.3599999999999999E-2</v>
      </c>
      <c r="H283" s="72">
        <f>IF(
                        C283="INSUMO",
                                        IFERROR(
                                            IF(
                                                INDEX(
                                                    Insumos!C:C,
                                                    MATCH(
                                                        A283&amp;B283,
                                                        Insumos!I:I,
                                                        0)
                                                )="Material",
                                                INDEX(
                                                    Insumos!F:F,
                                                    MATCH(
                                                        A283&amp;B283,
                                                        Insumos!I:I,
                                                        0)
                                                ),
                                                0
                                            ),
                                            "Não encontrado"),
                                        IFERROR(
                                            INDEX(I:I,
                                                MATCH(
                                                    A283&amp;B283,AG:AG,
                                                    0)
                                            ),
                                            "Não encontrado")
                                    )</f>
        <v>0</v>
      </c>
      <c r="I283" s="72">
        <f>H283*G283/1</f>
        <v>0</v>
      </c>
      <c r="J283" s="72">
        <f t="shared" si="176"/>
        <v>30.0758458</v>
      </c>
      <c r="K283" s="72">
        <f t="shared" si="176"/>
        <v>0.40903150288000001</v>
      </c>
      <c r="L283" s="72">
        <f>IF(
                        C283="INSUMO",
                                        IFERROR(
                                            IF(
                                                INDEX(
                                                    Insumos!C:C,
                                                    MATCH(
                                                        A283&amp;B283,
                                                        Insumos!I:I,
                                                        0)
                                                )="Mao_obra",
                                                INDEX(
                                                    Insumos!F:F,
                                                    MATCH(
                                                        A283&amp;B283,
                                                        Insumos!I:I,
                                                        0)
                                                ),
                                                0
                                            ),
                                            "Não encontrado"),
                                        IFERROR(
                                            INDEX(M:M,
                                                MATCH(
                                                    A283&amp;B283,AG:AG,
                                                    0)
                                            ),
                                            "Não encontrado")
                                    )</f>
        <v>25.0558458</v>
      </c>
      <c r="M283" s="72">
        <f>L283*G283/1</f>
        <v>0.34075950288000001</v>
      </c>
      <c r="N283" s="72">
        <f>IF(
                        C283="INSUMO",
                                        IFERROR(
                                            IF(
                                                INDEX(
                                                    Insumos!C:C,
                                                    MATCH(
                                                        A283&amp;B283,
                                                        Insumos!I:I,
                                                        0)
                                                )="Equipamento",
                                                INDEX(
                                                    Insumos!F:F,
                                                    MATCH(
                                                        A283&amp;B283,
                                                        Insumos!I:I,
                                                        0)
                                                ),
                                                0
                                            ),
                                            "Não encontrado"),
                                        IFERROR(
                                            INDEX(O:O,
                                                MATCH(
                                                    A283&amp;B283,AG:AG,
                                                    0)
                                            ),
                                            "Não encontrado")
                                    )</f>
        <v>0</v>
      </c>
      <c r="O283" s="72">
        <f>N283*G283/1</f>
        <v>0</v>
      </c>
      <c r="P283" s="72">
        <f>IF(
                        C283="INSUMO",
                                        IFERROR(
                                            IF(
                                                INDEX(
                                                    Insumos!C:C,
                                                    MATCH(
                                                        A283&amp;B283,
                                                        Insumos!I:I,
                                                        0)
                                                )="Transporte",
                                                INDEX(
                                                    Insumos!F:F,
                                                    MATCH(
                                                        A283&amp;B283,
                                                        Insumos!I:I,
                                                        0)
                                                ),
                                                0
                                            ),
                                            "Não encontrado"),
                                        IFERROR(
                                            INDEX(Q:Q,
                                                MATCH(
                                                    A283&amp;B283,AG:AG,
                                                    0)
                                            ),
                                            "Não encontrado")
                                    )</f>
        <v>0</v>
      </c>
      <c r="Q283" s="72">
        <f>P283*G283/1</f>
        <v>0</v>
      </c>
      <c r="R283" s="72">
        <f>IF(
                        C283="INSUMO",
                                        IFERROR(
                                            IF(
                                                INDEX(
                                                    Insumos!C:C,
                                                    MATCH(
                                                        A283&amp;B283,
                                                        Insumos!I:I,
                                                        0)
                                                )="Terceirizados",
                                                INDEX(
                                                    Insumos!F:F,
                                                    MATCH(
                                                        A283&amp;B283,
                                                        Insumos!I:I,
                                                        0)
                                                ),
                                                0
                                            ),
                                            "Não encontrado"),
                                        IFERROR(
                                            INDEX(S:S,
                                                MATCH(
                                                    A283&amp;B283,AG:AG,
                                                    0)
                                            ),
                                            "Não encontrado")
                                    )</f>
        <v>0</v>
      </c>
      <c r="S283" s="72">
        <f>R283*G283/1</f>
        <v>0</v>
      </c>
      <c r="T283" s="72">
        <f>IF(
                        C283="INSUMO",
                                        IFERROR(
                                            IF(
                                                INDEX(
                                                    Insumos!C:C,
                                                    MATCH(
                                                        A283&amp;B283,
                                                        Insumos!I:I,
                                                        0)
                                                )="Comissionamento",
                                                INDEX(
                                                    Insumos!F:F,
                                                    MATCH(
                                                        A283&amp;B283,
                                                        Insumos!I:I,
                                                        0)
                                                ),
                                                0
                                            ),
                                            "Não encontrado"),
                                        IFERROR(
                                            INDEX(U:U,
                                                MATCH(
                                                    A283&amp;B283,AG:AG,
                                                    0)
                                            ),
                                            "Não encontrado")
                                    )</f>
        <v>0</v>
      </c>
      <c r="U283" s="72">
        <f>T283*G283/1</f>
        <v>0</v>
      </c>
      <c r="V283" s="72">
        <f>IF(
                        C283="INSUMO",
                                        IFERROR(
                                            IF(
                                                INDEX(
                                                    Insumos!C:C,
                                                    MATCH(
                                                        A283&amp;B283,
                                                        Insumos!I:I,
                                                        0)
                                                )="Verba",
                                                INDEX(
                                                    Insumos!F:F,
                                                    MATCH(
                                                        A283&amp;B283,
                                                        Insumos!I:I,
                                                        0)
                                                ),
                                                0
                                            ),
                                            "Não encontrado"),
                                        IFERROR(
                                            INDEX(W:W,
                                                MATCH(
                                                    A283&amp;B283,AG:AG,
                                                    0)
                                            ),
                                            "Não encontrado")
                                    )</f>
        <v>0</v>
      </c>
      <c r="W283" s="72">
        <f>V283*G283/1</f>
        <v>0</v>
      </c>
      <c r="X283" s="72">
        <f>IF(
                        C283="INSUMO",
                                        IFERROR(
                                            IF(
                                                INDEX(
                                                    Insumos!C:C,
                                                    MATCH(
                                                        A283&amp;B283,
                                                        Insumos!I:I,
                                                        0)
                                                )="Outro",
                                                INDEX(
                                                    Insumos!F:F,
                                                    MATCH(
                                                        A283&amp;B283,
                                                        Insumos!I:I,
                                                        0)
                                                ),
                                                0
                                            ),
                                            "Não encontrado"),
                                        IFERROR(
                                            INDEX(Y:Y,
                                                MATCH(
                                                    A283&amp;B283,AG:AG,
                                                    0)
                                            ),
                                            "Não encontrado")
                                    )</f>
        <v>5.0199999999999996</v>
      </c>
      <c r="Y283" s="72">
        <f>X283*G283/1</f>
        <v>6.8271999999999985E-2</v>
      </c>
      <c r="Z283" s="72">
        <f>IF(
                            C283="INSUMO",
                            IFERROR(
                                INDEX(
                                    Insumos!F:F,
                                    MATCH(
                                        A283&amp;B283,
                                        Insumos!I:I,
                                        0)
                                ),
                                "Não encontrado"),
                            IFERROR(
                                INDEX(AA:AA,
                                    MATCH(
                                        A283&amp;B283,AG:AG,
                                        0)
                                ),
                                "Não encontrado")
                        )</f>
        <v>30.0758458</v>
      </c>
      <c r="AA283" s="72">
        <f>G283*Z283</f>
        <v>0.40903150287999995</v>
      </c>
      <c r="AB283" s="73"/>
      <c r="AC283" s="73"/>
      <c r="AD283" s="70" t="s">
        <v>39</v>
      </c>
      <c r="AE283" s="74"/>
      <c r="AF283" s="74"/>
    </row>
    <row r="284" spans="1:33" x14ac:dyDescent="0.25">
      <c r="A284" s="138" t="s">
        <v>290</v>
      </c>
      <c r="B284" s="60" t="s">
        <v>38</v>
      </c>
      <c r="C284" s="61" t="s">
        <v>45</v>
      </c>
      <c r="D284" s="62" t="s">
        <v>40</v>
      </c>
      <c r="E284" s="62" t="s">
        <v>291</v>
      </c>
      <c r="F284" s="63" t="s">
        <v>95</v>
      </c>
      <c r="G284" s="63">
        <v>2.5000000000000001E-2</v>
      </c>
      <c r="H284" s="64">
        <f>IF(
                        C284="INSUMO",
                                        IFERROR(
                                            IF(
                                                INDEX(
                                                    Insumos!C:C,
                                                    MATCH(
                                                        A284&amp;B284,
                                                        Insumos!I:I,
                                                        0)
                                                )="Material",
                                                INDEX(
                                                    Insumos!F:F,
                                                    MATCH(
                                                        A284&amp;B284,
                                                        Insumos!I:I,
                                                        0)
                                                ),
                                                0
                                            ),
                                            "Não encontrado"),
                                        IFERROR(
                                            INDEX(I:I,
                                                MATCH(
                                                    A284&amp;B284,AG:AG,
                                                    0)
                                            ),
                                            "Não encontrado")
                                    )</f>
        <v>25.45</v>
      </c>
      <c r="I284" s="64">
        <f>H284*G284/1</f>
        <v>0.63624999999999998</v>
      </c>
      <c r="J284" s="64">
        <f t="shared" si="176"/>
        <v>0</v>
      </c>
      <c r="K284" s="64">
        <f t="shared" si="176"/>
        <v>0</v>
      </c>
      <c r="L284" s="64">
        <f>IF(
                        C284="INSUMO",
                                        IFERROR(
                                            IF(
                                                INDEX(
                                                    Insumos!C:C,
                                                    MATCH(
                                                        A284&amp;B284,
                                                        Insumos!I:I,
                                                        0)
                                                )="Mao_obra",
                                                INDEX(
                                                    Insumos!F:F,
                                                    MATCH(
                                                        A284&amp;B284,
                                                        Insumos!I:I,
                                                        0)
                                                ),
                                                0
                                            ),
                                            "Não encontrado"),
                                        IFERROR(
                                            INDEX(M:M,
                                                MATCH(
                                                    A284&amp;B284,AG:AG,
                                                    0)
                                            ),
                                            "Não encontrado")
                                    )</f>
        <v>0</v>
      </c>
      <c r="M284" s="64">
        <f>L284*G284/1</f>
        <v>0</v>
      </c>
      <c r="N284" s="64">
        <f>IF(
                        C284="INSUMO",
                                        IFERROR(
                                            IF(
                                                INDEX(
                                                    Insumos!C:C,
                                                    MATCH(
                                                        A284&amp;B284,
                                                        Insumos!I:I,
                                                        0)
                                                )="Equipamento",
                                                INDEX(
                                                    Insumos!F:F,
                                                    MATCH(
                                                        A284&amp;B284,
                                                        Insumos!I:I,
                                                        0)
                                                ),
                                                0
                                            ),
                                            "Não encontrado"),
                                        IFERROR(
                                            INDEX(O:O,
                                                MATCH(
                                                    A284&amp;B284,AG:AG,
                                                    0)
                                            ),
                                            "Não encontrado")
                                    )</f>
        <v>0</v>
      </c>
      <c r="O284" s="64">
        <f>N284*G284/1</f>
        <v>0</v>
      </c>
      <c r="P284" s="64">
        <f>IF(
                        C284="INSUMO",
                                        IFERROR(
                                            IF(
                                                INDEX(
                                                    Insumos!C:C,
                                                    MATCH(
                                                        A284&amp;B284,
                                                        Insumos!I:I,
                                                        0)
                                                )="Transporte",
                                                INDEX(
                                                    Insumos!F:F,
                                                    MATCH(
                                                        A284&amp;B284,
                                                        Insumos!I:I,
                                                        0)
                                                ),
                                                0
                                            ),
                                            "Não encontrado"),
                                        IFERROR(
                                            INDEX(Q:Q,
                                                MATCH(
                                                    A284&amp;B284,AG:AG,
                                                    0)
                                            ),
                                            "Não encontrado")
                                    )</f>
        <v>0</v>
      </c>
      <c r="Q284" s="64">
        <f>P284*G284/1</f>
        <v>0</v>
      </c>
      <c r="R284" s="64">
        <f>IF(
                        C284="INSUMO",
                                        IFERROR(
                                            IF(
                                                INDEX(
                                                    Insumos!C:C,
                                                    MATCH(
                                                        A284&amp;B284,
                                                        Insumos!I:I,
                                                        0)
                                                )="Terceirizados",
                                                INDEX(
                                                    Insumos!F:F,
                                                    MATCH(
                                                        A284&amp;B284,
                                                        Insumos!I:I,
                                                        0)
                                                ),
                                                0
                                            ),
                                            "Não encontrado"),
                                        IFERROR(
                                            INDEX(S:S,
                                                MATCH(
                                                    A284&amp;B284,AG:AG,
                                                    0)
                                            ),
                                            "Não encontrado")
                                    )</f>
        <v>0</v>
      </c>
      <c r="S284" s="64">
        <f>R284*G284/1</f>
        <v>0</v>
      </c>
      <c r="T284" s="64">
        <f>IF(
                        C284="INSUMO",
                                        IFERROR(
                                            IF(
                                                INDEX(
                                                    Insumos!C:C,
                                                    MATCH(
                                                        A284&amp;B284,
                                                        Insumos!I:I,
                                                        0)
                                                )="Comissionamento",
                                                INDEX(
                                                    Insumos!F:F,
                                                    MATCH(
                                                        A284&amp;B284,
                                                        Insumos!I:I,
                                                        0)
                                                ),
                                                0
                                            ),
                                            "Não encontrado"),
                                        IFERROR(
                                            INDEX(U:U,
                                                MATCH(
                                                    A284&amp;B284,AG:AG,
                                                    0)
                                            ),
                                            "Não encontrado")
                                    )</f>
        <v>0</v>
      </c>
      <c r="U284" s="64">
        <f>T284*G284/1</f>
        <v>0</v>
      </c>
      <c r="V284" s="64">
        <f>IF(
                        C284="INSUMO",
                                        IFERROR(
                                            IF(
                                                INDEX(
                                                    Insumos!C:C,
                                                    MATCH(
                                                        A284&amp;B284,
                                                        Insumos!I:I,
                                                        0)
                                                )="Verba",
                                                INDEX(
                                                    Insumos!F:F,
                                                    MATCH(
                                                        A284&amp;B284,
                                                        Insumos!I:I,
                                                        0)
                                                ),
                                                0
                                            ),
                                            "Não encontrado"),
                                        IFERROR(
                                            INDEX(W:W,
                                                MATCH(
                                                    A284&amp;B284,AG:AG,
                                                    0)
                                            ),
                                            "Não encontrado")
                                    )</f>
        <v>0</v>
      </c>
      <c r="W284" s="64">
        <f>V284*G284/1</f>
        <v>0</v>
      </c>
      <c r="X284" s="64">
        <f>IF(
                        C284="INSUMO",
                                        IFERROR(
                                            IF(
                                                INDEX(
                                                    Insumos!C:C,
                                                    MATCH(
                                                        A284&amp;B284,
                                                        Insumos!I:I,
                                                        0)
                                                )="Outro",
                                                INDEX(
                                                    Insumos!F:F,
                                                    MATCH(
                                                        A284&amp;B284,
                                                        Insumos!I:I,
                                                        0)
                                                ),
                                                0
                                            ),
                                            "Não encontrado"),
                                        IFERROR(
                                            INDEX(Y:Y,
                                                MATCH(
                                                    A284&amp;B284,AG:AG,
                                                    0)
                                            ),
                                            "Não encontrado")
                                    )</f>
        <v>0</v>
      </c>
      <c r="Y284" s="64">
        <f>X284*G284/1</f>
        <v>0</v>
      </c>
      <c r="Z284" s="64">
        <f>IF(
                            C284="INSUMO",
                            IFERROR(
                                INDEX(
                                    Insumos!F:F,
                                    MATCH(
                                        A284&amp;B284,
                                        Insumos!I:I,
                                        0)
                                ),
                                "Não encontrado"),
                            IFERROR(
                                INDEX(AA:AA,
                                    MATCH(
                                        A284&amp;B284,AG:AG,
                                        0)
                                ),
                                "Não encontrado")
                        )</f>
        <v>25.45</v>
      </c>
      <c r="AA284" s="64">
        <f>G284*Z284</f>
        <v>0.63624999999999998</v>
      </c>
      <c r="AB284" s="65"/>
      <c r="AC284" s="65"/>
      <c r="AD284" s="62" t="s">
        <v>39</v>
      </c>
      <c r="AE284" s="66"/>
      <c r="AF284" s="66"/>
    </row>
    <row r="285" spans="1:33" x14ac:dyDescent="0.25">
      <c r="A285" s="137" t="s">
        <v>292</v>
      </c>
      <c r="B285" s="68" t="s">
        <v>38</v>
      </c>
      <c r="C285" s="69" t="s">
        <v>45</v>
      </c>
      <c r="D285" s="70" t="s">
        <v>40</v>
      </c>
      <c r="E285" s="70" t="s">
        <v>293</v>
      </c>
      <c r="F285" s="71" t="s">
        <v>78</v>
      </c>
      <c r="G285" s="71">
        <v>2.1179999999999999</v>
      </c>
      <c r="H285" s="72">
        <f>IF(
                        C285="INSUMO",
                                        IFERROR(
                                            IF(
                                                INDEX(
                                                    Insumos!C:C,
                                                    MATCH(
                                                        A285&amp;B285,
                                                        Insumos!I:I,
                                                        0)
                                                )="Material",
                                                INDEX(
                                                    Insumos!F:F,
                                                    MATCH(
                                                        A285&amp;B285,
                                                        Insumos!I:I,
                                                        0)
                                                ),
                                                0
                                            ),
                                            "Não encontrado"),
                                        IFERROR(
                                            INDEX(I:I,
                                                MATCH(
                                                    A285&amp;B285,AG:AG,
                                                    0)
                                            ),
                                            "Não encontrado")
                                    )</f>
        <v>0.24</v>
      </c>
      <c r="I285" s="72">
        <f>H285*G285/1</f>
        <v>0.50831999999999999</v>
      </c>
      <c r="J285" s="72">
        <f t="shared" si="176"/>
        <v>0</v>
      </c>
      <c r="K285" s="72">
        <f t="shared" si="176"/>
        <v>0</v>
      </c>
      <c r="L285" s="72">
        <f>IF(
                        C285="INSUMO",
                                        IFERROR(
                                            IF(
                                                INDEX(
                                                    Insumos!C:C,
                                                    MATCH(
                                                        A285&amp;B285,
                                                        Insumos!I:I,
                                                        0)
                                                )="Mao_obra",
                                                INDEX(
                                                    Insumos!F:F,
                                                    MATCH(
                                                        A285&amp;B285,
                                                        Insumos!I:I,
                                                        0)
                                                ),
                                                0
                                            ),
                                            "Não encontrado"),
                                        IFERROR(
                                            INDEX(M:M,
                                                MATCH(
                                                    A285&amp;B285,AG:AG,
                                                    0)
                                            ),
                                            "Não encontrado")
                                    )</f>
        <v>0</v>
      </c>
      <c r="M285" s="72">
        <f>L285*G285/1</f>
        <v>0</v>
      </c>
      <c r="N285" s="72">
        <f>IF(
                        C285="INSUMO",
                                        IFERROR(
                                            IF(
                                                INDEX(
                                                    Insumos!C:C,
                                                    MATCH(
                                                        A285&amp;B285,
                                                        Insumos!I:I,
                                                        0)
                                                )="Equipamento",
                                                INDEX(
                                                    Insumos!F:F,
                                                    MATCH(
                                                        A285&amp;B285,
                                                        Insumos!I:I,
                                                        0)
                                                ),
                                                0
                                            ),
                                            "Não encontrado"),
                                        IFERROR(
                                            INDEX(O:O,
                                                MATCH(
                                                    A285&amp;B285,AG:AG,
                                                    0)
                                            ),
                                            "Não encontrado")
                                    )</f>
        <v>0</v>
      </c>
      <c r="O285" s="72">
        <f>N285*G285/1</f>
        <v>0</v>
      </c>
      <c r="P285" s="72">
        <f>IF(
                        C285="INSUMO",
                                        IFERROR(
                                            IF(
                                                INDEX(
                                                    Insumos!C:C,
                                                    MATCH(
                                                        A285&amp;B285,
                                                        Insumos!I:I,
                                                        0)
                                                )="Transporte",
                                                INDEX(
                                                    Insumos!F:F,
                                                    MATCH(
                                                        A285&amp;B285,
                                                        Insumos!I:I,
                                                        0)
                                                ),
                                                0
                                            ),
                                            "Não encontrado"),
                                        IFERROR(
                                            INDEX(Q:Q,
                                                MATCH(
                                                    A285&amp;B285,AG:AG,
                                                    0)
                                            ),
                                            "Não encontrado")
                                    )</f>
        <v>0</v>
      </c>
      <c r="Q285" s="72">
        <f>P285*G285/1</f>
        <v>0</v>
      </c>
      <c r="R285" s="72">
        <f>IF(
                        C285="INSUMO",
                                        IFERROR(
                                            IF(
                                                INDEX(
                                                    Insumos!C:C,
                                                    MATCH(
                                                        A285&amp;B285,
                                                        Insumos!I:I,
                                                        0)
                                                )="Terceirizados",
                                                INDEX(
                                                    Insumos!F:F,
                                                    MATCH(
                                                        A285&amp;B285,
                                                        Insumos!I:I,
                                                        0)
                                                ),
                                                0
                                            ),
                                            "Não encontrado"),
                                        IFERROR(
                                            INDEX(S:S,
                                                MATCH(
                                                    A285&amp;B285,AG:AG,
                                                    0)
                                            ),
                                            "Não encontrado")
                                    )</f>
        <v>0</v>
      </c>
      <c r="S285" s="72">
        <f>R285*G285/1</f>
        <v>0</v>
      </c>
      <c r="T285" s="72">
        <f>IF(
                        C285="INSUMO",
                                        IFERROR(
                                            IF(
                                                INDEX(
                                                    Insumos!C:C,
                                                    MATCH(
                                                        A285&amp;B285,
                                                        Insumos!I:I,
                                                        0)
                                                )="Comissionamento",
                                                INDEX(
                                                    Insumos!F:F,
                                                    MATCH(
                                                        A285&amp;B285,
                                                        Insumos!I:I,
                                                        0)
                                                ),
                                                0
                                            ),
                                            "Não encontrado"),
                                        IFERROR(
                                            INDEX(U:U,
                                                MATCH(
                                                    A285&amp;B285,AG:AG,
                                                    0)
                                            ),
                                            "Não encontrado")
                                    )</f>
        <v>0</v>
      </c>
      <c r="U285" s="72">
        <f>T285*G285/1</f>
        <v>0</v>
      </c>
      <c r="V285" s="72">
        <f>IF(
                        C285="INSUMO",
                                        IFERROR(
                                            IF(
                                                INDEX(
                                                    Insumos!C:C,
                                                    MATCH(
                                                        A285&amp;B285,
                                                        Insumos!I:I,
                                                        0)
                                                )="Verba",
                                                INDEX(
                                                    Insumos!F:F,
                                                    MATCH(
                                                        A285&amp;B285,
                                                        Insumos!I:I,
                                                        0)
                                                ),
                                                0
                                            ),
                                            "Não encontrado"),
                                        IFERROR(
                                            INDEX(W:W,
                                                MATCH(
                                                    A285&amp;B285,AG:AG,
                                                    0)
                                            ),
                                            "Não encontrado")
                                    )</f>
        <v>0</v>
      </c>
      <c r="W285" s="72">
        <f>V285*G285/1</f>
        <v>0</v>
      </c>
      <c r="X285" s="72">
        <f>IF(
                        C285="INSUMO",
                                        IFERROR(
                                            IF(
                                                INDEX(
                                                    Insumos!C:C,
                                                    MATCH(
                                                        A285&amp;B285,
                                                        Insumos!I:I,
                                                        0)
                                                )="Outro",
                                                INDEX(
                                                    Insumos!F:F,
                                                    MATCH(
                                                        A285&amp;B285,
                                                        Insumos!I:I,
                                                        0)
                                                ),
                                                0
                                            ),
                                            "Não encontrado"),
                                        IFERROR(
                                            INDEX(Y:Y,
                                                MATCH(
                                                    A285&amp;B285,AG:AG,
                                                    0)
                                            ),
                                            "Não encontrado")
                                    )</f>
        <v>0</v>
      </c>
      <c r="Y285" s="72">
        <f>X285*G285/1</f>
        <v>0</v>
      </c>
      <c r="Z285" s="72">
        <f>IF(
                            C285="INSUMO",
                            IFERROR(
                                INDEX(
                                    Insumos!F:F,
                                    MATCH(
                                        A285&amp;B285,
                                        Insumos!I:I,
                                        0)
                                ),
                                "Não encontrado"),
                            IFERROR(
                                INDEX(AA:AA,
                                    MATCH(
                                        A285&amp;B285,AG:AG,
                                        0)
                                ),
                                "Não encontrado")
                        )</f>
        <v>0.24</v>
      </c>
      <c r="AA285" s="72">
        <f>G285*Z285</f>
        <v>0.50831999999999999</v>
      </c>
      <c r="AB285" s="73"/>
      <c r="AC285" s="73"/>
      <c r="AD285" s="70" t="s">
        <v>39</v>
      </c>
      <c r="AE285" s="74"/>
      <c r="AF285" s="74"/>
    </row>
    <row r="286" spans="1:33" x14ac:dyDescent="0.25">
      <c r="A286" s="136" t="s">
        <v>365</v>
      </c>
      <c r="B286" s="51" t="s">
        <v>76</v>
      </c>
      <c r="C286" s="52" t="s">
        <v>39</v>
      </c>
      <c r="D286" s="53" t="s">
        <v>40</v>
      </c>
      <c r="E286" s="53" t="s">
        <v>366</v>
      </c>
      <c r="F286" s="54" t="s">
        <v>108</v>
      </c>
      <c r="G286" s="55"/>
      <c r="H286" s="56"/>
      <c r="I286" s="56">
        <f>SUM(I287:I292)</f>
        <v>779.89821000000006</v>
      </c>
      <c r="J286" s="56"/>
      <c r="K286" s="56">
        <f>SUM(K287:K292)</f>
        <v>57.232353979103998</v>
      </c>
      <c r="L286" s="56"/>
      <c r="M286" s="56">
        <f>SUM(M287:M292)</f>
        <v>48.524646060000002</v>
      </c>
      <c r="N286" s="56"/>
      <c r="O286" s="56">
        <f>SUM(O287:O292)</f>
        <v>0.198137919104</v>
      </c>
      <c r="P286" s="56"/>
      <c r="Q286" s="56">
        <f>SUM(Q287:Q292)</f>
        <v>0</v>
      </c>
      <c r="R286" s="56"/>
      <c r="S286" s="56">
        <f>SUM(S287:S292)</f>
        <v>0</v>
      </c>
      <c r="T286" s="56"/>
      <c r="U286" s="56">
        <f>SUM(U287:U292)</f>
        <v>0</v>
      </c>
      <c r="V286" s="56"/>
      <c r="W286" s="56">
        <f>SUM(W287:W292)</f>
        <v>0</v>
      </c>
      <c r="X286" s="56"/>
      <c r="Y286" s="56">
        <f>SUM(Y287:Y292)</f>
        <v>8.5095699999999983</v>
      </c>
      <c r="Z286" s="56"/>
      <c r="AA286" s="56">
        <f>SUM(AA287:AA292)</f>
        <v>837.13056397910407</v>
      </c>
      <c r="AB286" s="57" t="s">
        <v>39</v>
      </c>
      <c r="AC286" s="57"/>
      <c r="AD286" s="53" t="s">
        <v>39</v>
      </c>
      <c r="AE286" s="58" t="s">
        <v>39</v>
      </c>
      <c r="AF286" s="58" t="s">
        <v>79</v>
      </c>
      <c r="AG286" t="str">
        <f>A286&amp;B286&amp;C286</f>
        <v>0101PRÓPRIA</v>
      </c>
    </row>
    <row r="287" spans="1:33" x14ac:dyDescent="0.25">
      <c r="A287" s="137" t="s">
        <v>91</v>
      </c>
      <c r="B287" s="68" t="s">
        <v>38</v>
      </c>
      <c r="C287" s="69" t="s">
        <v>86</v>
      </c>
      <c r="D287" s="70" t="s">
        <v>40</v>
      </c>
      <c r="E287" s="70" t="s">
        <v>92</v>
      </c>
      <c r="F287" s="71" t="s">
        <v>90</v>
      </c>
      <c r="G287" s="71">
        <v>0.125</v>
      </c>
      <c r="H287" s="72">
        <f>IF(
                        C287="INSUMO",
                                        IFERROR(
                                            IF(
                                                INDEX(
                                                    Insumos!C:C,
                                                    MATCH(
                                                        A287&amp;B287,
                                                        Insumos!I:I,
                                                        0)
                                                )="Material",
                                                INDEX(
                                                    Insumos!F:F,
                                                    MATCH(
                                                        A287&amp;B287,
                                                        Insumos!I:I,
                                                        0)
                                                ),
                                                0
                                            ),
                                            "Não encontrado"),
                                        IFERROR(
                                            INDEX(I:I,
                                                MATCH(
                                                    A287&amp;B287,AG:AG,
                                                    0)
                                            ),
                                            "Não encontrado")
                                    )</f>
        <v>0</v>
      </c>
      <c r="I287" s="72">
        <f t="shared" ref="I287:I292" si="177">H287*G287/1</f>
        <v>0</v>
      </c>
      <c r="J287" s="72">
        <f t="shared" ref="J287:K292" si="178">T287 + N287 + L287 + X287 + R287 + P287 + V287</f>
        <v>40.944978400000004</v>
      </c>
      <c r="K287" s="72">
        <f t="shared" si="178"/>
        <v>5.1181223000000005</v>
      </c>
      <c r="L287" s="72">
        <f>IF(
                        C287="INSUMO",
                                        IFERROR(
                                            IF(
                                                INDEX(
                                                    Insumos!C:C,
                                                    MATCH(
                                                        A287&amp;B287,
                                                        Insumos!I:I,
                                                        0)
                                                )="Mao_obra",
                                                INDEX(
                                                    Insumos!F:F,
                                                    MATCH(
                                                        A287&amp;B287,
                                                        Insumos!I:I,
                                                        0)
                                                ),
                                                0
                                            ),
                                            "Não encontrado"),
                                        IFERROR(
                                            INDEX(M:M,
                                                MATCH(
                                                    A287&amp;B287,AG:AG,
                                                    0)
                                            ),
                                            "Não encontrado")
                                    )</f>
        <v>36.374978400000003</v>
      </c>
      <c r="M287" s="72">
        <f t="shared" ref="M287:M292" si="179">L287*G287/1</f>
        <v>4.5468723000000004</v>
      </c>
      <c r="N287" s="72">
        <f>IF(
                        C287="INSUMO",
                                        IFERROR(
                                            IF(
                                                INDEX(
                                                    Insumos!C:C,
                                                    MATCH(
                                                        A287&amp;B287,
                                                        Insumos!I:I,
                                                        0)
                                                )="Equipamento",
                                                INDEX(
                                                    Insumos!F:F,
                                                    MATCH(
                                                        A287&amp;B287,
                                                        Insumos!I:I,
                                                        0)
                                                ),
                                                0
                                            ),
                                            "Não encontrado"),
                                        IFERROR(
                                            INDEX(O:O,
                                                MATCH(
                                                    A287&amp;B287,AG:AG,
                                                    0)
                                            ),
                                            "Não encontrado")
                                    )</f>
        <v>0</v>
      </c>
      <c r="O287" s="72">
        <f t="shared" ref="O287:O292" si="180">N287*G287/1</f>
        <v>0</v>
      </c>
      <c r="P287" s="72">
        <f>IF(
                        C287="INSUMO",
                                        IFERROR(
                                            IF(
                                                INDEX(
                                                    Insumos!C:C,
                                                    MATCH(
                                                        A287&amp;B287,
                                                        Insumos!I:I,
                                                        0)
                                                )="Transporte",
                                                INDEX(
                                                    Insumos!F:F,
                                                    MATCH(
                                                        A287&amp;B287,
                                                        Insumos!I:I,
                                                        0)
                                                ),
                                                0
                                            ),
                                            "Não encontrado"),
                                        IFERROR(
                                            INDEX(Q:Q,
                                                MATCH(
                                                    A287&amp;B287,AG:AG,
                                                    0)
                                            ),
                                            "Não encontrado")
                                    )</f>
        <v>0</v>
      </c>
      <c r="Q287" s="72">
        <f t="shared" ref="Q287:Q292" si="181">P287*G287/1</f>
        <v>0</v>
      </c>
      <c r="R287" s="72">
        <f>IF(
                        C287="INSUMO",
                                        IFERROR(
                                            IF(
                                                INDEX(
                                                    Insumos!C:C,
                                                    MATCH(
                                                        A287&amp;B287,
                                                        Insumos!I:I,
                                                        0)
                                                )="Terceirizados",
                                                INDEX(
                                                    Insumos!F:F,
                                                    MATCH(
                                                        A287&amp;B287,
                                                        Insumos!I:I,
                                                        0)
                                                ),
                                                0
                                            ),
                                            "Não encontrado"),
                                        IFERROR(
                                            INDEX(S:S,
                                                MATCH(
                                                    A287&amp;B287,AG:AG,
                                                    0)
                                            ),
                                            "Não encontrado")
                                    )</f>
        <v>0</v>
      </c>
      <c r="S287" s="72">
        <f t="shared" ref="S287:S292" si="182">R287*G287/1</f>
        <v>0</v>
      </c>
      <c r="T287" s="72">
        <f>IF(
                        C287="INSUMO",
                                        IFERROR(
                                            IF(
                                                INDEX(
                                                    Insumos!C:C,
                                                    MATCH(
                                                        A287&amp;B287,
                                                        Insumos!I:I,
                                                        0)
                                                )="Comissionamento",
                                                INDEX(
                                                    Insumos!F:F,
                                                    MATCH(
                                                        A287&amp;B287,
                                                        Insumos!I:I,
                                                        0)
                                                ),
                                                0
                                            ),
                                            "Não encontrado"),
                                        IFERROR(
                                            INDEX(U:U,
                                                MATCH(
                                                    A287&amp;B287,AG:AG,
                                                    0)
                                            ),
                                            "Não encontrado")
                                    )</f>
        <v>0</v>
      </c>
      <c r="U287" s="72">
        <f t="shared" ref="U287:U292" si="183">T287*G287/1</f>
        <v>0</v>
      </c>
      <c r="V287" s="72">
        <f>IF(
                        C287="INSUMO",
                                        IFERROR(
                                            IF(
                                                INDEX(
                                                    Insumos!C:C,
                                                    MATCH(
                                                        A287&amp;B287,
                                                        Insumos!I:I,
                                                        0)
                                                )="Verba",
                                                INDEX(
                                                    Insumos!F:F,
                                                    MATCH(
                                                        A287&amp;B287,
                                                        Insumos!I:I,
                                                        0)
                                                ),
                                                0
                                            ),
                                            "Não encontrado"),
                                        IFERROR(
                                            INDEX(W:W,
                                                MATCH(
                                                    A287&amp;B287,AG:AG,
                                                    0)
                                            ),
                                            "Não encontrado")
                                    )</f>
        <v>0</v>
      </c>
      <c r="W287" s="72">
        <f t="shared" ref="W287:W292" si="184">V287*G287/1</f>
        <v>0</v>
      </c>
      <c r="X287" s="72">
        <f>IF(
                        C287="INSUMO",
                                        IFERROR(
                                            IF(
                                                INDEX(
                                                    Insumos!C:C,
                                                    MATCH(
                                                        A287&amp;B287,
                                                        Insumos!I:I,
                                                        0)
                                                )="Outro",
                                                INDEX(
                                                    Insumos!F:F,
                                                    MATCH(
                                                        A287&amp;B287,
                                                        Insumos!I:I,
                                                        0)
                                                ),
                                                0
                                            ),
                                            "Não encontrado"),
                                        IFERROR(
                                            INDEX(Y:Y,
                                                MATCH(
                                                    A287&amp;B287,AG:AG,
                                                    0)
                                            ),
                                            "Não encontrado")
                                    )</f>
        <v>4.57</v>
      </c>
      <c r="Y287" s="72">
        <f t="shared" ref="Y287:Y292" si="185">X287*G287/1</f>
        <v>0.57125000000000004</v>
      </c>
      <c r="Z287" s="72">
        <f>IF(
                            C287="INSUMO",
                            IFERROR(
                                INDEX(
                                    Insumos!F:F,
                                    MATCH(
                                        A287&amp;B287,
                                        Insumos!I:I,
                                        0)
                                ),
                                "Não encontrado"),
                            IFERROR(
                                INDEX(AA:AA,
                                    MATCH(
                                        A287&amp;B287,AG:AG,
                                        0)
                                ),
                                "Não encontrado")
                        )</f>
        <v>40.944978399999997</v>
      </c>
      <c r="AA287" s="72">
        <f t="shared" ref="AA287:AA292" si="186">G287*Z287</f>
        <v>5.1181222999999996</v>
      </c>
      <c r="AB287" s="73"/>
      <c r="AC287" s="73"/>
      <c r="AD287" s="70" t="s">
        <v>39</v>
      </c>
      <c r="AE287" s="74"/>
      <c r="AF287" s="74"/>
    </row>
    <row r="288" spans="1:33" x14ac:dyDescent="0.25">
      <c r="A288" s="138" t="s">
        <v>166</v>
      </c>
      <c r="B288" s="60" t="s">
        <v>38</v>
      </c>
      <c r="C288" s="61" t="s">
        <v>86</v>
      </c>
      <c r="D288" s="62" t="s">
        <v>40</v>
      </c>
      <c r="E288" s="62" t="s">
        <v>167</v>
      </c>
      <c r="F288" s="63" t="s">
        <v>90</v>
      </c>
      <c r="G288" s="63">
        <v>0.753</v>
      </c>
      <c r="H288" s="64">
        <f>IF(
                        C288="INSUMO",
                                        IFERROR(
                                            IF(
                                                INDEX(
                                                    Insumos!C:C,
                                                    MATCH(
                                                        A288&amp;B288,
                                                        Insumos!I:I,
                                                        0)
                                                )="Material",
                                                INDEX(
                                                    Insumos!F:F,
                                                    MATCH(
                                                        A288&amp;B288,
                                                        Insumos!I:I,
                                                        0)
                                                ),
                                                0
                                            ),
                                            "Não encontrado"),
                                        IFERROR(
                                            INDEX(I:I,
                                                MATCH(
                                                    A288&amp;B288,AG:AG,
                                                    0)
                                            ),
                                            "Não encontrado")
                                    )</f>
        <v>0</v>
      </c>
      <c r="I288" s="64">
        <f t="shared" si="177"/>
        <v>0</v>
      </c>
      <c r="J288" s="64">
        <f t="shared" si="178"/>
        <v>38.106880000000004</v>
      </c>
      <c r="K288" s="64">
        <f t="shared" si="178"/>
        <v>28.694480639999998</v>
      </c>
      <c r="L288" s="64">
        <f>IF(
                        C288="INSUMO",
                                        IFERROR(
                                            IF(
                                                INDEX(
                                                    Insumos!C:C,
                                                    MATCH(
                                                        A288&amp;B288,
                                                        Insumos!I:I,
                                                        0)
                                                )="Mao_obra",
                                                INDEX(
                                                    Insumos!F:F,
                                                    MATCH(
                                                        A288&amp;B288,
                                                        Insumos!I:I,
                                                        0)
                                                ),
                                                0
                                            ),
                                            "Não encontrado"),
                                        IFERROR(
                                            INDEX(M:M,
                                                MATCH(
                                                    A288&amp;B288,AG:AG,
                                                    0)
                                            ),
                                            "Não encontrado")
                                    )</f>
        <v>33.086880000000001</v>
      </c>
      <c r="M288" s="64">
        <f t="shared" si="179"/>
        <v>24.914420639999999</v>
      </c>
      <c r="N288" s="64">
        <f>IF(
                        C288="INSUMO",
                                        IFERROR(
                                            IF(
                                                INDEX(
                                                    Insumos!C:C,
                                                    MATCH(
                                                        A288&amp;B288,
                                                        Insumos!I:I,
                                                        0)
                                                )="Equipamento",
                                                INDEX(
                                                    Insumos!F:F,
                                                    MATCH(
                                                        A288&amp;B288,
                                                        Insumos!I:I,
                                                        0)
                                                ),
                                                0
                                            ),
                                            "Não encontrado"),
                                        IFERROR(
                                            INDEX(O:O,
                                                MATCH(
                                                    A288&amp;B288,AG:AG,
                                                    0)
                                            ),
                                            "Não encontrado")
                                    )</f>
        <v>0</v>
      </c>
      <c r="O288" s="64">
        <f t="shared" si="180"/>
        <v>0</v>
      </c>
      <c r="P288" s="64">
        <f>IF(
                        C288="INSUMO",
                                        IFERROR(
                                            IF(
                                                INDEX(
                                                    Insumos!C:C,
                                                    MATCH(
                                                        A288&amp;B288,
                                                        Insumos!I:I,
                                                        0)
                                                )="Transporte",
                                                INDEX(
                                                    Insumos!F:F,
                                                    MATCH(
                                                        A288&amp;B288,
                                                        Insumos!I:I,
                                                        0)
                                                ),
                                                0
                                            ),
                                            "Não encontrado"),
                                        IFERROR(
                                            INDEX(Q:Q,
                                                MATCH(
                                                    A288&amp;B288,AG:AG,
                                                    0)
                                            ),
                                            "Não encontrado")
                                    )</f>
        <v>0</v>
      </c>
      <c r="Q288" s="64">
        <f t="shared" si="181"/>
        <v>0</v>
      </c>
      <c r="R288" s="64">
        <f>IF(
                        C288="INSUMO",
                                        IFERROR(
                                            IF(
                                                INDEX(
                                                    Insumos!C:C,
                                                    MATCH(
                                                        A288&amp;B288,
                                                        Insumos!I:I,
                                                        0)
                                                )="Terceirizados",
                                                INDEX(
                                                    Insumos!F:F,
                                                    MATCH(
                                                        A288&amp;B288,
                                                        Insumos!I:I,
                                                        0)
                                                ),
                                                0
                                            ),
                                            "Não encontrado"),
                                        IFERROR(
                                            INDEX(S:S,
                                                MATCH(
                                                    A288&amp;B288,AG:AG,
                                                    0)
                                            ),
                                            "Não encontrado")
                                    )</f>
        <v>0</v>
      </c>
      <c r="S288" s="64">
        <f t="shared" si="182"/>
        <v>0</v>
      </c>
      <c r="T288" s="64">
        <f>IF(
                        C288="INSUMO",
                                        IFERROR(
                                            IF(
                                                INDEX(
                                                    Insumos!C:C,
                                                    MATCH(
                                                        A288&amp;B288,
                                                        Insumos!I:I,
                                                        0)
                                                )="Comissionamento",
                                                INDEX(
                                                    Insumos!F:F,
                                                    MATCH(
                                                        A288&amp;B288,
                                                        Insumos!I:I,
                                                        0)
                                                ),
                                                0
                                            ),
                                            "Não encontrado"),
                                        IFERROR(
                                            INDEX(U:U,
                                                MATCH(
                                                    A288&amp;B288,AG:AG,
                                                    0)
                                            ),
                                            "Não encontrado")
                                    )</f>
        <v>0</v>
      </c>
      <c r="U288" s="64">
        <f t="shared" si="183"/>
        <v>0</v>
      </c>
      <c r="V288" s="64">
        <f>IF(
                        C288="INSUMO",
                                        IFERROR(
                                            IF(
                                                INDEX(
                                                    Insumos!C:C,
                                                    MATCH(
                                                        A288&amp;B288,
                                                        Insumos!I:I,
                                                        0)
                                                )="Verba",
                                                INDEX(
                                                    Insumos!F:F,
                                                    MATCH(
                                                        A288&amp;B288,
                                                        Insumos!I:I,
                                                        0)
                                                ),
                                                0
                                            ),
                                            "Não encontrado"),
                                        IFERROR(
                                            INDEX(W:W,
                                                MATCH(
                                                    A288&amp;B288,AG:AG,
                                                    0)
                                            ),
                                            "Não encontrado")
                                    )</f>
        <v>0</v>
      </c>
      <c r="W288" s="64">
        <f t="shared" si="184"/>
        <v>0</v>
      </c>
      <c r="X288" s="64">
        <f>IF(
                        C288="INSUMO",
                                        IFERROR(
                                            IF(
                                                INDEX(
                                                    Insumos!C:C,
                                                    MATCH(
                                                        A288&amp;B288,
                                                        Insumos!I:I,
                                                        0)
                                                )="Outro",
                                                INDEX(
                                                    Insumos!F:F,
                                                    MATCH(
                                                        A288&amp;B288,
                                                        Insumos!I:I,
                                                        0)
                                                ),
                                                0
                                            ),
                                            "Não encontrado"),
                                        IFERROR(
                                            INDEX(Y:Y,
                                                MATCH(
                                                    A288&amp;B288,AG:AG,
                                                    0)
                                            ),
                                            "Não encontrado")
                                    )</f>
        <v>5.0199999999999996</v>
      </c>
      <c r="Y288" s="64">
        <f t="shared" si="185"/>
        <v>3.7800599999999998</v>
      </c>
      <c r="Z288" s="64">
        <f>IF(
                            C288="INSUMO",
                            IFERROR(
                                INDEX(
                                    Insumos!F:F,
                                    MATCH(
                                        A288&amp;B288,
                                        Insumos!I:I,
                                        0)
                                ),
                                "Não encontrado"),
                            IFERROR(
                                INDEX(AA:AA,
                                    MATCH(
                                        A288&amp;B288,AG:AG,
                                        0)
                                ),
                                "Não encontrado")
                        )</f>
        <v>38.106879999999997</v>
      </c>
      <c r="AA288" s="64">
        <f t="shared" si="186"/>
        <v>28.694480639999998</v>
      </c>
      <c r="AB288" s="65"/>
      <c r="AC288" s="65"/>
      <c r="AD288" s="62" t="s">
        <v>39</v>
      </c>
      <c r="AE288" s="66"/>
      <c r="AF288" s="66"/>
    </row>
    <row r="289" spans="1:33" x14ac:dyDescent="0.25">
      <c r="A289" s="137" t="s">
        <v>88</v>
      </c>
      <c r="B289" s="68" t="s">
        <v>38</v>
      </c>
      <c r="C289" s="69" t="s">
        <v>86</v>
      </c>
      <c r="D289" s="70" t="s">
        <v>40</v>
      </c>
      <c r="E289" s="70" t="s">
        <v>89</v>
      </c>
      <c r="F289" s="71" t="s">
        <v>90</v>
      </c>
      <c r="G289" s="71">
        <v>0.82599999999999996</v>
      </c>
      <c r="H289" s="72">
        <f>IF(
                        C289="INSUMO",
                                        IFERROR(
                                            IF(
                                                INDEX(
                                                    Insumos!C:C,
                                                    MATCH(
                                                        A289&amp;B289,
                                                        Insumos!I:I,
                                                        0)
                                                )="Material",
                                                INDEX(
                                                    Insumos!F:F,
                                                    MATCH(
                                                        A289&amp;B289,
                                                        Insumos!I:I,
                                                        0)
                                                ),
                                                0
                                            ),
                                            "Não encontrado"),
                                        IFERROR(
                                            INDEX(I:I,
                                                MATCH(
                                                    A289&amp;B289,AG:AG,
                                                    0)
                                            ),
                                            "Não encontrado")
                                    )</f>
        <v>0</v>
      </c>
      <c r="I289" s="72">
        <f t="shared" si="177"/>
        <v>0</v>
      </c>
      <c r="J289" s="72">
        <f t="shared" si="178"/>
        <v>28.049120000000002</v>
      </c>
      <c r="K289" s="72">
        <f t="shared" si="178"/>
        <v>23.168573120000001</v>
      </c>
      <c r="L289" s="72">
        <f>IF(
                        C289="INSUMO",
                                        IFERROR(
                                            IF(
                                                INDEX(
                                                    Insumos!C:C,
                                                    MATCH(
                                                        A289&amp;B289,
                                                        Insumos!I:I,
                                                        0)
                                                )="Mao_obra",
                                                INDEX(
                                                    Insumos!F:F,
                                                    MATCH(
                                                        A289&amp;B289,
                                                        Insumos!I:I,
                                                        0)
                                                ),
                                                0
                                            ),
                                            "Não encontrado"),
                                        IFERROR(
                                            INDEX(M:M,
                                                MATCH(
                                                    A289&amp;B289,AG:AG,
                                                    0)
                                            ),
                                            "Não encontrado")
                                    )</f>
        <v>23.079120000000003</v>
      </c>
      <c r="M289" s="72">
        <f t="shared" si="179"/>
        <v>19.063353120000002</v>
      </c>
      <c r="N289" s="72">
        <f>IF(
                        C289="INSUMO",
                                        IFERROR(
                                            IF(
                                                INDEX(
                                                    Insumos!C:C,
                                                    MATCH(
                                                        A289&amp;B289,
                                                        Insumos!I:I,
                                                        0)
                                                )="Equipamento",
                                                INDEX(
                                                    Insumos!F:F,
                                                    MATCH(
                                                        A289&amp;B289,
                                                        Insumos!I:I,
                                                        0)
                                                ),
                                                0
                                            ),
                                            "Não encontrado"),
                                        IFERROR(
                                            INDEX(O:O,
                                                MATCH(
                                                    A289&amp;B289,AG:AG,
                                                    0)
                                            ),
                                            "Não encontrado")
                                    )</f>
        <v>0</v>
      </c>
      <c r="O289" s="72">
        <f t="shared" si="180"/>
        <v>0</v>
      </c>
      <c r="P289" s="72">
        <f>IF(
                        C289="INSUMO",
                                        IFERROR(
                                            IF(
                                                INDEX(
                                                    Insumos!C:C,
                                                    MATCH(
                                                        A289&amp;B289,
                                                        Insumos!I:I,
                                                        0)
                                                )="Transporte",
                                                INDEX(
                                                    Insumos!F:F,
                                                    MATCH(
                                                        A289&amp;B289,
                                                        Insumos!I:I,
                                                        0)
                                                ),
                                                0
                                            ),
                                            "Não encontrado"),
                                        IFERROR(
                                            INDEX(Q:Q,
                                                MATCH(
                                                    A289&amp;B289,AG:AG,
                                                    0)
                                            ),
                                            "Não encontrado")
                                    )</f>
        <v>0</v>
      </c>
      <c r="Q289" s="72">
        <f t="shared" si="181"/>
        <v>0</v>
      </c>
      <c r="R289" s="72">
        <f>IF(
                        C289="INSUMO",
                                        IFERROR(
                                            IF(
                                                INDEX(
                                                    Insumos!C:C,
                                                    MATCH(
                                                        A289&amp;B289,
                                                        Insumos!I:I,
                                                        0)
                                                )="Terceirizados",
                                                INDEX(
                                                    Insumos!F:F,
                                                    MATCH(
                                                        A289&amp;B289,
                                                        Insumos!I:I,
                                                        0)
                                                ),
                                                0
                                            ),
                                            "Não encontrado"),
                                        IFERROR(
                                            INDEX(S:S,
                                                MATCH(
                                                    A289&amp;B289,AG:AG,
                                                    0)
                                            ),
                                            "Não encontrado")
                                    )</f>
        <v>0</v>
      </c>
      <c r="S289" s="72">
        <f t="shared" si="182"/>
        <v>0</v>
      </c>
      <c r="T289" s="72">
        <f>IF(
                        C289="INSUMO",
                                        IFERROR(
                                            IF(
                                                INDEX(
                                                    Insumos!C:C,
                                                    MATCH(
                                                        A289&amp;B289,
                                                        Insumos!I:I,
                                                        0)
                                                )="Comissionamento",
                                                INDEX(
                                                    Insumos!F:F,
                                                    MATCH(
                                                        A289&amp;B289,
                                                        Insumos!I:I,
                                                        0)
                                                ),
                                                0
                                            ),
                                            "Não encontrado"),
                                        IFERROR(
                                            INDEX(U:U,
                                                MATCH(
                                                    A289&amp;B289,AG:AG,
                                                    0)
                                            ),
                                            "Não encontrado")
                                    )</f>
        <v>0</v>
      </c>
      <c r="U289" s="72">
        <f t="shared" si="183"/>
        <v>0</v>
      </c>
      <c r="V289" s="72">
        <f>IF(
                        C289="INSUMO",
                                        IFERROR(
                                            IF(
                                                INDEX(
                                                    Insumos!C:C,
                                                    MATCH(
                                                        A289&amp;B289,
                                                        Insumos!I:I,
                                                        0)
                                                )="Verba",
                                                INDEX(
                                                    Insumos!F:F,
                                                    MATCH(
                                                        A289&amp;B289,
                                                        Insumos!I:I,
                                                        0)
                                                ),
                                                0
                                            ),
                                            "Não encontrado"),
                                        IFERROR(
                                            INDEX(W:W,
                                                MATCH(
                                                    A289&amp;B289,AG:AG,
                                                    0)
                                            ),
                                            "Não encontrado")
                                    )</f>
        <v>0</v>
      </c>
      <c r="W289" s="72">
        <f t="shared" si="184"/>
        <v>0</v>
      </c>
      <c r="X289" s="72">
        <f>IF(
                        C289="INSUMO",
                                        IFERROR(
                                            IF(
                                                INDEX(
                                                    Insumos!C:C,
                                                    MATCH(
                                                        A289&amp;B289,
                                                        Insumos!I:I,
                                                        0)
                                                )="Outro",
                                                INDEX(
                                                    Insumos!F:F,
                                                    MATCH(
                                                        A289&amp;B289,
                                                        Insumos!I:I,
                                                        0)
                                                ),
                                                0
                                            ),
                                            "Não encontrado"),
                                        IFERROR(
                                            INDEX(Y:Y,
                                                MATCH(
                                                    A289&amp;B289,AG:AG,
                                                    0)
                                            ),
                                            "Não encontrado")
                                    )</f>
        <v>4.97</v>
      </c>
      <c r="Y289" s="72">
        <f t="shared" si="185"/>
        <v>4.1052199999999992</v>
      </c>
      <c r="Z289" s="72">
        <f>IF(
                            C289="INSUMO",
                            IFERROR(
                                INDEX(
                                    Insumos!F:F,
                                    MATCH(
                                        A289&amp;B289,
                                        Insumos!I:I,
                                        0)
                                ),
                                "Não encontrado"),
                            IFERROR(
                                INDEX(AA:AA,
                                    MATCH(
                                        A289&amp;B289,AG:AG,
                                        0)
                                ),
                                "Não encontrado")
                        )</f>
        <v>28.049120000000002</v>
      </c>
      <c r="AA289" s="72">
        <f t="shared" si="186"/>
        <v>23.168573120000001</v>
      </c>
      <c r="AB289" s="73"/>
      <c r="AC289" s="73"/>
      <c r="AD289" s="70" t="s">
        <v>39</v>
      </c>
      <c r="AE289" s="74"/>
      <c r="AF289" s="74"/>
    </row>
    <row r="290" spans="1:33" x14ac:dyDescent="0.25">
      <c r="A290" s="138" t="s">
        <v>304</v>
      </c>
      <c r="B290" s="60" t="s">
        <v>38</v>
      </c>
      <c r="C290" s="61" t="s">
        <v>86</v>
      </c>
      <c r="D290" s="62" t="s">
        <v>40</v>
      </c>
      <c r="E290" s="62" t="s">
        <v>305</v>
      </c>
      <c r="F290" s="63" t="s">
        <v>111</v>
      </c>
      <c r="G290" s="63">
        <v>0.13100000000000001</v>
      </c>
      <c r="H290" s="64">
        <f>IF(
                        C290="INSUMO",
                                        IFERROR(
                                            IF(
                                                INDEX(
                                                    Insumos!C:C,
                                                    MATCH(
                                                        A290&amp;B290,
                                                        Insumos!I:I,
                                                        0)
                                                )="Material",
                                                INDEX(
                                                    Insumos!F:F,
                                                    MATCH(
                                                        A290&amp;B290,
                                                        Insumos!I:I,
                                                        0)
                                                ),
                                                0
                                            ),
                                            "Não encontrado"),
                                        IFERROR(
                                            INDEX(I:I,
                                                MATCH(
                                                    A290&amp;B290,AG:AG,
                                                    0)
                                            ),
                                            "Não encontrado")
                                    )</f>
        <v>0</v>
      </c>
      <c r="I290" s="64">
        <f t="shared" si="177"/>
        <v>0</v>
      </c>
      <c r="J290" s="64">
        <f t="shared" si="178"/>
        <v>0.60566310400000001</v>
      </c>
      <c r="K290" s="64">
        <f t="shared" si="178"/>
        <v>7.9341866624000001E-2</v>
      </c>
      <c r="L290" s="64">
        <f>IF(
                        C290="INSUMO",
                                        IFERROR(
                                            IF(
                                                INDEX(
                                                    Insumos!C:C,
                                                    MATCH(
                                                        A290&amp;B290,
                                                        Insumos!I:I,
                                                        0)
                                                )="Mao_obra",
                                                INDEX(
                                                    Insumos!F:F,
                                                    MATCH(
                                                        A290&amp;B290,
                                                        Insumos!I:I,
                                                        0)
                                                ),
                                                0
                                            ),
                                            "Não encontrado"),
                                        IFERROR(
                                            INDEX(M:M,
                                                MATCH(
                                                    A290&amp;B290,AG:AG,
                                                    0)
                                            ),
                                            "Não encontrado")
                                    )</f>
        <v>0</v>
      </c>
      <c r="M290" s="64">
        <f t="shared" si="179"/>
        <v>0</v>
      </c>
      <c r="N290" s="64">
        <f>IF(
                        C290="INSUMO",
                                        IFERROR(
                                            IF(
                                                INDEX(
                                                    Insumos!C:C,
                                                    MATCH(
                                                        A290&amp;B290,
                                                        Insumos!I:I,
                                                        0)
                                                )="Equipamento",
                                                INDEX(
                                                    Insumos!F:F,
                                                    MATCH(
                                                        A290&amp;B290,
                                                        Insumos!I:I,
                                                        0)
                                                ),
                                                0
                                            ),
                                            "Não encontrado"),
                                        IFERROR(
                                            INDEX(O:O,
                                                MATCH(
                                                    A290&amp;B290,AG:AG,
                                                    0)
                                            ),
                                            "Não encontrado")
                                    )</f>
        <v>0.60566310400000001</v>
      </c>
      <c r="O290" s="64">
        <f t="shared" si="180"/>
        <v>7.9341866624000001E-2</v>
      </c>
      <c r="P290" s="64">
        <f>IF(
                        C290="INSUMO",
                                        IFERROR(
                                            IF(
                                                INDEX(
                                                    Insumos!C:C,
                                                    MATCH(
                                                        A290&amp;B290,
                                                        Insumos!I:I,
                                                        0)
                                                )="Transporte",
                                                INDEX(
                                                    Insumos!F:F,
                                                    MATCH(
                                                        A290&amp;B290,
                                                        Insumos!I:I,
                                                        0)
                                                ),
                                                0
                                            ),
                                            "Não encontrado"),
                                        IFERROR(
                                            INDEX(Q:Q,
                                                MATCH(
                                                    A290&amp;B290,AG:AG,
                                                    0)
                                            ),
                                            "Não encontrado")
                                    )</f>
        <v>0</v>
      </c>
      <c r="Q290" s="64">
        <f t="shared" si="181"/>
        <v>0</v>
      </c>
      <c r="R290" s="64">
        <f>IF(
                        C290="INSUMO",
                                        IFERROR(
                                            IF(
                                                INDEX(
                                                    Insumos!C:C,
                                                    MATCH(
                                                        A290&amp;B290,
                                                        Insumos!I:I,
                                                        0)
                                                )="Terceirizados",
                                                INDEX(
                                                    Insumos!F:F,
                                                    MATCH(
                                                        A290&amp;B290,
                                                        Insumos!I:I,
                                                        0)
                                                ),
                                                0
                                            ),
                                            "Não encontrado"),
                                        IFERROR(
                                            INDEX(S:S,
                                                MATCH(
                                                    A290&amp;B290,AG:AG,
                                                    0)
                                            ),
                                            "Não encontrado")
                                    )</f>
        <v>0</v>
      </c>
      <c r="S290" s="64">
        <f t="shared" si="182"/>
        <v>0</v>
      </c>
      <c r="T290" s="64">
        <f>IF(
                        C290="INSUMO",
                                        IFERROR(
                                            IF(
                                                INDEX(
                                                    Insumos!C:C,
                                                    MATCH(
                                                        A290&amp;B290,
                                                        Insumos!I:I,
                                                        0)
                                                )="Comissionamento",
                                                INDEX(
                                                    Insumos!F:F,
                                                    MATCH(
                                                        A290&amp;B290,
                                                        Insumos!I:I,
                                                        0)
                                                ),
                                                0
                                            ),
                                            "Não encontrado"),
                                        IFERROR(
                                            INDEX(U:U,
                                                MATCH(
                                                    A290&amp;B290,AG:AG,
                                                    0)
                                            ),
                                            "Não encontrado")
                                    )</f>
        <v>0</v>
      </c>
      <c r="U290" s="64">
        <f t="shared" si="183"/>
        <v>0</v>
      </c>
      <c r="V290" s="64">
        <f>IF(
                        C290="INSUMO",
                                        IFERROR(
                                            IF(
                                                INDEX(
                                                    Insumos!C:C,
                                                    MATCH(
                                                        A290&amp;B290,
                                                        Insumos!I:I,
                                                        0)
                                                )="Verba",
                                                INDEX(
                                                    Insumos!F:F,
                                                    MATCH(
                                                        A290&amp;B290,
                                                        Insumos!I:I,
                                                        0)
                                                ),
                                                0
                                            ),
                                            "Não encontrado"),
                                        IFERROR(
                                            INDEX(W:W,
                                                MATCH(
                                                    A290&amp;B290,AG:AG,
                                                    0)
                                            ),
                                            "Não encontrado")
                                    )</f>
        <v>0</v>
      </c>
      <c r="W290" s="64">
        <f t="shared" si="184"/>
        <v>0</v>
      </c>
      <c r="X290" s="64">
        <f>IF(
                        C290="INSUMO",
                                        IFERROR(
                                            IF(
                                                INDEX(
                                                    Insumos!C:C,
                                                    MATCH(
                                                        A290&amp;B290,
                                                        Insumos!I:I,
                                                        0)
                                                )="Outro",
                                                INDEX(
                                                    Insumos!F:F,
                                                    MATCH(
                                                        A290&amp;B290,
                                                        Insumos!I:I,
                                                        0)
                                                ),
                                                0
                                            ),
                                            "Não encontrado"),
                                        IFERROR(
                                            INDEX(Y:Y,
                                                MATCH(
                                                    A290&amp;B290,AG:AG,
                                                    0)
                                            ),
                                            "Não encontrado")
                                    )</f>
        <v>0</v>
      </c>
      <c r="Y290" s="64">
        <f t="shared" si="185"/>
        <v>0</v>
      </c>
      <c r="Z290" s="64">
        <f>IF(
                            C290="INSUMO",
                            IFERROR(
                                INDEX(
                                    Insumos!F:F,
                                    MATCH(
                                        A290&amp;B290,
                                        Insumos!I:I,
                                        0)
                                ),
                                "Não encontrado"),
                            IFERROR(
                                INDEX(AA:AA,
                                    MATCH(
                                        A290&amp;B290,AG:AG,
                                        0)
                                ),
                                "Não encontrado")
                        )</f>
        <v>0.60566310400000001</v>
      </c>
      <c r="AA290" s="64">
        <f t="shared" si="186"/>
        <v>7.9341866624000001E-2</v>
      </c>
      <c r="AB290" s="65"/>
      <c r="AC290" s="65"/>
      <c r="AD290" s="62" t="s">
        <v>39</v>
      </c>
      <c r="AE290" s="66"/>
      <c r="AF290" s="66"/>
    </row>
    <row r="291" spans="1:33" x14ac:dyDescent="0.25">
      <c r="A291" s="137" t="s">
        <v>306</v>
      </c>
      <c r="B291" s="68" t="s">
        <v>38</v>
      </c>
      <c r="C291" s="69" t="s">
        <v>86</v>
      </c>
      <c r="D291" s="70" t="s">
        <v>40</v>
      </c>
      <c r="E291" s="70" t="s">
        <v>307</v>
      </c>
      <c r="F291" s="71" t="s">
        <v>114</v>
      </c>
      <c r="G291" s="71">
        <v>0.12</v>
      </c>
      <c r="H291" s="72">
        <f>IF(
                        C291="INSUMO",
                                        IFERROR(
                                            IF(
                                                INDEX(
                                                    Insumos!C:C,
                                                    MATCH(
                                                        A291&amp;B291,
                                                        Insumos!I:I,
                                                        0)
                                                )="Material",
                                                INDEX(
                                                    Insumos!F:F,
                                                    MATCH(
                                                        A291&amp;B291,
                                                        Insumos!I:I,
                                                        0)
                                                ),
                                                0
                                            ),
                                            "Não encontrado"),
                                        IFERROR(
                                            INDEX(I:I,
                                                MATCH(
                                                    A291&amp;B291,AG:AG,
                                                    0)
                                            ),
                                            "Não encontrado")
                                    )</f>
        <v>0</v>
      </c>
      <c r="I291" s="72">
        <f t="shared" si="177"/>
        <v>0</v>
      </c>
      <c r="J291" s="72">
        <f t="shared" si="178"/>
        <v>1.4319671039999999</v>
      </c>
      <c r="K291" s="72">
        <f t="shared" si="178"/>
        <v>0.17183605248</v>
      </c>
      <c r="L291" s="72">
        <f>IF(
                        C291="INSUMO",
                                        IFERROR(
                                            IF(
                                                INDEX(
                                                    Insumos!C:C,
                                                    MATCH(
                                                        A291&amp;B291,
                                                        Insumos!I:I,
                                                        0)
                                                )="Mao_obra",
                                                INDEX(
                                                    Insumos!F:F,
                                                    MATCH(
                                                        A291&amp;B291,
                                                        Insumos!I:I,
                                                        0)
                                                ),
                                                0
                                            ),
                                            "Não encontrado"),
                                        IFERROR(
                                            INDEX(M:M,
                                                MATCH(
                                                    A291&amp;B291,AG:AG,
                                                    0)
                                            ),
                                            "Não encontrado")
                                    )</f>
        <v>0</v>
      </c>
      <c r="M291" s="72">
        <f t="shared" si="179"/>
        <v>0</v>
      </c>
      <c r="N291" s="72">
        <f>IF(
                        C291="INSUMO",
                                        IFERROR(
                                            IF(
                                                INDEX(
                                                    Insumos!C:C,
                                                    MATCH(
                                                        A291&amp;B291,
                                                        Insumos!I:I,
                                                        0)
                                                )="Equipamento",
                                                INDEX(
                                                    Insumos!F:F,
                                                    MATCH(
                                                        A291&amp;B291,
                                                        Insumos!I:I,
                                                        0)
                                                ),
                                                0
                                            ),
                                            "Não encontrado"),
                                        IFERROR(
                                            INDEX(O:O,
                                                MATCH(
                                                    A291&amp;B291,AG:AG,
                                                    0)
                                            ),
                                            "Não encontrado")
                                    )</f>
        <v>0.98996710399999999</v>
      </c>
      <c r="O291" s="72">
        <f t="shared" si="180"/>
        <v>0.11879605248</v>
      </c>
      <c r="P291" s="72">
        <f>IF(
                        C291="INSUMO",
                                        IFERROR(
                                            IF(
                                                INDEX(
                                                    Insumos!C:C,
                                                    MATCH(
                                                        A291&amp;B291,
                                                        Insumos!I:I,
                                                        0)
                                                )="Transporte",
                                                INDEX(
                                                    Insumos!F:F,
                                                    MATCH(
                                                        A291&amp;B291,
                                                        Insumos!I:I,
                                                        0)
                                                ),
                                                0
                                            ),
                                            "Não encontrado"),
                                        IFERROR(
                                            INDEX(Q:Q,
                                                MATCH(
                                                    A291&amp;B291,AG:AG,
                                                    0)
                                            ),
                                            "Não encontrado")
                                    )</f>
        <v>0</v>
      </c>
      <c r="Q291" s="72">
        <f t="shared" si="181"/>
        <v>0</v>
      </c>
      <c r="R291" s="72">
        <f>IF(
                        C291="INSUMO",
                                        IFERROR(
                                            IF(
                                                INDEX(
                                                    Insumos!C:C,
                                                    MATCH(
                                                        A291&amp;B291,
                                                        Insumos!I:I,
                                                        0)
                                                )="Terceirizados",
                                                INDEX(
                                                    Insumos!F:F,
                                                    MATCH(
                                                        A291&amp;B291,
                                                        Insumos!I:I,
                                                        0)
                                                ),
                                                0
                                            ),
                                            "Não encontrado"),
                                        IFERROR(
                                            INDEX(S:S,
                                                MATCH(
                                                    A291&amp;B291,AG:AG,
                                                    0)
                                            ),
                                            "Não encontrado")
                                    )</f>
        <v>0</v>
      </c>
      <c r="S291" s="72">
        <f t="shared" si="182"/>
        <v>0</v>
      </c>
      <c r="T291" s="72">
        <f>IF(
                        C291="INSUMO",
                                        IFERROR(
                                            IF(
                                                INDEX(
                                                    Insumos!C:C,
                                                    MATCH(
                                                        A291&amp;B291,
                                                        Insumos!I:I,
                                                        0)
                                                )="Comissionamento",
                                                INDEX(
                                                    Insumos!F:F,
                                                    MATCH(
                                                        A291&amp;B291,
                                                        Insumos!I:I,
                                                        0)
                                                ),
                                                0
                                            ),
                                            "Não encontrado"),
                                        IFERROR(
                                            INDEX(U:U,
                                                MATCH(
                                                    A291&amp;B291,AG:AG,
                                                    0)
                                            ),
                                            "Não encontrado")
                                    )</f>
        <v>0</v>
      </c>
      <c r="U291" s="72">
        <f t="shared" si="183"/>
        <v>0</v>
      </c>
      <c r="V291" s="72">
        <f>IF(
                        C291="INSUMO",
                                        IFERROR(
                                            IF(
                                                INDEX(
                                                    Insumos!C:C,
                                                    MATCH(
                                                        A291&amp;B291,
                                                        Insumos!I:I,
                                                        0)
                                                )="Verba",
                                                INDEX(
                                                    Insumos!F:F,
                                                    MATCH(
                                                        A291&amp;B291,
                                                        Insumos!I:I,
                                                        0)
                                                ),
                                                0
                                            ),
                                            "Não encontrado"),
                                        IFERROR(
                                            INDEX(W:W,
                                                MATCH(
                                                    A291&amp;B291,AG:AG,
                                                    0)
                                            ),
                                            "Não encontrado")
                                    )</f>
        <v>0</v>
      </c>
      <c r="W291" s="72">
        <f t="shared" si="184"/>
        <v>0</v>
      </c>
      <c r="X291" s="72">
        <f>IF(
                        C291="INSUMO",
                                        IFERROR(
                                            IF(
                                                INDEX(
                                                    Insumos!C:C,
                                                    MATCH(
                                                        A291&amp;B291,
                                                        Insumos!I:I,
                                                        0)
                                                )="Outro",
                                                INDEX(
                                                    Insumos!F:F,
                                                    MATCH(
                                                        A291&amp;B291,
                                                        Insumos!I:I,
                                                        0)
                                                ),
                                                0
                                            ),
                                            "Não encontrado"),
                                        IFERROR(
                                            INDEX(Y:Y,
                                                MATCH(
                                                    A291&amp;B291,AG:AG,
                                                    0)
                                            ),
                                            "Não encontrado")
                                    )</f>
        <v>0.442</v>
      </c>
      <c r="Y291" s="72">
        <f t="shared" si="185"/>
        <v>5.3039999999999997E-2</v>
      </c>
      <c r="Z291" s="72">
        <f>IF(
                            C291="INSUMO",
                            IFERROR(
                                INDEX(
                                    Insumos!F:F,
                                    MATCH(
                                        A291&amp;B291,
                                        Insumos!I:I,
                                        0)
                                ),
                                "Não encontrado"),
                            IFERROR(
                                INDEX(AA:AA,
                                    MATCH(
                                        A291&amp;B291,AG:AG,
                                        0)
                                ),
                                "Não encontrado")
                        )</f>
        <v>1.4319671039999999</v>
      </c>
      <c r="AA291" s="72">
        <f t="shared" si="186"/>
        <v>0.17183605247999997</v>
      </c>
      <c r="AB291" s="73"/>
      <c r="AC291" s="73"/>
      <c r="AD291" s="70" t="s">
        <v>39</v>
      </c>
      <c r="AE291" s="74"/>
      <c r="AF291" s="74"/>
    </row>
    <row r="292" spans="1:33" x14ac:dyDescent="0.25">
      <c r="A292" s="138" t="s">
        <v>308</v>
      </c>
      <c r="B292" s="60" t="s">
        <v>38</v>
      </c>
      <c r="C292" s="61" t="s">
        <v>45</v>
      </c>
      <c r="D292" s="62" t="s">
        <v>40</v>
      </c>
      <c r="E292" s="62" t="s">
        <v>309</v>
      </c>
      <c r="F292" s="63" t="s">
        <v>108</v>
      </c>
      <c r="G292" s="63">
        <v>1.103</v>
      </c>
      <c r="H292" s="64">
        <f>IF(
                        C292="INSUMO",
                                        IFERROR(
                                            IF(
                                                INDEX(
                                                    Insumos!C:C,
                                                    MATCH(
                                                        A292&amp;B292,
                                                        Insumos!I:I,
                                                        0)
                                                )="Material",
                                                INDEX(
                                                    Insumos!F:F,
                                                    MATCH(
                                                        A292&amp;B292,
                                                        Insumos!I:I,
                                                        0)
                                                ),
                                                0
                                            ),
                                            "Não encontrado"),
                                        IFERROR(
                                            INDEX(I:I,
                                                MATCH(
                                                    A292&amp;B292,AG:AG,
                                                    0)
                                            ),
                                            "Não encontrado")
                                    )</f>
        <v>707.07</v>
      </c>
      <c r="I292" s="64">
        <f t="shared" si="177"/>
        <v>779.89821000000006</v>
      </c>
      <c r="J292" s="64">
        <f t="shared" si="178"/>
        <v>0</v>
      </c>
      <c r="K292" s="64">
        <f t="shared" si="178"/>
        <v>0</v>
      </c>
      <c r="L292" s="64">
        <f>IF(
                        C292="INSUMO",
                                        IFERROR(
                                            IF(
                                                INDEX(
                                                    Insumos!C:C,
                                                    MATCH(
                                                        A292&amp;B292,
                                                        Insumos!I:I,
                                                        0)
                                                )="Mao_obra",
                                                INDEX(
                                                    Insumos!F:F,
                                                    MATCH(
                                                        A292&amp;B292,
                                                        Insumos!I:I,
                                                        0)
                                                ),
                                                0
                                            ),
                                            "Não encontrado"),
                                        IFERROR(
                                            INDEX(M:M,
                                                MATCH(
                                                    A292&amp;B292,AG:AG,
                                                    0)
                                            ),
                                            "Não encontrado")
                                    )</f>
        <v>0</v>
      </c>
      <c r="M292" s="64">
        <f t="shared" si="179"/>
        <v>0</v>
      </c>
      <c r="N292" s="64">
        <f>IF(
                        C292="INSUMO",
                                        IFERROR(
                                            IF(
                                                INDEX(
                                                    Insumos!C:C,
                                                    MATCH(
                                                        A292&amp;B292,
                                                        Insumos!I:I,
                                                        0)
                                                )="Equipamento",
                                                INDEX(
                                                    Insumos!F:F,
                                                    MATCH(
                                                        A292&amp;B292,
                                                        Insumos!I:I,
                                                        0)
                                                ),
                                                0
                                            ),
                                            "Não encontrado"),
                                        IFERROR(
                                            INDEX(O:O,
                                                MATCH(
                                                    A292&amp;B292,AG:AG,
                                                    0)
                                            ),
                                            "Não encontrado")
                                    )</f>
        <v>0</v>
      </c>
      <c r="O292" s="64">
        <f t="shared" si="180"/>
        <v>0</v>
      </c>
      <c r="P292" s="64">
        <f>IF(
                        C292="INSUMO",
                                        IFERROR(
                                            IF(
                                                INDEX(
                                                    Insumos!C:C,
                                                    MATCH(
                                                        A292&amp;B292,
                                                        Insumos!I:I,
                                                        0)
                                                )="Transporte",
                                                INDEX(
                                                    Insumos!F:F,
                                                    MATCH(
                                                        A292&amp;B292,
                                                        Insumos!I:I,
                                                        0)
                                                ),
                                                0
                                            ),
                                            "Não encontrado"),
                                        IFERROR(
                                            INDEX(Q:Q,
                                                MATCH(
                                                    A292&amp;B292,AG:AG,
                                                    0)
                                            ),
                                            "Não encontrado")
                                    )</f>
        <v>0</v>
      </c>
      <c r="Q292" s="64">
        <f t="shared" si="181"/>
        <v>0</v>
      </c>
      <c r="R292" s="64">
        <f>IF(
                        C292="INSUMO",
                                        IFERROR(
                                            IF(
                                                INDEX(
                                                    Insumos!C:C,
                                                    MATCH(
                                                        A292&amp;B292,
                                                        Insumos!I:I,
                                                        0)
                                                )="Terceirizados",
                                                INDEX(
                                                    Insumos!F:F,
                                                    MATCH(
                                                        A292&amp;B292,
                                                        Insumos!I:I,
                                                        0)
                                                ),
                                                0
                                            ),
                                            "Não encontrado"),
                                        IFERROR(
                                            INDEX(S:S,
                                                MATCH(
                                                    A292&amp;B292,AG:AG,
                                                    0)
                                            ),
                                            "Não encontrado")
                                    )</f>
        <v>0</v>
      </c>
      <c r="S292" s="64">
        <f t="shared" si="182"/>
        <v>0</v>
      </c>
      <c r="T292" s="64">
        <f>IF(
                        C292="INSUMO",
                                        IFERROR(
                                            IF(
                                                INDEX(
                                                    Insumos!C:C,
                                                    MATCH(
                                                        A292&amp;B292,
                                                        Insumos!I:I,
                                                        0)
                                                )="Comissionamento",
                                                INDEX(
                                                    Insumos!F:F,
                                                    MATCH(
                                                        A292&amp;B292,
                                                        Insumos!I:I,
                                                        0)
                                                ),
                                                0
                                            ),
                                            "Não encontrado"),
                                        IFERROR(
                                            INDEX(U:U,
                                                MATCH(
                                                    A292&amp;B292,AG:AG,
                                                    0)
                                            ),
                                            "Não encontrado")
                                    )</f>
        <v>0</v>
      </c>
      <c r="U292" s="64">
        <f t="shared" si="183"/>
        <v>0</v>
      </c>
      <c r="V292" s="64">
        <f>IF(
                        C292="INSUMO",
                                        IFERROR(
                                            IF(
                                                INDEX(
                                                    Insumos!C:C,
                                                    MATCH(
                                                        A292&amp;B292,
                                                        Insumos!I:I,
                                                        0)
                                                )="Verba",
                                                INDEX(
                                                    Insumos!F:F,
                                                    MATCH(
                                                        A292&amp;B292,
                                                        Insumos!I:I,
                                                        0)
                                                ),
                                                0
                                            ),
                                            "Não encontrado"),
                                        IFERROR(
                                            INDEX(W:W,
                                                MATCH(
                                                    A292&amp;B292,AG:AG,
                                                    0)
                                            ),
                                            "Não encontrado")
                                    )</f>
        <v>0</v>
      </c>
      <c r="W292" s="64">
        <f t="shared" si="184"/>
        <v>0</v>
      </c>
      <c r="X292" s="64">
        <f>IF(
                        C292="INSUMO",
                                        IFERROR(
                                            IF(
                                                INDEX(
                                                    Insumos!C:C,
                                                    MATCH(
                                                        A292&amp;B292,
                                                        Insumos!I:I,
                                                        0)
                                                )="Outro",
                                                INDEX(
                                                    Insumos!F:F,
                                                    MATCH(
                                                        A292&amp;B292,
                                                        Insumos!I:I,
                                                        0)
                                                ),
                                                0
                                            ),
                                            "Não encontrado"),
                                        IFERROR(
                                            INDEX(Y:Y,
                                                MATCH(
                                                    A292&amp;B292,AG:AG,
                                                    0)
                                            ),
                                            "Não encontrado")
                                    )</f>
        <v>0</v>
      </c>
      <c r="Y292" s="64">
        <f t="shared" si="185"/>
        <v>0</v>
      </c>
      <c r="Z292" s="64">
        <f>IF(
                            C292="INSUMO",
                            IFERROR(
                                INDEX(
                                    Insumos!F:F,
                                    MATCH(
                                        A292&amp;B292,
                                        Insumos!I:I,
                                        0)
                                ),
                                "Não encontrado"),
                            IFERROR(
                                INDEX(AA:AA,
                                    MATCH(
                                        A292&amp;B292,AG:AG,
                                        0)
                                ),
                                "Não encontrado")
                        )</f>
        <v>707.07</v>
      </c>
      <c r="AA292" s="64">
        <f t="shared" si="186"/>
        <v>779.89821000000006</v>
      </c>
      <c r="AB292" s="65"/>
      <c r="AC292" s="65"/>
      <c r="AD292" s="62" t="s">
        <v>39</v>
      </c>
      <c r="AE292" s="66"/>
      <c r="AF292" s="66"/>
    </row>
    <row r="293" spans="1:33" x14ac:dyDescent="0.25">
      <c r="A293" s="136" t="s">
        <v>367</v>
      </c>
      <c r="B293" s="51" t="s">
        <v>76</v>
      </c>
      <c r="C293" s="52" t="s">
        <v>39</v>
      </c>
      <c r="D293" s="53" t="s">
        <v>40</v>
      </c>
      <c r="E293" s="53" t="s">
        <v>368</v>
      </c>
      <c r="F293" s="54" t="s">
        <v>83</v>
      </c>
      <c r="G293" s="55"/>
      <c r="H293" s="56"/>
      <c r="I293" s="56">
        <f>SUM(I294:I297)</f>
        <v>6.6268759999999993</v>
      </c>
      <c r="J293" s="56"/>
      <c r="K293" s="56">
        <f>SUM(K294:K297)</f>
        <v>14.935992792000002</v>
      </c>
      <c r="L293" s="56"/>
      <c r="M293" s="56">
        <f>SUM(M294:M297)</f>
        <v>12.722528292000002</v>
      </c>
      <c r="N293" s="56"/>
      <c r="O293" s="56">
        <f>SUM(O294:O297)</f>
        <v>0</v>
      </c>
      <c r="P293" s="56"/>
      <c r="Q293" s="56">
        <f>SUM(Q294:Q297)</f>
        <v>0</v>
      </c>
      <c r="R293" s="56"/>
      <c r="S293" s="56">
        <f>SUM(S294:S297)</f>
        <v>0</v>
      </c>
      <c r="T293" s="56"/>
      <c r="U293" s="56">
        <f>SUM(U294:U297)</f>
        <v>0</v>
      </c>
      <c r="V293" s="56"/>
      <c r="W293" s="56">
        <f>SUM(W294:W297)</f>
        <v>0</v>
      </c>
      <c r="X293" s="56"/>
      <c r="Y293" s="56">
        <f>SUM(Y294:Y297)</f>
        <v>2.2134644999999997</v>
      </c>
      <c r="Z293" s="56"/>
      <c r="AA293" s="56">
        <f>SUM(AA294:AA297)</f>
        <v>21.562868791999996</v>
      </c>
      <c r="AB293" s="57" t="s">
        <v>39</v>
      </c>
      <c r="AC293" s="57"/>
      <c r="AD293" s="53" t="s">
        <v>39</v>
      </c>
      <c r="AE293" s="58" t="s">
        <v>39</v>
      </c>
      <c r="AF293" s="58" t="s">
        <v>79</v>
      </c>
      <c r="AG293" t="str">
        <f>A293&amp;B293&amp;C293</f>
        <v>0089PRÓPRIA</v>
      </c>
    </row>
    <row r="294" spans="1:33" x14ac:dyDescent="0.25">
      <c r="A294" s="137" t="s">
        <v>369</v>
      </c>
      <c r="B294" s="68" t="s">
        <v>38</v>
      </c>
      <c r="C294" s="69" t="s">
        <v>86</v>
      </c>
      <c r="D294" s="70" t="s">
        <v>40</v>
      </c>
      <c r="E294" s="70" t="s">
        <v>370</v>
      </c>
      <c r="F294" s="71" t="s">
        <v>108</v>
      </c>
      <c r="G294" s="71">
        <v>5.0000000000000001E-3</v>
      </c>
      <c r="H294" s="72">
        <f>IF(
                        C294="INSUMO",
                                        IFERROR(
                                            IF(
                                                INDEX(
                                                    Insumos!C:C,
                                                    MATCH(
                                                        A294&amp;B294,
                                                        Insumos!I:I,
                                                        0)
                                                )="Material",
                                                INDEX(
                                                    Insumos!F:F,
                                                    MATCH(
                                                        A294&amp;B294,
                                                        Insumos!I:I,
                                                        0)
                                                ),
                                                0
                                            ),
                                            "Não encontrado"),
                                        IFERROR(
                                            INDEX(I:I,
                                                MATCH(
                                                    A294&amp;B294,AG:AG,
                                                    0)
                                            ),
                                            "Não encontrado")
                                    )</f>
        <v>592.12519999999995</v>
      </c>
      <c r="I294" s="72">
        <f>H294*G294/1</f>
        <v>2.960626</v>
      </c>
      <c r="J294" s="72">
        <f t="shared" ref="J294:K297" si="187">T294 + N294 + L294 + X294 + R294 + P294 + V294</f>
        <v>240.38095840000005</v>
      </c>
      <c r="K294" s="72">
        <f t="shared" si="187"/>
        <v>1.2019047920000001</v>
      </c>
      <c r="L294" s="72">
        <f>IF(
                        C294="INSUMO",
                                        IFERROR(
                                            IF(
                                                INDEX(
                                                    Insumos!C:C,
                                                    MATCH(
                                                        A294&amp;B294,
                                                        Insumos!I:I,
                                                        0)
                                                )="Mao_obra",
                                                INDEX(
                                                    Insumos!F:F,
                                                    MATCH(
                                                        A294&amp;B294,
                                                        Insumos!I:I,
                                                        0)
                                                ),
                                                0
                                            ),
                                            "Não encontrado"),
                                        IFERROR(
                                            INDEX(M:M,
                                                MATCH(
                                                    A294&amp;B294,AG:AG,
                                                    0)
                                            ),
                                            "Não encontrado")
                                    )</f>
        <v>197.78805840000004</v>
      </c>
      <c r="M294" s="72">
        <f>L294*G294/1</f>
        <v>0.98894029200000022</v>
      </c>
      <c r="N294" s="72">
        <f>IF(
                        C294="INSUMO",
                                        IFERROR(
                                            IF(
                                                INDEX(
                                                    Insumos!C:C,
                                                    MATCH(
                                                        A294&amp;B294,
                                                        Insumos!I:I,
                                                        0)
                                                )="Equipamento",
                                                INDEX(
                                                    Insumos!F:F,
                                                    MATCH(
                                                        A294&amp;B294,
                                                        Insumos!I:I,
                                                        0)
                                                ),
                                                0
                                            ),
                                            "Não encontrado"),
                                        IFERROR(
                                            INDEX(O:O,
                                                MATCH(
                                                    A294&amp;B294,AG:AG,
                                                    0)
                                            ),
                                            "Não encontrado")
                                    )</f>
        <v>0</v>
      </c>
      <c r="O294" s="72">
        <f>N294*G294/1</f>
        <v>0</v>
      </c>
      <c r="P294" s="72">
        <f>IF(
                        C294="INSUMO",
                                        IFERROR(
                                            IF(
                                                INDEX(
                                                    Insumos!C:C,
                                                    MATCH(
                                                        A294&amp;B294,
                                                        Insumos!I:I,
                                                        0)
                                                )="Transporte",
                                                INDEX(
                                                    Insumos!F:F,
                                                    MATCH(
                                                        A294&amp;B294,
                                                        Insumos!I:I,
                                                        0)
                                                ),
                                                0
                                            ),
                                            "Não encontrado"),
                                        IFERROR(
                                            INDEX(Q:Q,
                                                MATCH(
                                                    A294&amp;B294,AG:AG,
                                                    0)
                                            ),
                                            "Não encontrado")
                                    )</f>
        <v>0</v>
      </c>
      <c r="Q294" s="72">
        <f>P294*G294/1</f>
        <v>0</v>
      </c>
      <c r="R294" s="72">
        <f>IF(
                        C294="INSUMO",
                                        IFERROR(
                                            IF(
                                                INDEX(
                                                    Insumos!C:C,
                                                    MATCH(
                                                        A294&amp;B294,
                                                        Insumos!I:I,
                                                        0)
                                                )="Terceirizados",
                                                INDEX(
                                                    Insumos!F:F,
                                                    MATCH(
                                                        A294&amp;B294,
                                                        Insumos!I:I,
                                                        0)
                                                ),
                                                0
                                            ),
                                            "Não encontrado"),
                                        IFERROR(
                                            INDEX(S:S,
                                                MATCH(
                                                    A294&amp;B294,AG:AG,
                                                    0)
                                            ),
                                            "Não encontrado")
                                    )</f>
        <v>0</v>
      </c>
      <c r="S294" s="72">
        <f>R294*G294/1</f>
        <v>0</v>
      </c>
      <c r="T294" s="72">
        <f>IF(
                        C294="INSUMO",
                                        IFERROR(
                                            IF(
                                                INDEX(
                                                    Insumos!C:C,
                                                    MATCH(
                                                        A294&amp;B294,
                                                        Insumos!I:I,
                                                        0)
                                                )="Comissionamento",
                                                INDEX(
                                                    Insumos!F:F,
                                                    MATCH(
                                                        A294&amp;B294,
                                                        Insumos!I:I,
                                                        0)
                                                ),
                                                0
                                            ),
                                            "Não encontrado"),
                                        IFERROR(
                                            INDEX(U:U,
                                                MATCH(
                                                    A294&amp;B294,AG:AG,
                                                    0)
                                            ),
                                            "Não encontrado")
                                    )</f>
        <v>0</v>
      </c>
      <c r="U294" s="72">
        <f>T294*G294/1</f>
        <v>0</v>
      </c>
      <c r="V294" s="72">
        <f>IF(
                        C294="INSUMO",
                                        IFERROR(
                                            IF(
                                                INDEX(
                                                    Insumos!C:C,
                                                    MATCH(
                                                        A294&amp;B294,
                                                        Insumos!I:I,
                                                        0)
                                                )="Verba",
                                                INDEX(
                                                    Insumos!F:F,
                                                    MATCH(
                                                        A294&amp;B294,
                                                        Insumos!I:I,
                                                        0)
                                                ),
                                                0
                                            ),
                                            "Não encontrado"),
                                        IFERROR(
                                            INDEX(W:W,
                                                MATCH(
                                                    A294&amp;B294,AG:AG,
                                                    0)
                                            ),
                                            "Não encontrado")
                                    )</f>
        <v>0</v>
      </c>
      <c r="W294" s="72">
        <f>V294*G294/1</f>
        <v>0</v>
      </c>
      <c r="X294" s="72">
        <f>IF(
                        C294="INSUMO",
                                        IFERROR(
                                            IF(
                                                INDEX(
                                                    Insumos!C:C,
                                                    MATCH(
                                                        A294&amp;B294,
                                                        Insumos!I:I,
                                                        0)
                                                )="Outro",
                                                INDEX(
                                                    Insumos!F:F,
                                                    MATCH(
                                                        A294&amp;B294,
                                                        Insumos!I:I,
                                                        0)
                                                ),
                                                0
                                            ),
                                            "Não encontrado"),
                                        IFERROR(
                                            INDEX(Y:Y,
                                                MATCH(
                                                    A294&amp;B294,AG:AG,
                                                    0)
                                            ),
                                            "Não encontrado")
                                    )</f>
        <v>42.5929</v>
      </c>
      <c r="Y294" s="72">
        <f>X294*G294/1</f>
        <v>0.2129645</v>
      </c>
      <c r="Z294" s="72">
        <f>IF(
                            C294="INSUMO",
                            IFERROR(
                                INDEX(
                                    Insumos!F:F,
                                    MATCH(
                                        A294&amp;B294,
                                        Insumos!I:I,
                                        0)
                                ),
                                "Não encontrado"),
                            IFERROR(
                                INDEX(AA:AA,
                                    MATCH(
                                        A294&amp;B294,AG:AG,
                                        0)
                                ),
                                "Não encontrado")
                        )</f>
        <v>832.5061584</v>
      </c>
      <c r="AA294" s="72">
        <f>G294*Z294</f>
        <v>4.1625307920000001</v>
      </c>
      <c r="AB294" s="73"/>
      <c r="AC294" s="73"/>
      <c r="AD294" s="70" t="s">
        <v>39</v>
      </c>
      <c r="AE294" s="74"/>
      <c r="AF294" s="74"/>
    </row>
    <row r="295" spans="1:33" x14ac:dyDescent="0.25">
      <c r="A295" s="138" t="s">
        <v>166</v>
      </c>
      <c r="B295" s="60" t="s">
        <v>38</v>
      </c>
      <c r="C295" s="61" t="s">
        <v>86</v>
      </c>
      <c r="D295" s="62" t="s">
        <v>40</v>
      </c>
      <c r="E295" s="62" t="s">
        <v>167</v>
      </c>
      <c r="F295" s="63" t="s">
        <v>90</v>
      </c>
      <c r="G295" s="63">
        <v>0.25</v>
      </c>
      <c r="H295" s="64">
        <f>IF(
                        C295="INSUMO",
                                        IFERROR(
                                            IF(
                                                INDEX(
                                                    Insumos!C:C,
                                                    MATCH(
                                                        A295&amp;B295,
                                                        Insumos!I:I,
                                                        0)
                                                )="Material",
                                                INDEX(
                                                    Insumos!F:F,
                                                    MATCH(
                                                        A295&amp;B295,
                                                        Insumos!I:I,
                                                        0)
                                                ),
                                                0
                                            ),
                                            "Não encontrado"),
                                        IFERROR(
                                            INDEX(I:I,
                                                MATCH(
                                                    A295&amp;B295,AG:AG,
                                                    0)
                                            ),
                                            "Não encontrado")
                                    )</f>
        <v>0</v>
      </c>
      <c r="I295" s="64">
        <f>H295*G295/1</f>
        <v>0</v>
      </c>
      <c r="J295" s="64">
        <f t="shared" si="187"/>
        <v>38.106880000000004</v>
      </c>
      <c r="K295" s="64">
        <f t="shared" si="187"/>
        <v>9.526720000000001</v>
      </c>
      <c r="L295" s="64">
        <f>IF(
                        C295="INSUMO",
                                        IFERROR(
                                            IF(
                                                INDEX(
                                                    Insumos!C:C,
                                                    MATCH(
                                                        A295&amp;B295,
                                                        Insumos!I:I,
                                                        0)
                                                )="Mao_obra",
                                                INDEX(
                                                    Insumos!F:F,
                                                    MATCH(
                                                        A295&amp;B295,
                                                        Insumos!I:I,
                                                        0)
                                                ),
                                                0
                                            ),
                                            "Não encontrado"),
                                        IFERROR(
                                            INDEX(M:M,
                                                MATCH(
                                                    A295&amp;B295,AG:AG,
                                                    0)
                                            ),
                                            "Não encontrado")
                                    )</f>
        <v>33.086880000000001</v>
      </c>
      <c r="M295" s="64">
        <f>L295*G295/1</f>
        <v>8.2717200000000002</v>
      </c>
      <c r="N295" s="64">
        <f>IF(
                        C295="INSUMO",
                                        IFERROR(
                                            IF(
                                                INDEX(
                                                    Insumos!C:C,
                                                    MATCH(
                                                        A295&amp;B295,
                                                        Insumos!I:I,
                                                        0)
                                                )="Equipamento",
                                                INDEX(
                                                    Insumos!F:F,
                                                    MATCH(
                                                        A295&amp;B295,
                                                        Insumos!I:I,
                                                        0)
                                                ),
                                                0
                                            ),
                                            "Não encontrado"),
                                        IFERROR(
                                            INDEX(O:O,
                                                MATCH(
                                                    A295&amp;B295,AG:AG,
                                                    0)
                                            ),
                                            "Não encontrado")
                                    )</f>
        <v>0</v>
      </c>
      <c r="O295" s="64">
        <f>N295*G295/1</f>
        <v>0</v>
      </c>
      <c r="P295" s="64">
        <f>IF(
                        C295="INSUMO",
                                        IFERROR(
                                            IF(
                                                INDEX(
                                                    Insumos!C:C,
                                                    MATCH(
                                                        A295&amp;B295,
                                                        Insumos!I:I,
                                                        0)
                                                )="Transporte",
                                                INDEX(
                                                    Insumos!F:F,
                                                    MATCH(
                                                        A295&amp;B295,
                                                        Insumos!I:I,
                                                        0)
                                                ),
                                                0
                                            ),
                                            "Não encontrado"),
                                        IFERROR(
                                            INDEX(Q:Q,
                                                MATCH(
                                                    A295&amp;B295,AG:AG,
                                                    0)
                                            ),
                                            "Não encontrado")
                                    )</f>
        <v>0</v>
      </c>
      <c r="Q295" s="64">
        <f>P295*G295/1</f>
        <v>0</v>
      </c>
      <c r="R295" s="64">
        <f>IF(
                        C295="INSUMO",
                                        IFERROR(
                                            IF(
                                                INDEX(
                                                    Insumos!C:C,
                                                    MATCH(
                                                        A295&amp;B295,
                                                        Insumos!I:I,
                                                        0)
                                                )="Terceirizados",
                                                INDEX(
                                                    Insumos!F:F,
                                                    MATCH(
                                                        A295&amp;B295,
                                                        Insumos!I:I,
                                                        0)
                                                ),
                                                0
                                            ),
                                            "Não encontrado"),
                                        IFERROR(
                                            INDEX(S:S,
                                                MATCH(
                                                    A295&amp;B295,AG:AG,
                                                    0)
                                            ),
                                            "Não encontrado")
                                    )</f>
        <v>0</v>
      </c>
      <c r="S295" s="64">
        <f>R295*G295/1</f>
        <v>0</v>
      </c>
      <c r="T295" s="64">
        <f>IF(
                        C295="INSUMO",
                                        IFERROR(
                                            IF(
                                                INDEX(
                                                    Insumos!C:C,
                                                    MATCH(
                                                        A295&amp;B295,
                                                        Insumos!I:I,
                                                        0)
                                                )="Comissionamento",
                                                INDEX(
                                                    Insumos!F:F,
                                                    MATCH(
                                                        A295&amp;B295,
                                                        Insumos!I:I,
                                                        0)
                                                ),
                                                0
                                            ),
                                            "Não encontrado"),
                                        IFERROR(
                                            INDEX(U:U,
                                                MATCH(
                                                    A295&amp;B295,AG:AG,
                                                    0)
                                            ),
                                            "Não encontrado")
                                    )</f>
        <v>0</v>
      </c>
      <c r="U295" s="64">
        <f>T295*G295/1</f>
        <v>0</v>
      </c>
      <c r="V295" s="64">
        <f>IF(
                        C295="INSUMO",
                                        IFERROR(
                                            IF(
                                                INDEX(
                                                    Insumos!C:C,
                                                    MATCH(
                                                        A295&amp;B295,
                                                        Insumos!I:I,
                                                        0)
                                                )="Verba",
                                                INDEX(
                                                    Insumos!F:F,
                                                    MATCH(
                                                        A295&amp;B295,
                                                        Insumos!I:I,
                                                        0)
                                                ),
                                                0
                                            ),
                                            "Não encontrado"),
                                        IFERROR(
                                            INDEX(W:W,
                                                MATCH(
                                                    A295&amp;B295,AG:AG,
                                                    0)
                                            ),
                                            "Não encontrado")
                                    )</f>
        <v>0</v>
      </c>
      <c r="W295" s="64">
        <f>V295*G295/1</f>
        <v>0</v>
      </c>
      <c r="X295" s="64">
        <f>IF(
                        C295="INSUMO",
                                        IFERROR(
                                            IF(
                                                INDEX(
                                                    Insumos!C:C,
                                                    MATCH(
                                                        A295&amp;B295,
                                                        Insumos!I:I,
                                                        0)
                                                )="Outro",
                                                INDEX(
                                                    Insumos!F:F,
                                                    MATCH(
                                                        A295&amp;B295,
                                                        Insumos!I:I,
                                                        0)
                                                ),
                                                0
                                            ),
                                            "Não encontrado"),
                                        IFERROR(
                                            INDEX(Y:Y,
                                                MATCH(
                                                    A295&amp;B295,AG:AG,
                                                    0)
                                            ),
                                            "Não encontrado")
                                    )</f>
        <v>5.0199999999999996</v>
      </c>
      <c r="Y295" s="64">
        <f>X295*G295/1</f>
        <v>1.2549999999999999</v>
      </c>
      <c r="Z295" s="64">
        <f>IF(
                            C295="INSUMO",
                            IFERROR(
                                INDEX(
                                    Insumos!F:F,
                                    MATCH(
                                        A295&amp;B295,
                                        Insumos!I:I,
                                        0)
                                ),
                                "Não encontrado"),
                            IFERROR(
                                INDEX(AA:AA,
                                    MATCH(
                                        A295&amp;B295,AG:AG,
                                        0)
                                ),
                                "Não encontrado")
                        )</f>
        <v>38.106879999999997</v>
      </c>
      <c r="AA295" s="64">
        <f>G295*Z295</f>
        <v>9.5267199999999992</v>
      </c>
      <c r="AB295" s="65"/>
      <c r="AC295" s="65"/>
      <c r="AD295" s="62" t="s">
        <v>39</v>
      </c>
      <c r="AE295" s="66"/>
      <c r="AF295" s="66"/>
    </row>
    <row r="296" spans="1:33" x14ac:dyDescent="0.25">
      <c r="A296" s="137" t="s">
        <v>88</v>
      </c>
      <c r="B296" s="68" t="s">
        <v>38</v>
      </c>
      <c r="C296" s="69" t="s">
        <v>86</v>
      </c>
      <c r="D296" s="70" t="s">
        <v>40</v>
      </c>
      <c r="E296" s="70" t="s">
        <v>89</v>
      </c>
      <c r="F296" s="71" t="s">
        <v>90</v>
      </c>
      <c r="G296" s="71">
        <v>0.15</v>
      </c>
      <c r="H296" s="72">
        <f>IF(
                        C296="INSUMO",
                                        IFERROR(
                                            IF(
                                                INDEX(
                                                    Insumos!C:C,
                                                    MATCH(
                                                        A296&amp;B296,
                                                        Insumos!I:I,
                                                        0)
                                                )="Material",
                                                INDEX(
                                                    Insumos!F:F,
                                                    MATCH(
                                                        A296&amp;B296,
                                                        Insumos!I:I,
                                                        0)
                                                ),
                                                0
                                            ),
                                            "Não encontrado"),
                                        IFERROR(
                                            INDEX(I:I,
                                                MATCH(
                                                    A296&amp;B296,AG:AG,
                                                    0)
                                            ),
                                            "Não encontrado")
                                    )</f>
        <v>0</v>
      </c>
      <c r="I296" s="72">
        <f>H296*G296/1</f>
        <v>0</v>
      </c>
      <c r="J296" s="72">
        <f t="shared" si="187"/>
        <v>28.049120000000002</v>
      </c>
      <c r="K296" s="72">
        <f t="shared" si="187"/>
        <v>4.2073680000000007</v>
      </c>
      <c r="L296" s="72">
        <f>IF(
                        C296="INSUMO",
                                        IFERROR(
                                            IF(
                                                INDEX(
                                                    Insumos!C:C,
                                                    MATCH(
                                                        A296&amp;B296,
                                                        Insumos!I:I,
                                                        0)
                                                )="Mao_obra",
                                                INDEX(
                                                    Insumos!F:F,
                                                    MATCH(
                                                        A296&amp;B296,
                                                        Insumos!I:I,
                                                        0)
                                                ),
                                                0
                                            ),
                                            "Não encontrado"),
                                        IFERROR(
                                            INDEX(M:M,
                                                MATCH(
                                                    A296&amp;B296,AG:AG,
                                                    0)
                                            ),
                                            "Não encontrado")
                                    )</f>
        <v>23.079120000000003</v>
      </c>
      <c r="M296" s="72">
        <f>L296*G296/1</f>
        <v>3.4618680000000004</v>
      </c>
      <c r="N296" s="72">
        <f>IF(
                        C296="INSUMO",
                                        IFERROR(
                                            IF(
                                                INDEX(
                                                    Insumos!C:C,
                                                    MATCH(
                                                        A296&amp;B296,
                                                        Insumos!I:I,
                                                        0)
                                                )="Equipamento",
                                                INDEX(
                                                    Insumos!F:F,
                                                    MATCH(
                                                        A296&amp;B296,
                                                        Insumos!I:I,
                                                        0)
                                                ),
                                                0
                                            ),
                                            "Não encontrado"),
                                        IFERROR(
                                            INDEX(O:O,
                                                MATCH(
                                                    A296&amp;B296,AG:AG,
                                                    0)
                                            ),
                                            "Não encontrado")
                                    )</f>
        <v>0</v>
      </c>
      <c r="O296" s="72">
        <f>N296*G296/1</f>
        <v>0</v>
      </c>
      <c r="P296" s="72">
        <f>IF(
                        C296="INSUMO",
                                        IFERROR(
                                            IF(
                                                INDEX(
                                                    Insumos!C:C,
                                                    MATCH(
                                                        A296&amp;B296,
                                                        Insumos!I:I,
                                                        0)
                                                )="Transporte",
                                                INDEX(
                                                    Insumos!F:F,
                                                    MATCH(
                                                        A296&amp;B296,
                                                        Insumos!I:I,
                                                        0)
                                                ),
                                                0
                                            ),
                                            "Não encontrado"),
                                        IFERROR(
                                            INDEX(Q:Q,
                                                MATCH(
                                                    A296&amp;B296,AG:AG,
                                                    0)
                                            ),
                                            "Não encontrado")
                                    )</f>
        <v>0</v>
      </c>
      <c r="Q296" s="72">
        <f>P296*G296/1</f>
        <v>0</v>
      </c>
      <c r="R296" s="72">
        <f>IF(
                        C296="INSUMO",
                                        IFERROR(
                                            IF(
                                                INDEX(
                                                    Insumos!C:C,
                                                    MATCH(
                                                        A296&amp;B296,
                                                        Insumos!I:I,
                                                        0)
                                                )="Terceirizados",
                                                INDEX(
                                                    Insumos!F:F,
                                                    MATCH(
                                                        A296&amp;B296,
                                                        Insumos!I:I,
                                                        0)
                                                ),
                                                0
                                            ),
                                            "Não encontrado"),
                                        IFERROR(
                                            INDEX(S:S,
                                                MATCH(
                                                    A296&amp;B296,AG:AG,
                                                    0)
                                            ),
                                            "Não encontrado")
                                    )</f>
        <v>0</v>
      </c>
      <c r="S296" s="72">
        <f>R296*G296/1</f>
        <v>0</v>
      </c>
      <c r="T296" s="72">
        <f>IF(
                        C296="INSUMO",
                                        IFERROR(
                                            IF(
                                                INDEX(
                                                    Insumos!C:C,
                                                    MATCH(
                                                        A296&amp;B296,
                                                        Insumos!I:I,
                                                        0)
                                                )="Comissionamento",
                                                INDEX(
                                                    Insumos!F:F,
                                                    MATCH(
                                                        A296&amp;B296,
                                                        Insumos!I:I,
                                                        0)
                                                ),
                                                0
                                            ),
                                            "Não encontrado"),
                                        IFERROR(
                                            INDEX(U:U,
                                                MATCH(
                                                    A296&amp;B296,AG:AG,
                                                    0)
                                            ),
                                            "Não encontrado")
                                    )</f>
        <v>0</v>
      </c>
      <c r="U296" s="72">
        <f>T296*G296/1</f>
        <v>0</v>
      </c>
      <c r="V296" s="72">
        <f>IF(
                        C296="INSUMO",
                                        IFERROR(
                                            IF(
                                                INDEX(
                                                    Insumos!C:C,
                                                    MATCH(
                                                        A296&amp;B296,
                                                        Insumos!I:I,
                                                        0)
                                                )="Verba",
                                                INDEX(
                                                    Insumos!F:F,
                                                    MATCH(
                                                        A296&amp;B296,
                                                        Insumos!I:I,
                                                        0)
                                                ),
                                                0
                                            ),
                                            "Não encontrado"),
                                        IFERROR(
                                            INDEX(W:W,
                                                MATCH(
                                                    A296&amp;B296,AG:AG,
                                                    0)
                                            ),
                                            "Não encontrado")
                                    )</f>
        <v>0</v>
      </c>
      <c r="W296" s="72">
        <f>V296*G296/1</f>
        <v>0</v>
      </c>
      <c r="X296" s="72">
        <f>IF(
                        C296="INSUMO",
                                        IFERROR(
                                            IF(
                                                INDEX(
                                                    Insumos!C:C,
                                                    MATCH(
                                                        A296&amp;B296,
                                                        Insumos!I:I,
                                                        0)
                                                )="Outro",
                                                INDEX(
                                                    Insumos!F:F,
                                                    MATCH(
                                                        A296&amp;B296,
                                                        Insumos!I:I,
                                                        0)
                                                ),
                                                0
                                            ),
                                            "Não encontrado"),
                                        IFERROR(
                                            INDEX(Y:Y,
                                                MATCH(
                                                    A296&amp;B296,AG:AG,
                                                    0)
                                            ),
                                            "Não encontrado")
                                    )</f>
        <v>4.97</v>
      </c>
      <c r="Y296" s="72">
        <f>X296*G296/1</f>
        <v>0.74549999999999994</v>
      </c>
      <c r="Z296" s="72">
        <f>IF(
                            C296="INSUMO",
                            IFERROR(
                                INDEX(
                                    Insumos!F:F,
                                    MATCH(
                                        A296&amp;B296,
                                        Insumos!I:I,
                                        0)
                                ),
                                "Não encontrado"),
                            IFERROR(
                                INDEX(AA:AA,
                                    MATCH(
                                        A296&amp;B296,AG:AG,
                                        0)
                                ),
                                "Não encontrado")
                        )</f>
        <v>28.049120000000002</v>
      </c>
      <c r="AA296" s="72">
        <f>G296*Z296</f>
        <v>4.2073679999999998</v>
      </c>
      <c r="AB296" s="73"/>
      <c r="AC296" s="73"/>
      <c r="AD296" s="70" t="s">
        <v>39</v>
      </c>
      <c r="AE296" s="74"/>
      <c r="AF296" s="74"/>
    </row>
    <row r="297" spans="1:33" x14ac:dyDescent="0.25">
      <c r="A297" s="138" t="s">
        <v>371</v>
      </c>
      <c r="B297" s="60" t="s">
        <v>76</v>
      </c>
      <c r="C297" s="61" t="s">
        <v>45</v>
      </c>
      <c r="D297" s="62" t="s">
        <v>40</v>
      </c>
      <c r="E297" s="62" t="s">
        <v>372</v>
      </c>
      <c r="F297" s="63" t="s">
        <v>249</v>
      </c>
      <c r="G297" s="63">
        <v>0.17499999999999999</v>
      </c>
      <c r="H297" s="64">
        <f>IF(
                        C297="INSUMO",
                                        IFERROR(
                                            IF(
                                                INDEX(
                                                    Insumos!C:C,
                                                    MATCH(
                                                        A297&amp;B297,
                                                        Insumos!I:I,
                                                        0)
                                                )="Material",
                                                INDEX(
                                                    Insumos!F:F,
                                                    MATCH(
                                                        A297&amp;B297,
                                                        Insumos!I:I,
                                                        0)
                                                ),
                                                0
                                            ),
                                            "Não encontrado"),
                                        IFERROR(
                                            INDEX(I:I,
                                                MATCH(
                                                    A297&amp;B297,AG:AG,
                                                    0)
                                            ),
                                            "Não encontrado")
                                    )</f>
        <v>20.95</v>
      </c>
      <c r="I297" s="64">
        <f>H297*G297/1</f>
        <v>3.6662499999999998</v>
      </c>
      <c r="J297" s="64">
        <f t="shared" si="187"/>
        <v>0</v>
      </c>
      <c r="K297" s="64">
        <f t="shared" si="187"/>
        <v>0</v>
      </c>
      <c r="L297" s="64">
        <f>IF(
                        C297="INSUMO",
                                        IFERROR(
                                            IF(
                                                INDEX(
                                                    Insumos!C:C,
                                                    MATCH(
                                                        A297&amp;B297,
                                                        Insumos!I:I,
                                                        0)
                                                )="Mao_obra",
                                                INDEX(
                                                    Insumos!F:F,
                                                    MATCH(
                                                        A297&amp;B297,
                                                        Insumos!I:I,
                                                        0)
                                                ),
                                                0
                                            ),
                                            "Não encontrado"),
                                        IFERROR(
                                            INDEX(M:M,
                                                MATCH(
                                                    A297&amp;B297,AG:AG,
                                                    0)
                                            ),
                                            "Não encontrado")
                                    )</f>
        <v>0</v>
      </c>
      <c r="M297" s="64">
        <f>L297*G297/1</f>
        <v>0</v>
      </c>
      <c r="N297" s="64">
        <f>IF(
                        C297="INSUMO",
                                        IFERROR(
                                            IF(
                                                INDEX(
                                                    Insumos!C:C,
                                                    MATCH(
                                                        A297&amp;B297,
                                                        Insumos!I:I,
                                                        0)
                                                )="Equipamento",
                                                INDEX(
                                                    Insumos!F:F,
                                                    MATCH(
                                                        A297&amp;B297,
                                                        Insumos!I:I,
                                                        0)
                                                ),
                                                0
                                            ),
                                            "Não encontrado"),
                                        IFERROR(
                                            INDEX(O:O,
                                                MATCH(
                                                    A297&amp;B297,AG:AG,
                                                    0)
                                            ),
                                            "Não encontrado")
                                    )</f>
        <v>0</v>
      </c>
      <c r="O297" s="64">
        <f>N297*G297/1</f>
        <v>0</v>
      </c>
      <c r="P297" s="64">
        <f>IF(
                        C297="INSUMO",
                                        IFERROR(
                                            IF(
                                                INDEX(
                                                    Insumos!C:C,
                                                    MATCH(
                                                        A297&amp;B297,
                                                        Insumos!I:I,
                                                        0)
                                                )="Transporte",
                                                INDEX(
                                                    Insumos!F:F,
                                                    MATCH(
                                                        A297&amp;B297,
                                                        Insumos!I:I,
                                                        0)
                                                ),
                                                0
                                            ),
                                            "Não encontrado"),
                                        IFERROR(
                                            INDEX(Q:Q,
                                                MATCH(
                                                    A297&amp;B297,AG:AG,
                                                    0)
                                            ),
                                            "Não encontrado")
                                    )</f>
        <v>0</v>
      </c>
      <c r="Q297" s="64">
        <f>P297*G297/1</f>
        <v>0</v>
      </c>
      <c r="R297" s="64">
        <f>IF(
                        C297="INSUMO",
                                        IFERROR(
                                            IF(
                                                INDEX(
                                                    Insumos!C:C,
                                                    MATCH(
                                                        A297&amp;B297,
                                                        Insumos!I:I,
                                                        0)
                                                )="Terceirizados",
                                                INDEX(
                                                    Insumos!F:F,
                                                    MATCH(
                                                        A297&amp;B297,
                                                        Insumos!I:I,
                                                        0)
                                                ),
                                                0
                                            ),
                                            "Não encontrado"),
                                        IFERROR(
                                            INDEX(S:S,
                                                MATCH(
                                                    A297&amp;B297,AG:AG,
                                                    0)
                                            ),
                                            "Não encontrado")
                                    )</f>
        <v>0</v>
      </c>
      <c r="S297" s="64">
        <f>R297*G297/1</f>
        <v>0</v>
      </c>
      <c r="T297" s="64">
        <f>IF(
                        C297="INSUMO",
                                        IFERROR(
                                            IF(
                                                INDEX(
                                                    Insumos!C:C,
                                                    MATCH(
                                                        A297&amp;B297,
                                                        Insumos!I:I,
                                                        0)
                                                )="Comissionamento",
                                                INDEX(
                                                    Insumos!F:F,
                                                    MATCH(
                                                        A297&amp;B297,
                                                        Insumos!I:I,
                                                        0)
                                                ),
                                                0
                                            ),
                                            "Não encontrado"),
                                        IFERROR(
                                            INDEX(U:U,
                                                MATCH(
                                                    A297&amp;B297,AG:AG,
                                                    0)
                                            ),
                                            "Não encontrado")
                                    )</f>
        <v>0</v>
      </c>
      <c r="U297" s="64">
        <f>T297*G297/1</f>
        <v>0</v>
      </c>
      <c r="V297" s="64">
        <f>IF(
                        C297="INSUMO",
                                        IFERROR(
                                            IF(
                                                INDEX(
                                                    Insumos!C:C,
                                                    MATCH(
                                                        A297&amp;B297,
                                                        Insumos!I:I,
                                                        0)
                                                )="Verba",
                                                INDEX(
                                                    Insumos!F:F,
                                                    MATCH(
                                                        A297&amp;B297,
                                                        Insumos!I:I,
                                                        0)
                                                ),
                                                0
                                            ),
                                            "Não encontrado"),
                                        IFERROR(
                                            INDEX(W:W,
                                                MATCH(
                                                    A297&amp;B297,AG:AG,
                                                    0)
                                            ),
                                            "Não encontrado")
                                    )</f>
        <v>0</v>
      </c>
      <c r="W297" s="64">
        <f>V297*G297/1</f>
        <v>0</v>
      </c>
      <c r="X297" s="64">
        <f>IF(
                        C297="INSUMO",
                                        IFERROR(
                                            IF(
                                                INDEX(
                                                    Insumos!C:C,
                                                    MATCH(
                                                        A297&amp;B297,
                                                        Insumos!I:I,
                                                        0)
                                                )="Outro",
                                                INDEX(
                                                    Insumos!F:F,
                                                    MATCH(
                                                        A297&amp;B297,
                                                        Insumos!I:I,
                                                        0)
                                                ),
                                                0
                                            ),
                                            "Não encontrado"),
                                        IFERROR(
                                            INDEX(Y:Y,
                                                MATCH(
                                                    A297&amp;B297,AG:AG,
                                                    0)
                                            ),
                                            "Não encontrado")
                                    )</f>
        <v>0</v>
      </c>
      <c r="Y297" s="64">
        <f>X297*G297/1</f>
        <v>0</v>
      </c>
      <c r="Z297" s="64">
        <f>IF(
                            C297="INSUMO",
                            IFERROR(
                                INDEX(
                                    Insumos!F:F,
                                    MATCH(
                                        A297&amp;B297,
                                        Insumos!I:I,
                                        0)
                                ),
                                "Não encontrado"),
                            IFERROR(
                                INDEX(AA:AA,
                                    MATCH(
                                        A297&amp;B297,AG:AG,
                                        0)
                                ),
                                "Não encontrado")
                        )</f>
        <v>20.95</v>
      </c>
      <c r="AA297" s="64">
        <f>G297*Z297</f>
        <v>3.6662499999999998</v>
      </c>
      <c r="AB297" s="65"/>
      <c r="AC297" s="65"/>
      <c r="AD297" s="62" t="s">
        <v>39</v>
      </c>
      <c r="AE297" s="66"/>
      <c r="AF297" s="66"/>
    </row>
    <row r="298" spans="1:33" x14ac:dyDescent="0.25">
      <c r="A298" s="136" t="s">
        <v>373</v>
      </c>
      <c r="B298" s="51" t="s">
        <v>38</v>
      </c>
      <c r="C298" s="52" t="s">
        <v>39</v>
      </c>
      <c r="D298" s="53" t="s">
        <v>40</v>
      </c>
      <c r="E298" s="53" t="s">
        <v>374</v>
      </c>
      <c r="F298" s="54" t="s">
        <v>83</v>
      </c>
      <c r="G298" s="55"/>
      <c r="H298" s="56"/>
      <c r="I298" s="56">
        <f>SUM(I299:I301)</f>
        <v>30.75</v>
      </c>
      <c r="J298" s="56"/>
      <c r="K298" s="56">
        <f>SUM(K299:K301)</f>
        <v>19.234801598940003</v>
      </c>
      <c r="L298" s="56"/>
      <c r="M298" s="56">
        <f>SUM(M299:M301)</f>
        <v>16.59511059894</v>
      </c>
      <c r="N298" s="56"/>
      <c r="O298" s="56">
        <f>SUM(O299:O301)</f>
        <v>0</v>
      </c>
      <c r="P298" s="56"/>
      <c r="Q298" s="56">
        <f>SUM(Q299:Q301)</f>
        <v>0</v>
      </c>
      <c r="R298" s="56"/>
      <c r="S298" s="56">
        <f>SUM(S299:S301)</f>
        <v>0</v>
      </c>
      <c r="T298" s="56"/>
      <c r="U298" s="56">
        <f>SUM(U299:U301)</f>
        <v>0</v>
      </c>
      <c r="V298" s="56"/>
      <c r="W298" s="56">
        <f>SUM(W299:W301)</f>
        <v>0</v>
      </c>
      <c r="X298" s="56"/>
      <c r="Y298" s="56">
        <f>SUM(Y299:Y301)</f>
        <v>2.639691</v>
      </c>
      <c r="Z298" s="56"/>
      <c r="AA298" s="56">
        <f>SUM(AA299:AA301)</f>
        <v>49.984801598939995</v>
      </c>
      <c r="AB298" s="57" t="s">
        <v>39</v>
      </c>
      <c r="AC298" s="57"/>
      <c r="AD298" s="53" t="s">
        <v>39</v>
      </c>
      <c r="AE298" s="58" t="s">
        <v>39</v>
      </c>
      <c r="AF298" s="58" t="s">
        <v>375</v>
      </c>
      <c r="AG298" t="str">
        <f>A298&amp;B298&amp;C298</f>
        <v>98557SINAPI</v>
      </c>
    </row>
    <row r="299" spans="1:33" x14ac:dyDescent="0.25">
      <c r="A299" s="137" t="s">
        <v>376</v>
      </c>
      <c r="B299" s="68" t="s">
        <v>38</v>
      </c>
      <c r="C299" s="69" t="s">
        <v>86</v>
      </c>
      <c r="D299" s="70" t="s">
        <v>40</v>
      </c>
      <c r="E299" s="70" t="s">
        <v>377</v>
      </c>
      <c r="F299" s="71" t="s">
        <v>90</v>
      </c>
      <c r="G299" s="71">
        <v>0.4299</v>
      </c>
      <c r="H299" s="72">
        <f>IF(
                        C299="INSUMO",
                                        IFERROR(
                                            IF(
                                                INDEX(
                                                    Insumos!C:C,
                                                    MATCH(
                                                        A299&amp;B299,
                                                        Insumos!I:I,
                                                        0)
                                                )="Material",
                                                INDEX(
                                                    Insumos!F:F,
                                                    MATCH(
                                                        A299&amp;B299,
                                                        Insumos!I:I,
                                                        0)
                                                ),
                                                0
                                            ),
                                            "Não encontrado"),
                                        IFERROR(
                                            INDEX(I:I,
                                                MATCH(
                                                    A299&amp;B299,AG:AG,
                                                    0)
                                            ),
                                            "Não encontrado")
                                    )</f>
        <v>0</v>
      </c>
      <c r="I299" s="72">
        <f>H299*G299/1</f>
        <v>0</v>
      </c>
      <c r="J299" s="72">
        <f t="shared" ref="J299:K301" si="188">T299 + N299 + L299 + X299 + R299 + P299 + V299</f>
        <v>38.106880000000004</v>
      </c>
      <c r="K299" s="72">
        <f t="shared" si="188"/>
        <v>16.382147712000002</v>
      </c>
      <c r="L299" s="72">
        <f>IF(
                        C299="INSUMO",
                                        IFERROR(
                                            IF(
                                                INDEX(
                                                    Insumos!C:C,
                                                    MATCH(
                                                        A299&amp;B299,
                                                        Insumos!I:I,
                                                        0)
                                                )="Mao_obra",
                                                INDEX(
                                                    Insumos!F:F,
                                                    MATCH(
                                                        A299&amp;B299,
                                                        Insumos!I:I,
                                                        0)
                                                ),
                                                0
                                            ),
                                            "Não encontrado"),
                                        IFERROR(
                                            INDEX(M:M,
                                                MATCH(
                                                    A299&amp;B299,AG:AG,
                                                    0)
                                            ),
                                            "Não encontrado")
                                    )</f>
        <v>33.086880000000001</v>
      </c>
      <c r="M299" s="72">
        <f>L299*G299/1</f>
        <v>14.224049712000001</v>
      </c>
      <c r="N299" s="72">
        <f>IF(
                        C299="INSUMO",
                                        IFERROR(
                                            IF(
                                                INDEX(
                                                    Insumos!C:C,
                                                    MATCH(
                                                        A299&amp;B299,
                                                        Insumos!I:I,
                                                        0)
                                                )="Equipamento",
                                                INDEX(
                                                    Insumos!F:F,
                                                    MATCH(
                                                        A299&amp;B299,
                                                        Insumos!I:I,
                                                        0)
                                                ),
                                                0
                                            ),
                                            "Não encontrado"),
                                        IFERROR(
                                            INDEX(O:O,
                                                MATCH(
                                                    A299&amp;B299,AG:AG,
                                                    0)
                                            ),
                                            "Não encontrado")
                                    )</f>
        <v>0</v>
      </c>
      <c r="O299" s="72">
        <f>N299*G299/1</f>
        <v>0</v>
      </c>
      <c r="P299" s="72">
        <f>IF(
                        C299="INSUMO",
                                        IFERROR(
                                            IF(
                                                INDEX(
                                                    Insumos!C:C,
                                                    MATCH(
                                                        A299&amp;B299,
                                                        Insumos!I:I,
                                                        0)
                                                )="Transporte",
                                                INDEX(
                                                    Insumos!F:F,
                                                    MATCH(
                                                        A299&amp;B299,
                                                        Insumos!I:I,
                                                        0)
                                                ),
                                                0
                                            ),
                                            "Não encontrado"),
                                        IFERROR(
                                            INDEX(Q:Q,
                                                MATCH(
                                                    A299&amp;B299,AG:AG,
                                                    0)
                                            ),
                                            "Não encontrado")
                                    )</f>
        <v>0</v>
      </c>
      <c r="Q299" s="72">
        <f>P299*G299/1</f>
        <v>0</v>
      </c>
      <c r="R299" s="72">
        <f>IF(
                        C299="INSUMO",
                                        IFERROR(
                                            IF(
                                                INDEX(
                                                    Insumos!C:C,
                                                    MATCH(
                                                        A299&amp;B299,
                                                        Insumos!I:I,
                                                        0)
                                                )="Terceirizados",
                                                INDEX(
                                                    Insumos!F:F,
                                                    MATCH(
                                                        A299&amp;B299,
                                                        Insumos!I:I,
                                                        0)
                                                ),
                                                0
                                            ),
                                            "Não encontrado"),
                                        IFERROR(
                                            INDEX(S:S,
                                                MATCH(
                                                    A299&amp;B299,AG:AG,
                                                    0)
                                            ),
                                            "Não encontrado")
                                    )</f>
        <v>0</v>
      </c>
      <c r="S299" s="72">
        <f>R299*G299/1</f>
        <v>0</v>
      </c>
      <c r="T299" s="72">
        <f>IF(
                        C299="INSUMO",
                                        IFERROR(
                                            IF(
                                                INDEX(
                                                    Insumos!C:C,
                                                    MATCH(
                                                        A299&amp;B299,
                                                        Insumos!I:I,
                                                        0)
                                                )="Comissionamento",
                                                INDEX(
                                                    Insumos!F:F,
                                                    MATCH(
                                                        A299&amp;B299,
                                                        Insumos!I:I,
                                                        0)
                                                ),
                                                0
                                            ),
                                            "Não encontrado"),
                                        IFERROR(
                                            INDEX(U:U,
                                                MATCH(
                                                    A299&amp;B299,AG:AG,
                                                    0)
                                            ),
                                            "Não encontrado")
                                    )</f>
        <v>0</v>
      </c>
      <c r="U299" s="72">
        <f>T299*G299/1</f>
        <v>0</v>
      </c>
      <c r="V299" s="72">
        <f>IF(
                        C299="INSUMO",
                                        IFERROR(
                                            IF(
                                                INDEX(
                                                    Insumos!C:C,
                                                    MATCH(
                                                        A299&amp;B299,
                                                        Insumos!I:I,
                                                        0)
                                                )="Verba",
                                                INDEX(
                                                    Insumos!F:F,
                                                    MATCH(
                                                        A299&amp;B299,
                                                        Insumos!I:I,
                                                        0)
                                                ),
                                                0
                                            ),
                                            "Não encontrado"),
                                        IFERROR(
                                            INDEX(W:W,
                                                MATCH(
                                                    A299&amp;B299,AG:AG,
                                                    0)
                                            ),
                                            "Não encontrado")
                                    )</f>
        <v>0</v>
      </c>
      <c r="W299" s="72">
        <f>V299*G299/1</f>
        <v>0</v>
      </c>
      <c r="X299" s="72">
        <f>IF(
                        C299="INSUMO",
                                        IFERROR(
                                            IF(
                                                INDEX(
                                                    Insumos!C:C,
                                                    MATCH(
                                                        A299&amp;B299,
                                                        Insumos!I:I,
                                                        0)
                                                )="Outro",
                                                INDEX(
                                                    Insumos!F:F,
                                                    MATCH(
                                                        A299&amp;B299,
                                                        Insumos!I:I,
                                                        0)
                                                ),
                                                0
                                            ),
                                            "Não encontrado"),
                                        IFERROR(
                                            INDEX(Y:Y,
                                                MATCH(
                                                    A299&amp;B299,AG:AG,
                                                    0)
                                            ),
                                            "Não encontrado")
                                    )</f>
        <v>5.0199999999999996</v>
      </c>
      <c r="Y299" s="72">
        <f>X299*G299/1</f>
        <v>2.1580979999999998</v>
      </c>
      <c r="Z299" s="72">
        <f>IF(
                            C299="INSUMO",
                            IFERROR(
                                INDEX(
                                    Insumos!F:F,
                                    MATCH(
                                        A299&amp;B299,
                                        Insumos!I:I,
                                        0)
                                ),
                                "Não encontrado"),
                            IFERROR(
                                INDEX(AA:AA,
                                    MATCH(
                                        A299&amp;B299,AG:AG,
                                        0)
                                ),
                                "Não encontrado")
                        )</f>
        <v>38.106879999999997</v>
      </c>
      <c r="AA299" s="72">
        <f>G299*Z299</f>
        <v>16.382147711999998</v>
      </c>
      <c r="AB299" s="73"/>
      <c r="AC299" s="73"/>
      <c r="AD299" s="70" t="s">
        <v>39</v>
      </c>
      <c r="AE299" s="74"/>
      <c r="AF299" s="74"/>
    </row>
    <row r="300" spans="1:33" x14ac:dyDescent="0.25">
      <c r="A300" s="138" t="s">
        <v>378</v>
      </c>
      <c r="B300" s="60" t="s">
        <v>38</v>
      </c>
      <c r="C300" s="61" t="s">
        <v>86</v>
      </c>
      <c r="D300" s="62" t="s">
        <v>40</v>
      </c>
      <c r="E300" s="62" t="s">
        <v>379</v>
      </c>
      <c r="F300" s="63" t="s">
        <v>90</v>
      </c>
      <c r="G300" s="63">
        <v>9.69E-2</v>
      </c>
      <c r="H300" s="64">
        <f>IF(
                        C300="INSUMO",
                                        IFERROR(
                                            IF(
                                                INDEX(
                                                    Insumos!C:C,
                                                    MATCH(
                                                        A300&amp;B300,
                                                        Insumos!I:I,
                                                        0)
                                                )="Material",
                                                INDEX(
                                                    Insumos!F:F,
                                                    MATCH(
                                                        A300&amp;B300,
                                                        Insumos!I:I,
                                                        0)
                                                ),
                                                0
                                            ),
                                            "Não encontrado"),
                                        IFERROR(
                                            INDEX(I:I,
                                                MATCH(
                                                    A300&amp;B300,AG:AG,
                                                    0)
                                            ),
                                            "Não encontrado")
                                    )</f>
        <v>0</v>
      </c>
      <c r="I300" s="64">
        <f>H300*G300/1</f>
        <v>0</v>
      </c>
      <c r="J300" s="64">
        <f t="shared" si="188"/>
        <v>29.4391526</v>
      </c>
      <c r="K300" s="64">
        <f t="shared" si="188"/>
        <v>2.8526538869400002</v>
      </c>
      <c r="L300" s="64">
        <f>IF(
                        C300="INSUMO",
                                        IFERROR(
                                            IF(
                                                INDEX(
                                                    Insumos!C:C,
                                                    MATCH(
                                                        A300&amp;B300,
                                                        Insumos!I:I,
                                                        0)
                                                )="Mao_obra",
                                                INDEX(
                                                    Insumos!F:F,
                                                    MATCH(
                                                        A300&amp;B300,
                                                        Insumos!I:I,
                                                        0)
                                                ),
                                                0
                                            ),
                                            "Não encontrado"),
                                        IFERROR(
                                            INDEX(M:M,
                                                MATCH(
                                                    A300&amp;B300,AG:AG,
                                                    0)
                                            ),
                                            "Não encontrado")
                                    )</f>
        <v>24.469152600000001</v>
      </c>
      <c r="M300" s="64">
        <f>L300*G300/1</f>
        <v>2.3710608869400001</v>
      </c>
      <c r="N300" s="64">
        <f>IF(
                        C300="INSUMO",
                                        IFERROR(
                                            IF(
                                                INDEX(
                                                    Insumos!C:C,
                                                    MATCH(
                                                        A300&amp;B300,
                                                        Insumos!I:I,
                                                        0)
                                                )="Equipamento",
                                                INDEX(
                                                    Insumos!F:F,
                                                    MATCH(
                                                        A300&amp;B300,
                                                        Insumos!I:I,
                                                        0)
                                                ),
                                                0
                                            ),
                                            "Não encontrado"),
                                        IFERROR(
                                            INDEX(O:O,
                                                MATCH(
                                                    A300&amp;B300,AG:AG,
                                                    0)
                                            ),
                                            "Não encontrado")
                                    )</f>
        <v>0</v>
      </c>
      <c r="O300" s="64">
        <f>N300*G300/1</f>
        <v>0</v>
      </c>
      <c r="P300" s="64">
        <f>IF(
                        C300="INSUMO",
                                        IFERROR(
                                            IF(
                                                INDEX(
                                                    Insumos!C:C,
                                                    MATCH(
                                                        A300&amp;B300,
                                                        Insumos!I:I,
                                                        0)
                                                )="Transporte",
                                                INDEX(
                                                    Insumos!F:F,
                                                    MATCH(
                                                        A300&amp;B300,
                                                        Insumos!I:I,
                                                        0)
                                                ),
                                                0
                                            ),
                                            "Não encontrado"),
                                        IFERROR(
                                            INDEX(Q:Q,
                                                MATCH(
                                                    A300&amp;B300,AG:AG,
                                                    0)
                                            ),
                                            "Não encontrado")
                                    )</f>
        <v>0</v>
      </c>
      <c r="Q300" s="64">
        <f>P300*G300/1</f>
        <v>0</v>
      </c>
      <c r="R300" s="64">
        <f>IF(
                        C300="INSUMO",
                                        IFERROR(
                                            IF(
                                                INDEX(
                                                    Insumos!C:C,
                                                    MATCH(
                                                        A300&amp;B300,
                                                        Insumos!I:I,
                                                        0)
                                                )="Terceirizados",
                                                INDEX(
                                                    Insumos!F:F,
                                                    MATCH(
                                                        A300&amp;B300,
                                                        Insumos!I:I,
                                                        0)
                                                ),
                                                0
                                            ),
                                            "Não encontrado"),
                                        IFERROR(
                                            INDEX(S:S,
                                                MATCH(
                                                    A300&amp;B300,AG:AG,
                                                    0)
                                            ),
                                            "Não encontrado")
                                    )</f>
        <v>0</v>
      </c>
      <c r="S300" s="64">
        <f>R300*G300/1</f>
        <v>0</v>
      </c>
      <c r="T300" s="64">
        <f>IF(
                        C300="INSUMO",
                                        IFERROR(
                                            IF(
                                                INDEX(
                                                    Insumos!C:C,
                                                    MATCH(
                                                        A300&amp;B300,
                                                        Insumos!I:I,
                                                        0)
                                                )="Comissionamento",
                                                INDEX(
                                                    Insumos!F:F,
                                                    MATCH(
                                                        A300&amp;B300,
                                                        Insumos!I:I,
                                                        0)
                                                ),
                                                0
                                            ),
                                            "Não encontrado"),
                                        IFERROR(
                                            INDEX(U:U,
                                                MATCH(
                                                    A300&amp;B300,AG:AG,
                                                    0)
                                            ),
                                            "Não encontrado")
                                    )</f>
        <v>0</v>
      </c>
      <c r="U300" s="64">
        <f>T300*G300/1</f>
        <v>0</v>
      </c>
      <c r="V300" s="64">
        <f>IF(
                        C300="INSUMO",
                                        IFERROR(
                                            IF(
                                                INDEX(
                                                    Insumos!C:C,
                                                    MATCH(
                                                        A300&amp;B300,
                                                        Insumos!I:I,
                                                        0)
                                                )="Verba",
                                                INDEX(
                                                    Insumos!F:F,
                                                    MATCH(
                                                        A300&amp;B300,
                                                        Insumos!I:I,
                                                        0)
                                                ),
                                                0
                                            ),
                                            "Não encontrado"),
                                        IFERROR(
                                            INDEX(W:W,
                                                MATCH(
                                                    A300&amp;B300,AG:AG,
                                                    0)
                                            ),
                                            "Não encontrado")
                                    )</f>
        <v>0</v>
      </c>
      <c r="W300" s="64">
        <f>V300*G300/1</f>
        <v>0</v>
      </c>
      <c r="X300" s="64">
        <f>IF(
                        C300="INSUMO",
                                        IFERROR(
                                            IF(
                                                INDEX(
                                                    Insumos!C:C,
                                                    MATCH(
                                                        A300&amp;B300,
                                                        Insumos!I:I,
                                                        0)
                                                )="Outro",
                                                INDEX(
                                                    Insumos!F:F,
                                                    MATCH(
                                                        A300&amp;B300,
                                                        Insumos!I:I,
                                                        0)
                                                ),
                                                0
                                            ),
                                            "Não encontrado"),
                                        IFERROR(
                                            INDEX(Y:Y,
                                                MATCH(
                                                    A300&amp;B300,AG:AG,
                                                    0)
                                            ),
                                            "Não encontrado")
                                    )</f>
        <v>4.97</v>
      </c>
      <c r="Y300" s="64">
        <f>X300*G300/1</f>
        <v>0.48159299999999999</v>
      </c>
      <c r="Z300" s="64">
        <f>IF(
                            C300="INSUMO",
                            IFERROR(
                                INDEX(
                                    Insumos!F:F,
                                    MATCH(
                                        A300&amp;B300,
                                        Insumos!I:I,
                                        0)
                                ),
                                "Não encontrado"),
                            IFERROR(
                                INDEX(AA:AA,
                                    MATCH(
                                        A300&amp;B300,AG:AG,
                                        0)
                                ),
                                "Não encontrado")
                        )</f>
        <v>29.4391526</v>
      </c>
      <c r="AA300" s="64">
        <f>G300*Z300</f>
        <v>2.8526538869399998</v>
      </c>
      <c r="AB300" s="65"/>
      <c r="AC300" s="65"/>
      <c r="AD300" s="62" t="s">
        <v>39</v>
      </c>
      <c r="AE300" s="66"/>
      <c r="AF300" s="66"/>
    </row>
    <row r="301" spans="1:33" x14ac:dyDescent="0.25">
      <c r="A301" s="137" t="s">
        <v>380</v>
      </c>
      <c r="B301" s="68" t="s">
        <v>38</v>
      </c>
      <c r="C301" s="69" t="s">
        <v>45</v>
      </c>
      <c r="D301" s="70" t="s">
        <v>40</v>
      </c>
      <c r="E301" s="70" t="s">
        <v>381</v>
      </c>
      <c r="F301" s="71" t="s">
        <v>95</v>
      </c>
      <c r="G301" s="71">
        <v>1.5</v>
      </c>
      <c r="H301" s="72">
        <f>IF(
                        C301="INSUMO",
                                        IFERROR(
                                            IF(
                                                INDEX(
                                                    Insumos!C:C,
                                                    MATCH(
                                                        A301&amp;B301,
                                                        Insumos!I:I,
                                                        0)
                                                )="Material",
                                                INDEX(
                                                    Insumos!F:F,
                                                    MATCH(
                                                        A301&amp;B301,
                                                        Insumos!I:I,
                                                        0)
                                                ),
                                                0
                                            ),
                                            "Não encontrado"),
                                        IFERROR(
                                            INDEX(I:I,
                                                MATCH(
                                                    A301&amp;B301,AG:AG,
                                                    0)
                                            ),
                                            "Não encontrado")
                                    )</f>
        <v>20.5</v>
      </c>
      <c r="I301" s="72">
        <f>H301*G301/1</f>
        <v>30.75</v>
      </c>
      <c r="J301" s="72">
        <f t="shared" si="188"/>
        <v>0</v>
      </c>
      <c r="K301" s="72">
        <f t="shared" si="188"/>
        <v>0</v>
      </c>
      <c r="L301" s="72">
        <f>IF(
                        C301="INSUMO",
                                        IFERROR(
                                            IF(
                                                INDEX(
                                                    Insumos!C:C,
                                                    MATCH(
                                                        A301&amp;B301,
                                                        Insumos!I:I,
                                                        0)
                                                )="Mao_obra",
                                                INDEX(
                                                    Insumos!F:F,
                                                    MATCH(
                                                        A301&amp;B301,
                                                        Insumos!I:I,
                                                        0)
                                                ),
                                                0
                                            ),
                                            "Não encontrado"),
                                        IFERROR(
                                            INDEX(M:M,
                                                MATCH(
                                                    A301&amp;B301,AG:AG,
                                                    0)
                                            ),
                                            "Não encontrado")
                                    )</f>
        <v>0</v>
      </c>
      <c r="M301" s="72">
        <f>L301*G301/1</f>
        <v>0</v>
      </c>
      <c r="N301" s="72">
        <f>IF(
                        C301="INSUMO",
                                        IFERROR(
                                            IF(
                                                INDEX(
                                                    Insumos!C:C,
                                                    MATCH(
                                                        A301&amp;B301,
                                                        Insumos!I:I,
                                                        0)
                                                )="Equipamento",
                                                INDEX(
                                                    Insumos!F:F,
                                                    MATCH(
                                                        A301&amp;B301,
                                                        Insumos!I:I,
                                                        0)
                                                ),
                                                0
                                            ),
                                            "Não encontrado"),
                                        IFERROR(
                                            INDEX(O:O,
                                                MATCH(
                                                    A301&amp;B301,AG:AG,
                                                    0)
                                            ),
                                            "Não encontrado")
                                    )</f>
        <v>0</v>
      </c>
      <c r="O301" s="72">
        <f>N301*G301/1</f>
        <v>0</v>
      </c>
      <c r="P301" s="72">
        <f>IF(
                        C301="INSUMO",
                                        IFERROR(
                                            IF(
                                                INDEX(
                                                    Insumos!C:C,
                                                    MATCH(
                                                        A301&amp;B301,
                                                        Insumos!I:I,
                                                        0)
                                                )="Transporte",
                                                INDEX(
                                                    Insumos!F:F,
                                                    MATCH(
                                                        A301&amp;B301,
                                                        Insumos!I:I,
                                                        0)
                                                ),
                                                0
                                            ),
                                            "Não encontrado"),
                                        IFERROR(
                                            INDEX(Q:Q,
                                                MATCH(
                                                    A301&amp;B301,AG:AG,
                                                    0)
                                            ),
                                            "Não encontrado")
                                    )</f>
        <v>0</v>
      </c>
      <c r="Q301" s="72">
        <f>P301*G301/1</f>
        <v>0</v>
      </c>
      <c r="R301" s="72">
        <f>IF(
                        C301="INSUMO",
                                        IFERROR(
                                            IF(
                                                INDEX(
                                                    Insumos!C:C,
                                                    MATCH(
                                                        A301&amp;B301,
                                                        Insumos!I:I,
                                                        0)
                                                )="Terceirizados",
                                                INDEX(
                                                    Insumos!F:F,
                                                    MATCH(
                                                        A301&amp;B301,
                                                        Insumos!I:I,
                                                        0)
                                                ),
                                                0
                                            ),
                                            "Não encontrado"),
                                        IFERROR(
                                            INDEX(S:S,
                                                MATCH(
                                                    A301&amp;B301,AG:AG,
                                                    0)
                                            ),
                                            "Não encontrado")
                                    )</f>
        <v>0</v>
      </c>
      <c r="S301" s="72">
        <f>R301*G301/1</f>
        <v>0</v>
      </c>
      <c r="T301" s="72">
        <f>IF(
                        C301="INSUMO",
                                        IFERROR(
                                            IF(
                                                INDEX(
                                                    Insumos!C:C,
                                                    MATCH(
                                                        A301&amp;B301,
                                                        Insumos!I:I,
                                                        0)
                                                )="Comissionamento",
                                                INDEX(
                                                    Insumos!F:F,
                                                    MATCH(
                                                        A301&amp;B301,
                                                        Insumos!I:I,
                                                        0)
                                                ),
                                                0
                                            ),
                                            "Não encontrado"),
                                        IFERROR(
                                            INDEX(U:U,
                                                MATCH(
                                                    A301&amp;B301,AG:AG,
                                                    0)
                                            ),
                                            "Não encontrado")
                                    )</f>
        <v>0</v>
      </c>
      <c r="U301" s="72">
        <f>T301*G301/1</f>
        <v>0</v>
      </c>
      <c r="V301" s="72">
        <f>IF(
                        C301="INSUMO",
                                        IFERROR(
                                            IF(
                                                INDEX(
                                                    Insumos!C:C,
                                                    MATCH(
                                                        A301&amp;B301,
                                                        Insumos!I:I,
                                                        0)
                                                )="Verba",
                                                INDEX(
                                                    Insumos!F:F,
                                                    MATCH(
                                                        A301&amp;B301,
                                                        Insumos!I:I,
                                                        0)
                                                ),
                                                0
                                            ),
                                            "Não encontrado"),
                                        IFERROR(
                                            INDEX(W:W,
                                                MATCH(
                                                    A301&amp;B301,AG:AG,
                                                    0)
                                            ),
                                            "Não encontrado")
                                    )</f>
        <v>0</v>
      </c>
      <c r="W301" s="72">
        <f>V301*G301/1</f>
        <v>0</v>
      </c>
      <c r="X301" s="72">
        <f>IF(
                        C301="INSUMO",
                                        IFERROR(
                                            IF(
                                                INDEX(
                                                    Insumos!C:C,
                                                    MATCH(
                                                        A301&amp;B301,
                                                        Insumos!I:I,
                                                        0)
                                                )="Outro",
                                                INDEX(
                                                    Insumos!F:F,
                                                    MATCH(
                                                        A301&amp;B301,
                                                        Insumos!I:I,
                                                        0)
                                                ),
                                                0
                                            ),
                                            "Não encontrado"),
                                        IFERROR(
                                            INDEX(Y:Y,
                                                MATCH(
                                                    A301&amp;B301,AG:AG,
                                                    0)
                                            ),
                                            "Não encontrado")
                                    )</f>
        <v>0</v>
      </c>
      <c r="Y301" s="72">
        <f>X301*G301/1</f>
        <v>0</v>
      </c>
      <c r="Z301" s="72">
        <f>IF(
                            C301="INSUMO",
                            IFERROR(
                                INDEX(
                                    Insumos!F:F,
                                    MATCH(
                                        A301&amp;B301,
                                        Insumos!I:I,
                                        0)
                                ),
                                "Não encontrado"),
                            IFERROR(
                                INDEX(AA:AA,
                                    MATCH(
                                        A301&amp;B301,AG:AG,
                                        0)
                                ),
                                "Não encontrado")
                        )</f>
        <v>20.5</v>
      </c>
      <c r="AA301" s="72">
        <f>G301*Z301</f>
        <v>30.75</v>
      </c>
      <c r="AB301" s="73"/>
      <c r="AC301" s="73"/>
      <c r="AD301" s="70" t="s">
        <v>39</v>
      </c>
      <c r="AE301" s="74"/>
      <c r="AF301" s="74"/>
    </row>
    <row r="302" spans="1:33" x14ac:dyDescent="0.25">
      <c r="A302" s="136" t="s">
        <v>382</v>
      </c>
      <c r="B302" s="51" t="s">
        <v>38</v>
      </c>
      <c r="C302" s="52" t="s">
        <v>39</v>
      </c>
      <c r="D302" s="53" t="s">
        <v>40</v>
      </c>
      <c r="E302" s="53" t="s">
        <v>383</v>
      </c>
      <c r="F302" s="54" t="s">
        <v>83</v>
      </c>
      <c r="G302" s="55"/>
      <c r="H302" s="56"/>
      <c r="I302" s="56">
        <f>SUM(I303:I308)</f>
        <v>64.414157529999997</v>
      </c>
      <c r="J302" s="56"/>
      <c r="K302" s="56">
        <f>SUM(K303:K308)</f>
        <v>126.64255854559998</v>
      </c>
      <c r="L302" s="56"/>
      <c r="M302" s="56">
        <f>SUM(M303:M308)</f>
        <v>108.22140244559999</v>
      </c>
      <c r="N302" s="56"/>
      <c r="O302" s="56">
        <f>SUM(O303:O308)</f>
        <v>0</v>
      </c>
      <c r="P302" s="56"/>
      <c r="Q302" s="56">
        <f>SUM(Q303:Q308)</f>
        <v>0</v>
      </c>
      <c r="R302" s="56"/>
      <c r="S302" s="56">
        <f>SUM(S303:S308)</f>
        <v>0</v>
      </c>
      <c r="T302" s="56"/>
      <c r="U302" s="56">
        <f>SUM(U303:U308)</f>
        <v>0</v>
      </c>
      <c r="V302" s="56"/>
      <c r="W302" s="56">
        <f>SUM(W303:W308)</f>
        <v>0</v>
      </c>
      <c r="X302" s="56"/>
      <c r="Y302" s="56">
        <f>SUM(Y303:Y308)</f>
        <v>18.421156099999997</v>
      </c>
      <c r="Z302" s="56"/>
      <c r="AA302" s="56">
        <f>SUM(AA303:AA308)</f>
        <v>191.05671607559998</v>
      </c>
      <c r="AB302" s="57" t="s">
        <v>39</v>
      </c>
      <c r="AC302" s="57"/>
      <c r="AD302" s="53" t="s">
        <v>39</v>
      </c>
      <c r="AE302" s="58" t="s">
        <v>39</v>
      </c>
      <c r="AF302" s="58" t="s">
        <v>384</v>
      </c>
      <c r="AG302" t="str">
        <f>A302&amp;B302&amp;C302</f>
        <v>103335SINAPI</v>
      </c>
    </row>
    <row r="303" spans="1:33" x14ac:dyDescent="0.25">
      <c r="A303" s="137" t="s">
        <v>88</v>
      </c>
      <c r="B303" s="68" t="s">
        <v>38</v>
      </c>
      <c r="C303" s="69" t="s">
        <v>86</v>
      </c>
      <c r="D303" s="70" t="s">
        <v>40</v>
      </c>
      <c r="E303" s="70" t="s">
        <v>89</v>
      </c>
      <c r="F303" s="71" t="s">
        <v>90</v>
      </c>
      <c r="G303" s="71">
        <v>1.1599999999999999</v>
      </c>
      <c r="H303" s="72">
        <f>IF(
                        C303="INSUMO",
                                        IFERROR(
                                            IF(
                                                INDEX(
                                                    Insumos!C:C,
                                                    MATCH(
                                                        A303&amp;B303,
                                                        Insumos!I:I,
                                                        0)
                                                )="Material",
                                                INDEX(
                                                    Insumos!F:F,
                                                    MATCH(
                                                        A303&amp;B303,
                                                        Insumos!I:I,
                                                        0)
                                                ),
                                                0
                                            ),
                                            "Não encontrado"),
                                        IFERROR(
                                            INDEX(I:I,
                                                MATCH(
                                                    A303&amp;B303,AG:AG,
                                                    0)
                                            ),
                                            "Não encontrado")
                                    )</f>
        <v>0</v>
      </c>
      <c r="I303" s="72">
        <f t="shared" ref="I303:I308" si="189">H303*G303/1</f>
        <v>0</v>
      </c>
      <c r="J303" s="72">
        <f t="shared" ref="J303:K308" si="190">T303 + N303 + L303 + X303 + R303 + P303 + V303</f>
        <v>28.049120000000002</v>
      </c>
      <c r="K303" s="72">
        <f t="shared" si="190"/>
        <v>32.536979199999998</v>
      </c>
      <c r="L303" s="72">
        <f>IF(
                        C303="INSUMO",
                                        IFERROR(
                                            IF(
                                                INDEX(
                                                    Insumos!C:C,
                                                    MATCH(
                                                        A303&amp;B303,
                                                        Insumos!I:I,
                                                        0)
                                                )="Mao_obra",
                                                INDEX(
                                                    Insumos!F:F,
                                                    MATCH(
                                                        A303&amp;B303,
                                                        Insumos!I:I,
                                                        0)
                                                ),
                                                0
                                            ),
                                            "Não encontrado"),
                                        IFERROR(
                                            INDEX(M:M,
                                                MATCH(
                                                    A303&amp;B303,AG:AG,
                                                    0)
                                            ),
                                            "Não encontrado")
                                    )</f>
        <v>23.079120000000003</v>
      </c>
      <c r="M303" s="72">
        <f t="shared" ref="M303:M308" si="191">L303*G303/1</f>
        <v>26.771779200000001</v>
      </c>
      <c r="N303" s="72">
        <f>IF(
                        C303="INSUMO",
                                        IFERROR(
                                            IF(
                                                INDEX(
                                                    Insumos!C:C,
                                                    MATCH(
                                                        A303&amp;B303,
                                                        Insumos!I:I,
                                                        0)
                                                )="Equipamento",
                                                INDEX(
                                                    Insumos!F:F,
                                                    MATCH(
                                                        A303&amp;B303,
                                                        Insumos!I:I,
                                                        0)
                                                ),
                                                0
                                            ),
                                            "Não encontrado"),
                                        IFERROR(
                                            INDEX(O:O,
                                                MATCH(
                                                    A303&amp;B303,AG:AG,
                                                    0)
                                            ),
                                            "Não encontrado")
                                    )</f>
        <v>0</v>
      </c>
      <c r="O303" s="72">
        <f t="shared" ref="O303:O308" si="192">N303*G303/1</f>
        <v>0</v>
      </c>
      <c r="P303" s="72">
        <f>IF(
                        C303="INSUMO",
                                        IFERROR(
                                            IF(
                                                INDEX(
                                                    Insumos!C:C,
                                                    MATCH(
                                                        A303&amp;B303,
                                                        Insumos!I:I,
                                                        0)
                                                )="Transporte",
                                                INDEX(
                                                    Insumos!F:F,
                                                    MATCH(
                                                        A303&amp;B303,
                                                        Insumos!I:I,
                                                        0)
                                                ),
                                                0
                                            ),
                                            "Não encontrado"),
                                        IFERROR(
                                            INDEX(Q:Q,
                                                MATCH(
                                                    A303&amp;B303,AG:AG,
                                                    0)
                                            ),
                                            "Não encontrado")
                                    )</f>
        <v>0</v>
      </c>
      <c r="Q303" s="72">
        <f t="shared" ref="Q303:Q308" si="193">P303*G303/1</f>
        <v>0</v>
      </c>
      <c r="R303" s="72">
        <f>IF(
                        C303="INSUMO",
                                        IFERROR(
                                            IF(
                                                INDEX(
                                                    Insumos!C:C,
                                                    MATCH(
                                                        A303&amp;B303,
                                                        Insumos!I:I,
                                                        0)
                                                )="Terceirizados",
                                                INDEX(
                                                    Insumos!F:F,
                                                    MATCH(
                                                        A303&amp;B303,
                                                        Insumos!I:I,
                                                        0)
                                                ),
                                                0
                                            ),
                                            "Não encontrado"),
                                        IFERROR(
                                            INDEX(S:S,
                                                MATCH(
                                                    A303&amp;B303,AG:AG,
                                                    0)
                                            ),
                                            "Não encontrado")
                                    )</f>
        <v>0</v>
      </c>
      <c r="S303" s="72">
        <f t="shared" ref="S303:S308" si="194">R303*G303/1</f>
        <v>0</v>
      </c>
      <c r="T303" s="72">
        <f>IF(
                        C303="INSUMO",
                                        IFERROR(
                                            IF(
                                                INDEX(
                                                    Insumos!C:C,
                                                    MATCH(
                                                        A303&amp;B303,
                                                        Insumos!I:I,
                                                        0)
                                                )="Comissionamento",
                                                INDEX(
                                                    Insumos!F:F,
                                                    MATCH(
                                                        A303&amp;B303,
                                                        Insumos!I:I,
                                                        0)
                                                ),
                                                0
                                            ),
                                            "Não encontrado"),
                                        IFERROR(
                                            INDEX(U:U,
                                                MATCH(
                                                    A303&amp;B303,AG:AG,
                                                    0)
                                            ),
                                            "Não encontrado")
                                    )</f>
        <v>0</v>
      </c>
      <c r="U303" s="72">
        <f t="shared" ref="U303:U308" si="195">T303*G303/1</f>
        <v>0</v>
      </c>
      <c r="V303" s="72">
        <f>IF(
                        C303="INSUMO",
                                        IFERROR(
                                            IF(
                                                INDEX(
                                                    Insumos!C:C,
                                                    MATCH(
                                                        A303&amp;B303,
                                                        Insumos!I:I,
                                                        0)
                                                )="Verba",
                                                INDEX(
                                                    Insumos!F:F,
                                                    MATCH(
                                                        A303&amp;B303,
                                                        Insumos!I:I,
                                                        0)
                                                ),
                                                0
                                            ),
                                            "Não encontrado"),
                                        IFERROR(
                                            INDEX(W:W,
                                                MATCH(
                                                    A303&amp;B303,AG:AG,
                                                    0)
                                            ),
                                            "Não encontrado")
                                    )</f>
        <v>0</v>
      </c>
      <c r="W303" s="72">
        <f t="shared" ref="W303:W308" si="196">V303*G303/1</f>
        <v>0</v>
      </c>
      <c r="X303" s="72">
        <f>IF(
                        C303="INSUMO",
                                        IFERROR(
                                            IF(
                                                INDEX(
                                                    Insumos!C:C,
                                                    MATCH(
                                                        A303&amp;B303,
                                                        Insumos!I:I,
                                                        0)
                                                )="Outro",
                                                INDEX(
                                                    Insumos!F:F,
                                                    MATCH(
                                                        A303&amp;B303,
                                                        Insumos!I:I,
                                                        0)
                                                ),
                                                0
                                            ),
                                            "Não encontrado"),
                                        IFERROR(
                                            INDEX(Y:Y,
                                                MATCH(
                                                    A303&amp;B303,AG:AG,
                                                    0)
                                            ),
                                            "Não encontrado")
                                    )</f>
        <v>4.97</v>
      </c>
      <c r="Y303" s="72">
        <f t="shared" ref="Y303:Y308" si="197">X303*G303/1</f>
        <v>5.7651999999999992</v>
      </c>
      <c r="Z303" s="72">
        <f>IF(
                            C303="INSUMO",
                            IFERROR(
                                INDEX(
                                    Insumos!F:F,
                                    MATCH(
                                        A303&amp;B303,
                                        Insumos!I:I,
                                        0)
                                ),
                                "Não encontrado"),
                            IFERROR(
                                INDEX(AA:AA,
                                    MATCH(
                                        A303&amp;B303,AG:AG,
                                        0)
                                ),
                                "Não encontrado")
                        )</f>
        <v>28.049120000000002</v>
      </c>
      <c r="AA303" s="72">
        <f t="shared" ref="AA303:AA308" si="198">G303*Z303</f>
        <v>32.536979199999998</v>
      </c>
      <c r="AB303" s="73"/>
      <c r="AC303" s="73"/>
      <c r="AD303" s="70" t="s">
        <v>39</v>
      </c>
      <c r="AE303" s="74"/>
      <c r="AF303" s="74"/>
    </row>
    <row r="304" spans="1:33" x14ac:dyDescent="0.25">
      <c r="A304" s="138" t="s">
        <v>166</v>
      </c>
      <c r="B304" s="60" t="s">
        <v>38</v>
      </c>
      <c r="C304" s="61" t="s">
        <v>86</v>
      </c>
      <c r="D304" s="62" t="s">
        <v>40</v>
      </c>
      <c r="E304" s="62" t="s">
        <v>167</v>
      </c>
      <c r="F304" s="63" t="s">
        <v>90</v>
      </c>
      <c r="G304" s="63">
        <v>2.3199999999999998</v>
      </c>
      <c r="H304" s="64">
        <f>IF(
                        C304="INSUMO",
                                        IFERROR(
                                            IF(
                                                INDEX(
                                                    Insumos!C:C,
                                                    MATCH(
                                                        A304&amp;B304,
                                                        Insumos!I:I,
                                                        0)
                                                )="Material",
                                                INDEX(
                                                    Insumos!F:F,
                                                    MATCH(
                                                        A304&amp;B304,
                                                        Insumos!I:I,
                                                        0)
                                                ),
                                                0
                                            ),
                                            "Não encontrado"),
                                        IFERROR(
                                            INDEX(I:I,
                                                MATCH(
                                                    A304&amp;B304,AG:AG,
                                                    0)
                                            ),
                                            "Não encontrado")
                                    )</f>
        <v>0</v>
      </c>
      <c r="I304" s="64">
        <f t="shared" si="189"/>
        <v>0</v>
      </c>
      <c r="J304" s="64">
        <f t="shared" si="190"/>
        <v>38.106880000000004</v>
      </c>
      <c r="K304" s="64">
        <f t="shared" si="190"/>
        <v>88.407961599999993</v>
      </c>
      <c r="L304" s="64">
        <f>IF(
                        C304="INSUMO",
                                        IFERROR(
                                            IF(
                                                INDEX(
                                                    Insumos!C:C,
                                                    MATCH(
                                                        A304&amp;B304,
                                                        Insumos!I:I,
                                                        0)
                                                )="Mao_obra",
                                                INDEX(
                                                    Insumos!F:F,
                                                    MATCH(
                                                        A304&amp;B304,
                                                        Insumos!I:I,
                                                        0)
                                                ),
                                                0
                                            ),
                                            "Não encontrado"),
                                        IFERROR(
                                            INDEX(M:M,
                                                MATCH(
                                                    A304&amp;B304,AG:AG,
                                                    0)
                                            ),
                                            "Não encontrado")
                                    )</f>
        <v>33.086880000000001</v>
      </c>
      <c r="M304" s="64">
        <f t="shared" si="191"/>
        <v>76.761561599999993</v>
      </c>
      <c r="N304" s="64">
        <f>IF(
                        C304="INSUMO",
                                        IFERROR(
                                            IF(
                                                INDEX(
                                                    Insumos!C:C,
                                                    MATCH(
                                                        A304&amp;B304,
                                                        Insumos!I:I,
                                                        0)
                                                )="Equipamento",
                                                INDEX(
                                                    Insumos!F:F,
                                                    MATCH(
                                                        A304&amp;B304,
                                                        Insumos!I:I,
                                                        0)
                                                ),
                                                0
                                            ),
                                            "Não encontrado"),
                                        IFERROR(
                                            INDEX(O:O,
                                                MATCH(
                                                    A304&amp;B304,AG:AG,
                                                    0)
                                            ),
                                            "Não encontrado")
                                    )</f>
        <v>0</v>
      </c>
      <c r="O304" s="64">
        <f t="shared" si="192"/>
        <v>0</v>
      </c>
      <c r="P304" s="64">
        <f>IF(
                        C304="INSUMO",
                                        IFERROR(
                                            IF(
                                                INDEX(
                                                    Insumos!C:C,
                                                    MATCH(
                                                        A304&amp;B304,
                                                        Insumos!I:I,
                                                        0)
                                                )="Transporte",
                                                INDEX(
                                                    Insumos!F:F,
                                                    MATCH(
                                                        A304&amp;B304,
                                                        Insumos!I:I,
                                                        0)
                                                ),
                                                0
                                            ),
                                            "Não encontrado"),
                                        IFERROR(
                                            INDEX(Q:Q,
                                                MATCH(
                                                    A304&amp;B304,AG:AG,
                                                    0)
                                            ),
                                            "Não encontrado")
                                    )</f>
        <v>0</v>
      </c>
      <c r="Q304" s="64">
        <f t="shared" si="193"/>
        <v>0</v>
      </c>
      <c r="R304" s="64">
        <f>IF(
                        C304="INSUMO",
                                        IFERROR(
                                            IF(
                                                INDEX(
                                                    Insumos!C:C,
                                                    MATCH(
                                                        A304&amp;B304,
                                                        Insumos!I:I,
                                                        0)
                                                )="Terceirizados",
                                                INDEX(
                                                    Insumos!F:F,
                                                    MATCH(
                                                        A304&amp;B304,
                                                        Insumos!I:I,
                                                        0)
                                                ),
                                                0
                                            ),
                                            "Não encontrado"),
                                        IFERROR(
                                            INDEX(S:S,
                                                MATCH(
                                                    A304&amp;B304,AG:AG,
                                                    0)
                                            ),
                                            "Não encontrado")
                                    )</f>
        <v>0</v>
      </c>
      <c r="S304" s="64">
        <f t="shared" si="194"/>
        <v>0</v>
      </c>
      <c r="T304" s="64">
        <f>IF(
                        C304="INSUMO",
                                        IFERROR(
                                            IF(
                                                INDEX(
                                                    Insumos!C:C,
                                                    MATCH(
                                                        A304&amp;B304,
                                                        Insumos!I:I,
                                                        0)
                                                )="Comissionamento",
                                                INDEX(
                                                    Insumos!F:F,
                                                    MATCH(
                                                        A304&amp;B304,
                                                        Insumos!I:I,
                                                        0)
                                                ),
                                                0
                                            ),
                                            "Não encontrado"),
                                        IFERROR(
                                            INDEX(U:U,
                                                MATCH(
                                                    A304&amp;B304,AG:AG,
                                                    0)
                                            ),
                                            "Não encontrado")
                                    )</f>
        <v>0</v>
      </c>
      <c r="U304" s="64">
        <f t="shared" si="195"/>
        <v>0</v>
      </c>
      <c r="V304" s="64">
        <f>IF(
                        C304="INSUMO",
                                        IFERROR(
                                            IF(
                                                INDEX(
                                                    Insumos!C:C,
                                                    MATCH(
                                                        A304&amp;B304,
                                                        Insumos!I:I,
                                                        0)
                                                )="Verba",
                                                INDEX(
                                                    Insumos!F:F,
                                                    MATCH(
                                                        A304&amp;B304,
                                                        Insumos!I:I,
                                                        0)
                                                ),
                                                0
                                            ),
                                            "Não encontrado"),
                                        IFERROR(
                                            INDEX(W:W,
                                                MATCH(
                                                    A304&amp;B304,AG:AG,
                                                    0)
                                            ),
                                            "Não encontrado")
                                    )</f>
        <v>0</v>
      </c>
      <c r="W304" s="64">
        <f t="shared" si="196"/>
        <v>0</v>
      </c>
      <c r="X304" s="64">
        <f>IF(
                        C304="INSUMO",
                                        IFERROR(
                                            IF(
                                                INDEX(
                                                    Insumos!C:C,
                                                    MATCH(
                                                        A304&amp;B304,
                                                        Insumos!I:I,
                                                        0)
                                                )="Outro",
                                                INDEX(
                                                    Insumos!F:F,
                                                    MATCH(
                                                        A304&amp;B304,
                                                        Insumos!I:I,
                                                        0)
                                                ),
                                                0
                                            ),
                                            "Não encontrado"),
                                        IFERROR(
                                            INDEX(Y:Y,
                                                MATCH(
                                                    A304&amp;B304,AG:AG,
                                                    0)
                                            ),
                                            "Não encontrado")
                                    )</f>
        <v>5.0199999999999996</v>
      </c>
      <c r="Y304" s="64">
        <f t="shared" si="197"/>
        <v>11.646399999999998</v>
      </c>
      <c r="Z304" s="64">
        <f>IF(
                            C304="INSUMO",
                            IFERROR(
                                INDEX(
                                    Insumos!F:F,
                                    MATCH(
                                        A304&amp;B304,
                                        Insumos!I:I,
                                        0)
                                ),
                                "Não encontrado"),
                            IFERROR(
                                INDEX(AA:AA,
                                    MATCH(
                                        A304&amp;B304,AG:AG,
                                        0)
                                ),
                                "Não encontrado")
                        )</f>
        <v>38.106879999999997</v>
      </c>
      <c r="AA304" s="64">
        <f t="shared" si="198"/>
        <v>88.407961599999993</v>
      </c>
      <c r="AB304" s="65"/>
      <c r="AC304" s="65"/>
      <c r="AD304" s="62" t="s">
        <v>39</v>
      </c>
      <c r="AE304" s="66"/>
      <c r="AF304" s="66"/>
    </row>
    <row r="305" spans="1:33" x14ac:dyDescent="0.25">
      <c r="A305" s="137" t="s">
        <v>385</v>
      </c>
      <c r="B305" s="68" t="s">
        <v>38</v>
      </c>
      <c r="C305" s="69" t="s">
        <v>86</v>
      </c>
      <c r="D305" s="70" t="s">
        <v>40</v>
      </c>
      <c r="E305" s="70" t="s">
        <v>386</v>
      </c>
      <c r="F305" s="71" t="s">
        <v>108</v>
      </c>
      <c r="G305" s="71">
        <v>1.83E-2</v>
      </c>
      <c r="H305" s="72">
        <f>IF(
                        C305="INSUMO",
                                        IFERROR(
                                            IF(
                                                INDEX(
                                                    Insumos!C:C,
                                                    MATCH(
                                                        A305&amp;B305,
                                                        Insumos!I:I,
                                                        0)
                                                )="Material",
                                                INDEX(
                                                    Insumos!F:F,
                                                    MATCH(
                                                        A305&amp;B305,
                                                        Insumos!I:I,
                                                        0)
                                                ),
                                                0
                                            ),
                                            "Não encontrado"),
                                        IFERROR(
                                            INDEX(I:I,
                                                MATCH(
                                                    A305&amp;B305,AG:AG,
                                                    0)
                                            ),
                                            "Não encontrado")
                                    )</f>
        <v>510.44909999999993</v>
      </c>
      <c r="I305" s="72">
        <f t="shared" si="189"/>
        <v>9.341218529999999</v>
      </c>
      <c r="J305" s="72">
        <f t="shared" si="190"/>
        <v>311.34523200000001</v>
      </c>
      <c r="K305" s="72">
        <f t="shared" si="190"/>
        <v>5.6976177456000006</v>
      </c>
      <c r="L305" s="72">
        <f>IF(
                        C305="INSUMO",
                                        IFERROR(
                                            IF(
                                                INDEX(
                                                    Insumos!C:C,
                                                    MATCH(
                                                        A305&amp;B305,
                                                        Insumos!I:I,
                                                        0)
                                                )="Mao_obra",
                                                INDEX(
                                                    Insumos!F:F,
                                                    MATCH(
                                                        A305&amp;B305,
                                                        Insumos!I:I,
                                                        0)
                                                ),
                                                0
                                            ),
                                            "Não encontrado"),
                                        IFERROR(
                                            INDEX(M:M,
                                                MATCH(
                                                    A305&amp;B305,AG:AG,
                                                    0)
                                            ),
                                            "Não encontrado")
                                    )</f>
        <v>256.17823200000004</v>
      </c>
      <c r="M305" s="72">
        <f t="shared" si="191"/>
        <v>4.6880616456000004</v>
      </c>
      <c r="N305" s="72">
        <f>IF(
                        C305="INSUMO",
                                        IFERROR(
                                            IF(
                                                INDEX(
                                                    Insumos!C:C,
                                                    MATCH(
                                                        A305&amp;B305,
                                                        Insumos!I:I,
                                                        0)
                                                )="Equipamento",
                                                INDEX(
                                                    Insumos!F:F,
                                                    MATCH(
                                                        A305&amp;B305,
                                                        Insumos!I:I,
                                                        0)
                                                ),
                                                0
                                            ),
                                            "Não encontrado"),
                                        IFERROR(
                                            INDEX(O:O,
                                                MATCH(
                                                    A305&amp;B305,AG:AG,
                                                    0)
                                            ),
                                            "Não encontrado")
                                    )</f>
        <v>0</v>
      </c>
      <c r="O305" s="72">
        <f t="shared" si="192"/>
        <v>0</v>
      </c>
      <c r="P305" s="72">
        <f>IF(
                        C305="INSUMO",
                                        IFERROR(
                                            IF(
                                                INDEX(
                                                    Insumos!C:C,
                                                    MATCH(
                                                        A305&amp;B305,
                                                        Insumos!I:I,
                                                        0)
                                                )="Transporte",
                                                INDEX(
                                                    Insumos!F:F,
                                                    MATCH(
                                                        A305&amp;B305,
                                                        Insumos!I:I,
                                                        0)
                                                ),
                                                0
                                            ),
                                            "Não encontrado"),
                                        IFERROR(
                                            INDEX(Q:Q,
                                                MATCH(
                                                    A305&amp;B305,AG:AG,
                                                    0)
                                            ),
                                            "Não encontrado")
                                    )</f>
        <v>0</v>
      </c>
      <c r="Q305" s="72">
        <f t="shared" si="193"/>
        <v>0</v>
      </c>
      <c r="R305" s="72">
        <f>IF(
                        C305="INSUMO",
                                        IFERROR(
                                            IF(
                                                INDEX(
                                                    Insumos!C:C,
                                                    MATCH(
                                                        A305&amp;B305,
                                                        Insumos!I:I,
                                                        0)
                                                )="Terceirizados",
                                                INDEX(
                                                    Insumos!F:F,
                                                    MATCH(
                                                        A305&amp;B305,
                                                        Insumos!I:I,
                                                        0)
                                                ),
                                                0
                                            ),
                                            "Não encontrado"),
                                        IFERROR(
                                            INDEX(S:S,
                                                MATCH(
                                                    A305&amp;B305,AG:AG,
                                                    0)
                                            ),
                                            "Não encontrado")
                                    )</f>
        <v>0</v>
      </c>
      <c r="S305" s="72">
        <f t="shared" si="194"/>
        <v>0</v>
      </c>
      <c r="T305" s="72">
        <f>IF(
                        C305="INSUMO",
                                        IFERROR(
                                            IF(
                                                INDEX(
                                                    Insumos!C:C,
                                                    MATCH(
                                                        A305&amp;B305,
                                                        Insumos!I:I,
                                                        0)
                                                )="Comissionamento",
                                                INDEX(
                                                    Insumos!F:F,
                                                    MATCH(
                                                        A305&amp;B305,
                                                        Insumos!I:I,
                                                        0)
                                                ),
                                                0
                                            ),
                                            "Não encontrado"),
                                        IFERROR(
                                            INDEX(U:U,
                                                MATCH(
                                                    A305&amp;B305,AG:AG,
                                                    0)
                                            ),
                                            "Não encontrado")
                                    )</f>
        <v>0</v>
      </c>
      <c r="U305" s="72">
        <f t="shared" si="195"/>
        <v>0</v>
      </c>
      <c r="V305" s="72">
        <f>IF(
                        C305="INSUMO",
                                        IFERROR(
                                            IF(
                                                INDEX(
                                                    Insumos!C:C,
                                                    MATCH(
                                                        A305&amp;B305,
                                                        Insumos!I:I,
                                                        0)
                                                )="Verba",
                                                INDEX(
                                                    Insumos!F:F,
                                                    MATCH(
                                                        A305&amp;B305,
                                                        Insumos!I:I,
                                                        0)
                                                ),
                                                0
                                            ),
                                            "Não encontrado"),
                                        IFERROR(
                                            INDEX(W:W,
                                                MATCH(
                                                    A305&amp;B305,AG:AG,
                                                    0)
                                            ),
                                            "Não encontrado")
                                    )</f>
        <v>0</v>
      </c>
      <c r="W305" s="72">
        <f t="shared" si="196"/>
        <v>0</v>
      </c>
      <c r="X305" s="72">
        <f>IF(
                        C305="INSUMO",
                                        IFERROR(
                                            IF(
                                                INDEX(
                                                    Insumos!C:C,
                                                    MATCH(
                                                        A305&amp;B305,
                                                        Insumos!I:I,
                                                        0)
                                                )="Outro",
                                                INDEX(
                                                    Insumos!F:F,
                                                    MATCH(
                                                        A305&amp;B305,
                                                        Insumos!I:I,
                                                        0)
                                                ),
                                                0
                                            ),
                                            "Não encontrado"),
                                        IFERROR(
                                            INDEX(Y:Y,
                                                MATCH(
                                                    A305&amp;B305,AG:AG,
                                                    0)
                                            ),
                                            "Não encontrado")
                                    )</f>
        <v>55.166999999999994</v>
      </c>
      <c r="Y305" s="72">
        <f t="shared" si="197"/>
        <v>1.0095561</v>
      </c>
      <c r="Z305" s="72">
        <f>IF(
                            C305="INSUMO",
                            IFERROR(
                                INDEX(
                                    Insumos!F:F,
                                    MATCH(
                                        A305&amp;B305,
                                        Insumos!I:I,
                                        0)
                                ),
                                "Não encontrado"),
                            IFERROR(
                                INDEX(AA:AA,
                                    MATCH(
                                        A305&amp;B305,AG:AG,
                                        0)
                                ),
                                "Não encontrado")
                        )</f>
        <v>821.79433200000005</v>
      </c>
      <c r="AA305" s="72">
        <f t="shared" si="198"/>
        <v>15.038836275600001</v>
      </c>
      <c r="AB305" s="73"/>
      <c r="AC305" s="73"/>
      <c r="AD305" s="70" t="s">
        <v>39</v>
      </c>
      <c r="AE305" s="74"/>
      <c r="AF305" s="74"/>
    </row>
    <row r="306" spans="1:33" x14ac:dyDescent="0.25">
      <c r="A306" s="138" t="s">
        <v>387</v>
      </c>
      <c r="B306" s="60" t="s">
        <v>38</v>
      </c>
      <c r="C306" s="61" t="s">
        <v>45</v>
      </c>
      <c r="D306" s="62" t="s">
        <v>40</v>
      </c>
      <c r="E306" s="62" t="s">
        <v>388</v>
      </c>
      <c r="F306" s="63" t="s">
        <v>389</v>
      </c>
      <c r="G306" s="63">
        <v>1.9300000000000001E-2</v>
      </c>
      <c r="H306" s="64">
        <f>IF(
                        C306="INSUMO",
                                        IFERROR(
                                            IF(
                                                INDEX(
                                                    Insumos!C:C,
                                                    MATCH(
                                                        A306&amp;B306,
                                                        Insumos!I:I,
                                                        0)
                                                )="Material",
                                                INDEX(
                                                    Insumos!F:F,
                                                    MATCH(
                                                        A306&amp;B306,
                                                        Insumos!I:I,
                                                        0)
                                                ),
                                                0
                                            ),
                                            "Não encontrado"),
                                        IFERROR(
                                            INDEX(I:I,
                                                MATCH(
                                                    A306&amp;B306,AG:AG,
                                                    0)
                                            ),
                                            "Não encontrado")
                                    )</f>
        <v>46.23</v>
      </c>
      <c r="I306" s="64">
        <f t="shared" si="189"/>
        <v>0.892239</v>
      </c>
      <c r="J306" s="64">
        <f t="shared" si="190"/>
        <v>0</v>
      </c>
      <c r="K306" s="64">
        <f t="shared" si="190"/>
        <v>0</v>
      </c>
      <c r="L306" s="64">
        <f>IF(
                        C306="INSUMO",
                                        IFERROR(
                                            IF(
                                                INDEX(
                                                    Insumos!C:C,
                                                    MATCH(
                                                        A306&amp;B306,
                                                        Insumos!I:I,
                                                        0)
                                                )="Mao_obra",
                                                INDEX(
                                                    Insumos!F:F,
                                                    MATCH(
                                                        A306&amp;B306,
                                                        Insumos!I:I,
                                                        0)
                                                ),
                                                0
                                            ),
                                            "Não encontrado"),
                                        IFERROR(
                                            INDEX(M:M,
                                                MATCH(
                                                    A306&amp;B306,AG:AG,
                                                    0)
                                            ),
                                            "Não encontrado")
                                    )</f>
        <v>0</v>
      </c>
      <c r="M306" s="64">
        <f t="shared" si="191"/>
        <v>0</v>
      </c>
      <c r="N306" s="64">
        <f>IF(
                        C306="INSUMO",
                                        IFERROR(
                                            IF(
                                                INDEX(
                                                    Insumos!C:C,
                                                    MATCH(
                                                        A306&amp;B306,
                                                        Insumos!I:I,
                                                        0)
                                                )="Equipamento",
                                                INDEX(
                                                    Insumos!F:F,
                                                    MATCH(
                                                        A306&amp;B306,
                                                        Insumos!I:I,
                                                        0)
                                                ),
                                                0
                                            ),
                                            "Não encontrado"),
                                        IFERROR(
                                            INDEX(O:O,
                                                MATCH(
                                                    A306&amp;B306,AG:AG,
                                                    0)
                                            ),
                                            "Não encontrado")
                                    )</f>
        <v>0</v>
      </c>
      <c r="O306" s="64">
        <f t="shared" si="192"/>
        <v>0</v>
      </c>
      <c r="P306" s="64">
        <f>IF(
                        C306="INSUMO",
                                        IFERROR(
                                            IF(
                                                INDEX(
                                                    Insumos!C:C,
                                                    MATCH(
                                                        A306&amp;B306,
                                                        Insumos!I:I,
                                                        0)
                                                )="Transporte",
                                                INDEX(
                                                    Insumos!F:F,
                                                    MATCH(
                                                        A306&amp;B306,
                                                        Insumos!I:I,
                                                        0)
                                                ),
                                                0
                                            ),
                                            "Não encontrado"),
                                        IFERROR(
                                            INDEX(Q:Q,
                                                MATCH(
                                                    A306&amp;B306,AG:AG,
                                                    0)
                                            ),
                                            "Não encontrado")
                                    )</f>
        <v>0</v>
      </c>
      <c r="Q306" s="64">
        <f t="shared" si="193"/>
        <v>0</v>
      </c>
      <c r="R306" s="64">
        <f>IF(
                        C306="INSUMO",
                                        IFERROR(
                                            IF(
                                                INDEX(
                                                    Insumos!C:C,
                                                    MATCH(
                                                        A306&amp;B306,
                                                        Insumos!I:I,
                                                        0)
                                                )="Terceirizados",
                                                INDEX(
                                                    Insumos!F:F,
                                                    MATCH(
                                                        A306&amp;B306,
                                                        Insumos!I:I,
                                                        0)
                                                ),
                                                0
                                            ),
                                            "Não encontrado"),
                                        IFERROR(
                                            INDEX(S:S,
                                                MATCH(
                                                    A306&amp;B306,AG:AG,
                                                    0)
                                            ),
                                            "Não encontrado")
                                    )</f>
        <v>0</v>
      </c>
      <c r="S306" s="64">
        <f t="shared" si="194"/>
        <v>0</v>
      </c>
      <c r="T306" s="64">
        <f>IF(
                        C306="INSUMO",
                                        IFERROR(
                                            IF(
                                                INDEX(
                                                    Insumos!C:C,
                                                    MATCH(
                                                        A306&amp;B306,
                                                        Insumos!I:I,
                                                        0)
                                                )="Comissionamento",
                                                INDEX(
                                                    Insumos!F:F,
                                                    MATCH(
                                                        A306&amp;B306,
                                                        Insumos!I:I,
                                                        0)
                                                ),
                                                0
                                            ),
                                            "Não encontrado"),
                                        IFERROR(
                                            INDEX(U:U,
                                                MATCH(
                                                    A306&amp;B306,AG:AG,
                                                    0)
                                            ),
                                            "Não encontrado")
                                    )</f>
        <v>0</v>
      </c>
      <c r="U306" s="64">
        <f t="shared" si="195"/>
        <v>0</v>
      </c>
      <c r="V306" s="64">
        <f>IF(
                        C306="INSUMO",
                                        IFERROR(
                                            IF(
                                                INDEX(
                                                    Insumos!C:C,
                                                    MATCH(
                                                        A306&amp;B306,
                                                        Insumos!I:I,
                                                        0)
                                                )="Verba",
                                                INDEX(
                                                    Insumos!F:F,
                                                    MATCH(
                                                        A306&amp;B306,
                                                        Insumos!I:I,
                                                        0)
                                                ),
                                                0
                                            ),
                                            "Não encontrado"),
                                        IFERROR(
                                            INDEX(W:W,
                                                MATCH(
                                                    A306&amp;B306,AG:AG,
                                                    0)
                                            ),
                                            "Não encontrado")
                                    )</f>
        <v>0</v>
      </c>
      <c r="W306" s="64">
        <f t="shared" si="196"/>
        <v>0</v>
      </c>
      <c r="X306" s="64">
        <f>IF(
                        C306="INSUMO",
                                        IFERROR(
                                            IF(
                                                INDEX(
                                                    Insumos!C:C,
                                                    MATCH(
                                                        A306&amp;B306,
                                                        Insumos!I:I,
                                                        0)
                                                )="Outro",
                                                INDEX(
                                                    Insumos!F:F,
                                                    MATCH(
                                                        A306&amp;B306,
                                                        Insumos!I:I,
                                                        0)
                                                ),
                                                0
                                            ),
                                            "Não encontrado"),
                                        IFERROR(
                                            INDEX(Y:Y,
                                                MATCH(
                                                    A306&amp;B306,AG:AG,
                                                    0)
                                            ),
                                            "Não encontrado")
                                    )</f>
        <v>0</v>
      </c>
      <c r="Y306" s="64">
        <f t="shared" si="197"/>
        <v>0</v>
      </c>
      <c r="Z306" s="64">
        <f>IF(
                            C306="INSUMO",
                            IFERROR(
                                INDEX(
                                    Insumos!F:F,
                                    MATCH(
                                        A306&amp;B306,
                                        Insumos!I:I,
                                        0)
                                ),
                                "Não encontrado"),
                            IFERROR(
                                INDEX(AA:AA,
                                    MATCH(
                                        A306&amp;B306,AG:AG,
                                        0)
                                ),
                                "Não encontrado")
                        )</f>
        <v>46.23</v>
      </c>
      <c r="AA306" s="64">
        <f t="shared" si="198"/>
        <v>0.892239</v>
      </c>
      <c r="AB306" s="65"/>
      <c r="AC306" s="65"/>
      <c r="AD306" s="62" t="s">
        <v>39</v>
      </c>
      <c r="AE306" s="66"/>
      <c r="AF306" s="66"/>
    </row>
    <row r="307" spans="1:33" x14ac:dyDescent="0.25">
      <c r="A307" s="137" t="s">
        <v>390</v>
      </c>
      <c r="B307" s="68" t="s">
        <v>38</v>
      </c>
      <c r="C307" s="69" t="s">
        <v>45</v>
      </c>
      <c r="D307" s="70" t="s">
        <v>40</v>
      </c>
      <c r="E307" s="70" t="s">
        <v>391</v>
      </c>
      <c r="F307" s="71" t="s">
        <v>102</v>
      </c>
      <c r="G307" s="71">
        <v>0.80500000000000005</v>
      </c>
      <c r="H307" s="72">
        <f>IF(
                        C307="INSUMO",
                                        IFERROR(
                                            IF(
                                                INDEX(
                                                    Insumos!C:C,
                                                    MATCH(
                                                        A307&amp;B307,
                                                        Insumos!I:I,
                                                        0)
                                                )="Material",
                                                INDEX(
                                                    Insumos!F:F,
                                                    MATCH(
                                                        A307&amp;B307,
                                                        Insumos!I:I,
                                                        0)
                                                ),
                                                0
                                            ),
                                            "Não encontrado"),
                                        IFERROR(
                                            INDEX(I:I,
                                                MATCH(
                                                    A307&amp;B307,AG:AG,
                                                    0)
                                            ),
                                            "Não encontrado")
                                    )</f>
        <v>3.3</v>
      </c>
      <c r="I307" s="72">
        <f t="shared" si="189"/>
        <v>2.6564999999999999</v>
      </c>
      <c r="J307" s="72">
        <f t="shared" si="190"/>
        <v>0</v>
      </c>
      <c r="K307" s="72">
        <f t="shared" si="190"/>
        <v>0</v>
      </c>
      <c r="L307" s="72">
        <f>IF(
                        C307="INSUMO",
                                        IFERROR(
                                            IF(
                                                INDEX(
                                                    Insumos!C:C,
                                                    MATCH(
                                                        A307&amp;B307,
                                                        Insumos!I:I,
                                                        0)
                                                )="Mao_obra",
                                                INDEX(
                                                    Insumos!F:F,
                                                    MATCH(
                                                        A307&amp;B307,
                                                        Insumos!I:I,
                                                        0)
                                                ),
                                                0
                                            ),
                                            "Não encontrado"),
                                        IFERROR(
                                            INDEX(M:M,
                                                MATCH(
                                                    A307&amp;B307,AG:AG,
                                                    0)
                                            ),
                                            "Não encontrado")
                                    )</f>
        <v>0</v>
      </c>
      <c r="M307" s="72">
        <f t="shared" si="191"/>
        <v>0</v>
      </c>
      <c r="N307" s="72">
        <f>IF(
                        C307="INSUMO",
                                        IFERROR(
                                            IF(
                                                INDEX(
                                                    Insumos!C:C,
                                                    MATCH(
                                                        A307&amp;B307,
                                                        Insumos!I:I,
                                                        0)
                                                )="Equipamento",
                                                INDEX(
                                                    Insumos!F:F,
                                                    MATCH(
                                                        A307&amp;B307,
                                                        Insumos!I:I,
                                                        0)
                                                ),
                                                0
                                            ),
                                            "Não encontrado"),
                                        IFERROR(
                                            INDEX(O:O,
                                                MATCH(
                                                    A307&amp;B307,AG:AG,
                                                    0)
                                            ),
                                            "Não encontrado")
                                    )</f>
        <v>0</v>
      </c>
      <c r="O307" s="72">
        <f t="shared" si="192"/>
        <v>0</v>
      </c>
      <c r="P307" s="72">
        <f>IF(
                        C307="INSUMO",
                                        IFERROR(
                                            IF(
                                                INDEX(
                                                    Insumos!C:C,
                                                    MATCH(
                                                        A307&amp;B307,
                                                        Insumos!I:I,
                                                        0)
                                                )="Transporte",
                                                INDEX(
                                                    Insumos!F:F,
                                                    MATCH(
                                                        A307&amp;B307,
                                                        Insumos!I:I,
                                                        0)
                                                ),
                                                0
                                            ),
                                            "Não encontrado"),
                                        IFERROR(
                                            INDEX(Q:Q,
                                                MATCH(
                                                    A307&amp;B307,AG:AG,
                                                    0)
                                            ),
                                            "Não encontrado")
                                    )</f>
        <v>0</v>
      </c>
      <c r="Q307" s="72">
        <f t="shared" si="193"/>
        <v>0</v>
      </c>
      <c r="R307" s="72">
        <f>IF(
                        C307="INSUMO",
                                        IFERROR(
                                            IF(
                                                INDEX(
                                                    Insumos!C:C,
                                                    MATCH(
                                                        A307&amp;B307,
                                                        Insumos!I:I,
                                                        0)
                                                )="Terceirizados",
                                                INDEX(
                                                    Insumos!F:F,
                                                    MATCH(
                                                        A307&amp;B307,
                                                        Insumos!I:I,
                                                        0)
                                                ),
                                                0
                                            ),
                                            "Não encontrado"),
                                        IFERROR(
                                            INDEX(S:S,
                                                MATCH(
                                                    A307&amp;B307,AG:AG,
                                                    0)
                                            ),
                                            "Não encontrado")
                                    )</f>
        <v>0</v>
      </c>
      <c r="S307" s="72">
        <f t="shared" si="194"/>
        <v>0</v>
      </c>
      <c r="T307" s="72">
        <f>IF(
                        C307="INSUMO",
                                        IFERROR(
                                            IF(
                                                INDEX(
                                                    Insumos!C:C,
                                                    MATCH(
                                                        A307&amp;B307,
                                                        Insumos!I:I,
                                                        0)
                                                )="Comissionamento",
                                                INDEX(
                                                    Insumos!F:F,
                                                    MATCH(
                                                        A307&amp;B307,
                                                        Insumos!I:I,
                                                        0)
                                                ),
                                                0
                                            ),
                                            "Não encontrado"),
                                        IFERROR(
                                            INDEX(U:U,
                                                MATCH(
                                                    A307&amp;B307,AG:AG,
                                                    0)
                                            ),
                                            "Não encontrado")
                                    )</f>
        <v>0</v>
      </c>
      <c r="U307" s="72">
        <f t="shared" si="195"/>
        <v>0</v>
      </c>
      <c r="V307" s="72">
        <f>IF(
                        C307="INSUMO",
                                        IFERROR(
                                            IF(
                                                INDEX(
                                                    Insumos!C:C,
                                                    MATCH(
                                                        A307&amp;B307,
                                                        Insumos!I:I,
                                                        0)
                                                )="Verba",
                                                INDEX(
                                                    Insumos!F:F,
                                                    MATCH(
                                                        A307&amp;B307,
                                                        Insumos!I:I,
                                                        0)
                                                ),
                                                0
                                            ),
                                            "Não encontrado"),
                                        IFERROR(
                                            INDEX(W:W,
                                                MATCH(
                                                    A307&amp;B307,AG:AG,
                                                    0)
                                            ),
                                            "Não encontrado")
                                    )</f>
        <v>0</v>
      </c>
      <c r="W307" s="72">
        <f t="shared" si="196"/>
        <v>0</v>
      </c>
      <c r="X307" s="72">
        <f>IF(
                        C307="INSUMO",
                                        IFERROR(
                                            IF(
                                                INDEX(
                                                    Insumos!C:C,
                                                    MATCH(
                                                        A307&amp;B307,
                                                        Insumos!I:I,
                                                        0)
                                                )="Outro",
                                                INDEX(
                                                    Insumos!F:F,
                                                    MATCH(
                                                        A307&amp;B307,
                                                        Insumos!I:I,
                                                        0)
                                                ),
                                                0
                                            ),
                                            "Não encontrado"),
                                        IFERROR(
                                            INDEX(Y:Y,
                                                MATCH(
                                                    A307&amp;B307,AG:AG,
                                                    0)
                                            ),
                                            "Não encontrado")
                                    )</f>
        <v>0</v>
      </c>
      <c r="Y307" s="72">
        <f t="shared" si="197"/>
        <v>0</v>
      </c>
      <c r="Z307" s="72">
        <f>IF(
                            C307="INSUMO",
                            IFERROR(
                                INDEX(
                                    Insumos!F:F,
                                    MATCH(
                                        A307&amp;B307,
                                        Insumos!I:I,
                                        0)
                                ),
                                "Não encontrado"),
                            IFERROR(
                                INDEX(AA:AA,
                                    MATCH(
                                        A307&amp;B307,AG:AG,
                                        0)
                                ),
                                "Não encontrado")
                        )</f>
        <v>3.3</v>
      </c>
      <c r="AA307" s="72">
        <f t="shared" si="198"/>
        <v>2.6564999999999999</v>
      </c>
      <c r="AB307" s="73"/>
      <c r="AC307" s="73"/>
      <c r="AD307" s="70" t="s">
        <v>39</v>
      </c>
      <c r="AE307" s="74"/>
      <c r="AF307" s="74"/>
    </row>
    <row r="308" spans="1:33" x14ac:dyDescent="0.25">
      <c r="A308" s="138" t="s">
        <v>392</v>
      </c>
      <c r="B308" s="60" t="s">
        <v>38</v>
      </c>
      <c r="C308" s="61" t="s">
        <v>45</v>
      </c>
      <c r="D308" s="62" t="s">
        <v>40</v>
      </c>
      <c r="E308" s="62" t="s">
        <v>393</v>
      </c>
      <c r="F308" s="63" t="s">
        <v>78</v>
      </c>
      <c r="G308" s="63">
        <v>56.62</v>
      </c>
      <c r="H308" s="64">
        <f>IF(
                        C308="INSUMO",
                                        IFERROR(
                                            IF(
                                                INDEX(
                                                    Insumos!C:C,
                                                    MATCH(
                                                        A308&amp;B308,
                                                        Insumos!I:I,
                                                        0)
                                                )="Material",
                                                INDEX(
                                                    Insumos!F:F,
                                                    MATCH(
                                                        A308&amp;B308,
                                                        Insumos!I:I,
                                                        0)
                                                ),
                                                0
                                            ),
                                            "Não encontrado"),
                                        IFERROR(
                                            INDEX(I:I,
                                                MATCH(
                                                    A308&amp;B308,AG:AG,
                                                    0)
                                            ),
                                            "Não encontrado")
                                    )</f>
        <v>0.91</v>
      </c>
      <c r="I308" s="64">
        <f t="shared" si="189"/>
        <v>51.5242</v>
      </c>
      <c r="J308" s="64">
        <f t="shared" si="190"/>
        <v>0</v>
      </c>
      <c r="K308" s="64">
        <f t="shared" si="190"/>
        <v>0</v>
      </c>
      <c r="L308" s="64">
        <f>IF(
                        C308="INSUMO",
                                        IFERROR(
                                            IF(
                                                INDEX(
                                                    Insumos!C:C,
                                                    MATCH(
                                                        A308&amp;B308,
                                                        Insumos!I:I,
                                                        0)
                                                )="Mao_obra",
                                                INDEX(
                                                    Insumos!F:F,
                                                    MATCH(
                                                        A308&amp;B308,
                                                        Insumos!I:I,
                                                        0)
                                                ),
                                                0
                                            ),
                                            "Não encontrado"),
                                        IFERROR(
                                            INDEX(M:M,
                                                MATCH(
                                                    A308&amp;B308,AG:AG,
                                                    0)
                                            ),
                                            "Não encontrado")
                                    )</f>
        <v>0</v>
      </c>
      <c r="M308" s="64">
        <f t="shared" si="191"/>
        <v>0</v>
      </c>
      <c r="N308" s="64">
        <f>IF(
                        C308="INSUMO",
                                        IFERROR(
                                            IF(
                                                INDEX(
                                                    Insumos!C:C,
                                                    MATCH(
                                                        A308&amp;B308,
                                                        Insumos!I:I,
                                                        0)
                                                )="Equipamento",
                                                INDEX(
                                                    Insumos!F:F,
                                                    MATCH(
                                                        A308&amp;B308,
                                                        Insumos!I:I,
                                                        0)
                                                ),
                                                0
                                            ),
                                            "Não encontrado"),
                                        IFERROR(
                                            INDEX(O:O,
                                                MATCH(
                                                    A308&amp;B308,AG:AG,
                                                    0)
                                            ),
                                            "Não encontrado")
                                    )</f>
        <v>0</v>
      </c>
      <c r="O308" s="64">
        <f t="shared" si="192"/>
        <v>0</v>
      </c>
      <c r="P308" s="64">
        <f>IF(
                        C308="INSUMO",
                                        IFERROR(
                                            IF(
                                                INDEX(
                                                    Insumos!C:C,
                                                    MATCH(
                                                        A308&amp;B308,
                                                        Insumos!I:I,
                                                        0)
                                                )="Transporte",
                                                INDEX(
                                                    Insumos!F:F,
                                                    MATCH(
                                                        A308&amp;B308,
                                                        Insumos!I:I,
                                                        0)
                                                ),
                                                0
                                            ),
                                            "Não encontrado"),
                                        IFERROR(
                                            INDEX(Q:Q,
                                                MATCH(
                                                    A308&amp;B308,AG:AG,
                                                    0)
                                            ),
                                            "Não encontrado")
                                    )</f>
        <v>0</v>
      </c>
      <c r="Q308" s="64">
        <f t="shared" si="193"/>
        <v>0</v>
      </c>
      <c r="R308" s="64">
        <f>IF(
                        C308="INSUMO",
                                        IFERROR(
                                            IF(
                                                INDEX(
                                                    Insumos!C:C,
                                                    MATCH(
                                                        A308&amp;B308,
                                                        Insumos!I:I,
                                                        0)
                                                )="Terceirizados",
                                                INDEX(
                                                    Insumos!F:F,
                                                    MATCH(
                                                        A308&amp;B308,
                                                        Insumos!I:I,
                                                        0)
                                                ),
                                                0
                                            ),
                                            "Não encontrado"),
                                        IFERROR(
                                            INDEX(S:S,
                                                MATCH(
                                                    A308&amp;B308,AG:AG,
                                                    0)
                                            ),
                                            "Não encontrado")
                                    )</f>
        <v>0</v>
      </c>
      <c r="S308" s="64">
        <f t="shared" si="194"/>
        <v>0</v>
      </c>
      <c r="T308" s="64">
        <f>IF(
                        C308="INSUMO",
                                        IFERROR(
                                            IF(
                                                INDEX(
                                                    Insumos!C:C,
                                                    MATCH(
                                                        A308&amp;B308,
                                                        Insumos!I:I,
                                                        0)
                                                )="Comissionamento",
                                                INDEX(
                                                    Insumos!F:F,
                                                    MATCH(
                                                        A308&amp;B308,
                                                        Insumos!I:I,
                                                        0)
                                                ),
                                                0
                                            ),
                                            "Não encontrado"),
                                        IFERROR(
                                            INDEX(U:U,
                                                MATCH(
                                                    A308&amp;B308,AG:AG,
                                                    0)
                                            ),
                                            "Não encontrado")
                                    )</f>
        <v>0</v>
      </c>
      <c r="U308" s="64">
        <f t="shared" si="195"/>
        <v>0</v>
      </c>
      <c r="V308" s="64">
        <f>IF(
                        C308="INSUMO",
                                        IFERROR(
                                            IF(
                                                INDEX(
                                                    Insumos!C:C,
                                                    MATCH(
                                                        A308&amp;B308,
                                                        Insumos!I:I,
                                                        0)
                                                )="Verba",
                                                INDEX(
                                                    Insumos!F:F,
                                                    MATCH(
                                                        A308&amp;B308,
                                                        Insumos!I:I,
                                                        0)
                                                ),
                                                0
                                            ),
                                            "Não encontrado"),
                                        IFERROR(
                                            INDEX(W:W,
                                                MATCH(
                                                    A308&amp;B308,AG:AG,
                                                    0)
                                            ),
                                            "Não encontrado")
                                    )</f>
        <v>0</v>
      </c>
      <c r="W308" s="64">
        <f t="shared" si="196"/>
        <v>0</v>
      </c>
      <c r="X308" s="64">
        <f>IF(
                        C308="INSUMO",
                                        IFERROR(
                                            IF(
                                                INDEX(
                                                    Insumos!C:C,
                                                    MATCH(
                                                        A308&amp;B308,
                                                        Insumos!I:I,
                                                        0)
                                                )="Outro",
                                                INDEX(
                                                    Insumos!F:F,
                                                    MATCH(
                                                        A308&amp;B308,
                                                        Insumos!I:I,
                                                        0)
                                                ),
                                                0
                                            ),
                                            "Não encontrado"),
                                        IFERROR(
                                            INDEX(Y:Y,
                                                MATCH(
                                                    A308&amp;B308,AG:AG,
                                                    0)
                                            ),
                                            "Não encontrado")
                                    )</f>
        <v>0</v>
      </c>
      <c r="Y308" s="64">
        <f t="shared" si="197"/>
        <v>0</v>
      </c>
      <c r="Z308" s="64">
        <f>IF(
                            C308="INSUMO",
                            IFERROR(
                                INDEX(
                                    Insumos!F:F,
                                    MATCH(
                                        A308&amp;B308,
                                        Insumos!I:I,
                                        0)
                                ),
                                "Não encontrado"),
                            IFERROR(
                                INDEX(AA:AA,
                                    MATCH(
                                        A308&amp;B308,AG:AG,
                                        0)
                                ),
                                "Não encontrado")
                        )</f>
        <v>0.91</v>
      </c>
      <c r="AA308" s="64">
        <f t="shared" si="198"/>
        <v>51.5242</v>
      </c>
      <c r="AB308" s="65"/>
      <c r="AC308" s="65"/>
      <c r="AD308" s="62" t="s">
        <v>39</v>
      </c>
      <c r="AE308" s="66"/>
      <c r="AF308" s="66"/>
    </row>
    <row r="309" spans="1:33" x14ac:dyDescent="0.25">
      <c r="A309" s="136" t="s">
        <v>394</v>
      </c>
      <c r="B309" s="51" t="s">
        <v>76</v>
      </c>
      <c r="C309" s="52" t="s">
        <v>39</v>
      </c>
      <c r="D309" s="53" t="s">
        <v>40</v>
      </c>
      <c r="E309" s="53" t="s">
        <v>395</v>
      </c>
      <c r="F309" s="54" t="s">
        <v>102</v>
      </c>
      <c r="G309" s="55"/>
      <c r="H309" s="56"/>
      <c r="I309" s="56">
        <f>SUM(I310:I313)</f>
        <v>7.1646074500000001</v>
      </c>
      <c r="J309" s="56"/>
      <c r="K309" s="56">
        <f>SUM(K310:K313)</f>
        <v>17.206784055727439</v>
      </c>
      <c r="L309" s="56"/>
      <c r="M309" s="56">
        <f>SUM(M310:M313)</f>
        <v>14.630742449322002</v>
      </c>
      <c r="N309" s="56"/>
      <c r="O309" s="56">
        <f>SUM(O310:O313)</f>
        <v>8.7634814054399993E-3</v>
      </c>
      <c r="P309" s="56"/>
      <c r="Q309" s="56">
        <f>SUM(Q310:Q313)</f>
        <v>0</v>
      </c>
      <c r="R309" s="56"/>
      <c r="S309" s="56">
        <f>SUM(S310:S313)</f>
        <v>0</v>
      </c>
      <c r="T309" s="56"/>
      <c r="U309" s="56">
        <f>SUM(U310:U313)</f>
        <v>0</v>
      </c>
      <c r="V309" s="56"/>
      <c r="W309" s="56">
        <f>SUM(W310:W313)</f>
        <v>0</v>
      </c>
      <c r="X309" s="56"/>
      <c r="Y309" s="56">
        <f>SUM(Y310:Y313)</f>
        <v>2.5672781249999996</v>
      </c>
      <c r="Z309" s="56"/>
      <c r="AA309" s="56">
        <f>SUM(AA310:AA313)</f>
        <v>24.371391505727438</v>
      </c>
      <c r="AB309" s="57" t="s">
        <v>39</v>
      </c>
      <c r="AC309" s="57"/>
      <c r="AD309" s="53" t="s">
        <v>39</v>
      </c>
      <c r="AE309" s="58" t="s">
        <v>39</v>
      </c>
      <c r="AF309" s="58" t="s">
        <v>79</v>
      </c>
      <c r="AG309" t="str">
        <f>A309&amp;B309&amp;C309</f>
        <v>0090PRÓPRIA</v>
      </c>
    </row>
    <row r="310" spans="1:33" x14ac:dyDescent="0.25">
      <c r="A310" s="137" t="s">
        <v>396</v>
      </c>
      <c r="B310" s="68" t="s">
        <v>38</v>
      </c>
      <c r="C310" s="69" t="s">
        <v>86</v>
      </c>
      <c r="D310" s="70" t="s">
        <v>40</v>
      </c>
      <c r="E310" s="70" t="s">
        <v>397</v>
      </c>
      <c r="F310" s="71" t="s">
        <v>108</v>
      </c>
      <c r="G310" s="71">
        <v>4.4999999999999997E-3</v>
      </c>
      <c r="H310" s="72">
        <f>IF(
                        C310="INSUMO",
                                        IFERROR(
                                            IF(
                                                INDEX(
                                                    Insumos!C:C,
                                                    MATCH(
                                                        A310&amp;B310,
                                                        Insumos!I:I,
                                                        0)
                                                )="Material",
                                                INDEX(
                                                    Insumos!F:F,
                                                    MATCH(
                                                        A310&amp;B310,
                                                        Insumos!I:I,
                                                        0)
                                                ),
                                                0
                                            ),
                                            "Não encontrado"),
                                        IFERROR(
                                            INDEX(I:I,
                                                MATCH(
                                                    A310&amp;B310,AG:AG,
                                                    0)
                                            ),
                                            "Não encontrado")
                                    )</f>
        <v>546.64610000000005</v>
      </c>
      <c r="I310" s="72">
        <f>H310*G310/1</f>
        <v>2.4599074500000002</v>
      </c>
      <c r="J310" s="72">
        <f t="shared" ref="J310:K313" si="199">T310 + N310 + L310 + X310 + R310 + P310 + V310</f>
        <v>148.39645682832</v>
      </c>
      <c r="K310" s="72">
        <f t="shared" si="199"/>
        <v>0.66778405572744004</v>
      </c>
      <c r="L310" s="72">
        <f>IF(
                        C310="INSUMO",
                                        IFERROR(
                                            IF(
                                                INDEX(
                                                    Insumos!C:C,
                                                    MATCH(
                                                        A310&amp;B310,
                                                        Insumos!I:I,
                                                        0)
                                                )="Mao_obra",
                                                INDEX(
                                                    Insumos!F:F,
                                                    MATCH(
                                                        A310&amp;B310,
                                                        Insumos!I:I,
                                                        0)
                                                ),
                                                0
                                            ),
                                            "Não encontrado"),
                                        IFERROR(
                                            INDEX(M:M,
                                                MATCH(
                                                    A310&amp;B310,AG:AG,
                                                    0)
                                            ),
                                            "Não encontrado")
                                    )</f>
        <v>130.94276651600001</v>
      </c>
      <c r="M310" s="72">
        <f>L310*G310/1</f>
        <v>0.58924244932199998</v>
      </c>
      <c r="N310" s="72">
        <f>IF(
                        C310="INSUMO",
                                        IFERROR(
                                            IF(
                                                INDEX(
                                                    Insumos!C:C,
                                                    MATCH(
                                                        A310&amp;B310,
                                                        Insumos!I:I,
                                                        0)
                                                )="Equipamento",
                                                INDEX(
                                                    Insumos!F:F,
                                                    MATCH(
                                                        A310&amp;B310,
                                                        Insumos!I:I,
                                                        0)
                                                ),
                                                0
                                            ),
                                            "Não encontrado"),
                                        IFERROR(
                                            INDEX(O:O,
                                                MATCH(
                                                    A310&amp;B310,AG:AG,
                                                    0)
                                            ),
                                            "Não encontrado")
                                    )</f>
        <v>1.9474403123199999</v>
      </c>
      <c r="O310" s="72">
        <f>N310*G310/1</f>
        <v>8.7634814054399993E-3</v>
      </c>
      <c r="P310" s="72">
        <f>IF(
                        C310="INSUMO",
                                        IFERROR(
                                            IF(
                                                INDEX(
                                                    Insumos!C:C,
                                                    MATCH(
                                                        A310&amp;B310,
                                                        Insumos!I:I,
                                                        0)
                                                )="Transporte",
                                                INDEX(
                                                    Insumos!F:F,
                                                    MATCH(
                                                        A310&amp;B310,
                                                        Insumos!I:I,
                                                        0)
                                                ),
                                                0
                                            ),
                                            "Não encontrado"),
                                        IFERROR(
                                            INDEX(Q:Q,
                                                MATCH(
                                                    A310&amp;B310,AG:AG,
                                                    0)
                                            ),
                                            "Não encontrado")
                                    )</f>
        <v>0</v>
      </c>
      <c r="Q310" s="72">
        <f>P310*G310/1</f>
        <v>0</v>
      </c>
      <c r="R310" s="72">
        <f>IF(
                        C310="INSUMO",
                                        IFERROR(
                                            IF(
                                                INDEX(
                                                    Insumos!C:C,
                                                    MATCH(
                                                        A310&amp;B310,
                                                        Insumos!I:I,
                                                        0)
                                                )="Terceirizados",
                                                INDEX(
                                                    Insumos!F:F,
                                                    MATCH(
                                                        A310&amp;B310,
                                                        Insumos!I:I,
                                                        0)
                                                ),
                                                0
                                            ),
                                            "Não encontrado"),
                                        IFERROR(
                                            INDEX(S:S,
                                                MATCH(
                                                    A310&amp;B310,AG:AG,
                                                    0)
                                            ),
                                            "Não encontrado")
                                    )</f>
        <v>0</v>
      </c>
      <c r="S310" s="72">
        <f>R310*G310/1</f>
        <v>0</v>
      </c>
      <c r="T310" s="72">
        <f>IF(
                        C310="INSUMO",
                                        IFERROR(
                                            IF(
                                                INDEX(
                                                    Insumos!C:C,
                                                    MATCH(
                                                        A310&amp;B310,
                                                        Insumos!I:I,
                                                        0)
                                                )="Comissionamento",
                                                INDEX(
                                                    Insumos!F:F,
                                                    MATCH(
                                                        A310&amp;B310,
                                                        Insumos!I:I,
                                                        0)
                                                ),
                                                0
                                            ),
                                            "Não encontrado"),
                                        IFERROR(
                                            INDEX(U:U,
                                                MATCH(
                                                    A310&amp;B310,AG:AG,
                                                    0)
                                            ),
                                            "Não encontrado")
                                    )</f>
        <v>0</v>
      </c>
      <c r="U310" s="72">
        <f>T310*G310/1</f>
        <v>0</v>
      </c>
      <c r="V310" s="72">
        <f>IF(
                        C310="INSUMO",
                                        IFERROR(
                                            IF(
                                                INDEX(
                                                    Insumos!C:C,
                                                    MATCH(
                                                        A310&amp;B310,
                                                        Insumos!I:I,
                                                        0)
                                                )="Verba",
                                                INDEX(
                                                    Insumos!F:F,
                                                    MATCH(
                                                        A310&amp;B310,
                                                        Insumos!I:I,
                                                        0)
                                                ),
                                                0
                                            ),
                                            "Não encontrado"),
                                        IFERROR(
                                            INDEX(W:W,
                                                MATCH(
                                                    A310&amp;B310,AG:AG,
                                                    0)
                                            ),
                                            "Não encontrado")
                                    )</f>
        <v>0</v>
      </c>
      <c r="W310" s="72">
        <f>V310*G310/1</f>
        <v>0</v>
      </c>
      <c r="X310" s="72">
        <f>IF(
                        C310="INSUMO",
                                        IFERROR(
                                            IF(
                                                INDEX(
                                                    Insumos!C:C,
                                                    MATCH(
                                                        A310&amp;B310,
                                                        Insumos!I:I,
                                                        0)
                                                )="Outro",
                                                INDEX(
                                                    Insumos!F:F,
                                                    MATCH(
                                                        A310&amp;B310,
                                                        Insumos!I:I,
                                                        0)
                                                ),
                                                0
                                            ),
                                            "Não encontrado"),
                                        IFERROR(
                                            INDEX(Y:Y,
                                                MATCH(
                                                    A310&amp;B310,AG:AG,
                                                    0)
                                            ),
                                            "Não encontrado")
                                    )</f>
        <v>15.506249999999998</v>
      </c>
      <c r="Y310" s="72">
        <f>X310*G310/1</f>
        <v>6.9778124999999983E-2</v>
      </c>
      <c r="Z310" s="72">
        <f>IF(
                            C310="INSUMO",
                            IFERROR(
                                INDEX(
                                    Insumos!F:F,
                                    MATCH(
                                        A310&amp;B310,
                                        Insumos!I:I,
                                        0)
                                ),
                                "Não encontrado"),
                            IFERROR(
                                INDEX(AA:AA,
                                    MATCH(
                                        A310&amp;B310,AG:AG,
                                        0)
                                ),
                                "Não encontrado")
                        )</f>
        <v>695.04255682832002</v>
      </c>
      <c r="AA310" s="72">
        <f>G310*Z310</f>
        <v>3.1276915057274399</v>
      </c>
      <c r="AB310" s="73"/>
      <c r="AC310" s="73"/>
      <c r="AD310" s="70" t="s">
        <v>39</v>
      </c>
      <c r="AE310" s="74"/>
      <c r="AF310" s="74"/>
    </row>
    <row r="311" spans="1:33" x14ac:dyDescent="0.25">
      <c r="A311" s="138" t="s">
        <v>166</v>
      </c>
      <c r="B311" s="60" t="s">
        <v>38</v>
      </c>
      <c r="C311" s="61" t="s">
        <v>86</v>
      </c>
      <c r="D311" s="62" t="s">
        <v>40</v>
      </c>
      <c r="E311" s="62" t="s">
        <v>167</v>
      </c>
      <c r="F311" s="63" t="s">
        <v>90</v>
      </c>
      <c r="G311" s="63">
        <v>0.25</v>
      </c>
      <c r="H311" s="64">
        <f>IF(
                        C311="INSUMO",
                                        IFERROR(
                                            IF(
                                                INDEX(
                                                    Insumos!C:C,
                                                    MATCH(
                                                        A311&amp;B311,
                                                        Insumos!I:I,
                                                        0)
                                                )="Material",
                                                INDEX(
                                                    Insumos!F:F,
                                                    MATCH(
                                                        A311&amp;B311,
                                                        Insumos!I:I,
                                                        0)
                                                ),
                                                0
                                            ),
                                            "Não encontrado"),
                                        IFERROR(
                                            INDEX(I:I,
                                                MATCH(
                                                    A311&amp;B311,AG:AG,
                                                    0)
                                            ),
                                            "Não encontrado")
                                    )</f>
        <v>0</v>
      </c>
      <c r="I311" s="64">
        <f>H311*G311/1</f>
        <v>0</v>
      </c>
      <c r="J311" s="64">
        <f t="shared" si="199"/>
        <v>38.106880000000004</v>
      </c>
      <c r="K311" s="64">
        <f t="shared" si="199"/>
        <v>9.526720000000001</v>
      </c>
      <c r="L311" s="64">
        <f>IF(
                        C311="INSUMO",
                                        IFERROR(
                                            IF(
                                                INDEX(
                                                    Insumos!C:C,
                                                    MATCH(
                                                        A311&amp;B311,
                                                        Insumos!I:I,
                                                        0)
                                                )="Mao_obra",
                                                INDEX(
                                                    Insumos!F:F,
                                                    MATCH(
                                                        A311&amp;B311,
                                                        Insumos!I:I,
                                                        0)
                                                ),
                                                0
                                            ),
                                            "Não encontrado"),
                                        IFERROR(
                                            INDEX(M:M,
                                                MATCH(
                                                    A311&amp;B311,AG:AG,
                                                    0)
                                            ),
                                            "Não encontrado")
                                    )</f>
        <v>33.086880000000001</v>
      </c>
      <c r="M311" s="64">
        <f>L311*G311/1</f>
        <v>8.2717200000000002</v>
      </c>
      <c r="N311" s="64">
        <f>IF(
                        C311="INSUMO",
                                        IFERROR(
                                            IF(
                                                INDEX(
                                                    Insumos!C:C,
                                                    MATCH(
                                                        A311&amp;B311,
                                                        Insumos!I:I,
                                                        0)
                                                )="Equipamento",
                                                INDEX(
                                                    Insumos!F:F,
                                                    MATCH(
                                                        A311&amp;B311,
                                                        Insumos!I:I,
                                                        0)
                                                ),
                                                0
                                            ),
                                            "Não encontrado"),
                                        IFERROR(
                                            INDEX(O:O,
                                                MATCH(
                                                    A311&amp;B311,AG:AG,
                                                    0)
                                            ),
                                            "Não encontrado")
                                    )</f>
        <v>0</v>
      </c>
      <c r="O311" s="64">
        <f>N311*G311/1</f>
        <v>0</v>
      </c>
      <c r="P311" s="64">
        <f>IF(
                        C311="INSUMO",
                                        IFERROR(
                                            IF(
                                                INDEX(
                                                    Insumos!C:C,
                                                    MATCH(
                                                        A311&amp;B311,
                                                        Insumos!I:I,
                                                        0)
                                                )="Transporte",
                                                INDEX(
                                                    Insumos!F:F,
                                                    MATCH(
                                                        A311&amp;B311,
                                                        Insumos!I:I,
                                                        0)
                                                ),
                                                0
                                            ),
                                            "Não encontrado"),
                                        IFERROR(
                                            INDEX(Q:Q,
                                                MATCH(
                                                    A311&amp;B311,AG:AG,
                                                    0)
                                            ),
                                            "Não encontrado")
                                    )</f>
        <v>0</v>
      </c>
      <c r="Q311" s="64">
        <f>P311*G311/1</f>
        <v>0</v>
      </c>
      <c r="R311" s="64">
        <f>IF(
                        C311="INSUMO",
                                        IFERROR(
                                            IF(
                                                INDEX(
                                                    Insumos!C:C,
                                                    MATCH(
                                                        A311&amp;B311,
                                                        Insumos!I:I,
                                                        0)
                                                )="Terceirizados",
                                                INDEX(
                                                    Insumos!F:F,
                                                    MATCH(
                                                        A311&amp;B311,
                                                        Insumos!I:I,
                                                        0)
                                                ),
                                                0
                                            ),
                                            "Não encontrado"),
                                        IFERROR(
                                            INDEX(S:S,
                                                MATCH(
                                                    A311&amp;B311,AG:AG,
                                                    0)
                                            ),
                                            "Não encontrado")
                                    )</f>
        <v>0</v>
      </c>
      <c r="S311" s="64">
        <f>R311*G311/1</f>
        <v>0</v>
      </c>
      <c r="T311" s="64">
        <f>IF(
                        C311="INSUMO",
                                        IFERROR(
                                            IF(
                                                INDEX(
                                                    Insumos!C:C,
                                                    MATCH(
                                                        A311&amp;B311,
                                                        Insumos!I:I,
                                                        0)
                                                )="Comissionamento",
                                                INDEX(
                                                    Insumos!F:F,
                                                    MATCH(
                                                        A311&amp;B311,
                                                        Insumos!I:I,
                                                        0)
                                                ),
                                                0
                                            ),
                                            "Não encontrado"),
                                        IFERROR(
                                            INDEX(U:U,
                                                MATCH(
                                                    A311&amp;B311,AG:AG,
                                                    0)
                                            ),
                                            "Não encontrado")
                                    )</f>
        <v>0</v>
      </c>
      <c r="U311" s="64">
        <f>T311*G311/1</f>
        <v>0</v>
      </c>
      <c r="V311" s="64">
        <f>IF(
                        C311="INSUMO",
                                        IFERROR(
                                            IF(
                                                INDEX(
                                                    Insumos!C:C,
                                                    MATCH(
                                                        A311&amp;B311,
                                                        Insumos!I:I,
                                                        0)
                                                )="Verba",
                                                INDEX(
                                                    Insumos!F:F,
                                                    MATCH(
                                                        A311&amp;B311,
                                                        Insumos!I:I,
                                                        0)
                                                ),
                                                0
                                            ),
                                            "Não encontrado"),
                                        IFERROR(
                                            INDEX(W:W,
                                                MATCH(
                                                    A311&amp;B311,AG:AG,
                                                    0)
                                            ),
                                            "Não encontrado")
                                    )</f>
        <v>0</v>
      </c>
      <c r="W311" s="64">
        <f>V311*G311/1</f>
        <v>0</v>
      </c>
      <c r="X311" s="64">
        <f>IF(
                        C311="INSUMO",
                                        IFERROR(
                                            IF(
                                                INDEX(
                                                    Insumos!C:C,
                                                    MATCH(
                                                        A311&amp;B311,
                                                        Insumos!I:I,
                                                        0)
                                                )="Outro",
                                                INDEX(
                                                    Insumos!F:F,
                                                    MATCH(
                                                        A311&amp;B311,
                                                        Insumos!I:I,
                                                        0)
                                                ),
                                                0
                                            ),
                                            "Não encontrado"),
                                        IFERROR(
                                            INDEX(Y:Y,
                                                MATCH(
                                                    A311&amp;B311,AG:AG,
                                                    0)
                                            ),
                                            "Não encontrado")
                                    )</f>
        <v>5.0199999999999996</v>
      </c>
      <c r="Y311" s="64">
        <f>X311*G311/1</f>
        <v>1.2549999999999999</v>
      </c>
      <c r="Z311" s="64">
        <f>IF(
                            C311="INSUMO",
                            IFERROR(
                                INDEX(
                                    Insumos!F:F,
                                    MATCH(
                                        A311&amp;B311,
                                        Insumos!I:I,
                                        0)
                                ),
                                "Não encontrado"),
                            IFERROR(
                                INDEX(AA:AA,
                                    MATCH(
                                        A311&amp;B311,AG:AG,
                                        0)
                                ),
                                "Não encontrado")
                        )</f>
        <v>38.106879999999997</v>
      </c>
      <c r="AA311" s="64">
        <f>G311*Z311</f>
        <v>9.5267199999999992</v>
      </c>
      <c r="AB311" s="65"/>
      <c r="AC311" s="65"/>
      <c r="AD311" s="62" t="s">
        <v>39</v>
      </c>
      <c r="AE311" s="66"/>
      <c r="AF311" s="66"/>
    </row>
    <row r="312" spans="1:33" x14ac:dyDescent="0.25">
      <c r="A312" s="137" t="s">
        <v>88</v>
      </c>
      <c r="B312" s="68" t="s">
        <v>38</v>
      </c>
      <c r="C312" s="69" t="s">
        <v>86</v>
      </c>
      <c r="D312" s="70" t="s">
        <v>40</v>
      </c>
      <c r="E312" s="70" t="s">
        <v>89</v>
      </c>
      <c r="F312" s="71" t="s">
        <v>90</v>
      </c>
      <c r="G312" s="71">
        <v>0.25</v>
      </c>
      <c r="H312" s="72">
        <f>IF(
                        C312="INSUMO",
                                        IFERROR(
                                            IF(
                                                INDEX(
                                                    Insumos!C:C,
                                                    MATCH(
                                                        A312&amp;B312,
                                                        Insumos!I:I,
                                                        0)
                                                )="Material",
                                                INDEX(
                                                    Insumos!F:F,
                                                    MATCH(
                                                        A312&amp;B312,
                                                        Insumos!I:I,
                                                        0)
                                                ),
                                                0
                                            ),
                                            "Não encontrado"),
                                        IFERROR(
                                            INDEX(I:I,
                                                MATCH(
                                                    A312&amp;B312,AG:AG,
                                                    0)
                                            ),
                                            "Não encontrado")
                                    )</f>
        <v>0</v>
      </c>
      <c r="I312" s="72">
        <f>H312*G312/1</f>
        <v>0</v>
      </c>
      <c r="J312" s="72">
        <f t="shared" si="199"/>
        <v>28.049120000000002</v>
      </c>
      <c r="K312" s="72">
        <f t="shared" si="199"/>
        <v>7.0122800000000005</v>
      </c>
      <c r="L312" s="72">
        <f>IF(
                        C312="INSUMO",
                                        IFERROR(
                                            IF(
                                                INDEX(
                                                    Insumos!C:C,
                                                    MATCH(
                                                        A312&amp;B312,
                                                        Insumos!I:I,
                                                        0)
                                                )="Mao_obra",
                                                INDEX(
                                                    Insumos!F:F,
                                                    MATCH(
                                                        A312&amp;B312,
                                                        Insumos!I:I,
                                                        0)
                                                ),
                                                0
                                            ),
                                            "Não encontrado"),
                                        IFERROR(
                                            INDEX(M:M,
                                                MATCH(
                                                    A312&amp;B312,AG:AG,
                                                    0)
                                            ),
                                            "Não encontrado")
                                    )</f>
        <v>23.079120000000003</v>
      </c>
      <c r="M312" s="72">
        <f>L312*G312/1</f>
        <v>5.7697800000000008</v>
      </c>
      <c r="N312" s="72">
        <f>IF(
                        C312="INSUMO",
                                        IFERROR(
                                            IF(
                                                INDEX(
                                                    Insumos!C:C,
                                                    MATCH(
                                                        A312&amp;B312,
                                                        Insumos!I:I,
                                                        0)
                                                )="Equipamento",
                                                INDEX(
                                                    Insumos!F:F,
                                                    MATCH(
                                                        A312&amp;B312,
                                                        Insumos!I:I,
                                                        0)
                                                ),
                                                0
                                            ),
                                            "Não encontrado"),
                                        IFERROR(
                                            INDEX(O:O,
                                                MATCH(
                                                    A312&amp;B312,AG:AG,
                                                    0)
                                            ),
                                            "Não encontrado")
                                    )</f>
        <v>0</v>
      </c>
      <c r="O312" s="72">
        <f>N312*G312/1</f>
        <v>0</v>
      </c>
      <c r="P312" s="72">
        <f>IF(
                        C312="INSUMO",
                                        IFERROR(
                                            IF(
                                                INDEX(
                                                    Insumos!C:C,
                                                    MATCH(
                                                        A312&amp;B312,
                                                        Insumos!I:I,
                                                        0)
                                                )="Transporte",
                                                INDEX(
                                                    Insumos!F:F,
                                                    MATCH(
                                                        A312&amp;B312,
                                                        Insumos!I:I,
                                                        0)
                                                ),
                                                0
                                            ),
                                            "Não encontrado"),
                                        IFERROR(
                                            INDEX(Q:Q,
                                                MATCH(
                                                    A312&amp;B312,AG:AG,
                                                    0)
                                            ),
                                            "Não encontrado")
                                    )</f>
        <v>0</v>
      </c>
      <c r="Q312" s="72">
        <f>P312*G312/1</f>
        <v>0</v>
      </c>
      <c r="R312" s="72">
        <f>IF(
                        C312="INSUMO",
                                        IFERROR(
                                            IF(
                                                INDEX(
                                                    Insumos!C:C,
                                                    MATCH(
                                                        A312&amp;B312,
                                                        Insumos!I:I,
                                                        0)
                                                )="Terceirizados",
                                                INDEX(
                                                    Insumos!F:F,
                                                    MATCH(
                                                        A312&amp;B312,
                                                        Insumos!I:I,
                                                        0)
                                                ),
                                                0
                                            ),
                                            "Não encontrado"),
                                        IFERROR(
                                            INDEX(S:S,
                                                MATCH(
                                                    A312&amp;B312,AG:AG,
                                                    0)
                                            ),
                                            "Não encontrado")
                                    )</f>
        <v>0</v>
      </c>
      <c r="S312" s="72">
        <f>R312*G312/1</f>
        <v>0</v>
      </c>
      <c r="T312" s="72">
        <f>IF(
                        C312="INSUMO",
                                        IFERROR(
                                            IF(
                                                INDEX(
                                                    Insumos!C:C,
                                                    MATCH(
                                                        A312&amp;B312,
                                                        Insumos!I:I,
                                                        0)
                                                )="Comissionamento",
                                                INDEX(
                                                    Insumos!F:F,
                                                    MATCH(
                                                        A312&amp;B312,
                                                        Insumos!I:I,
                                                        0)
                                                ),
                                                0
                                            ),
                                            "Não encontrado"),
                                        IFERROR(
                                            INDEX(U:U,
                                                MATCH(
                                                    A312&amp;B312,AG:AG,
                                                    0)
                                            ),
                                            "Não encontrado")
                                    )</f>
        <v>0</v>
      </c>
      <c r="U312" s="72">
        <f>T312*G312/1</f>
        <v>0</v>
      </c>
      <c r="V312" s="72">
        <f>IF(
                        C312="INSUMO",
                                        IFERROR(
                                            IF(
                                                INDEX(
                                                    Insumos!C:C,
                                                    MATCH(
                                                        A312&amp;B312,
                                                        Insumos!I:I,
                                                        0)
                                                )="Verba",
                                                INDEX(
                                                    Insumos!F:F,
                                                    MATCH(
                                                        A312&amp;B312,
                                                        Insumos!I:I,
                                                        0)
                                                ),
                                                0
                                            ),
                                            "Não encontrado"),
                                        IFERROR(
                                            INDEX(W:W,
                                                MATCH(
                                                    A312&amp;B312,AG:AG,
                                                    0)
                                            ),
                                            "Não encontrado")
                                    )</f>
        <v>0</v>
      </c>
      <c r="W312" s="72">
        <f>V312*G312/1</f>
        <v>0</v>
      </c>
      <c r="X312" s="72">
        <f>IF(
                        C312="INSUMO",
                                        IFERROR(
                                            IF(
                                                INDEX(
                                                    Insumos!C:C,
                                                    MATCH(
                                                        A312&amp;B312,
                                                        Insumos!I:I,
                                                        0)
                                                )="Outro",
                                                INDEX(
                                                    Insumos!F:F,
                                                    MATCH(
                                                        A312&amp;B312,
                                                        Insumos!I:I,
                                                        0)
                                                ),
                                                0
                                            ),
                                            "Não encontrado"),
                                        IFERROR(
                                            INDEX(Y:Y,
                                                MATCH(
                                                    A312&amp;B312,AG:AG,
                                                    0)
                                            ),
                                            "Não encontrado")
                                    )</f>
        <v>4.97</v>
      </c>
      <c r="Y312" s="72">
        <f>X312*G312/1</f>
        <v>1.2424999999999999</v>
      </c>
      <c r="Z312" s="72">
        <f>IF(
                            C312="INSUMO",
                            IFERROR(
                                INDEX(
                                    Insumos!F:F,
                                    MATCH(
                                        A312&amp;B312,
                                        Insumos!I:I,
                                        0)
                                ),
                                "Não encontrado"),
                            IFERROR(
                                INDEX(AA:AA,
                                    MATCH(
                                        A312&amp;B312,AG:AG,
                                        0)
                                ),
                                "Não encontrado")
                        )</f>
        <v>28.049120000000002</v>
      </c>
      <c r="AA312" s="72">
        <f>G312*Z312</f>
        <v>7.0122800000000005</v>
      </c>
      <c r="AB312" s="73"/>
      <c r="AC312" s="73"/>
      <c r="AD312" s="70" t="s">
        <v>39</v>
      </c>
      <c r="AE312" s="74"/>
      <c r="AF312" s="74"/>
    </row>
    <row r="313" spans="1:33" x14ac:dyDescent="0.25">
      <c r="A313" s="138" t="s">
        <v>392</v>
      </c>
      <c r="B313" s="60" t="s">
        <v>38</v>
      </c>
      <c r="C313" s="61" t="s">
        <v>45</v>
      </c>
      <c r="D313" s="62" t="s">
        <v>40</v>
      </c>
      <c r="E313" s="62" t="s">
        <v>393</v>
      </c>
      <c r="F313" s="63" t="s">
        <v>78</v>
      </c>
      <c r="G313" s="63">
        <v>5.17</v>
      </c>
      <c r="H313" s="64">
        <f>IF(
                        C313="INSUMO",
                                        IFERROR(
                                            IF(
                                                INDEX(
                                                    Insumos!C:C,
                                                    MATCH(
                                                        A313&amp;B313,
                                                        Insumos!I:I,
                                                        0)
                                                )="Material",
                                                INDEX(
                                                    Insumos!F:F,
                                                    MATCH(
                                                        A313&amp;B313,
                                                        Insumos!I:I,
                                                        0)
                                                ),
                                                0
                                            ),
                                            "Não encontrado"),
                                        IFERROR(
                                            INDEX(I:I,
                                                MATCH(
                                                    A313&amp;B313,AG:AG,
                                                    0)
                                            ),
                                            "Não encontrado")
                                    )</f>
        <v>0.91</v>
      </c>
      <c r="I313" s="64">
        <f>H313*G313/1</f>
        <v>4.7046999999999999</v>
      </c>
      <c r="J313" s="64">
        <f t="shared" si="199"/>
        <v>0</v>
      </c>
      <c r="K313" s="64">
        <f t="shared" si="199"/>
        <v>0</v>
      </c>
      <c r="L313" s="64">
        <f>IF(
                        C313="INSUMO",
                                        IFERROR(
                                            IF(
                                                INDEX(
                                                    Insumos!C:C,
                                                    MATCH(
                                                        A313&amp;B313,
                                                        Insumos!I:I,
                                                        0)
                                                )="Mao_obra",
                                                INDEX(
                                                    Insumos!F:F,
                                                    MATCH(
                                                        A313&amp;B313,
                                                        Insumos!I:I,
                                                        0)
                                                ),
                                                0
                                            ),
                                            "Não encontrado"),
                                        IFERROR(
                                            INDEX(M:M,
                                                MATCH(
                                                    A313&amp;B313,AG:AG,
                                                    0)
                                            ),
                                            "Não encontrado")
                                    )</f>
        <v>0</v>
      </c>
      <c r="M313" s="64">
        <f>L313*G313/1</f>
        <v>0</v>
      </c>
      <c r="N313" s="64">
        <f>IF(
                        C313="INSUMO",
                                        IFERROR(
                                            IF(
                                                INDEX(
                                                    Insumos!C:C,
                                                    MATCH(
                                                        A313&amp;B313,
                                                        Insumos!I:I,
                                                        0)
                                                )="Equipamento",
                                                INDEX(
                                                    Insumos!F:F,
                                                    MATCH(
                                                        A313&amp;B313,
                                                        Insumos!I:I,
                                                        0)
                                                ),
                                                0
                                            ),
                                            "Não encontrado"),
                                        IFERROR(
                                            INDEX(O:O,
                                                MATCH(
                                                    A313&amp;B313,AG:AG,
                                                    0)
                                            ),
                                            "Não encontrado")
                                    )</f>
        <v>0</v>
      </c>
      <c r="O313" s="64">
        <f>N313*G313/1</f>
        <v>0</v>
      </c>
      <c r="P313" s="64">
        <f>IF(
                        C313="INSUMO",
                                        IFERROR(
                                            IF(
                                                INDEX(
                                                    Insumos!C:C,
                                                    MATCH(
                                                        A313&amp;B313,
                                                        Insumos!I:I,
                                                        0)
                                                )="Transporte",
                                                INDEX(
                                                    Insumos!F:F,
                                                    MATCH(
                                                        A313&amp;B313,
                                                        Insumos!I:I,
                                                        0)
                                                ),
                                                0
                                            ),
                                            "Não encontrado"),
                                        IFERROR(
                                            INDEX(Q:Q,
                                                MATCH(
                                                    A313&amp;B313,AG:AG,
                                                    0)
                                            ),
                                            "Não encontrado")
                                    )</f>
        <v>0</v>
      </c>
      <c r="Q313" s="64">
        <f>P313*G313/1</f>
        <v>0</v>
      </c>
      <c r="R313" s="64">
        <f>IF(
                        C313="INSUMO",
                                        IFERROR(
                                            IF(
                                                INDEX(
                                                    Insumos!C:C,
                                                    MATCH(
                                                        A313&amp;B313,
                                                        Insumos!I:I,
                                                        0)
                                                )="Terceirizados",
                                                INDEX(
                                                    Insumos!F:F,
                                                    MATCH(
                                                        A313&amp;B313,
                                                        Insumos!I:I,
                                                        0)
                                                ),
                                                0
                                            ),
                                            "Não encontrado"),
                                        IFERROR(
                                            INDEX(S:S,
                                                MATCH(
                                                    A313&amp;B313,AG:AG,
                                                    0)
                                            ),
                                            "Não encontrado")
                                    )</f>
        <v>0</v>
      </c>
      <c r="S313" s="64">
        <f>R313*G313/1</f>
        <v>0</v>
      </c>
      <c r="T313" s="64">
        <f>IF(
                        C313="INSUMO",
                                        IFERROR(
                                            IF(
                                                INDEX(
                                                    Insumos!C:C,
                                                    MATCH(
                                                        A313&amp;B313,
                                                        Insumos!I:I,
                                                        0)
                                                )="Comissionamento",
                                                INDEX(
                                                    Insumos!F:F,
                                                    MATCH(
                                                        A313&amp;B313,
                                                        Insumos!I:I,
                                                        0)
                                                ),
                                                0
                                            ),
                                            "Não encontrado"),
                                        IFERROR(
                                            INDEX(U:U,
                                                MATCH(
                                                    A313&amp;B313,AG:AG,
                                                    0)
                                            ),
                                            "Não encontrado")
                                    )</f>
        <v>0</v>
      </c>
      <c r="U313" s="64">
        <f>T313*G313/1</f>
        <v>0</v>
      </c>
      <c r="V313" s="64">
        <f>IF(
                        C313="INSUMO",
                                        IFERROR(
                                            IF(
                                                INDEX(
                                                    Insumos!C:C,
                                                    MATCH(
                                                        A313&amp;B313,
                                                        Insumos!I:I,
                                                        0)
                                                )="Verba",
                                                INDEX(
                                                    Insumos!F:F,
                                                    MATCH(
                                                        A313&amp;B313,
                                                        Insumos!I:I,
                                                        0)
                                                ),
                                                0
                                            ),
                                            "Não encontrado"),
                                        IFERROR(
                                            INDEX(W:W,
                                                MATCH(
                                                    A313&amp;B313,AG:AG,
                                                    0)
                                            ),
                                            "Não encontrado")
                                    )</f>
        <v>0</v>
      </c>
      <c r="W313" s="64">
        <f>V313*G313/1</f>
        <v>0</v>
      </c>
      <c r="X313" s="64">
        <f>IF(
                        C313="INSUMO",
                                        IFERROR(
                                            IF(
                                                INDEX(
                                                    Insumos!C:C,
                                                    MATCH(
                                                        A313&amp;B313,
                                                        Insumos!I:I,
                                                        0)
                                                )="Outro",
                                                INDEX(
                                                    Insumos!F:F,
                                                    MATCH(
                                                        A313&amp;B313,
                                                        Insumos!I:I,
                                                        0)
                                                ),
                                                0
                                            ),
                                            "Não encontrado"),
                                        IFERROR(
                                            INDEX(Y:Y,
                                                MATCH(
                                                    A313&amp;B313,AG:AG,
                                                    0)
                                            ),
                                            "Não encontrado")
                                    )</f>
        <v>0</v>
      </c>
      <c r="Y313" s="64">
        <f>X313*G313/1</f>
        <v>0</v>
      </c>
      <c r="Z313" s="64">
        <f>IF(
                            C313="INSUMO",
                            IFERROR(
                                INDEX(
                                    Insumos!F:F,
                                    MATCH(
                                        A313&amp;B313,
                                        Insumos!I:I,
                                        0)
                                ),
                                "Não encontrado"),
                            IFERROR(
                                INDEX(AA:AA,
                                    MATCH(
                                        A313&amp;B313,AG:AG,
                                        0)
                                ),
                                "Não encontrado")
                        )</f>
        <v>0.91</v>
      </c>
      <c r="AA313" s="64">
        <f>G313*Z313</f>
        <v>4.7046999999999999</v>
      </c>
      <c r="AB313" s="65"/>
      <c r="AC313" s="65"/>
      <c r="AD313" s="62" t="s">
        <v>39</v>
      </c>
      <c r="AE313" s="66"/>
      <c r="AF313" s="66"/>
    </row>
    <row r="314" spans="1:33" x14ac:dyDescent="0.25">
      <c r="A314" s="136" t="s">
        <v>398</v>
      </c>
      <c r="B314" s="51" t="s">
        <v>38</v>
      </c>
      <c r="C314" s="52" t="s">
        <v>39</v>
      </c>
      <c r="D314" s="53" t="s">
        <v>40</v>
      </c>
      <c r="E314" s="53" t="s">
        <v>399</v>
      </c>
      <c r="F314" s="54" t="s">
        <v>102</v>
      </c>
      <c r="G314" s="55"/>
      <c r="H314" s="56"/>
      <c r="I314" s="56">
        <f>SUM(I315:I322)</f>
        <v>23.920154790000002</v>
      </c>
      <c r="J314" s="56"/>
      <c r="K314" s="56">
        <f>SUM(K315:K322)</f>
        <v>9.1167616149194153</v>
      </c>
      <c r="L314" s="56"/>
      <c r="M314" s="56">
        <f>SUM(M315:M322)</f>
        <v>7.788979471399001</v>
      </c>
      <c r="N314" s="56"/>
      <c r="O314" s="56">
        <f>SUM(O315:O322)</f>
        <v>2.7056002270415998E-2</v>
      </c>
      <c r="P314" s="56"/>
      <c r="Q314" s="56">
        <f>SUM(Q315:Q322)</f>
        <v>0</v>
      </c>
      <c r="R314" s="56"/>
      <c r="S314" s="56">
        <f>SUM(S315:S322)</f>
        <v>0</v>
      </c>
      <c r="T314" s="56"/>
      <c r="U314" s="56">
        <f>SUM(U315:U322)</f>
        <v>0</v>
      </c>
      <c r="V314" s="56"/>
      <c r="W314" s="56">
        <f>SUM(W315:W322)</f>
        <v>0</v>
      </c>
      <c r="X314" s="56"/>
      <c r="Y314" s="56">
        <f>SUM(Y315:Y322)</f>
        <v>1.30072614125</v>
      </c>
      <c r="Z314" s="56"/>
      <c r="AA314" s="56">
        <f>SUM(AA315:AA322)</f>
        <v>33.036916404919417</v>
      </c>
      <c r="AB314" s="57" t="s">
        <v>39</v>
      </c>
      <c r="AC314" s="57"/>
      <c r="AD314" s="53" t="s">
        <v>39</v>
      </c>
      <c r="AE314" s="58" t="s">
        <v>39</v>
      </c>
      <c r="AF314" s="58" t="s">
        <v>400</v>
      </c>
      <c r="AG314" t="str">
        <f>A314&amp;B314&amp;C314</f>
        <v>105021SINAPI</v>
      </c>
    </row>
    <row r="315" spans="1:33" x14ac:dyDescent="0.25">
      <c r="A315" s="137" t="s">
        <v>401</v>
      </c>
      <c r="B315" s="68" t="s">
        <v>38</v>
      </c>
      <c r="C315" s="69" t="s">
        <v>86</v>
      </c>
      <c r="D315" s="70" t="s">
        <v>40</v>
      </c>
      <c r="E315" s="70" t="s">
        <v>402</v>
      </c>
      <c r="F315" s="71" t="s">
        <v>108</v>
      </c>
      <c r="G315" s="71">
        <v>1.4999999999999999E-2</v>
      </c>
      <c r="H315" s="72">
        <f>IF(
                        C315="INSUMO",
                                        IFERROR(
                                            IF(
                                                INDEX(
                                                    Insumos!C:C,
                                                    MATCH(
                                                        A315&amp;B315,
                                                        Insumos!I:I,
                                                        0)
                                                )="Material",
                                                INDEX(
                                                    Insumos!F:F,
                                                    MATCH(
                                                        A315&amp;B315,
                                                        Insumos!I:I,
                                                        0)
                                                ),
                                                0
                                            ),
                                            "Não encontrado"),
                                        IFERROR(
                                            INDEX(I:I,
                                                MATCH(
                                                    A315&amp;B315,AG:AG,
                                                    0)
                                            ),
                                            "Não encontrado")
                                    )</f>
        <v>474.91590600000001</v>
      </c>
      <c r="I315" s="72">
        <f t="shared" ref="I315:I322" si="200">H315*G315/1</f>
        <v>7.1237385899999994</v>
      </c>
      <c r="J315" s="72">
        <f t="shared" ref="J315:K322" si="201">T315 + N315 + L315 + X315 + R315 + P315 + V315</f>
        <v>133.07696777163443</v>
      </c>
      <c r="K315" s="72">
        <f t="shared" si="201"/>
        <v>1.996154516574516</v>
      </c>
      <c r="L315" s="72">
        <f>IF(
                        C315="INSUMO",
                                        IFERROR(
                                            IF(
                                                INDEX(
                                                    Insumos!C:C,
                                                    MATCH(
                                                        A315&amp;B315,
                                                        Insumos!I:I,
                                                        0)
                                                )="Mao_obra",
                                                INDEX(
                                                    Insumos!F:F,
                                                    MATCH(
                                                        A315&amp;B315,
                                                        Insumos!I:I,
                                                        0)
                                                ),
                                                0
                                            ),
                                            "Não encontrado"),
                                        IFERROR(
                                            INDEX(M:M,
                                                MATCH(
                                                    A315&amp;B315,AG:AG,
                                                    0)
                                            ),
                                            "Não encontrado")
                                    )</f>
        <v>112.61859324022001</v>
      </c>
      <c r="M315" s="72">
        <f t="shared" ref="M315:M322" si="202">L315*G315/1</f>
        <v>1.6892788986033</v>
      </c>
      <c r="N315" s="72">
        <f>IF(
                        C315="INSUMO",
                                        IFERROR(
                                            IF(
                                                INDEX(
                                                    Insumos!C:C,
                                                    MATCH(
                                                        A315&amp;B315,
                                                        Insumos!I:I,
                                                        0)
                                                )="Equipamento",
                                                INDEX(
                                                    Insumos!F:F,
                                                    MATCH(
                                                        A315&amp;B315,
                                                        Insumos!I:I,
                                                        0)
                                                ),
                                                0
                                            ),
                                            "Não encontrado"),
                                        IFERROR(
                                            INDEX(O:O,
                                                MATCH(
                                                    A315&amp;B315,AG:AG,
                                                    0)
                                            ),
                                            "Não encontrado")
                                    )</f>
        <v>0.97310478141439982</v>
      </c>
      <c r="O315" s="72">
        <f t="shared" ref="O315:O322" si="203">N315*G315/1</f>
        <v>1.4596571721215998E-2</v>
      </c>
      <c r="P315" s="72">
        <f>IF(
                        C315="INSUMO",
                                        IFERROR(
                                            IF(
                                                INDEX(
                                                    Insumos!C:C,
                                                    MATCH(
                                                        A315&amp;B315,
                                                        Insumos!I:I,
                                                        0)
                                                )="Transporte",
                                                INDEX(
                                                    Insumos!F:F,
                                                    MATCH(
                                                        A315&amp;B315,
                                                        Insumos!I:I,
                                                        0)
                                                ),
                                                0
                                            ),
                                            "Não encontrado"),
                                        IFERROR(
                                            INDEX(Q:Q,
                                                MATCH(
                                                    A315&amp;B315,AG:AG,
                                                    0)
                                            ),
                                            "Não encontrado")
                                    )</f>
        <v>0</v>
      </c>
      <c r="Q315" s="72">
        <f t="shared" ref="Q315:Q322" si="204">P315*G315/1</f>
        <v>0</v>
      </c>
      <c r="R315" s="72">
        <f>IF(
                        C315="INSUMO",
                                        IFERROR(
                                            IF(
                                                INDEX(
                                                    Insumos!C:C,
                                                    MATCH(
                                                        A315&amp;B315,
                                                        Insumos!I:I,
                                                        0)
                                                )="Terceirizados",
                                                INDEX(
                                                    Insumos!F:F,
                                                    MATCH(
                                                        A315&amp;B315,
                                                        Insumos!I:I,
                                                        0)
                                                ),
                                                0
                                            ),
                                            "Não encontrado"),
                                        IFERROR(
                                            INDEX(S:S,
                                                MATCH(
                                                    A315&amp;B315,AG:AG,
                                                    0)
                                            ),
                                            "Não encontrado")
                                    )</f>
        <v>0</v>
      </c>
      <c r="S315" s="72">
        <f t="shared" ref="S315:S322" si="205">R315*G315/1</f>
        <v>0</v>
      </c>
      <c r="T315" s="72">
        <f>IF(
                        C315="INSUMO",
                                        IFERROR(
                                            IF(
                                                INDEX(
                                                    Insumos!C:C,
                                                    MATCH(
                                                        A315&amp;B315,
                                                        Insumos!I:I,
                                                        0)
                                                )="Comissionamento",
                                                INDEX(
                                                    Insumos!F:F,
                                                    MATCH(
                                                        A315&amp;B315,
                                                        Insumos!I:I,
                                                        0)
                                                ),
                                                0
                                            ),
                                            "Não encontrado"),
                                        IFERROR(
                                            INDEX(U:U,
                                                MATCH(
                                                    A315&amp;B315,AG:AG,
                                                    0)
                                            ),
                                            "Não encontrado")
                                    )</f>
        <v>0</v>
      </c>
      <c r="U315" s="72">
        <f t="shared" ref="U315:U322" si="206">T315*G315/1</f>
        <v>0</v>
      </c>
      <c r="V315" s="72">
        <f>IF(
                        C315="INSUMO",
                                        IFERROR(
                                            IF(
                                                INDEX(
                                                    Insumos!C:C,
                                                    MATCH(
                                                        A315&amp;B315,
                                                        Insumos!I:I,
                                                        0)
                                                )="Verba",
                                                INDEX(
                                                    Insumos!F:F,
                                                    MATCH(
                                                        A315&amp;B315,
                                                        Insumos!I:I,
                                                        0)
                                                ),
                                                0
                                            ),
                                            "Não encontrado"),
                                        IFERROR(
                                            INDEX(W:W,
                                                MATCH(
                                                    A315&amp;B315,AG:AG,
                                                    0)
                                            ),
                                            "Não encontrado")
                                    )</f>
        <v>0</v>
      </c>
      <c r="W315" s="72">
        <f t="shared" ref="W315:W322" si="207">V315*G315/1</f>
        <v>0</v>
      </c>
      <c r="X315" s="72">
        <f>IF(
                        C315="INSUMO",
                                        IFERROR(
                                            IF(
                                                INDEX(
                                                    Insumos!C:C,
                                                    MATCH(
                                                        A315&amp;B315,
                                                        Insumos!I:I,
                                                        0)
                                                )="Outro",
                                                INDEX(
                                                    Insumos!F:F,
                                                    MATCH(
                                                        A315&amp;B315,
                                                        Insumos!I:I,
                                                        0)
                                                ),
                                                0
                                            ),
                                            "Não encontrado"),
                                        IFERROR(
                                            INDEX(Y:Y,
                                                MATCH(
                                                    A315&amp;B315,AG:AG,
                                                    0)
                                            ),
                                            "Não encontrado")
                                    )</f>
        <v>19.48526975</v>
      </c>
      <c r="Y315" s="72">
        <f t="shared" ref="Y315:Y322" si="208">X315*G315/1</f>
        <v>0.29227904625000001</v>
      </c>
      <c r="Z315" s="72">
        <f>IF(
                            C315="INSUMO",
                            IFERROR(
                                INDEX(
                                    Insumos!F:F,
                                    MATCH(
                                        A315&amp;B315,
                                        Insumos!I:I,
                                        0)
                                ),
                                "Não encontrado"),
                            IFERROR(
                                INDEX(AA:AA,
                                    MATCH(
                                        A315&amp;B315,AG:AG,
                                        0)
                                ),
                                "Não encontrado")
                        )</f>
        <v>607.99287377163444</v>
      </c>
      <c r="AA315" s="72">
        <f t="shared" ref="AA315:AA322" si="209">G315*Z315</f>
        <v>9.1198931065745157</v>
      </c>
      <c r="AB315" s="73"/>
      <c r="AC315" s="73"/>
      <c r="AD315" s="70" t="s">
        <v>39</v>
      </c>
      <c r="AE315" s="74"/>
      <c r="AF315" s="74"/>
    </row>
    <row r="316" spans="1:33" x14ac:dyDescent="0.25">
      <c r="A316" s="138" t="s">
        <v>333</v>
      </c>
      <c r="B316" s="60" t="s">
        <v>38</v>
      </c>
      <c r="C316" s="61" t="s">
        <v>86</v>
      </c>
      <c r="D316" s="62" t="s">
        <v>40</v>
      </c>
      <c r="E316" s="62" t="s">
        <v>334</v>
      </c>
      <c r="F316" s="63" t="s">
        <v>95</v>
      </c>
      <c r="G316" s="63">
        <v>0.49</v>
      </c>
      <c r="H316" s="64">
        <f>IF(
                        C316="INSUMO",
                                        IFERROR(
                                            IF(
                                                INDEX(
                                                    Insumos!C:C,
                                                    MATCH(
                                                        A316&amp;B316,
                                                        Insumos!I:I,
                                                        0)
                                                )="Material",
                                                INDEX(
                                                    Insumos!F:F,
                                                    MATCH(
                                                        A316&amp;B316,
                                                        Insumos!I:I,
                                                        0)
                                                ),
                                                0
                                            ),
                                            "Não encontrado"),
                                        IFERROR(
                                            INDEX(I:I,
                                                MATCH(
                                                    A316&amp;B316,AG:AG,
                                                    0)
                                            ),
                                            "Não encontrado")
                                    )</f>
        <v>8.3780999999999999</v>
      </c>
      <c r="I316" s="64">
        <f t="shared" si="200"/>
        <v>4.1052689999999998</v>
      </c>
      <c r="J316" s="64">
        <f t="shared" si="201"/>
        <v>1.3249975895799999</v>
      </c>
      <c r="K316" s="64">
        <f t="shared" si="201"/>
        <v>0.64924881889419994</v>
      </c>
      <c r="L316" s="64">
        <f>IF(
                        C316="INSUMO",
                                        IFERROR(
                                            IF(
                                                INDEX(
                                                    Insumos!C:C,
                                                    MATCH(
                                                        A316&amp;B316,
                                                        Insumos!I:I,
                                                        0)
                                                )="Mao_obra",
                                                INDEX(
                                                    Insumos!F:F,
                                                    MATCH(
                                                        A316&amp;B316,
                                                        Insumos!I:I,
                                                        0)
                                                ),
                                                0
                                            ),
                                            "Não encontrado"),
                                        IFERROR(
                                            INDEX(M:M,
                                                MATCH(
                                                    A316&amp;B316,AG:AG,
                                                    0)
                                            ),
                                            "Não encontrado")
                                    )</f>
        <v>1.1437755895799999</v>
      </c>
      <c r="M316" s="64">
        <f t="shared" si="202"/>
        <v>0.56045003889419998</v>
      </c>
      <c r="N316" s="64">
        <f>IF(
                        C316="INSUMO",
                                        IFERROR(
                                            IF(
                                                INDEX(
                                                    Insumos!C:C,
                                                    MATCH(
                                                        A316&amp;B316,
                                                        Insumos!I:I,
                                                        0)
                                                )="Equipamento",
                                                INDEX(
                                                    Insumos!F:F,
                                                    MATCH(
                                                        A316&amp;B316,
                                                        Insumos!I:I,
                                                        0)
                                                ),
                                                0
                                            ),
                                            "Não encontrado"),
                                        IFERROR(
                                            INDEX(O:O,
                                                MATCH(
                                                    A316&amp;B316,AG:AG,
                                                    0)
                                            ),
                                            "Não encontrado")
                                    )</f>
        <v>0</v>
      </c>
      <c r="O316" s="64">
        <f t="shared" si="203"/>
        <v>0</v>
      </c>
      <c r="P316" s="64">
        <f>IF(
                        C316="INSUMO",
                                        IFERROR(
                                            IF(
                                                INDEX(
                                                    Insumos!C:C,
                                                    MATCH(
                                                        A316&amp;B316,
                                                        Insumos!I:I,
                                                        0)
                                                )="Transporte",
                                                INDEX(
                                                    Insumos!F:F,
                                                    MATCH(
                                                        A316&amp;B316,
                                                        Insumos!I:I,
                                                        0)
                                                ),
                                                0
                                            ),
                                            "Não encontrado"),
                                        IFERROR(
                                            INDEX(Q:Q,
                                                MATCH(
                                                    A316&amp;B316,AG:AG,
                                                    0)
                                            ),
                                            "Não encontrado")
                                    )</f>
        <v>0</v>
      </c>
      <c r="Q316" s="64">
        <f t="shared" si="204"/>
        <v>0</v>
      </c>
      <c r="R316" s="64">
        <f>IF(
                        C316="INSUMO",
                                        IFERROR(
                                            IF(
                                                INDEX(
                                                    Insumos!C:C,
                                                    MATCH(
                                                        A316&amp;B316,
                                                        Insumos!I:I,
                                                        0)
                                                )="Terceirizados",
                                                INDEX(
                                                    Insumos!F:F,
                                                    MATCH(
                                                        A316&amp;B316,
                                                        Insumos!I:I,
                                                        0)
                                                ),
                                                0
                                            ),
                                            "Não encontrado"),
                                        IFERROR(
                                            INDEX(S:S,
                                                MATCH(
                                                    A316&amp;B316,AG:AG,
                                                    0)
                                            ),
                                            "Não encontrado")
                                    )</f>
        <v>0</v>
      </c>
      <c r="S316" s="64">
        <f t="shared" si="205"/>
        <v>0</v>
      </c>
      <c r="T316" s="64">
        <f>IF(
                        C316="INSUMO",
                                        IFERROR(
                                            IF(
                                                INDEX(
                                                    Insumos!C:C,
                                                    MATCH(
                                                        A316&amp;B316,
                                                        Insumos!I:I,
                                                        0)
                                                )="Comissionamento",
                                                INDEX(
                                                    Insumos!F:F,
                                                    MATCH(
                                                        A316&amp;B316,
                                                        Insumos!I:I,
                                                        0)
                                                ),
                                                0
                                            ),
                                            "Não encontrado"),
                                        IFERROR(
                                            INDEX(U:U,
                                                MATCH(
                                                    A316&amp;B316,AG:AG,
                                                    0)
                                            ),
                                            "Não encontrado")
                                    )</f>
        <v>0</v>
      </c>
      <c r="U316" s="64">
        <f t="shared" si="206"/>
        <v>0</v>
      </c>
      <c r="V316" s="64">
        <f>IF(
                        C316="INSUMO",
                                        IFERROR(
                                            IF(
                                                INDEX(
                                                    Insumos!C:C,
                                                    MATCH(
                                                        A316&amp;B316,
                                                        Insumos!I:I,
                                                        0)
                                                )="Verba",
                                                INDEX(
                                                    Insumos!F:F,
                                                    MATCH(
                                                        A316&amp;B316,
                                                        Insumos!I:I,
                                                        0)
                                                ),
                                                0
                                            ),
                                            "Não encontrado"),
                                        IFERROR(
                                            INDEX(W:W,
                                                MATCH(
                                                    A316&amp;B316,AG:AG,
                                                    0)
                                            ),
                                            "Não encontrado")
                                    )</f>
        <v>0</v>
      </c>
      <c r="W316" s="64">
        <f t="shared" si="207"/>
        <v>0</v>
      </c>
      <c r="X316" s="64">
        <f>IF(
                        C316="INSUMO",
                                        IFERROR(
                                            IF(
                                                INDEX(
                                                    Insumos!C:C,
                                                    MATCH(
                                                        A316&amp;B316,
                                                        Insumos!I:I,
                                                        0)
                                                )="Outro",
                                                INDEX(
                                                    Insumos!F:F,
                                                    MATCH(
                                                        A316&amp;B316,
                                                        Insumos!I:I,
                                                        0)
                                                ),
                                                0
                                            ),
                                            "Não encontrado"),
                                        IFERROR(
                                            INDEX(Y:Y,
                                                MATCH(
                                                    A316&amp;B316,AG:AG,
                                                    0)
                                            ),
                                            "Não encontrado")
                                    )</f>
        <v>0.18122199999999999</v>
      </c>
      <c r="Y316" s="64">
        <f t="shared" si="208"/>
        <v>8.8798779999999994E-2</v>
      </c>
      <c r="Z316" s="64">
        <f>IF(
                            C316="INSUMO",
                            IFERROR(
                                INDEX(
                                    Insumos!F:F,
                                    MATCH(
                                        A316&amp;B316,
                                        Insumos!I:I,
                                        0)
                                ),
                                "Não encontrado"),
                            IFERROR(
                                INDEX(AA:AA,
                                    MATCH(
                                        A316&amp;B316,AG:AG,
                                        0)
                                ),
                                "Não encontrado")
                        )</f>
        <v>9.7030975895800005</v>
      </c>
      <c r="AA316" s="64">
        <f t="shared" si="209"/>
        <v>4.7545178188942003</v>
      </c>
      <c r="AB316" s="65"/>
      <c r="AC316" s="65"/>
      <c r="AD316" s="62" t="s">
        <v>39</v>
      </c>
      <c r="AE316" s="66"/>
      <c r="AF316" s="66"/>
    </row>
    <row r="317" spans="1:33" x14ac:dyDescent="0.25">
      <c r="A317" s="137" t="s">
        <v>403</v>
      </c>
      <c r="B317" s="68" t="s">
        <v>38</v>
      </c>
      <c r="C317" s="69" t="s">
        <v>86</v>
      </c>
      <c r="D317" s="70" t="s">
        <v>40</v>
      </c>
      <c r="E317" s="70" t="s">
        <v>404</v>
      </c>
      <c r="F317" s="71" t="s">
        <v>83</v>
      </c>
      <c r="G317" s="71">
        <v>0.04</v>
      </c>
      <c r="H317" s="72">
        <f>IF(
                        C317="INSUMO",
                                        IFERROR(
                                            IF(
                                                INDEX(
                                                    Insumos!C:C,
                                                    MATCH(
                                                        A317&amp;B317,
                                                        Insumos!I:I,
                                                        0)
                                                )="Material",
                                                INDEX(
                                                    Insumos!F:F,
                                                    MATCH(
                                                        A317&amp;B317,
                                                        Insumos!I:I,
                                                        0)
                                                ),
                                                0
                                            ),
                                            "Não encontrado"),
                                        IFERROR(
                                            INDEX(I:I,
                                                MATCH(
                                                    A317&amp;B317,AG:AG,
                                                    0)
                                            ),
                                            "Não encontrado")
                                    )</f>
        <v>262.27284000000003</v>
      </c>
      <c r="I317" s="72">
        <f t="shared" si="200"/>
        <v>10.490913600000001</v>
      </c>
      <c r="J317" s="72">
        <f t="shared" si="201"/>
        <v>49.187755683440002</v>
      </c>
      <c r="K317" s="72">
        <f t="shared" si="201"/>
        <v>1.9675102273376002</v>
      </c>
      <c r="L317" s="72">
        <f>IF(
                        C317="INSUMO",
                                        IFERROR(
                                            IF(
                                                INDEX(
                                                    Insumos!C:C,
                                                    MATCH(
                                                        A317&amp;B317,
                                                        Insumos!I:I,
                                                        0)
                                                )="Mao_obra",
                                                INDEX(
                                                    Insumos!F:F,
                                                    MATCH(
                                                        A317&amp;B317,
                                                        Insumos!I:I,
                                                        0)
                                                ),
                                                0
                                            ),
                                            "Não encontrado"),
                                        IFERROR(
                                            INDEX(M:M,
                                                MATCH(
                                                    A317&amp;B317,AG:AG,
                                                    0)
                                            ),
                                            "Não encontrado")
                                    )</f>
        <v>43.603710343600007</v>
      </c>
      <c r="M317" s="72">
        <f t="shared" si="202"/>
        <v>1.7441484137440002</v>
      </c>
      <c r="N317" s="72">
        <f>IF(
                        C317="INSUMO",
                                        IFERROR(
                                            IF(
                                                INDEX(
                                                    Insumos!C:C,
                                                    MATCH(
                                                        A317&amp;B317,
                                                        Insumos!I:I,
                                                        0)
                                                )="Equipamento",
                                                INDEX(
                                                    Insumos!F:F,
                                                    MATCH(
                                                        A317&amp;B317,
                                                        Insumos!I:I,
                                                        0)
                                                ),
                                                0
                                            ),
                                            "Não encontrado"),
                                        IFERROR(
                                            INDEX(O:O,
                                                MATCH(
                                                    A317&amp;B317,AG:AG,
                                                    0)
                                            ),
                                            "Não encontrado")
                                    )</f>
        <v>3.1839339840000001E-2</v>
      </c>
      <c r="O317" s="72">
        <f t="shared" si="203"/>
        <v>1.2735735936000002E-3</v>
      </c>
      <c r="P317" s="72">
        <f>IF(
                        C317="INSUMO",
                                        IFERROR(
                                            IF(
                                                INDEX(
                                                    Insumos!C:C,
                                                    MATCH(
                                                        A317&amp;B317,
                                                        Insumos!I:I,
                                                        0)
                                                )="Transporte",
                                                INDEX(
                                                    Insumos!F:F,
                                                    MATCH(
                                                        A317&amp;B317,
                                                        Insumos!I:I,
                                                        0)
                                                ),
                                                0
                                            ),
                                            "Não encontrado"),
                                        IFERROR(
                                            INDEX(Q:Q,
                                                MATCH(
                                                    A317&amp;B317,AG:AG,
                                                    0)
                                            ),
                                            "Não encontrado")
                                    )</f>
        <v>0</v>
      </c>
      <c r="Q317" s="72">
        <f t="shared" si="204"/>
        <v>0</v>
      </c>
      <c r="R317" s="72">
        <f>IF(
                        C317="INSUMO",
                                        IFERROR(
                                            IF(
                                                INDEX(
                                                    Insumos!C:C,
                                                    MATCH(
                                                        A317&amp;B317,
                                                        Insumos!I:I,
                                                        0)
                                                )="Terceirizados",
                                                INDEX(
                                                    Insumos!F:F,
                                                    MATCH(
                                                        A317&amp;B317,
                                                        Insumos!I:I,
                                                        0)
                                                ),
                                                0
                                            ),
                                            "Não encontrado"),
                                        IFERROR(
                                            INDEX(S:S,
                                                MATCH(
                                                    A317&amp;B317,AG:AG,
                                                    0)
                                            ),
                                            "Não encontrado")
                                    )</f>
        <v>0</v>
      </c>
      <c r="S317" s="72">
        <f t="shared" si="205"/>
        <v>0</v>
      </c>
      <c r="T317" s="72">
        <f>IF(
                        C317="INSUMO",
                                        IFERROR(
                                            IF(
                                                INDEX(
                                                    Insumos!C:C,
                                                    MATCH(
                                                        A317&amp;B317,
                                                        Insumos!I:I,
                                                        0)
                                                )="Comissionamento",
                                                INDEX(
                                                    Insumos!F:F,
                                                    MATCH(
                                                        A317&amp;B317,
                                                        Insumos!I:I,
                                                        0)
                                                ),
                                                0
                                            ),
                                            "Não encontrado"),
                                        IFERROR(
                                            INDEX(U:U,
                                                MATCH(
                                                    A317&amp;B317,AG:AG,
                                                    0)
                                            ),
                                            "Não encontrado")
                                    )</f>
        <v>0</v>
      </c>
      <c r="U317" s="72">
        <f t="shared" si="206"/>
        <v>0</v>
      </c>
      <c r="V317" s="72">
        <f>IF(
                        C317="INSUMO",
                                        IFERROR(
                                            IF(
                                                INDEX(
                                                    Insumos!C:C,
                                                    MATCH(
                                                        A317&amp;B317,
                                                        Insumos!I:I,
                                                        0)
                                                )="Verba",
                                                INDEX(
                                                    Insumos!F:F,
                                                    MATCH(
                                                        A317&amp;B317,
                                                        Insumos!I:I,
                                                        0)
                                                ),
                                                0
                                            ),
                                            "Não encontrado"),
                                        IFERROR(
                                            INDEX(W:W,
                                                MATCH(
                                                    A317&amp;B317,AG:AG,
                                                    0)
                                            ),
                                            "Não encontrado")
                                    )</f>
        <v>0</v>
      </c>
      <c r="W317" s="72">
        <f t="shared" si="207"/>
        <v>0</v>
      </c>
      <c r="X317" s="72">
        <f>IF(
                        C317="INSUMO",
                                        IFERROR(
                                            IF(
                                                INDEX(
                                                    Insumos!C:C,
                                                    MATCH(
                                                        A317&amp;B317,
                                                        Insumos!I:I,
                                                        0)
                                                )="Outro",
                                                INDEX(
                                                    Insumos!F:F,
                                                    MATCH(
                                                        A317&amp;B317,
                                                        Insumos!I:I,
                                                        0)
                                                ),
                                                0
                                            ),
                                            "Não encontrado"),
                                        IFERROR(
                                            INDEX(Y:Y,
                                                MATCH(
                                                    A317&amp;B317,AG:AG,
                                                    0)
                                            ),
                                            "Não encontrado")
                                    )</f>
        <v>5.5522060000000009</v>
      </c>
      <c r="Y317" s="72">
        <f t="shared" si="208"/>
        <v>0.22208824000000005</v>
      </c>
      <c r="Z317" s="72">
        <f>IF(
                            C317="INSUMO",
                            IFERROR(
                                INDEX(
                                    Insumos!F:F,
                                    MATCH(
                                        A317&amp;B317,
                                        Insumos!I:I,
                                        0)
                                ),
                                "Não encontrado"),
                            IFERROR(
                                INDEX(AA:AA,
                                    MATCH(
                                        A317&amp;B317,AG:AG,
                                        0)
                                ),
                                "Não encontrado")
                        )</f>
        <v>311.46059568344003</v>
      </c>
      <c r="AA317" s="72">
        <f t="shared" si="209"/>
        <v>12.458423827337601</v>
      </c>
      <c r="AB317" s="73"/>
      <c r="AC317" s="73"/>
      <c r="AD317" s="70" t="s">
        <v>39</v>
      </c>
      <c r="AE317" s="74"/>
      <c r="AF317" s="74"/>
    </row>
    <row r="318" spans="1:33" x14ac:dyDescent="0.25">
      <c r="A318" s="138" t="s">
        <v>88</v>
      </c>
      <c r="B318" s="60" t="s">
        <v>38</v>
      </c>
      <c r="C318" s="61" t="s">
        <v>86</v>
      </c>
      <c r="D318" s="62" t="s">
        <v>40</v>
      </c>
      <c r="E318" s="62" t="s">
        <v>89</v>
      </c>
      <c r="F318" s="63" t="s">
        <v>90</v>
      </c>
      <c r="G318" s="63">
        <v>8.5000000000000006E-2</v>
      </c>
      <c r="H318" s="64">
        <f>IF(
                        C318="INSUMO",
                                        IFERROR(
                                            IF(
                                                INDEX(
                                                    Insumos!C:C,
                                                    MATCH(
                                                        A318&amp;B318,
                                                        Insumos!I:I,
                                                        0)
                                                )="Material",
                                                INDEX(
                                                    Insumos!F:F,
                                                    MATCH(
                                                        A318&amp;B318,
                                                        Insumos!I:I,
                                                        0)
                                                ),
                                                0
                                            ),
                                            "Não encontrado"),
                                        IFERROR(
                                            INDEX(I:I,
                                                MATCH(
                                                    A318&amp;B318,AG:AG,
                                                    0)
                                            ),
                                            "Não encontrado")
                                    )</f>
        <v>0</v>
      </c>
      <c r="I318" s="64">
        <f t="shared" si="200"/>
        <v>0</v>
      </c>
      <c r="J318" s="64">
        <f t="shared" si="201"/>
        <v>28.049120000000002</v>
      </c>
      <c r="K318" s="64">
        <f t="shared" si="201"/>
        <v>2.3841752000000005</v>
      </c>
      <c r="L318" s="64">
        <f>IF(
                        C318="INSUMO",
                                        IFERROR(
                                            IF(
                                                INDEX(
                                                    Insumos!C:C,
                                                    MATCH(
                                                        A318&amp;B318,
                                                        Insumos!I:I,
                                                        0)
                                                )="Mao_obra",
                                                INDEX(
                                                    Insumos!F:F,
                                                    MATCH(
                                                        A318&amp;B318,
                                                        Insumos!I:I,
                                                        0)
                                                ),
                                                0
                                            ),
                                            "Não encontrado"),
                                        IFERROR(
                                            INDEX(M:M,
                                                MATCH(
                                                    A318&amp;B318,AG:AG,
                                                    0)
                                            ),
                                            "Não encontrado")
                                    )</f>
        <v>23.079120000000003</v>
      </c>
      <c r="M318" s="64">
        <f t="shared" si="202"/>
        <v>1.9617252000000005</v>
      </c>
      <c r="N318" s="64">
        <f>IF(
                        C318="INSUMO",
                                        IFERROR(
                                            IF(
                                                INDEX(
                                                    Insumos!C:C,
                                                    MATCH(
                                                        A318&amp;B318,
                                                        Insumos!I:I,
                                                        0)
                                                )="Equipamento",
                                                INDEX(
                                                    Insumos!F:F,
                                                    MATCH(
                                                        A318&amp;B318,
                                                        Insumos!I:I,
                                                        0)
                                                ),
                                                0
                                            ),
                                            "Não encontrado"),
                                        IFERROR(
                                            INDEX(O:O,
                                                MATCH(
                                                    A318&amp;B318,AG:AG,
                                                    0)
                                            ),
                                            "Não encontrado")
                                    )</f>
        <v>0</v>
      </c>
      <c r="O318" s="64">
        <f t="shared" si="203"/>
        <v>0</v>
      </c>
      <c r="P318" s="64">
        <f>IF(
                        C318="INSUMO",
                                        IFERROR(
                                            IF(
                                                INDEX(
                                                    Insumos!C:C,
                                                    MATCH(
                                                        A318&amp;B318,
                                                        Insumos!I:I,
                                                        0)
                                                )="Transporte",
                                                INDEX(
                                                    Insumos!F:F,
                                                    MATCH(
                                                        A318&amp;B318,
                                                        Insumos!I:I,
                                                        0)
                                                ),
                                                0
                                            ),
                                            "Não encontrado"),
                                        IFERROR(
                                            INDEX(Q:Q,
                                                MATCH(
                                                    A318&amp;B318,AG:AG,
                                                    0)
                                            ),
                                            "Não encontrado")
                                    )</f>
        <v>0</v>
      </c>
      <c r="Q318" s="64">
        <f t="shared" si="204"/>
        <v>0</v>
      </c>
      <c r="R318" s="64">
        <f>IF(
                        C318="INSUMO",
                                        IFERROR(
                                            IF(
                                                INDEX(
                                                    Insumos!C:C,
                                                    MATCH(
                                                        A318&amp;B318,
                                                        Insumos!I:I,
                                                        0)
                                                )="Terceirizados",
                                                INDEX(
                                                    Insumos!F:F,
                                                    MATCH(
                                                        A318&amp;B318,
                                                        Insumos!I:I,
                                                        0)
                                                ),
                                                0
                                            ),
                                            "Não encontrado"),
                                        IFERROR(
                                            INDEX(S:S,
                                                MATCH(
                                                    A318&amp;B318,AG:AG,
                                                    0)
                                            ),
                                            "Não encontrado")
                                    )</f>
        <v>0</v>
      </c>
      <c r="S318" s="64">
        <f t="shared" si="205"/>
        <v>0</v>
      </c>
      <c r="T318" s="64">
        <f>IF(
                        C318="INSUMO",
                                        IFERROR(
                                            IF(
                                                INDEX(
                                                    Insumos!C:C,
                                                    MATCH(
                                                        A318&amp;B318,
                                                        Insumos!I:I,
                                                        0)
                                                )="Comissionamento",
                                                INDEX(
                                                    Insumos!F:F,
                                                    MATCH(
                                                        A318&amp;B318,
                                                        Insumos!I:I,
                                                        0)
                                                ),
                                                0
                                            ),
                                            "Não encontrado"),
                                        IFERROR(
                                            INDEX(U:U,
                                                MATCH(
                                                    A318&amp;B318,AG:AG,
                                                    0)
                                            ),
                                            "Não encontrado")
                                    )</f>
        <v>0</v>
      </c>
      <c r="U318" s="64">
        <f t="shared" si="206"/>
        <v>0</v>
      </c>
      <c r="V318" s="64">
        <f>IF(
                        C318="INSUMO",
                                        IFERROR(
                                            IF(
                                                INDEX(
                                                    Insumos!C:C,
                                                    MATCH(
                                                        A318&amp;B318,
                                                        Insumos!I:I,
                                                        0)
                                                )="Verba",
                                                INDEX(
                                                    Insumos!F:F,
                                                    MATCH(
                                                        A318&amp;B318,
                                                        Insumos!I:I,
                                                        0)
                                                ),
                                                0
                                            ),
                                            "Não encontrado"),
                                        IFERROR(
                                            INDEX(W:W,
                                                MATCH(
                                                    A318&amp;B318,AG:AG,
                                                    0)
                                            ),
                                            "Não encontrado")
                                    )</f>
        <v>0</v>
      </c>
      <c r="W318" s="64">
        <f t="shared" si="207"/>
        <v>0</v>
      </c>
      <c r="X318" s="64">
        <f>IF(
                        C318="INSUMO",
                                        IFERROR(
                                            IF(
                                                INDEX(
                                                    Insumos!C:C,
                                                    MATCH(
                                                        A318&amp;B318,
                                                        Insumos!I:I,
                                                        0)
                                                )="Outro",
                                                INDEX(
                                                    Insumos!F:F,
                                                    MATCH(
                                                        A318&amp;B318,
                                                        Insumos!I:I,
                                                        0)
                                                ),
                                                0
                                            ),
                                            "Não encontrado"),
                                        IFERROR(
                                            INDEX(Y:Y,
                                                MATCH(
                                                    A318&amp;B318,AG:AG,
                                                    0)
                                            ),
                                            "Não encontrado")
                                    )</f>
        <v>4.97</v>
      </c>
      <c r="Y318" s="64">
        <f t="shared" si="208"/>
        <v>0.42244999999999999</v>
      </c>
      <c r="Z318" s="64">
        <f>IF(
                            C318="INSUMO",
                            IFERROR(
                                INDEX(
                                    Insumos!F:F,
                                    MATCH(
                                        A318&amp;B318,
                                        Insumos!I:I,
                                        0)
                                ),
                                "Não encontrado"),
                            IFERROR(
                                INDEX(AA:AA,
                                    MATCH(
                                        A318&amp;B318,AG:AG,
                                        0)
                                ),
                                "Não encontrado")
                        )</f>
        <v>28.049120000000002</v>
      </c>
      <c r="AA318" s="64">
        <f t="shared" si="209"/>
        <v>2.3841752000000005</v>
      </c>
      <c r="AB318" s="65"/>
      <c r="AC318" s="65"/>
      <c r="AD318" s="62" t="s">
        <v>39</v>
      </c>
      <c r="AE318" s="66"/>
      <c r="AF318" s="66"/>
    </row>
    <row r="319" spans="1:33" x14ac:dyDescent="0.25">
      <c r="A319" s="137" t="s">
        <v>166</v>
      </c>
      <c r="B319" s="68" t="s">
        <v>38</v>
      </c>
      <c r="C319" s="69" t="s">
        <v>86</v>
      </c>
      <c r="D319" s="70" t="s">
        <v>40</v>
      </c>
      <c r="E319" s="70" t="s">
        <v>167</v>
      </c>
      <c r="F319" s="71" t="s">
        <v>90</v>
      </c>
      <c r="G319" s="71">
        <v>4.9000000000000002E-2</v>
      </c>
      <c r="H319" s="72">
        <f>IF(
                        C319="INSUMO",
                                        IFERROR(
                                            IF(
                                                INDEX(
                                                    Insumos!C:C,
                                                    MATCH(
                                                        A319&amp;B319,
                                                        Insumos!I:I,
                                                        0)
                                                )="Material",
                                                INDEX(
                                                    Insumos!F:F,
                                                    MATCH(
                                                        A319&amp;B319,
                                                        Insumos!I:I,
                                                        0)
                                                ),
                                                0
                                            ),
                                            "Não encontrado"),
                                        IFERROR(
                                            INDEX(I:I,
                                                MATCH(
                                                    A319&amp;B319,AG:AG,
                                                    0)
                                            ),
                                            "Não encontrado")
                                    )</f>
        <v>0</v>
      </c>
      <c r="I319" s="72">
        <f t="shared" si="200"/>
        <v>0</v>
      </c>
      <c r="J319" s="72">
        <f t="shared" si="201"/>
        <v>38.106880000000004</v>
      </c>
      <c r="K319" s="72">
        <f t="shared" si="201"/>
        <v>1.86723712</v>
      </c>
      <c r="L319" s="72">
        <f>IF(
                        C319="INSUMO",
                                        IFERROR(
                                            IF(
                                                INDEX(
                                                    Insumos!C:C,
                                                    MATCH(
                                                        A319&amp;B319,
                                                        Insumos!I:I,
                                                        0)
                                                )="Mao_obra",
                                                INDEX(
                                                    Insumos!F:F,
                                                    MATCH(
                                                        A319&amp;B319,
                                                        Insumos!I:I,
                                                        0)
                                                ),
                                                0
                                            ),
                                            "Não encontrado"),
                                        IFERROR(
                                            INDEX(M:M,
                                                MATCH(
                                                    A319&amp;B319,AG:AG,
                                                    0)
                                            ),
                                            "Não encontrado")
                                    )</f>
        <v>33.086880000000001</v>
      </c>
      <c r="M319" s="72">
        <f t="shared" si="202"/>
        <v>1.6212571200000001</v>
      </c>
      <c r="N319" s="72">
        <f>IF(
                        C319="INSUMO",
                                        IFERROR(
                                            IF(
                                                INDEX(
                                                    Insumos!C:C,
                                                    MATCH(
                                                        A319&amp;B319,
                                                        Insumos!I:I,
                                                        0)
                                                )="Equipamento",
                                                INDEX(
                                                    Insumos!F:F,
                                                    MATCH(
                                                        A319&amp;B319,
                                                        Insumos!I:I,
                                                        0)
                                                ),
                                                0
                                            ),
                                            "Não encontrado"),
                                        IFERROR(
                                            INDEX(O:O,
                                                MATCH(
                                                    A319&amp;B319,AG:AG,
                                                    0)
                                            ),
                                            "Não encontrado")
                                    )</f>
        <v>0</v>
      </c>
      <c r="O319" s="72">
        <f t="shared" si="203"/>
        <v>0</v>
      </c>
      <c r="P319" s="72">
        <f>IF(
                        C319="INSUMO",
                                        IFERROR(
                                            IF(
                                                INDEX(
                                                    Insumos!C:C,
                                                    MATCH(
                                                        A319&amp;B319,
                                                        Insumos!I:I,
                                                        0)
                                                )="Transporte",
                                                INDEX(
                                                    Insumos!F:F,
                                                    MATCH(
                                                        A319&amp;B319,
                                                        Insumos!I:I,
                                                        0)
                                                ),
                                                0
                                            ),
                                            "Não encontrado"),
                                        IFERROR(
                                            INDEX(Q:Q,
                                                MATCH(
                                                    A319&amp;B319,AG:AG,
                                                    0)
                                            ),
                                            "Não encontrado")
                                    )</f>
        <v>0</v>
      </c>
      <c r="Q319" s="72">
        <f t="shared" si="204"/>
        <v>0</v>
      </c>
      <c r="R319" s="72">
        <f>IF(
                        C319="INSUMO",
                                        IFERROR(
                                            IF(
                                                INDEX(
                                                    Insumos!C:C,
                                                    MATCH(
                                                        A319&amp;B319,
                                                        Insumos!I:I,
                                                        0)
                                                )="Terceirizados",
                                                INDEX(
                                                    Insumos!F:F,
                                                    MATCH(
                                                        A319&amp;B319,
                                                        Insumos!I:I,
                                                        0)
                                                ),
                                                0
                                            ),
                                            "Não encontrado"),
                                        IFERROR(
                                            INDEX(S:S,
                                                MATCH(
                                                    A319&amp;B319,AG:AG,
                                                    0)
                                            ),
                                            "Não encontrado")
                                    )</f>
        <v>0</v>
      </c>
      <c r="S319" s="72">
        <f t="shared" si="205"/>
        <v>0</v>
      </c>
      <c r="T319" s="72">
        <f>IF(
                        C319="INSUMO",
                                        IFERROR(
                                            IF(
                                                INDEX(
                                                    Insumos!C:C,
                                                    MATCH(
                                                        A319&amp;B319,
                                                        Insumos!I:I,
                                                        0)
                                                )="Comissionamento",
                                                INDEX(
                                                    Insumos!F:F,
                                                    MATCH(
                                                        A319&amp;B319,
                                                        Insumos!I:I,
                                                        0)
                                                ),
                                                0
                                            ),
                                            "Não encontrado"),
                                        IFERROR(
                                            INDEX(U:U,
                                                MATCH(
                                                    A319&amp;B319,AG:AG,
                                                    0)
                                            ),
                                            "Não encontrado")
                                    )</f>
        <v>0</v>
      </c>
      <c r="U319" s="72">
        <f t="shared" si="206"/>
        <v>0</v>
      </c>
      <c r="V319" s="72">
        <f>IF(
                        C319="INSUMO",
                                        IFERROR(
                                            IF(
                                                INDEX(
                                                    Insumos!C:C,
                                                    MATCH(
                                                        A319&amp;B319,
                                                        Insumos!I:I,
                                                        0)
                                                )="Verba",
                                                INDEX(
                                                    Insumos!F:F,
                                                    MATCH(
                                                        A319&amp;B319,
                                                        Insumos!I:I,
                                                        0)
                                                ),
                                                0
                                            ),
                                            "Não encontrado"),
                                        IFERROR(
                                            INDEX(W:W,
                                                MATCH(
                                                    A319&amp;B319,AG:AG,
                                                    0)
                                            ),
                                            "Não encontrado")
                                    )</f>
        <v>0</v>
      </c>
      <c r="W319" s="72">
        <f t="shared" si="207"/>
        <v>0</v>
      </c>
      <c r="X319" s="72">
        <f>IF(
                        C319="INSUMO",
                                        IFERROR(
                                            IF(
                                                INDEX(
                                                    Insumos!C:C,
                                                    MATCH(
                                                        A319&amp;B319,
                                                        Insumos!I:I,
                                                        0)
                                                )="Outro",
                                                INDEX(
                                                    Insumos!F:F,
                                                    MATCH(
                                                        A319&amp;B319,
                                                        Insumos!I:I,
                                                        0)
                                                ),
                                                0
                                            ),
                                            "Não encontrado"),
                                        IFERROR(
                                            INDEX(Y:Y,
                                                MATCH(
                                                    A319&amp;B319,AG:AG,
                                                    0)
                                            ),
                                            "Não encontrado")
                                    )</f>
        <v>5.0199999999999996</v>
      </c>
      <c r="Y319" s="72">
        <f t="shared" si="208"/>
        <v>0.24597999999999998</v>
      </c>
      <c r="Z319" s="72">
        <f>IF(
                            C319="INSUMO",
                            IFERROR(
                                INDEX(
                                    Insumos!F:F,
                                    MATCH(
                                        A319&amp;B319,
                                        Insumos!I:I,
                                        0)
                                ),
                                "Não encontrado"),
                            IFERROR(
                                INDEX(AA:AA,
                                    MATCH(
                                        A319&amp;B319,AG:AG,
                                        0)
                                ),
                                "Não encontrado")
                        )</f>
        <v>38.106879999999997</v>
      </c>
      <c r="AA319" s="72">
        <f t="shared" si="209"/>
        <v>1.86723712</v>
      </c>
      <c r="AB319" s="73"/>
      <c r="AC319" s="73"/>
      <c r="AD319" s="70" t="s">
        <v>39</v>
      </c>
      <c r="AE319" s="74"/>
      <c r="AF319" s="74"/>
    </row>
    <row r="320" spans="1:33" x14ac:dyDescent="0.25">
      <c r="A320" s="138" t="s">
        <v>405</v>
      </c>
      <c r="B320" s="60" t="s">
        <v>38</v>
      </c>
      <c r="C320" s="61" t="s">
        <v>86</v>
      </c>
      <c r="D320" s="62" t="s">
        <v>40</v>
      </c>
      <c r="E320" s="62" t="s">
        <v>406</v>
      </c>
      <c r="F320" s="63" t="s">
        <v>108</v>
      </c>
      <c r="G320" s="63">
        <v>1.5E-3</v>
      </c>
      <c r="H320" s="64">
        <f>IF(
                        C320="INSUMO",
                                        IFERROR(
                                            IF(
                                                INDEX(
                                                    Insumos!C:C,
                                                    MATCH(
                                                        A320&amp;B320,
                                                        Insumos!I:I,
                                                        0)
                                                )="Material",
                                                INDEX(
                                                    Insumos!F:F,
                                                    MATCH(
                                                        A320&amp;B320,
                                                        Insumos!I:I,
                                                        0)
                                                ),
                                                0
                                            ),
                                            "Não encontrado"),
                                        IFERROR(
                                            INDEX(I:I,
                                                MATCH(
                                                    A320&amp;B320,AG:AG,
                                                    0)
                                            ),
                                            "Não encontrado")
                                    )</f>
        <v>488.92239999999998</v>
      </c>
      <c r="I320" s="64">
        <f t="shared" si="200"/>
        <v>0.73338360000000002</v>
      </c>
      <c r="J320" s="64">
        <f t="shared" si="201"/>
        <v>168.29048807539999</v>
      </c>
      <c r="K320" s="64">
        <f t="shared" si="201"/>
        <v>0.2524357321131</v>
      </c>
      <c r="L320" s="64">
        <f>IF(
                        C320="INSUMO",
                                        IFERROR(
                                            IF(
                                                INDEX(
                                                    Insumos!C:C,
                                                    MATCH(
                                                        A320&amp;B320,
                                                        Insumos!I:I,
                                                        0)
                                                )="Mao_obra",
                                                INDEX(
                                                    Insumos!F:F,
                                                    MATCH(
                                                        A320&amp;B320,
                                                        Insumos!I:I,
                                                        0)
                                                ),
                                                0
                                            ),
                                            "Não encontrado"),
                                        IFERROR(
                                            INDEX(M:M,
                                                MATCH(
                                                    A320&amp;B320,AG:AG,
                                                    0)
                                            ),
                                            "Não encontrado")
                                    )</f>
        <v>141.41320010499999</v>
      </c>
      <c r="M320" s="64">
        <f t="shared" si="202"/>
        <v>0.21211980015749998</v>
      </c>
      <c r="N320" s="64">
        <f>IF(
                        C320="INSUMO",
                                        IFERROR(
                                            IF(
                                                INDEX(
                                                    Insumos!C:C,
                                                    MATCH(
                                                        A320&amp;B320,
                                                        Insumos!I:I,
                                                        0)
                                                )="Equipamento",
                                                INDEX(
                                                    Insumos!F:F,
                                                    MATCH(
                                                        A320&amp;B320,
                                                        Insumos!I:I,
                                                        0)
                                                ),
                                                0
                                            ),
                                            "Não encontrado"),
                                        IFERROR(
                                            INDEX(O:O,
                                                MATCH(
                                                    A320&amp;B320,AG:AG,
                                                    0)
                                            ),
                                            "Não encontrado")
                                    )</f>
        <v>7.4572379703999987</v>
      </c>
      <c r="O320" s="64">
        <f t="shared" si="203"/>
        <v>1.1185856955599998E-2</v>
      </c>
      <c r="P320" s="64">
        <f>IF(
                        C320="INSUMO",
                                        IFERROR(
                                            IF(
                                                INDEX(
                                                    Insumos!C:C,
                                                    MATCH(
                                                        A320&amp;B320,
                                                        Insumos!I:I,
                                                        0)
                                                )="Transporte",
                                                INDEX(
                                                    Insumos!F:F,
                                                    MATCH(
                                                        A320&amp;B320,
                                                        Insumos!I:I,
                                                        0)
                                                ),
                                                0
                                            ),
                                            "Não encontrado"),
                                        IFERROR(
                                            INDEX(Q:Q,
                                                MATCH(
                                                    A320&amp;B320,AG:AG,
                                                    0)
                                            ),
                                            "Não encontrado")
                                    )</f>
        <v>0</v>
      </c>
      <c r="Q320" s="64">
        <f t="shared" si="204"/>
        <v>0</v>
      </c>
      <c r="R320" s="64">
        <f>IF(
                        C320="INSUMO",
                                        IFERROR(
                                            IF(
                                                INDEX(
                                                    Insumos!C:C,
                                                    MATCH(
                                                        A320&amp;B320,
                                                        Insumos!I:I,
                                                        0)
                                                )="Terceirizados",
                                                INDEX(
                                                    Insumos!F:F,
                                                    MATCH(
                                                        A320&amp;B320,
                                                        Insumos!I:I,
                                                        0)
                                                ),
                                                0
                                            ),
                                            "Não encontrado"),
                                        IFERROR(
                                            INDEX(S:S,
                                                MATCH(
                                                    A320&amp;B320,AG:AG,
                                                    0)
                                            ),
                                            "Não encontrado")
                                    )</f>
        <v>0</v>
      </c>
      <c r="S320" s="64">
        <f t="shared" si="205"/>
        <v>0</v>
      </c>
      <c r="T320" s="64">
        <f>IF(
                        C320="INSUMO",
                                        IFERROR(
                                            IF(
                                                INDEX(
                                                    Insumos!C:C,
                                                    MATCH(
                                                        A320&amp;B320,
                                                        Insumos!I:I,
                                                        0)
                                                )="Comissionamento",
                                                INDEX(
                                                    Insumos!F:F,
                                                    MATCH(
                                                        A320&amp;B320,
                                                        Insumos!I:I,
                                                        0)
                                                ),
                                                0
                                            ),
                                            "Não encontrado"),
                                        IFERROR(
                                            INDEX(U:U,
                                                MATCH(
                                                    A320&amp;B320,AG:AG,
                                                    0)
                                            ),
                                            "Não encontrado")
                                    )</f>
        <v>0</v>
      </c>
      <c r="U320" s="64">
        <f t="shared" si="206"/>
        <v>0</v>
      </c>
      <c r="V320" s="64">
        <f>IF(
                        C320="INSUMO",
                                        IFERROR(
                                            IF(
                                                INDEX(
                                                    Insumos!C:C,
                                                    MATCH(
                                                        A320&amp;B320,
                                                        Insumos!I:I,
                                                        0)
                                                )="Verba",
                                                INDEX(
                                                    Insumos!F:F,
                                                    MATCH(
                                                        A320&amp;B320,
                                                        Insumos!I:I,
                                                        0)
                                                ),
                                                0
                                            ),
                                            "Não encontrado"),
                                        IFERROR(
                                            INDEX(W:W,
                                                MATCH(
                                                    A320&amp;B320,AG:AG,
                                                    0)
                                            ),
                                            "Não encontrado")
                                    )</f>
        <v>0</v>
      </c>
      <c r="W320" s="64">
        <f t="shared" si="207"/>
        <v>0</v>
      </c>
      <c r="X320" s="64">
        <f>IF(
                        C320="INSUMO",
                                        IFERROR(
                                            IF(
                                                INDEX(
                                                    Insumos!C:C,
                                                    MATCH(
                                                        A320&amp;B320,
                                                        Insumos!I:I,
                                                        0)
                                                )="Outro",
                                                INDEX(
                                                    Insumos!F:F,
                                                    MATCH(
                                                        A320&amp;B320,
                                                        Insumos!I:I,
                                                        0)
                                                ),
                                                0
                                            ),
                                            "Não encontrado"),
                                        IFERROR(
                                            INDEX(Y:Y,
                                                MATCH(
                                                    A320&amp;B320,AG:AG,
                                                    0)
                                            ),
                                            "Não encontrado")
                                    )</f>
        <v>19.42005</v>
      </c>
      <c r="Y320" s="64">
        <f t="shared" si="208"/>
        <v>2.9130075000000002E-2</v>
      </c>
      <c r="Z320" s="64">
        <f>IF(
                            C320="INSUMO",
                            IFERROR(
                                INDEX(
                                    Insumos!F:F,
                                    MATCH(
                                        A320&amp;B320,
                                        Insumos!I:I,
                                        0)
                                ),
                                "Não encontrado"),
                            IFERROR(
                                INDEX(AA:AA,
                                    MATCH(
                                        A320&amp;B320,AG:AG,
                                        0)
                                ),
                                "Não encontrado")
                        )</f>
        <v>657.21288807540009</v>
      </c>
      <c r="AA320" s="64">
        <f t="shared" si="209"/>
        <v>0.98581933211310013</v>
      </c>
      <c r="AB320" s="65"/>
      <c r="AC320" s="65"/>
      <c r="AD320" s="62" t="s">
        <v>39</v>
      </c>
      <c r="AE320" s="66"/>
      <c r="AF320" s="66"/>
    </row>
    <row r="321" spans="1:33" x14ac:dyDescent="0.25">
      <c r="A321" s="137" t="s">
        <v>292</v>
      </c>
      <c r="B321" s="68" t="s">
        <v>38</v>
      </c>
      <c r="C321" s="69" t="s">
        <v>45</v>
      </c>
      <c r="D321" s="70" t="s">
        <v>40</v>
      </c>
      <c r="E321" s="70" t="s">
        <v>293</v>
      </c>
      <c r="F321" s="71" t="s">
        <v>78</v>
      </c>
      <c r="G321" s="71">
        <v>6</v>
      </c>
      <c r="H321" s="72">
        <f>IF(
                        C321="INSUMO",
                                        IFERROR(
                                            IF(
                                                INDEX(
                                                    Insumos!C:C,
                                                    MATCH(
                                                        A321&amp;B321,
                                                        Insumos!I:I,
                                                        0)
                                                )="Material",
                                                INDEX(
                                                    Insumos!F:F,
                                                    MATCH(
                                                        A321&amp;B321,
                                                        Insumos!I:I,
                                                        0)
                                                ),
                                                0
                                            ),
                                            "Não encontrado"),
                                        IFERROR(
                                            INDEX(I:I,
                                                MATCH(
                                                    A321&amp;B321,AG:AG,
                                                    0)
                                            ),
                                            "Não encontrado")
                                    )</f>
        <v>0.24</v>
      </c>
      <c r="I321" s="72">
        <f t="shared" si="200"/>
        <v>1.44</v>
      </c>
      <c r="J321" s="72">
        <f t="shared" si="201"/>
        <v>0</v>
      </c>
      <c r="K321" s="72">
        <f t="shared" si="201"/>
        <v>0</v>
      </c>
      <c r="L321" s="72">
        <f>IF(
                        C321="INSUMO",
                                        IFERROR(
                                            IF(
                                                INDEX(
                                                    Insumos!C:C,
                                                    MATCH(
                                                        A321&amp;B321,
                                                        Insumos!I:I,
                                                        0)
                                                )="Mao_obra",
                                                INDEX(
                                                    Insumos!F:F,
                                                    MATCH(
                                                        A321&amp;B321,
                                                        Insumos!I:I,
                                                        0)
                                                ),
                                                0
                                            ),
                                            "Não encontrado"),
                                        IFERROR(
                                            INDEX(M:M,
                                                MATCH(
                                                    A321&amp;B321,AG:AG,
                                                    0)
                                            ),
                                            "Não encontrado")
                                    )</f>
        <v>0</v>
      </c>
      <c r="M321" s="72">
        <f t="shared" si="202"/>
        <v>0</v>
      </c>
      <c r="N321" s="72">
        <f>IF(
                        C321="INSUMO",
                                        IFERROR(
                                            IF(
                                                INDEX(
                                                    Insumos!C:C,
                                                    MATCH(
                                                        A321&amp;B321,
                                                        Insumos!I:I,
                                                        0)
                                                )="Equipamento",
                                                INDEX(
                                                    Insumos!F:F,
                                                    MATCH(
                                                        A321&amp;B321,
                                                        Insumos!I:I,
                                                        0)
                                                ),
                                                0
                                            ),
                                            "Não encontrado"),
                                        IFERROR(
                                            INDEX(O:O,
                                                MATCH(
                                                    A321&amp;B321,AG:AG,
                                                    0)
                                            ),
                                            "Não encontrado")
                                    )</f>
        <v>0</v>
      </c>
      <c r="O321" s="72">
        <f t="shared" si="203"/>
        <v>0</v>
      </c>
      <c r="P321" s="72">
        <f>IF(
                        C321="INSUMO",
                                        IFERROR(
                                            IF(
                                                INDEX(
                                                    Insumos!C:C,
                                                    MATCH(
                                                        A321&amp;B321,
                                                        Insumos!I:I,
                                                        0)
                                                )="Transporte",
                                                INDEX(
                                                    Insumos!F:F,
                                                    MATCH(
                                                        A321&amp;B321,
                                                        Insumos!I:I,
                                                        0)
                                                ),
                                                0
                                            ),
                                            "Não encontrado"),
                                        IFERROR(
                                            INDEX(Q:Q,
                                                MATCH(
                                                    A321&amp;B321,AG:AG,
                                                    0)
                                            ),
                                            "Não encontrado")
                                    )</f>
        <v>0</v>
      </c>
      <c r="Q321" s="72">
        <f t="shared" si="204"/>
        <v>0</v>
      </c>
      <c r="R321" s="72">
        <f>IF(
                        C321="INSUMO",
                                        IFERROR(
                                            IF(
                                                INDEX(
                                                    Insumos!C:C,
                                                    MATCH(
                                                        A321&amp;B321,
                                                        Insumos!I:I,
                                                        0)
                                                )="Terceirizados",
                                                INDEX(
                                                    Insumos!F:F,
                                                    MATCH(
                                                        A321&amp;B321,
                                                        Insumos!I:I,
                                                        0)
                                                ),
                                                0
                                            ),
                                            "Não encontrado"),
                                        IFERROR(
                                            INDEX(S:S,
                                                MATCH(
                                                    A321&amp;B321,AG:AG,
                                                    0)
                                            ),
                                            "Não encontrado")
                                    )</f>
        <v>0</v>
      </c>
      <c r="S321" s="72">
        <f t="shared" si="205"/>
        <v>0</v>
      </c>
      <c r="T321" s="72">
        <f>IF(
                        C321="INSUMO",
                                        IFERROR(
                                            IF(
                                                INDEX(
                                                    Insumos!C:C,
                                                    MATCH(
                                                        A321&amp;B321,
                                                        Insumos!I:I,
                                                        0)
                                                )="Comissionamento",
                                                INDEX(
                                                    Insumos!F:F,
                                                    MATCH(
                                                        A321&amp;B321,
                                                        Insumos!I:I,
                                                        0)
                                                ),
                                                0
                                            ),
                                            "Não encontrado"),
                                        IFERROR(
                                            INDEX(U:U,
                                                MATCH(
                                                    A321&amp;B321,AG:AG,
                                                    0)
                                            ),
                                            "Não encontrado")
                                    )</f>
        <v>0</v>
      </c>
      <c r="U321" s="72">
        <f t="shared" si="206"/>
        <v>0</v>
      </c>
      <c r="V321" s="72">
        <f>IF(
                        C321="INSUMO",
                                        IFERROR(
                                            IF(
                                                INDEX(
                                                    Insumos!C:C,
                                                    MATCH(
                                                        A321&amp;B321,
                                                        Insumos!I:I,
                                                        0)
                                                )="Verba",
                                                INDEX(
                                                    Insumos!F:F,
                                                    MATCH(
                                                        A321&amp;B321,
                                                        Insumos!I:I,
                                                        0)
                                                ),
                                                0
                                            ),
                                            "Não encontrado"),
                                        IFERROR(
                                            INDEX(W:W,
                                                MATCH(
                                                    A321&amp;B321,AG:AG,
                                                    0)
                                            ),
                                            "Não encontrado")
                                    )</f>
        <v>0</v>
      </c>
      <c r="W321" s="72">
        <f t="shared" si="207"/>
        <v>0</v>
      </c>
      <c r="X321" s="72">
        <f>IF(
                        C321="INSUMO",
                                        IFERROR(
                                            IF(
                                                INDEX(
                                                    Insumos!C:C,
                                                    MATCH(
                                                        A321&amp;B321,
                                                        Insumos!I:I,
                                                        0)
                                                )="Outro",
                                                INDEX(
                                                    Insumos!F:F,
                                                    MATCH(
                                                        A321&amp;B321,
                                                        Insumos!I:I,
                                                        0)
                                                ),
                                                0
                                            ),
                                            "Não encontrado"),
                                        IFERROR(
                                            INDEX(Y:Y,
                                                MATCH(
                                                    A321&amp;B321,AG:AG,
                                                    0)
                                            ),
                                            "Não encontrado")
                                    )</f>
        <v>0</v>
      </c>
      <c r="Y321" s="72">
        <f t="shared" si="208"/>
        <v>0</v>
      </c>
      <c r="Z321" s="72">
        <f>IF(
                            C321="INSUMO",
                            IFERROR(
                                INDEX(
                                    Insumos!F:F,
                                    MATCH(
                                        A321&amp;B321,
                                        Insumos!I:I,
                                        0)
                                ),
                                "Não encontrado"),
                            IFERROR(
                                INDEX(AA:AA,
                                    MATCH(
                                        A321&amp;B321,AG:AG,
                                        0)
                                ),
                                "Não encontrado")
                        )</f>
        <v>0.24</v>
      </c>
      <c r="AA321" s="72">
        <f t="shared" si="209"/>
        <v>1.44</v>
      </c>
      <c r="AB321" s="73"/>
      <c r="AC321" s="73"/>
      <c r="AD321" s="70" t="s">
        <v>39</v>
      </c>
      <c r="AE321" s="74"/>
      <c r="AF321" s="74"/>
    </row>
    <row r="322" spans="1:33" x14ac:dyDescent="0.25">
      <c r="A322" s="138" t="s">
        <v>278</v>
      </c>
      <c r="B322" s="60" t="s">
        <v>38</v>
      </c>
      <c r="C322" s="61" t="s">
        <v>45</v>
      </c>
      <c r="D322" s="62" t="s">
        <v>40</v>
      </c>
      <c r="E322" s="62" t="s">
        <v>279</v>
      </c>
      <c r="F322" s="63" t="s">
        <v>132</v>
      </c>
      <c r="G322" s="63">
        <v>5.0000000000000001E-3</v>
      </c>
      <c r="H322" s="64">
        <f>IF(
                        C322="INSUMO",
                                        IFERROR(
                                            IF(
                                                INDEX(
                                                    Insumos!C:C,
                                                    MATCH(
                                                        A322&amp;B322,
                                                        Insumos!I:I,
                                                        0)
                                                )="Material",
                                                INDEX(
                                                    Insumos!F:F,
                                                    MATCH(
                                                        A322&amp;B322,
                                                        Insumos!I:I,
                                                        0)
                                                ),
                                                0
                                            ),
                                            "Não encontrado"),
                                        IFERROR(
                                            INDEX(I:I,
                                                MATCH(
                                                    A322&amp;B322,AG:AG,
                                                    0)
                                            ),
                                            "Não encontrado")
                                    )</f>
        <v>5.37</v>
      </c>
      <c r="I322" s="64">
        <f t="shared" si="200"/>
        <v>2.6850000000000002E-2</v>
      </c>
      <c r="J322" s="64">
        <f t="shared" si="201"/>
        <v>0</v>
      </c>
      <c r="K322" s="64">
        <f t="shared" si="201"/>
        <v>0</v>
      </c>
      <c r="L322" s="64">
        <f>IF(
                        C322="INSUMO",
                                        IFERROR(
                                            IF(
                                                INDEX(
                                                    Insumos!C:C,
                                                    MATCH(
                                                        A322&amp;B322,
                                                        Insumos!I:I,
                                                        0)
                                                )="Mao_obra",
                                                INDEX(
                                                    Insumos!F:F,
                                                    MATCH(
                                                        A322&amp;B322,
                                                        Insumos!I:I,
                                                        0)
                                                ),
                                                0
                                            ),
                                            "Não encontrado"),
                                        IFERROR(
                                            INDEX(M:M,
                                                MATCH(
                                                    A322&amp;B322,AG:AG,
                                                    0)
                                            ),
                                            "Não encontrado")
                                    )</f>
        <v>0</v>
      </c>
      <c r="M322" s="64">
        <f t="shared" si="202"/>
        <v>0</v>
      </c>
      <c r="N322" s="64">
        <f>IF(
                        C322="INSUMO",
                                        IFERROR(
                                            IF(
                                                INDEX(
                                                    Insumos!C:C,
                                                    MATCH(
                                                        A322&amp;B322,
                                                        Insumos!I:I,
                                                        0)
                                                )="Equipamento",
                                                INDEX(
                                                    Insumos!F:F,
                                                    MATCH(
                                                        A322&amp;B322,
                                                        Insumos!I:I,
                                                        0)
                                                ),
                                                0
                                            ),
                                            "Não encontrado"),
                                        IFERROR(
                                            INDEX(O:O,
                                                MATCH(
                                                    A322&amp;B322,AG:AG,
                                                    0)
                                            ),
                                            "Não encontrado")
                                    )</f>
        <v>0</v>
      </c>
      <c r="O322" s="64">
        <f t="shared" si="203"/>
        <v>0</v>
      </c>
      <c r="P322" s="64">
        <f>IF(
                        C322="INSUMO",
                                        IFERROR(
                                            IF(
                                                INDEX(
                                                    Insumos!C:C,
                                                    MATCH(
                                                        A322&amp;B322,
                                                        Insumos!I:I,
                                                        0)
                                                )="Transporte",
                                                INDEX(
                                                    Insumos!F:F,
                                                    MATCH(
                                                        A322&amp;B322,
                                                        Insumos!I:I,
                                                        0)
                                                ),
                                                0
                                            ),
                                            "Não encontrado"),
                                        IFERROR(
                                            INDEX(Q:Q,
                                                MATCH(
                                                    A322&amp;B322,AG:AG,
                                                    0)
                                            ),
                                            "Não encontrado")
                                    )</f>
        <v>0</v>
      </c>
      <c r="Q322" s="64">
        <f t="shared" si="204"/>
        <v>0</v>
      </c>
      <c r="R322" s="64">
        <f>IF(
                        C322="INSUMO",
                                        IFERROR(
                                            IF(
                                                INDEX(
                                                    Insumos!C:C,
                                                    MATCH(
                                                        A322&amp;B322,
                                                        Insumos!I:I,
                                                        0)
                                                )="Terceirizados",
                                                INDEX(
                                                    Insumos!F:F,
                                                    MATCH(
                                                        A322&amp;B322,
                                                        Insumos!I:I,
                                                        0)
                                                ),
                                                0
                                            ),
                                            "Não encontrado"),
                                        IFERROR(
                                            INDEX(S:S,
                                                MATCH(
                                                    A322&amp;B322,AG:AG,
                                                    0)
                                            ),
                                            "Não encontrado")
                                    )</f>
        <v>0</v>
      </c>
      <c r="S322" s="64">
        <f t="shared" si="205"/>
        <v>0</v>
      </c>
      <c r="T322" s="64">
        <f>IF(
                        C322="INSUMO",
                                        IFERROR(
                                            IF(
                                                INDEX(
                                                    Insumos!C:C,
                                                    MATCH(
                                                        A322&amp;B322,
                                                        Insumos!I:I,
                                                        0)
                                                )="Comissionamento",
                                                INDEX(
                                                    Insumos!F:F,
                                                    MATCH(
                                                        A322&amp;B322,
                                                        Insumos!I:I,
                                                        0)
                                                ),
                                                0
                                            ),
                                            "Não encontrado"),
                                        IFERROR(
                                            INDEX(U:U,
                                                MATCH(
                                                    A322&amp;B322,AG:AG,
                                                    0)
                                            ),
                                            "Não encontrado")
                                    )</f>
        <v>0</v>
      </c>
      <c r="U322" s="64">
        <f t="shared" si="206"/>
        <v>0</v>
      </c>
      <c r="V322" s="64">
        <f>IF(
                        C322="INSUMO",
                                        IFERROR(
                                            IF(
                                                INDEX(
                                                    Insumos!C:C,
                                                    MATCH(
                                                        A322&amp;B322,
                                                        Insumos!I:I,
                                                        0)
                                                )="Verba",
                                                INDEX(
                                                    Insumos!F:F,
                                                    MATCH(
                                                        A322&amp;B322,
                                                        Insumos!I:I,
                                                        0)
                                                ),
                                                0
                                            ),
                                            "Não encontrado"),
                                        IFERROR(
                                            INDEX(W:W,
                                                MATCH(
                                                    A322&amp;B322,AG:AG,
                                                    0)
                                            ),
                                            "Não encontrado")
                                    )</f>
        <v>0</v>
      </c>
      <c r="W322" s="64">
        <f t="shared" si="207"/>
        <v>0</v>
      </c>
      <c r="X322" s="64">
        <f>IF(
                        C322="INSUMO",
                                        IFERROR(
                                            IF(
                                                INDEX(
                                                    Insumos!C:C,
                                                    MATCH(
                                                        A322&amp;B322,
                                                        Insumos!I:I,
                                                        0)
                                                )="Outro",
                                                INDEX(
                                                    Insumos!F:F,
                                                    MATCH(
                                                        A322&amp;B322,
                                                        Insumos!I:I,
                                                        0)
                                                ),
                                                0
                                            ),
                                            "Não encontrado"),
                                        IFERROR(
                                            INDEX(Y:Y,
                                                MATCH(
                                                    A322&amp;B322,AG:AG,
                                                    0)
                                            ),
                                            "Não encontrado")
                                    )</f>
        <v>0</v>
      </c>
      <c r="Y322" s="64">
        <f t="shared" si="208"/>
        <v>0</v>
      </c>
      <c r="Z322" s="64">
        <f>IF(
                            C322="INSUMO",
                            IFERROR(
                                INDEX(
                                    Insumos!F:F,
                                    MATCH(
                                        A322&amp;B322,
                                        Insumos!I:I,
                                        0)
                                ),
                                "Não encontrado"),
                            IFERROR(
                                INDEX(AA:AA,
                                    MATCH(
                                        A322&amp;B322,AG:AG,
                                        0)
                                ),
                                "Não encontrado")
                        )</f>
        <v>5.37</v>
      </c>
      <c r="AA322" s="64">
        <f t="shared" si="209"/>
        <v>2.6850000000000002E-2</v>
      </c>
      <c r="AB322" s="65"/>
      <c r="AC322" s="65"/>
      <c r="AD322" s="62" t="s">
        <v>39</v>
      </c>
      <c r="AE322" s="66"/>
      <c r="AF322" s="66"/>
    </row>
    <row r="323" spans="1:33" x14ac:dyDescent="0.25">
      <c r="A323" s="136" t="s">
        <v>407</v>
      </c>
      <c r="B323" s="51" t="s">
        <v>38</v>
      </c>
      <c r="C323" s="52" t="s">
        <v>39</v>
      </c>
      <c r="D323" s="53" t="s">
        <v>40</v>
      </c>
      <c r="E323" s="53" t="s">
        <v>408</v>
      </c>
      <c r="F323" s="54" t="s">
        <v>102</v>
      </c>
      <c r="G323" s="55"/>
      <c r="H323" s="56"/>
      <c r="I323" s="56">
        <f>SUM(I324:I330)</f>
        <v>43.519577832000003</v>
      </c>
      <c r="J323" s="56"/>
      <c r="K323" s="56">
        <f>SUM(K324:K330)</f>
        <v>22.826209028914942</v>
      </c>
      <c r="L323" s="56"/>
      <c r="M323" s="56">
        <f>SUM(M324:M330)</f>
        <v>19.616226558081841</v>
      </c>
      <c r="N323" s="56"/>
      <c r="O323" s="56">
        <f>SUM(O324:O330)</f>
        <v>3.3559142833100797E-2</v>
      </c>
      <c r="P323" s="56"/>
      <c r="Q323" s="56">
        <f>SUM(Q324:Q330)</f>
        <v>0</v>
      </c>
      <c r="R323" s="56"/>
      <c r="S323" s="56">
        <f>SUM(S324:S330)</f>
        <v>0</v>
      </c>
      <c r="T323" s="56"/>
      <c r="U323" s="56">
        <f>SUM(U324:U330)</f>
        <v>0</v>
      </c>
      <c r="V323" s="56"/>
      <c r="W323" s="56">
        <f>SUM(W324:W330)</f>
        <v>0</v>
      </c>
      <c r="X323" s="56"/>
      <c r="Y323" s="56">
        <f>SUM(Y324:Y330)</f>
        <v>3.1764233280000003</v>
      </c>
      <c r="Z323" s="56"/>
      <c r="AA323" s="56">
        <f>SUM(AA324:AA330)</f>
        <v>66.345786860914956</v>
      </c>
      <c r="AB323" s="57" t="s">
        <v>39</v>
      </c>
      <c r="AC323" s="57"/>
      <c r="AD323" s="53" t="s">
        <v>39</v>
      </c>
      <c r="AE323" s="58" t="s">
        <v>39</v>
      </c>
      <c r="AF323" s="58" t="s">
        <v>400</v>
      </c>
      <c r="AG323" t="str">
        <f>A323&amp;B323&amp;C323</f>
        <v>105029SINAPI</v>
      </c>
    </row>
    <row r="324" spans="1:33" x14ac:dyDescent="0.25">
      <c r="A324" s="137" t="s">
        <v>401</v>
      </c>
      <c r="B324" s="68" t="s">
        <v>38</v>
      </c>
      <c r="C324" s="69" t="s">
        <v>86</v>
      </c>
      <c r="D324" s="70" t="s">
        <v>40</v>
      </c>
      <c r="E324" s="70" t="s">
        <v>402</v>
      </c>
      <c r="F324" s="71" t="s">
        <v>108</v>
      </c>
      <c r="G324" s="71">
        <v>3.2000000000000001E-2</v>
      </c>
      <c r="H324" s="72">
        <f>IF(
                        C324="INSUMO",
                                        IFERROR(
                                            IF(
                                                INDEX(
                                                    Insumos!C:C,
                                                    MATCH(
                                                        A324&amp;B324,
                                                        Insumos!I:I,
                                                        0)
                                                )="Material",
                                                INDEX(
                                                    Insumos!F:F,
                                                    MATCH(
                                                        A324&amp;B324,
                                                        Insumos!I:I,
                                                        0)
                                                ),
                                                0
                                            ),
                                            "Não encontrado"),
                                        IFERROR(
                                            INDEX(I:I,
                                                MATCH(
                                                    A324&amp;B324,AG:AG,
                                                    0)
                                            ),
                                            "Não encontrado")
                                    )</f>
        <v>474.91590600000001</v>
      </c>
      <c r="I324" s="72">
        <f t="shared" ref="I324:I330" si="210">H324*G324/1</f>
        <v>15.197308992</v>
      </c>
      <c r="J324" s="72">
        <f t="shared" ref="J324:K330" si="211">T324 + N324 + L324 + X324 + R324 + P324 + V324</f>
        <v>133.07696777163443</v>
      </c>
      <c r="K324" s="72">
        <f t="shared" si="211"/>
        <v>4.2584629686923012</v>
      </c>
      <c r="L324" s="72">
        <f>IF(
                        C324="INSUMO",
                                        IFERROR(
                                            IF(
                                                INDEX(
                                                    Insumos!C:C,
                                                    MATCH(
                                                        A324&amp;B324,
                                                        Insumos!I:I,
                                                        0)
                                                )="Mao_obra",
                                                INDEX(
                                                    Insumos!F:F,
                                                    MATCH(
                                                        A324&amp;B324,
                                                        Insumos!I:I,
                                                        0)
                                                ),
                                                0
                                            ),
                                            "Não encontrado"),
                                        IFERROR(
                                            INDEX(M:M,
                                                MATCH(
                                                    A324&amp;B324,AG:AG,
                                                    0)
                                            ),
                                            "Não encontrado")
                                    )</f>
        <v>112.61859324022001</v>
      </c>
      <c r="M324" s="72">
        <f t="shared" ref="M324:M330" si="212">L324*G324/1</f>
        <v>3.6037949836870404</v>
      </c>
      <c r="N324" s="72">
        <f>IF(
                        C324="INSUMO",
                                        IFERROR(
                                            IF(
                                                INDEX(
                                                    Insumos!C:C,
                                                    MATCH(
                                                        A324&amp;B324,
                                                        Insumos!I:I,
                                                        0)
                                                )="Equipamento",
                                                INDEX(
                                                    Insumos!F:F,
                                                    MATCH(
                                                        A324&amp;B324,
                                                        Insumos!I:I,
                                                        0)
                                                ),
                                                0
                                            ),
                                            "Não encontrado"),
                                        IFERROR(
                                            INDEX(O:O,
                                                MATCH(
                                                    A324&amp;B324,AG:AG,
                                                    0)
                                            ),
                                            "Não encontrado")
                                    )</f>
        <v>0.97310478141439982</v>
      </c>
      <c r="O324" s="72">
        <f t="shared" ref="O324:O330" si="213">N324*G324/1</f>
        <v>3.1139353005260793E-2</v>
      </c>
      <c r="P324" s="72">
        <f>IF(
                        C324="INSUMO",
                                        IFERROR(
                                            IF(
                                                INDEX(
                                                    Insumos!C:C,
                                                    MATCH(
                                                        A324&amp;B324,
                                                        Insumos!I:I,
                                                        0)
                                                )="Transporte",
                                                INDEX(
                                                    Insumos!F:F,
                                                    MATCH(
                                                        A324&amp;B324,
                                                        Insumos!I:I,
                                                        0)
                                                ),
                                                0
                                            ),
                                            "Não encontrado"),
                                        IFERROR(
                                            INDEX(Q:Q,
                                                MATCH(
                                                    A324&amp;B324,AG:AG,
                                                    0)
                                            ),
                                            "Não encontrado")
                                    )</f>
        <v>0</v>
      </c>
      <c r="Q324" s="72">
        <f t="shared" ref="Q324:Q330" si="214">P324*G324/1</f>
        <v>0</v>
      </c>
      <c r="R324" s="72">
        <f>IF(
                        C324="INSUMO",
                                        IFERROR(
                                            IF(
                                                INDEX(
                                                    Insumos!C:C,
                                                    MATCH(
                                                        A324&amp;B324,
                                                        Insumos!I:I,
                                                        0)
                                                )="Terceirizados",
                                                INDEX(
                                                    Insumos!F:F,
                                                    MATCH(
                                                        A324&amp;B324,
                                                        Insumos!I:I,
                                                        0)
                                                ),
                                                0
                                            ),
                                            "Não encontrado"),
                                        IFERROR(
                                            INDEX(S:S,
                                                MATCH(
                                                    A324&amp;B324,AG:AG,
                                                    0)
                                            ),
                                            "Não encontrado")
                                    )</f>
        <v>0</v>
      </c>
      <c r="S324" s="72">
        <f t="shared" ref="S324:S330" si="215">R324*G324/1</f>
        <v>0</v>
      </c>
      <c r="T324" s="72">
        <f>IF(
                        C324="INSUMO",
                                        IFERROR(
                                            IF(
                                                INDEX(
                                                    Insumos!C:C,
                                                    MATCH(
                                                        A324&amp;B324,
                                                        Insumos!I:I,
                                                        0)
                                                )="Comissionamento",
                                                INDEX(
                                                    Insumos!F:F,
                                                    MATCH(
                                                        A324&amp;B324,
                                                        Insumos!I:I,
                                                        0)
                                                ),
                                                0
                                            ),
                                            "Não encontrado"),
                                        IFERROR(
                                            INDEX(U:U,
                                                MATCH(
                                                    A324&amp;B324,AG:AG,
                                                    0)
                                            ),
                                            "Não encontrado")
                                    )</f>
        <v>0</v>
      </c>
      <c r="U324" s="72">
        <f t="shared" ref="U324:U330" si="216">T324*G324/1</f>
        <v>0</v>
      </c>
      <c r="V324" s="72">
        <f>IF(
                        C324="INSUMO",
                                        IFERROR(
                                            IF(
                                                INDEX(
                                                    Insumos!C:C,
                                                    MATCH(
                                                        A324&amp;B324,
                                                        Insumos!I:I,
                                                        0)
                                                )="Verba",
                                                INDEX(
                                                    Insumos!F:F,
                                                    MATCH(
                                                        A324&amp;B324,
                                                        Insumos!I:I,
                                                        0)
                                                ),
                                                0
                                            ),
                                            "Não encontrado"),
                                        IFERROR(
                                            INDEX(W:W,
                                                MATCH(
                                                    A324&amp;B324,AG:AG,
                                                    0)
                                            ),
                                            "Não encontrado")
                                    )</f>
        <v>0</v>
      </c>
      <c r="W324" s="72">
        <f t="shared" ref="W324:W330" si="217">V324*G324/1</f>
        <v>0</v>
      </c>
      <c r="X324" s="72">
        <f>IF(
                        C324="INSUMO",
                                        IFERROR(
                                            IF(
                                                INDEX(
                                                    Insumos!C:C,
                                                    MATCH(
                                                        A324&amp;B324,
                                                        Insumos!I:I,
                                                        0)
                                                )="Outro",
                                                INDEX(
                                                    Insumos!F:F,
                                                    MATCH(
                                                        A324&amp;B324,
                                                        Insumos!I:I,
                                                        0)
                                                ),
                                                0
                                            ),
                                            "Não encontrado"),
                                        IFERROR(
                                            INDEX(Y:Y,
                                                MATCH(
                                                    A324&amp;B324,AG:AG,
                                                    0)
                                            ),
                                            "Não encontrado")
                                    )</f>
        <v>19.48526975</v>
      </c>
      <c r="Y324" s="72">
        <f t="shared" ref="Y324:Y330" si="218">X324*G324/1</f>
        <v>0.62352863200000008</v>
      </c>
      <c r="Z324" s="72">
        <f>IF(
                            C324="INSUMO",
                            IFERROR(
                                INDEX(
                                    Insumos!F:F,
                                    MATCH(
                                        A324&amp;B324,
                                        Insumos!I:I,
                                        0)
                                ),
                                "Não encontrado"),
                            IFERROR(
                                INDEX(AA:AA,
                                    MATCH(
                                        A324&amp;B324,AG:AG,
                                        0)
                                ),
                                "Não encontrado")
                        )</f>
        <v>607.99287377163444</v>
      </c>
      <c r="AA324" s="72">
        <f t="shared" ref="AA324:AA330" si="219">G324*Z324</f>
        <v>19.455771960692303</v>
      </c>
      <c r="AB324" s="73"/>
      <c r="AC324" s="73"/>
      <c r="AD324" s="70" t="s">
        <v>39</v>
      </c>
      <c r="AE324" s="74"/>
      <c r="AF324" s="74"/>
    </row>
    <row r="325" spans="1:33" x14ac:dyDescent="0.25">
      <c r="A325" s="138" t="s">
        <v>296</v>
      </c>
      <c r="B325" s="60" t="s">
        <v>38</v>
      </c>
      <c r="C325" s="61" t="s">
        <v>86</v>
      </c>
      <c r="D325" s="62" t="s">
        <v>40</v>
      </c>
      <c r="E325" s="62" t="s">
        <v>297</v>
      </c>
      <c r="F325" s="63" t="s">
        <v>95</v>
      </c>
      <c r="G325" s="63">
        <v>0.79</v>
      </c>
      <c r="H325" s="64">
        <f>IF(
                        C325="INSUMO",
                                        IFERROR(
                                            IF(
                                                INDEX(
                                                    Insumos!C:C,
                                                    MATCH(
                                                        A325&amp;B325,
                                                        Insumos!I:I,
                                                        0)
                                                )="Material",
                                                INDEX(
                                                    Insumos!F:F,
                                                    MATCH(
                                                        A325&amp;B325,
                                                        Insumos!I:I,
                                                        0)
                                                ),
                                                0
                                            ),
                                            "Não encontrado"),
                                        IFERROR(
                                            INDEX(I:I,
                                                MATCH(
                                                    A325&amp;B325,AG:AG,
                                                    0)
                                            ),
                                            "Não encontrado")
                                    )</f>
        <v>8.7357000000000014</v>
      </c>
      <c r="I325" s="64">
        <f t="shared" si="210"/>
        <v>6.9012030000000015</v>
      </c>
      <c r="J325" s="64">
        <f t="shared" si="211"/>
        <v>0.69045831428000004</v>
      </c>
      <c r="K325" s="64">
        <f t="shared" si="211"/>
        <v>0.54546206828120003</v>
      </c>
      <c r="L325" s="64">
        <f>IF(
                        C325="INSUMO",
                                        IFERROR(
                                            IF(
                                                INDEX(
                                                    Insumos!C:C,
                                                    MATCH(
                                                        A325&amp;B325,
                                                        Insumos!I:I,
                                                        0)
                                                )="Mao_obra",
                                                INDEX(
                                                    Insumos!F:F,
                                                    MATCH(
                                                        A325&amp;B325,
                                                        Insumos!I:I,
                                                        0)
                                                ),
                                                0
                                            ),
                                            "Não encontrado"),
                                        IFERROR(
                                            INDEX(M:M,
                                                MATCH(
                                                    A325&amp;B325,AG:AG,
                                                    0)
                                            ),
                                            "Não encontrado")
                                    )</f>
        <v>0.59608231428000003</v>
      </c>
      <c r="M325" s="64">
        <f t="shared" si="212"/>
        <v>0.47090502828120007</v>
      </c>
      <c r="N325" s="64">
        <f>IF(
                        C325="INSUMO",
                                        IFERROR(
                                            IF(
                                                INDEX(
                                                    Insumos!C:C,
                                                    MATCH(
                                                        A325&amp;B325,
                                                        Insumos!I:I,
                                                        0)
                                                )="Equipamento",
                                                INDEX(
                                                    Insumos!F:F,
                                                    MATCH(
                                                        A325&amp;B325,
                                                        Insumos!I:I,
                                                        0)
                                                ),
                                                0
                                            ),
                                            "Não encontrado"),
                                        IFERROR(
                                            INDEX(O:O,
                                                MATCH(
                                                    A325&amp;B325,AG:AG,
                                                    0)
                                            ),
                                            "Não encontrado")
                                    )</f>
        <v>0</v>
      </c>
      <c r="O325" s="64">
        <f t="shared" si="213"/>
        <v>0</v>
      </c>
      <c r="P325" s="64">
        <f>IF(
                        C325="INSUMO",
                                        IFERROR(
                                            IF(
                                                INDEX(
                                                    Insumos!C:C,
                                                    MATCH(
                                                        A325&amp;B325,
                                                        Insumos!I:I,
                                                        0)
                                                )="Transporte",
                                                INDEX(
                                                    Insumos!F:F,
                                                    MATCH(
                                                        A325&amp;B325,
                                                        Insumos!I:I,
                                                        0)
                                                ),
                                                0
                                            ),
                                            "Não encontrado"),
                                        IFERROR(
                                            INDEX(Q:Q,
                                                MATCH(
                                                    A325&amp;B325,AG:AG,
                                                    0)
                                            ),
                                            "Não encontrado")
                                    )</f>
        <v>0</v>
      </c>
      <c r="Q325" s="64">
        <f t="shared" si="214"/>
        <v>0</v>
      </c>
      <c r="R325" s="64">
        <f>IF(
                        C325="INSUMO",
                                        IFERROR(
                                            IF(
                                                INDEX(
                                                    Insumos!C:C,
                                                    MATCH(
                                                        A325&amp;B325,
                                                        Insumos!I:I,
                                                        0)
                                                )="Terceirizados",
                                                INDEX(
                                                    Insumos!F:F,
                                                    MATCH(
                                                        A325&amp;B325,
                                                        Insumos!I:I,
                                                        0)
                                                ),
                                                0
                                            ),
                                            "Não encontrado"),
                                        IFERROR(
                                            INDEX(S:S,
                                                MATCH(
                                                    A325&amp;B325,AG:AG,
                                                    0)
                                            ),
                                            "Não encontrado")
                                    )</f>
        <v>0</v>
      </c>
      <c r="S325" s="64">
        <f t="shared" si="215"/>
        <v>0</v>
      </c>
      <c r="T325" s="64">
        <f>IF(
                        C325="INSUMO",
                                        IFERROR(
                                            IF(
                                                INDEX(
                                                    Insumos!C:C,
                                                    MATCH(
                                                        A325&amp;B325,
                                                        Insumos!I:I,
                                                        0)
                                                )="Comissionamento",
                                                INDEX(
                                                    Insumos!F:F,
                                                    MATCH(
                                                        A325&amp;B325,
                                                        Insumos!I:I,
                                                        0)
                                                ),
                                                0
                                            ),
                                            "Não encontrado"),
                                        IFERROR(
                                            INDEX(U:U,
                                                MATCH(
                                                    A325&amp;B325,AG:AG,
                                                    0)
                                            ),
                                            "Não encontrado")
                                    )</f>
        <v>0</v>
      </c>
      <c r="U325" s="64">
        <f t="shared" si="216"/>
        <v>0</v>
      </c>
      <c r="V325" s="64">
        <f>IF(
                        C325="INSUMO",
                                        IFERROR(
                                            IF(
                                                INDEX(
                                                    Insumos!C:C,
                                                    MATCH(
                                                        A325&amp;B325,
                                                        Insumos!I:I,
                                                        0)
                                                )="Verba",
                                                INDEX(
                                                    Insumos!F:F,
                                                    MATCH(
                                                        A325&amp;B325,
                                                        Insumos!I:I,
                                                        0)
                                                ),
                                                0
                                            ),
                                            "Não encontrado"),
                                        IFERROR(
                                            INDEX(W:W,
                                                MATCH(
                                                    A325&amp;B325,AG:AG,
                                                    0)
                                            ),
                                            "Não encontrado")
                                    )</f>
        <v>0</v>
      </c>
      <c r="W325" s="64">
        <f t="shared" si="217"/>
        <v>0</v>
      </c>
      <c r="X325" s="64">
        <f>IF(
                        C325="INSUMO",
                                        IFERROR(
                                            IF(
                                                INDEX(
                                                    Insumos!C:C,
                                                    MATCH(
                                                        A325&amp;B325,
                                                        Insumos!I:I,
                                                        0)
                                                )="Outro",
                                                INDEX(
                                                    Insumos!F:F,
                                                    MATCH(
                                                        A325&amp;B325,
                                                        Insumos!I:I,
                                                        0)
                                                ),
                                                0
                                            ),
                                            "Não encontrado"),
                                        IFERROR(
                                            INDEX(Y:Y,
                                                MATCH(
                                                    A325&amp;B325,AG:AG,
                                                    0)
                                            ),
                                            "Não encontrado")
                                    )</f>
        <v>9.4375999999999988E-2</v>
      </c>
      <c r="Y325" s="64">
        <f t="shared" si="218"/>
        <v>7.4557039999999991E-2</v>
      </c>
      <c r="Z325" s="64">
        <f>IF(
                            C325="INSUMO",
                            IFERROR(
                                INDEX(
                                    Insumos!F:F,
                                    MATCH(
                                        A325&amp;B325,
                                        Insumos!I:I,
                                        0)
                                ),
                                "Não encontrado"),
                            IFERROR(
                                INDEX(AA:AA,
                                    MATCH(
                                        A325&amp;B325,AG:AG,
                                        0)
                                ),
                                "Não encontrado")
                        )</f>
        <v>9.4261583142800021</v>
      </c>
      <c r="AA325" s="64">
        <f t="shared" si="219"/>
        <v>7.4466650682812023</v>
      </c>
      <c r="AB325" s="65"/>
      <c r="AC325" s="65"/>
      <c r="AD325" s="62" t="s">
        <v>39</v>
      </c>
      <c r="AE325" s="66"/>
      <c r="AF325" s="66"/>
    </row>
    <row r="326" spans="1:33" x14ac:dyDescent="0.25">
      <c r="A326" s="137" t="s">
        <v>403</v>
      </c>
      <c r="B326" s="68" t="s">
        <v>38</v>
      </c>
      <c r="C326" s="69" t="s">
        <v>86</v>
      </c>
      <c r="D326" s="70" t="s">
        <v>40</v>
      </c>
      <c r="E326" s="70" t="s">
        <v>404</v>
      </c>
      <c r="F326" s="71" t="s">
        <v>83</v>
      </c>
      <c r="G326" s="71">
        <v>7.5999999999999998E-2</v>
      </c>
      <c r="H326" s="72">
        <f>IF(
                        C326="INSUMO",
                                        IFERROR(
                                            IF(
                                                INDEX(
                                                    Insumos!C:C,
                                                    MATCH(
                                                        A326&amp;B326,
                                                        Insumos!I:I,
                                                        0)
                                                )="Material",
                                                INDEX(
                                                    Insumos!F:F,
                                                    MATCH(
                                                        A326&amp;B326,
                                                        Insumos!I:I,
                                                        0)
                                                ),
                                                0
                                            ),
                                            "Não encontrado"),
                                        IFERROR(
                                            INDEX(I:I,
                                                MATCH(
                                                    A326&amp;B326,AG:AG,
                                                    0)
                                            ),
                                            "Não encontrado")
                                    )</f>
        <v>262.27284000000003</v>
      </c>
      <c r="I326" s="72">
        <f t="shared" si="210"/>
        <v>19.932735840000003</v>
      </c>
      <c r="J326" s="72">
        <f t="shared" si="211"/>
        <v>49.187755683440002</v>
      </c>
      <c r="K326" s="72">
        <f t="shared" si="211"/>
        <v>3.7382694319414407</v>
      </c>
      <c r="L326" s="72">
        <f>IF(
                        C326="INSUMO",
                                        IFERROR(
                                            IF(
                                                INDEX(
                                                    Insumos!C:C,
                                                    MATCH(
                                                        A326&amp;B326,
                                                        Insumos!I:I,
                                                        0)
                                                )="Mao_obra",
                                                INDEX(
                                                    Insumos!F:F,
                                                    MATCH(
                                                        A326&amp;B326,
                                                        Insumos!I:I,
                                                        0)
                                                ),
                                                0
                                            ),
                                            "Não encontrado"),
                                        IFERROR(
                                            INDEX(M:M,
                                                MATCH(
                                                    A326&amp;B326,AG:AG,
                                                    0)
                                            ),
                                            "Não encontrado")
                                    )</f>
        <v>43.603710343600007</v>
      </c>
      <c r="M326" s="72">
        <f t="shared" si="212"/>
        <v>3.3138819861136004</v>
      </c>
      <c r="N326" s="72">
        <f>IF(
                        C326="INSUMO",
                                        IFERROR(
                                            IF(
                                                INDEX(
                                                    Insumos!C:C,
                                                    MATCH(
                                                        A326&amp;B326,
                                                        Insumos!I:I,
                                                        0)
                                                )="Equipamento",
                                                INDEX(
                                                    Insumos!F:F,
                                                    MATCH(
                                                        A326&amp;B326,
                                                        Insumos!I:I,
                                                        0)
                                                ),
                                                0
                                            ),
                                            "Não encontrado"),
                                        IFERROR(
                                            INDEX(O:O,
                                                MATCH(
                                                    A326&amp;B326,AG:AG,
                                                    0)
                                            ),
                                            "Não encontrado")
                                    )</f>
        <v>3.1839339840000001E-2</v>
      </c>
      <c r="O326" s="72">
        <f t="shared" si="213"/>
        <v>2.41978982784E-3</v>
      </c>
      <c r="P326" s="72">
        <f>IF(
                        C326="INSUMO",
                                        IFERROR(
                                            IF(
                                                INDEX(
                                                    Insumos!C:C,
                                                    MATCH(
                                                        A326&amp;B326,
                                                        Insumos!I:I,
                                                        0)
                                                )="Transporte",
                                                INDEX(
                                                    Insumos!F:F,
                                                    MATCH(
                                                        A326&amp;B326,
                                                        Insumos!I:I,
                                                        0)
                                                ),
                                                0
                                            ),
                                            "Não encontrado"),
                                        IFERROR(
                                            INDEX(Q:Q,
                                                MATCH(
                                                    A326&amp;B326,AG:AG,
                                                    0)
                                            ),
                                            "Não encontrado")
                                    )</f>
        <v>0</v>
      </c>
      <c r="Q326" s="72">
        <f t="shared" si="214"/>
        <v>0</v>
      </c>
      <c r="R326" s="72">
        <f>IF(
                        C326="INSUMO",
                                        IFERROR(
                                            IF(
                                                INDEX(
                                                    Insumos!C:C,
                                                    MATCH(
                                                        A326&amp;B326,
                                                        Insumos!I:I,
                                                        0)
                                                )="Terceirizados",
                                                INDEX(
                                                    Insumos!F:F,
                                                    MATCH(
                                                        A326&amp;B326,
                                                        Insumos!I:I,
                                                        0)
                                                ),
                                                0
                                            ),
                                            "Não encontrado"),
                                        IFERROR(
                                            INDEX(S:S,
                                                MATCH(
                                                    A326&amp;B326,AG:AG,
                                                    0)
                                            ),
                                            "Não encontrado")
                                    )</f>
        <v>0</v>
      </c>
      <c r="S326" s="72">
        <f t="shared" si="215"/>
        <v>0</v>
      </c>
      <c r="T326" s="72">
        <f>IF(
                        C326="INSUMO",
                                        IFERROR(
                                            IF(
                                                INDEX(
                                                    Insumos!C:C,
                                                    MATCH(
                                                        A326&amp;B326,
                                                        Insumos!I:I,
                                                        0)
                                                )="Comissionamento",
                                                INDEX(
                                                    Insumos!F:F,
                                                    MATCH(
                                                        A326&amp;B326,
                                                        Insumos!I:I,
                                                        0)
                                                ),
                                                0
                                            ),
                                            "Não encontrado"),
                                        IFERROR(
                                            INDEX(U:U,
                                                MATCH(
                                                    A326&amp;B326,AG:AG,
                                                    0)
                                            ),
                                            "Não encontrado")
                                    )</f>
        <v>0</v>
      </c>
      <c r="U326" s="72">
        <f t="shared" si="216"/>
        <v>0</v>
      </c>
      <c r="V326" s="72">
        <f>IF(
                        C326="INSUMO",
                                        IFERROR(
                                            IF(
                                                INDEX(
                                                    Insumos!C:C,
                                                    MATCH(
                                                        A326&amp;B326,
                                                        Insumos!I:I,
                                                        0)
                                                )="Verba",
                                                INDEX(
                                                    Insumos!F:F,
                                                    MATCH(
                                                        A326&amp;B326,
                                                        Insumos!I:I,
                                                        0)
                                                ),
                                                0
                                            ),
                                            "Não encontrado"),
                                        IFERROR(
                                            INDEX(W:W,
                                                MATCH(
                                                    A326&amp;B326,AG:AG,
                                                    0)
                                            ),
                                            "Não encontrado")
                                    )</f>
        <v>0</v>
      </c>
      <c r="W326" s="72">
        <f t="shared" si="217"/>
        <v>0</v>
      </c>
      <c r="X326" s="72">
        <f>IF(
                        C326="INSUMO",
                                        IFERROR(
                                            IF(
                                                INDEX(
                                                    Insumos!C:C,
                                                    MATCH(
                                                        A326&amp;B326,
                                                        Insumos!I:I,
                                                        0)
                                                )="Outro",
                                                INDEX(
                                                    Insumos!F:F,
                                                    MATCH(
                                                        A326&amp;B326,
                                                        Insumos!I:I,
                                                        0)
                                                ),
                                                0
                                            ),
                                            "Não encontrado"),
                                        IFERROR(
                                            INDEX(Y:Y,
                                                MATCH(
                                                    A326&amp;B326,AG:AG,
                                                    0)
                                            ),
                                            "Não encontrado")
                                    )</f>
        <v>5.5522060000000009</v>
      </c>
      <c r="Y326" s="72">
        <f t="shared" si="218"/>
        <v>0.42196765600000008</v>
      </c>
      <c r="Z326" s="72">
        <f>IF(
                            C326="INSUMO",
                            IFERROR(
                                INDEX(
                                    Insumos!F:F,
                                    MATCH(
                                        A326&amp;B326,
                                        Insumos!I:I,
                                        0)
                                ),
                                "Não encontrado"),
                            IFERROR(
                                INDEX(AA:AA,
                                    MATCH(
                                        A326&amp;B326,AG:AG,
                                        0)
                                ),
                                "Não encontrado")
                        )</f>
        <v>311.46059568344003</v>
      </c>
      <c r="AA326" s="72">
        <f t="shared" si="219"/>
        <v>23.671005271941443</v>
      </c>
      <c r="AB326" s="73"/>
      <c r="AC326" s="73"/>
      <c r="AD326" s="70" t="s">
        <v>39</v>
      </c>
      <c r="AE326" s="74"/>
      <c r="AF326" s="74"/>
    </row>
    <row r="327" spans="1:33" x14ac:dyDescent="0.25">
      <c r="A327" s="138" t="s">
        <v>88</v>
      </c>
      <c r="B327" s="60" t="s">
        <v>38</v>
      </c>
      <c r="C327" s="61" t="s">
        <v>86</v>
      </c>
      <c r="D327" s="62" t="s">
        <v>40</v>
      </c>
      <c r="E327" s="62" t="s">
        <v>89</v>
      </c>
      <c r="F327" s="63" t="s">
        <v>90</v>
      </c>
      <c r="G327" s="63">
        <v>0.13700000000000001</v>
      </c>
      <c r="H327" s="64">
        <f>IF(
                        C327="INSUMO",
                                        IFERROR(
                                            IF(
                                                INDEX(
                                                    Insumos!C:C,
                                                    MATCH(
                                                        A327&amp;B327,
                                                        Insumos!I:I,
                                                        0)
                                                )="Material",
                                                INDEX(
                                                    Insumos!F:F,
                                                    MATCH(
                                                        A327&amp;B327,
                                                        Insumos!I:I,
                                                        0)
                                                ),
                                                0
                                            ),
                                            "Não encontrado"),
                                        IFERROR(
                                            INDEX(I:I,
                                                MATCH(
                                                    A327&amp;B327,AG:AG,
                                                    0)
                                            ),
                                            "Não encontrado")
                                    )</f>
        <v>0</v>
      </c>
      <c r="I327" s="64">
        <f t="shared" si="210"/>
        <v>0</v>
      </c>
      <c r="J327" s="64">
        <f t="shared" si="211"/>
        <v>28.049120000000002</v>
      </c>
      <c r="K327" s="64">
        <f t="shared" si="211"/>
        <v>3.8427294400000003</v>
      </c>
      <c r="L327" s="64">
        <f>IF(
                        C327="INSUMO",
                                        IFERROR(
                                            IF(
                                                INDEX(
                                                    Insumos!C:C,
                                                    MATCH(
                                                        A327&amp;B327,
                                                        Insumos!I:I,
                                                        0)
                                                )="Mao_obra",
                                                INDEX(
                                                    Insumos!F:F,
                                                    MATCH(
                                                        A327&amp;B327,
                                                        Insumos!I:I,
                                                        0)
                                                ),
                                                0
                                            ),
                                            "Não encontrado"),
                                        IFERROR(
                                            INDEX(M:M,
                                                MATCH(
                                                    A327&amp;B327,AG:AG,
                                                    0)
                                            ),
                                            "Não encontrado")
                                    )</f>
        <v>23.079120000000003</v>
      </c>
      <c r="M327" s="64">
        <f t="shared" si="212"/>
        <v>3.1618394400000005</v>
      </c>
      <c r="N327" s="64">
        <f>IF(
                        C327="INSUMO",
                                        IFERROR(
                                            IF(
                                                INDEX(
                                                    Insumos!C:C,
                                                    MATCH(
                                                        A327&amp;B327,
                                                        Insumos!I:I,
                                                        0)
                                                )="Equipamento",
                                                INDEX(
                                                    Insumos!F:F,
                                                    MATCH(
                                                        A327&amp;B327,
                                                        Insumos!I:I,
                                                        0)
                                                ),
                                                0
                                            ),
                                            "Não encontrado"),
                                        IFERROR(
                                            INDEX(O:O,
                                                MATCH(
                                                    A327&amp;B327,AG:AG,
                                                    0)
                                            ),
                                            "Não encontrado")
                                    )</f>
        <v>0</v>
      </c>
      <c r="O327" s="64">
        <f t="shared" si="213"/>
        <v>0</v>
      </c>
      <c r="P327" s="64">
        <f>IF(
                        C327="INSUMO",
                                        IFERROR(
                                            IF(
                                                INDEX(
                                                    Insumos!C:C,
                                                    MATCH(
                                                        A327&amp;B327,
                                                        Insumos!I:I,
                                                        0)
                                                )="Transporte",
                                                INDEX(
                                                    Insumos!F:F,
                                                    MATCH(
                                                        A327&amp;B327,
                                                        Insumos!I:I,
                                                        0)
                                                ),
                                                0
                                            ),
                                            "Não encontrado"),
                                        IFERROR(
                                            INDEX(Q:Q,
                                                MATCH(
                                                    A327&amp;B327,AG:AG,
                                                    0)
                                            ),
                                            "Não encontrado")
                                    )</f>
        <v>0</v>
      </c>
      <c r="Q327" s="64">
        <f t="shared" si="214"/>
        <v>0</v>
      </c>
      <c r="R327" s="64">
        <f>IF(
                        C327="INSUMO",
                                        IFERROR(
                                            IF(
                                                INDEX(
                                                    Insumos!C:C,
                                                    MATCH(
                                                        A327&amp;B327,
                                                        Insumos!I:I,
                                                        0)
                                                )="Terceirizados",
                                                INDEX(
                                                    Insumos!F:F,
                                                    MATCH(
                                                        A327&amp;B327,
                                                        Insumos!I:I,
                                                        0)
                                                ),
                                                0
                                            ),
                                            "Não encontrado"),
                                        IFERROR(
                                            INDEX(S:S,
                                                MATCH(
                                                    A327&amp;B327,AG:AG,
                                                    0)
                                            ),
                                            "Não encontrado")
                                    )</f>
        <v>0</v>
      </c>
      <c r="S327" s="64">
        <f t="shared" si="215"/>
        <v>0</v>
      </c>
      <c r="T327" s="64">
        <f>IF(
                        C327="INSUMO",
                                        IFERROR(
                                            IF(
                                                INDEX(
                                                    Insumos!C:C,
                                                    MATCH(
                                                        A327&amp;B327,
                                                        Insumos!I:I,
                                                        0)
                                                )="Comissionamento",
                                                INDEX(
                                                    Insumos!F:F,
                                                    MATCH(
                                                        A327&amp;B327,
                                                        Insumos!I:I,
                                                        0)
                                                ),
                                                0
                                            ),
                                            "Não encontrado"),
                                        IFERROR(
                                            INDEX(U:U,
                                                MATCH(
                                                    A327&amp;B327,AG:AG,
                                                    0)
                                            ),
                                            "Não encontrado")
                                    )</f>
        <v>0</v>
      </c>
      <c r="U327" s="64">
        <f t="shared" si="216"/>
        <v>0</v>
      </c>
      <c r="V327" s="64">
        <f>IF(
                        C327="INSUMO",
                                        IFERROR(
                                            IF(
                                                INDEX(
                                                    Insumos!C:C,
                                                    MATCH(
                                                        A327&amp;B327,
                                                        Insumos!I:I,
                                                        0)
                                                )="Verba",
                                                INDEX(
                                                    Insumos!F:F,
                                                    MATCH(
                                                        A327&amp;B327,
                                                        Insumos!I:I,
                                                        0)
                                                ),
                                                0
                                            ),
                                            "Não encontrado"),
                                        IFERROR(
                                            INDEX(W:W,
                                                MATCH(
                                                    A327&amp;B327,AG:AG,
                                                    0)
                                            ),
                                            "Não encontrado")
                                    )</f>
        <v>0</v>
      </c>
      <c r="W327" s="64">
        <f t="shared" si="217"/>
        <v>0</v>
      </c>
      <c r="X327" s="64">
        <f>IF(
                        C327="INSUMO",
                                        IFERROR(
                                            IF(
                                                INDEX(
                                                    Insumos!C:C,
                                                    MATCH(
                                                        A327&amp;B327,
                                                        Insumos!I:I,
                                                        0)
                                                )="Outro",
                                                INDEX(
                                                    Insumos!F:F,
                                                    MATCH(
                                                        A327&amp;B327,
                                                        Insumos!I:I,
                                                        0)
                                                ),
                                                0
                                            ),
                                            "Não encontrado"),
                                        IFERROR(
                                            INDEX(Y:Y,
                                                MATCH(
                                                    A327&amp;B327,AG:AG,
                                                    0)
                                            ),
                                            "Não encontrado")
                                    )</f>
        <v>4.97</v>
      </c>
      <c r="Y327" s="64">
        <f t="shared" si="218"/>
        <v>0.68089</v>
      </c>
      <c r="Z327" s="64">
        <f>IF(
                            C327="INSUMO",
                            IFERROR(
                                INDEX(
                                    Insumos!F:F,
                                    MATCH(
                                        A327&amp;B327,
                                        Insumos!I:I,
                                        0)
                                ),
                                "Não encontrado"),
                            IFERROR(
                                INDEX(AA:AA,
                                    MATCH(
                                        A327&amp;B327,AG:AG,
                                        0)
                                ),
                                "Não encontrado")
                        )</f>
        <v>28.049120000000002</v>
      </c>
      <c r="AA327" s="64">
        <f t="shared" si="219"/>
        <v>3.8427294400000007</v>
      </c>
      <c r="AB327" s="65"/>
      <c r="AC327" s="65"/>
      <c r="AD327" s="62" t="s">
        <v>39</v>
      </c>
      <c r="AE327" s="66"/>
      <c r="AF327" s="66"/>
    </row>
    <row r="328" spans="1:33" x14ac:dyDescent="0.25">
      <c r="A328" s="137" t="s">
        <v>166</v>
      </c>
      <c r="B328" s="68" t="s">
        <v>38</v>
      </c>
      <c r="C328" s="69" t="s">
        <v>86</v>
      </c>
      <c r="D328" s="70" t="s">
        <v>40</v>
      </c>
      <c r="E328" s="70" t="s">
        <v>167</v>
      </c>
      <c r="F328" s="71" t="s">
        <v>90</v>
      </c>
      <c r="G328" s="71">
        <v>0.27400000000000002</v>
      </c>
      <c r="H328" s="72">
        <f>IF(
                        C328="INSUMO",
                                        IFERROR(
                                            IF(
                                                INDEX(
                                                    Insumos!C:C,
                                                    MATCH(
                                                        A328&amp;B328,
                                                        Insumos!I:I,
                                                        0)
                                                )="Material",
                                                INDEX(
                                                    Insumos!F:F,
                                                    MATCH(
                                                        A328&amp;B328,
                                                        Insumos!I:I,
                                                        0)
                                                ),
                                                0
                                            ),
                                            "Não encontrado"),
                                        IFERROR(
                                            INDEX(I:I,
                                                MATCH(
                                                    A328&amp;B328,AG:AG,
                                                    0)
                                            ),
                                            "Não encontrado")
                                    )</f>
        <v>0</v>
      </c>
      <c r="I328" s="72">
        <f t="shared" si="210"/>
        <v>0</v>
      </c>
      <c r="J328" s="72">
        <f t="shared" si="211"/>
        <v>38.106880000000004</v>
      </c>
      <c r="K328" s="72">
        <f t="shared" si="211"/>
        <v>10.44128512</v>
      </c>
      <c r="L328" s="72">
        <f>IF(
                        C328="INSUMO",
                                        IFERROR(
                                            IF(
                                                INDEX(
                                                    Insumos!C:C,
                                                    MATCH(
                                                        A328&amp;B328,
                                                        Insumos!I:I,
                                                        0)
                                                )="Mao_obra",
                                                INDEX(
                                                    Insumos!F:F,
                                                    MATCH(
                                                        A328&amp;B328,
                                                        Insumos!I:I,
                                                        0)
                                                ),
                                                0
                                            ),
                                            "Não encontrado"),
                                        IFERROR(
                                            INDEX(M:M,
                                                MATCH(
                                                    A328&amp;B328,AG:AG,
                                                    0)
                                            ),
                                            "Não encontrado")
                                    )</f>
        <v>33.086880000000001</v>
      </c>
      <c r="M328" s="72">
        <f t="shared" si="212"/>
        <v>9.0658051200000003</v>
      </c>
      <c r="N328" s="72">
        <f>IF(
                        C328="INSUMO",
                                        IFERROR(
                                            IF(
                                                INDEX(
                                                    Insumos!C:C,
                                                    MATCH(
                                                        A328&amp;B328,
                                                        Insumos!I:I,
                                                        0)
                                                )="Equipamento",
                                                INDEX(
                                                    Insumos!F:F,
                                                    MATCH(
                                                        A328&amp;B328,
                                                        Insumos!I:I,
                                                        0)
                                                ),
                                                0
                                            ),
                                            "Não encontrado"),
                                        IFERROR(
                                            INDEX(O:O,
                                                MATCH(
                                                    A328&amp;B328,AG:AG,
                                                    0)
                                            ),
                                            "Não encontrado")
                                    )</f>
        <v>0</v>
      </c>
      <c r="O328" s="72">
        <f t="shared" si="213"/>
        <v>0</v>
      </c>
      <c r="P328" s="72">
        <f>IF(
                        C328="INSUMO",
                                        IFERROR(
                                            IF(
                                                INDEX(
                                                    Insumos!C:C,
                                                    MATCH(
                                                        A328&amp;B328,
                                                        Insumos!I:I,
                                                        0)
                                                )="Transporte",
                                                INDEX(
                                                    Insumos!F:F,
                                                    MATCH(
                                                        A328&amp;B328,
                                                        Insumos!I:I,
                                                        0)
                                                ),
                                                0
                                            ),
                                            "Não encontrado"),
                                        IFERROR(
                                            INDEX(Q:Q,
                                                MATCH(
                                                    A328&amp;B328,AG:AG,
                                                    0)
                                            ),
                                            "Não encontrado")
                                    )</f>
        <v>0</v>
      </c>
      <c r="Q328" s="72">
        <f t="shared" si="214"/>
        <v>0</v>
      </c>
      <c r="R328" s="72">
        <f>IF(
                        C328="INSUMO",
                                        IFERROR(
                                            IF(
                                                INDEX(
                                                    Insumos!C:C,
                                                    MATCH(
                                                        A328&amp;B328,
                                                        Insumos!I:I,
                                                        0)
                                                )="Terceirizados",
                                                INDEX(
                                                    Insumos!F:F,
                                                    MATCH(
                                                        A328&amp;B328,
                                                        Insumos!I:I,
                                                        0)
                                                ),
                                                0
                                            ),
                                            "Não encontrado"),
                                        IFERROR(
                                            INDEX(S:S,
                                                MATCH(
                                                    A328&amp;B328,AG:AG,
                                                    0)
                                            ),
                                            "Não encontrado")
                                    )</f>
        <v>0</v>
      </c>
      <c r="S328" s="72">
        <f t="shared" si="215"/>
        <v>0</v>
      </c>
      <c r="T328" s="72">
        <f>IF(
                        C328="INSUMO",
                                        IFERROR(
                                            IF(
                                                INDEX(
                                                    Insumos!C:C,
                                                    MATCH(
                                                        A328&amp;B328,
                                                        Insumos!I:I,
                                                        0)
                                                )="Comissionamento",
                                                INDEX(
                                                    Insumos!F:F,
                                                    MATCH(
                                                        A328&amp;B328,
                                                        Insumos!I:I,
                                                        0)
                                                ),
                                                0
                                            ),
                                            "Não encontrado"),
                                        IFERROR(
                                            INDEX(U:U,
                                                MATCH(
                                                    A328&amp;B328,AG:AG,
                                                    0)
                                            ),
                                            "Não encontrado")
                                    )</f>
        <v>0</v>
      </c>
      <c r="U328" s="72">
        <f t="shared" si="216"/>
        <v>0</v>
      </c>
      <c r="V328" s="72">
        <f>IF(
                        C328="INSUMO",
                                        IFERROR(
                                            IF(
                                                INDEX(
                                                    Insumos!C:C,
                                                    MATCH(
                                                        A328&amp;B328,
                                                        Insumos!I:I,
                                                        0)
                                                )="Verba",
                                                INDEX(
                                                    Insumos!F:F,
                                                    MATCH(
                                                        A328&amp;B328,
                                                        Insumos!I:I,
                                                        0)
                                                ),
                                                0
                                            ),
                                            "Não encontrado"),
                                        IFERROR(
                                            INDEX(W:W,
                                                MATCH(
                                                    A328&amp;B328,AG:AG,
                                                    0)
                                            ),
                                            "Não encontrado")
                                    )</f>
        <v>0</v>
      </c>
      <c r="W328" s="72">
        <f t="shared" si="217"/>
        <v>0</v>
      </c>
      <c r="X328" s="72">
        <f>IF(
                        C328="INSUMO",
                                        IFERROR(
                                            IF(
                                                INDEX(
                                                    Insumos!C:C,
                                                    MATCH(
                                                        A328&amp;B328,
                                                        Insumos!I:I,
                                                        0)
                                                )="Outro",
                                                INDEX(
                                                    Insumos!F:F,
                                                    MATCH(
                                                        A328&amp;B328,
                                                        Insumos!I:I,
                                                        0)
                                                ),
                                                0
                                            ),
                                            "Não encontrado"),
                                        IFERROR(
                                            INDEX(Y:Y,
                                                MATCH(
                                                    A328&amp;B328,AG:AG,
                                                    0)
                                            ),
                                            "Não encontrado")
                                    )</f>
        <v>5.0199999999999996</v>
      </c>
      <c r="Y328" s="72">
        <f t="shared" si="218"/>
        <v>1.37548</v>
      </c>
      <c r="Z328" s="72">
        <f>IF(
                            C328="INSUMO",
                            IFERROR(
                                INDEX(
                                    Insumos!F:F,
                                    MATCH(
                                        A328&amp;B328,
                                        Insumos!I:I,
                                        0)
                                ),
                                "Não encontrado"),
                            IFERROR(
                                INDEX(AA:AA,
                                    MATCH(
                                        A328&amp;B328,AG:AG,
                                        0)
                                ),
                                "Não encontrado")
                        )</f>
        <v>38.106879999999997</v>
      </c>
      <c r="AA328" s="72">
        <f t="shared" si="219"/>
        <v>10.44128512</v>
      </c>
      <c r="AB328" s="73"/>
      <c r="AC328" s="73"/>
      <c r="AD328" s="70" t="s">
        <v>39</v>
      </c>
      <c r="AE328" s="74"/>
      <c r="AF328" s="74"/>
    </row>
    <row r="329" spans="1:33" x14ac:dyDescent="0.25">
      <c r="A329" s="138" t="s">
        <v>292</v>
      </c>
      <c r="B329" s="60" t="s">
        <v>38</v>
      </c>
      <c r="C329" s="61" t="s">
        <v>45</v>
      </c>
      <c r="D329" s="62" t="s">
        <v>40</v>
      </c>
      <c r="E329" s="62" t="s">
        <v>293</v>
      </c>
      <c r="F329" s="63" t="s">
        <v>78</v>
      </c>
      <c r="G329" s="63">
        <v>6</v>
      </c>
      <c r="H329" s="64">
        <f>IF(
                        C329="INSUMO",
                                        IFERROR(
                                            IF(
                                                INDEX(
                                                    Insumos!C:C,
                                                    MATCH(
                                                        A329&amp;B329,
                                                        Insumos!I:I,
                                                        0)
                                                )="Material",
                                                INDEX(
                                                    Insumos!F:F,
                                                    MATCH(
                                                        A329&amp;B329,
                                                        Insumos!I:I,
                                                        0)
                                                ),
                                                0
                                            ),
                                            "Não encontrado"),
                                        IFERROR(
                                            INDEX(I:I,
                                                MATCH(
                                                    A329&amp;B329,AG:AG,
                                                    0)
                                            ),
                                            "Não encontrado")
                                    )</f>
        <v>0.24</v>
      </c>
      <c r="I329" s="64">
        <f t="shared" si="210"/>
        <v>1.44</v>
      </c>
      <c r="J329" s="64">
        <f t="shared" si="211"/>
        <v>0</v>
      </c>
      <c r="K329" s="64">
        <f t="shared" si="211"/>
        <v>0</v>
      </c>
      <c r="L329" s="64">
        <f>IF(
                        C329="INSUMO",
                                        IFERROR(
                                            IF(
                                                INDEX(
                                                    Insumos!C:C,
                                                    MATCH(
                                                        A329&amp;B329,
                                                        Insumos!I:I,
                                                        0)
                                                )="Mao_obra",
                                                INDEX(
                                                    Insumos!F:F,
                                                    MATCH(
                                                        A329&amp;B329,
                                                        Insumos!I:I,
                                                        0)
                                                ),
                                                0
                                            ),
                                            "Não encontrado"),
                                        IFERROR(
                                            INDEX(M:M,
                                                MATCH(
                                                    A329&amp;B329,AG:AG,
                                                    0)
                                            ),
                                            "Não encontrado")
                                    )</f>
        <v>0</v>
      </c>
      <c r="M329" s="64">
        <f t="shared" si="212"/>
        <v>0</v>
      </c>
      <c r="N329" s="64">
        <f>IF(
                        C329="INSUMO",
                                        IFERROR(
                                            IF(
                                                INDEX(
                                                    Insumos!C:C,
                                                    MATCH(
                                                        A329&amp;B329,
                                                        Insumos!I:I,
                                                        0)
                                                )="Equipamento",
                                                INDEX(
                                                    Insumos!F:F,
                                                    MATCH(
                                                        A329&amp;B329,
                                                        Insumos!I:I,
                                                        0)
                                                ),
                                                0
                                            ),
                                            "Não encontrado"),
                                        IFERROR(
                                            INDEX(O:O,
                                                MATCH(
                                                    A329&amp;B329,AG:AG,
                                                    0)
                                            ),
                                            "Não encontrado")
                                    )</f>
        <v>0</v>
      </c>
      <c r="O329" s="64">
        <f t="shared" si="213"/>
        <v>0</v>
      </c>
      <c r="P329" s="64">
        <f>IF(
                        C329="INSUMO",
                                        IFERROR(
                                            IF(
                                                INDEX(
                                                    Insumos!C:C,
                                                    MATCH(
                                                        A329&amp;B329,
                                                        Insumos!I:I,
                                                        0)
                                                )="Transporte",
                                                INDEX(
                                                    Insumos!F:F,
                                                    MATCH(
                                                        A329&amp;B329,
                                                        Insumos!I:I,
                                                        0)
                                                ),
                                                0
                                            ),
                                            "Não encontrado"),
                                        IFERROR(
                                            INDEX(Q:Q,
                                                MATCH(
                                                    A329&amp;B329,AG:AG,
                                                    0)
                                            ),
                                            "Não encontrado")
                                    )</f>
        <v>0</v>
      </c>
      <c r="Q329" s="64">
        <f t="shared" si="214"/>
        <v>0</v>
      </c>
      <c r="R329" s="64">
        <f>IF(
                        C329="INSUMO",
                                        IFERROR(
                                            IF(
                                                INDEX(
                                                    Insumos!C:C,
                                                    MATCH(
                                                        A329&amp;B329,
                                                        Insumos!I:I,
                                                        0)
                                                )="Terceirizados",
                                                INDEX(
                                                    Insumos!F:F,
                                                    MATCH(
                                                        A329&amp;B329,
                                                        Insumos!I:I,
                                                        0)
                                                ),
                                                0
                                            ),
                                            "Não encontrado"),
                                        IFERROR(
                                            INDEX(S:S,
                                                MATCH(
                                                    A329&amp;B329,AG:AG,
                                                    0)
                                            ),
                                            "Não encontrado")
                                    )</f>
        <v>0</v>
      </c>
      <c r="S329" s="64">
        <f t="shared" si="215"/>
        <v>0</v>
      </c>
      <c r="T329" s="64">
        <f>IF(
                        C329="INSUMO",
                                        IFERROR(
                                            IF(
                                                INDEX(
                                                    Insumos!C:C,
                                                    MATCH(
                                                        A329&amp;B329,
                                                        Insumos!I:I,
                                                        0)
                                                )="Comissionamento",
                                                INDEX(
                                                    Insumos!F:F,
                                                    MATCH(
                                                        A329&amp;B329,
                                                        Insumos!I:I,
                                                        0)
                                                ),
                                                0
                                            ),
                                            "Não encontrado"),
                                        IFERROR(
                                            INDEX(U:U,
                                                MATCH(
                                                    A329&amp;B329,AG:AG,
                                                    0)
                                            ),
                                            "Não encontrado")
                                    )</f>
        <v>0</v>
      </c>
      <c r="U329" s="64">
        <f t="shared" si="216"/>
        <v>0</v>
      </c>
      <c r="V329" s="64">
        <f>IF(
                        C329="INSUMO",
                                        IFERROR(
                                            IF(
                                                INDEX(
                                                    Insumos!C:C,
                                                    MATCH(
                                                        A329&amp;B329,
                                                        Insumos!I:I,
                                                        0)
                                                )="Verba",
                                                INDEX(
                                                    Insumos!F:F,
                                                    MATCH(
                                                        A329&amp;B329,
                                                        Insumos!I:I,
                                                        0)
                                                ),
                                                0
                                            ),
                                            "Não encontrado"),
                                        IFERROR(
                                            INDEX(W:W,
                                                MATCH(
                                                    A329&amp;B329,AG:AG,
                                                    0)
                                            ),
                                            "Não encontrado")
                                    )</f>
        <v>0</v>
      </c>
      <c r="W329" s="64">
        <f t="shared" si="217"/>
        <v>0</v>
      </c>
      <c r="X329" s="64">
        <f>IF(
                        C329="INSUMO",
                                        IFERROR(
                                            IF(
                                                INDEX(
                                                    Insumos!C:C,
                                                    MATCH(
                                                        A329&amp;B329,
                                                        Insumos!I:I,
                                                        0)
                                                )="Outro",
                                                INDEX(
                                                    Insumos!F:F,
                                                    MATCH(
                                                        A329&amp;B329,
                                                        Insumos!I:I,
                                                        0)
                                                ),
                                                0
                                            ),
                                            "Não encontrado"),
                                        IFERROR(
                                            INDEX(Y:Y,
                                                MATCH(
                                                    A329&amp;B329,AG:AG,
                                                    0)
                                            ),
                                            "Não encontrado")
                                    )</f>
        <v>0</v>
      </c>
      <c r="Y329" s="64">
        <f t="shared" si="218"/>
        <v>0</v>
      </c>
      <c r="Z329" s="64">
        <f>IF(
                            C329="INSUMO",
                            IFERROR(
                                INDEX(
                                    Insumos!F:F,
                                    MATCH(
                                        A329&amp;B329,
                                        Insumos!I:I,
                                        0)
                                ),
                                "Não encontrado"),
                            IFERROR(
                                INDEX(AA:AA,
                                    MATCH(
                                        A329&amp;B329,AG:AG,
                                        0)
                                ),
                                "Não encontrado")
                        )</f>
        <v>0.24</v>
      </c>
      <c r="AA329" s="64">
        <f t="shared" si="219"/>
        <v>1.44</v>
      </c>
      <c r="AB329" s="65"/>
      <c r="AC329" s="65"/>
      <c r="AD329" s="62" t="s">
        <v>39</v>
      </c>
      <c r="AE329" s="66"/>
      <c r="AF329" s="66"/>
    </row>
    <row r="330" spans="1:33" x14ac:dyDescent="0.25">
      <c r="A330" s="137" t="s">
        <v>278</v>
      </c>
      <c r="B330" s="68" t="s">
        <v>38</v>
      </c>
      <c r="C330" s="69" t="s">
        <v>45</v>
      </c>
      <c r="D330" s="70" t="s">
        <v>40</v>
      </c>
      <c r="E330" s="70" t="s">
        <v>279</v>
      </c>
      <c r="F330" s="71" t="s">
        <v>132</v>
      </c>
      <c r="G330" s="71">
        <v>8.9999999999999993E-3</v>
      </c>
      <c r="H330" s="72">
        <f>IF(
                        C330="INSUMO",
                                        IFERROR(
                                            IF(
                                                INDEX(
                                                    Insumos!C:C,
                                                    MATCH(
                                                        A330&amp;B330,
                                                        Insumos!I:I,
                                                        0)
                                                )="Material",
                                                INDEX(
                                                    Insumos!F:F,
                                                    MATCH(
                                                        A330&amp;B330,
                                                        Insumos!I:I,
                                                        0)
                                                ),
                                                0
                                            ),
                                            "Não encontrado"),
                                        IFERROR(
                                            INDEX(I:I,
                                                MATCH(
                                                    A330&amp;B330,AG:AG,
                                                    0)
                                            ),
                                            "Não encontrado")
                                    )</f>
        <v>5.37</v>
      </c>
      <c r="I330" s="72">
        <f t="shared" si="210"/>
        <v>4.8329999999999998E-2</v>
      </c>
      <c r="J330" s="72">
        <f t="shared" si="211"/>
        <v>0</v>
      </c>
      <c r="K330" s="72">
        <f t="shared" si="211"/>
        <v>0</v>
      </c>
      <c r="L330" s="72">
        <f>IF(
                        C330="INSUMO",
                                        IFERROR(
                                            IF(
                                                INDEX(
                                                    Insumos!C:C,
                                                    MATCH(
                                                        A330&amp;B330,
                                                        Insumos!I:I,
                                                        0)
                                                )="Mao_obra",
                                                INDEX(
                                                    Insumos!F:F,
                                                    MATCH(
                                                        A330&amp;B330,
                                                        Insumos!I:I,
                                                        0)
                                                ),
                                                0
                                            ),
                                            "Não encontrado"),
                                        IFERROR(
                                            INDEX(M:M,
                                                MATCH(
                                                    A330&amp;B330,AG:AG,
                                                    0)
                                            ),
                                            "Não encontrado")
                                    )</f>
        <v>0</v>
      </c>
      <c r="M330" s="72">
        <f t="shared" si="212"/>
        <v>0</v>
      </c>
      <c r="N330" s="72">
        <f>IF(
                        C330="INSUMO",
                                        IFERROR(
                                            IF(
                                                INDEX(
                                                    Insumos!C:C,
                                                    MATCH(
                                                        A330&amp;B330,
                                                        Insumos!I:I,
                                                        0)
                                                )="Equipamento",
                                                INDEX(
                                                    Insumos!F:F,
                                                    MATCH(
                                                        A330&amp;B330,
                                                        Insumos!I:I,
                                                        0)
                                                ),
                                                0
                                            ),
                                            "Não encontrado"),
                                        IFERROR(
                                            INDEX(O:O,
                                                MATCH(
                                                    A330&amp;B330,AG:AG,
                                                    0)
                                            ),
                                            "Não encontrado")
                                    )</f>
        <v>0</v>
      </c>
      <c r="O330" s="72">
        <f t="shared" si="213"/>
        <v>0</v>
      </c>
      <c r="P330" s="72">
        <f>IF(
                        C330="INSUMO",
                                        IFERROR(
                                            IF(
                                                INDEX(
                                                    Insumos!C:C,
                                                    MATCH(
                                                        A330&amp;B330,
                                                        Insumos!I:I,
                                                        0)
                                                )="Transporte",
                                                INDEX(
                                                    Insumos!F:F,
                                                    MATCH(
                                                        A330&amp;B330,
                                                        Insumos!I:I,
                                                        0)
                                                ),
                                                0
                                            ),
                                            "Não encontrado"),
                                        IFERROR(
                                            INDEX(Q:Q,
                                                MATCH(
                                                    A330&amp;B330,AG:AG,
                                                    0)
                                            ),
                                            "Não encontrado")
                                    )</f>
        <v>0</v>
      </c>
      <c r="Q330" s="72">
        <f t="shared" si="214"/>
        <v>0</v>
      </c>
      <c r="R330" s="72">
        <f>IF(
                        C330="INSUMO",
                                        IFERROR(
                                            IF(
                                                INDEX(
                                                    Insumos!C:C,
                                                    MATCH(
                                                        A330&amp;B330,
                                                        Insumos!I:I,
                                                        0)
                                                )="Terceirizados",
                                                INDEX(
                                                    Insumos!F:F,
                                                    MATCH(
                                                        A330&amp;B330,
                                                        Insumos!I:I,
                                                        0)
                                                ),
                                                0
                                            ),
                                            "Não encontrado"),
                                        IFERROR(
                                            INDEX(S:S,
                                                MATCH(
                                                    A330&amp;B330,AG:AG,
                                                    0)
                                            ),
                                            "Não encontrado")
                                    )</f>
        <v>0</v>
      </c>
      <c r="S330" s="72">
        <f t="shared" si="215"/>
        <v>0</v>
      </c>
      <c r="T330" s="72">
        <f>IF(
                        C330="INSUMO",
                                        IFERROR(
                                            IF(
                                                INDEX(
                                                    Insumos!C:C,
                                                    MATCH(
                                                        A330&amp;B330,
                                                        Insumos!I:I,
                                                        0)
                                                )="Comissionamento",
                                                INDEX(
                                                    Insumos!F:F,
                                                    MATCH(
                                                        A330&amp;B330,
                                                        Insumos!I:I,
                                                        0)
                                                ),
                                                0
                                            ),
                                            "Não encontrado"),
                                        IFERROR(
                                            INDEX(U:U,
                                                MATCH(
                                                    A330&amp;B330,AG:AG,
                                                    0)
                                            ),
                                            "Não encontrado")
                                    )</f>
        <v>0</v>
      </c>
      <c r="U330" s="72">
        <f t="shared" si="216"/>
        <v>0</v>
      </c>
      <c r="V330" s="72">
        <f>IF(
                        C330="INSUMO",
                                        IFERROR(
                                            IF(
                                                INDEX(
                                                    Insumos!C:C,
                                                    MATCH(
                                                        A330&amp;B330,
                                                        Insumos!I:I,
                                                        0)
                                                )="Verba",
                                                INDEX(
                                                    Insumos!F:F,
                                                    MATCH(
                                                        A330&amp;B330,
                                                        Insumos!I:I,
                                                        0)
                                                ),
                                                0
                                            ),
                                            "Não encontrado"),
                                        IFERROR(
                                            INDEX(W:W,
                                                MATCH(
                                                    A330&amp;B330,AG:AG,
                                                    0)
                                            ),
                                            "Não encontrado")
                                    )</f>
        <v>0</v>
      </c>
      <c r="W330" s="72">
        <f t="shared" si="217"/>
        <v>0</v>
      </c>
      <c r="X330" s="72">
        <f>IF(
                        C330="INSUMO",
                                        IFERROR(
                                            IF(
                                                INDEX(
                                                    Insumos!C:C,
                                                    MATCH(
                                                        A330&amp;B330,
                                                        Insumos!I:I,
                                                        0)
                                                )="Outro",
                                                INDEX(
                                                    Insumos!F:F,
                                                    MATCH(
                                                        A330&amp;B330,
                                                        Insumos!I:I,
                                                        0)
                                                ),
                                                0
                                            ),
                                            "Não encontrado"),
                                        IFERROR(
                                            INDEX(Y:Y,
                                                MATCH(
                                                    A330&amp;B330,AG:AG,
                                                    0)
                                            ),
                                            "Não encontrado")
                                    )</f>
        <v>0</v>
      </c>
      <c r="Y330" s="72">
        <f t="shared" si="218"/>
        <v>0</v>
      </c>
      <c r="Z330" s="72">
        <f>IF(
                            C330="INSUMO",
                            IFERROR(
                                INDEX(
                                    Insumos!F:F,
                                    MATCH(
                                        A330&amp;B330,
                                        Insumos!I:I,
                                        0)
                                ),
                                "Não encontrado"),
                            IFERROR(
                                INDEX(AA:AA,
                                    MATCH(
                                        A330&amp;B330,AG:AG,
                                        0)
                                ),
                                "Não encontrado")
                        )</f>
        <v>5.37</v>
      </c>
      <c r="AA330" s="72">
        <f t="shared" si="219"/>
        <v>4.8329999999999998E-2</v>
      </c>
      <c r="AB330" s="73"/>
      <c r="AC330" s="73"/>
      <c r="AD330" s="70" t="s">
        <v>39</v>
      </c>
      <c r="AE330" s="74"/>
      <c r="AF330" s="74"/>
    </row>
    <row r="331" spans="1:33" x14ac:dyDescent="0.25">
      <c r="A331" s="136" t="s">
        <v>409</v>
      </c>
      <c r="B331" s="51" t="s">
        <v>38</v>
      </c>
      <c r="C331" s="52" t="s">
        <v>39</v>
      </c>
      <c r="D331" s="53" t="s">
        <v>40</v>
      </c>
      <c r="E331" s="53" t="s">
        <v>410</v>
      </c>
      <c r="F331" s="54" t="s">
        <v>83</v>
      </c>
      <c r="G331" s="55"/>
      <c r="H331" s="56"/>
      <c r="I331" s="56">
        <f>SUM(I332:I334)</f>
        <v>1.9442279</v>
      </c>
      <c r="J331" s="56"/>
      <c r="K331" s="56">
        <f>SUM(K332:K334)</f>
        <v>8.7938247847501749</v>
      </c>
      <c r="L331" s="56"/>
      <c r="M331" s="56">
        <f>SUM(M332:M334)</f>
        <v>7.5706577130288002</v>
      </c>
      <c r="N331" s="56"/>
      <c r="O331" s="56">
        <f>SUM(O332:O334)</f>
        <v>8.0335092213759986E-3</v>
      </c>
      <c r="P331" s="56"/>
      <c r="Q331" s="56">
        <f>SUM(Q332:Q334)</f>
        <v>0</v>
      </c>
      <c r="R331" s="56"/>
      <c r="S331" s="56">
        <f>SUM(S332:S334)</f>
        <v>0</v>
      </c>
      <c r="T331" s="56"/>
      <c r="U331" s="56">
        <f>SUM(U332:U334)</f>
        <v>0</v>
      </c>
      <c r="V331" s="56"/>
      <c r="W331" s="56">
        <f>SUM(W332:W334)</f>
        <v>0</v>
      </c>
      <c r="X331" s="56"/>
      <c r="Y331" s="56">
        <f>SUM(Y332:Y334)</f>
        <v>1.2151335624999999</v>
      </c>
      <c r="Z331" s="56"/>
      <c r="AA331" s="56">
        <f>SUM(AA332:AA334)</f>
        <v>10.738052684750174</v>
      </c>
      <c r="AB331" s="57" t="s">
        <v>39</v>
      </c>
      <c r="AC331" s="57"/>
      <c r="AD331" s="53" t="s">
        <v>39</v>
      </c>
      <c r="AE331" s="58" t="s">
        <v>39</v>
      </c>
      <c r="AF331" s="58" t="s">
        <v>411</v>
      </c>
      <c r="AG331" t="str">
        <f>A331&amp;B331&amp;C331</f>
        <v>87905SINAPI</v>
      </c>
    </row>
    <row r="332" spans="1:33" x14ac:dyDescent="0.25">
      <c r="A332" s="137" t="s">
        <v>88</v>
      </c>
      <c r="B332" s="68" t="s">
        <v>38</v>
      </c>
      <c r="C332" s="69" t="s">
        <v>86</v>
      </c>
      <c r="D332" s="70" t="s">
        <v>40</v>
      </c>
      <c r="E332" s="70" t="s">
        <v>89</v>
      </c>
      <c r="F332" s="71" t="s">
        <v>90</v>
      </c>
      <c r="G332" s="71">
        <v>5.7500000000000002E-2</v>
      </c>
      <c r="H332" s="72">
        <f>IF(
                        C332="INSUMO",
                                        IFERROR(
                                            IF(
                                                INDEX(
                                                    Insumos!C:C,
                                                    MATCH(
                                                        A332&amp;B332,
                                                        Insumos!I:I,
                                                        0)
                                                )="Material",
                                                INDEX(
                                                    Insumos!F:F,
                                                    MATCH(
                                                        A332&amp;B332,
                                                        Insumos!I:I,
                                                        0)
                                                ),
                                                0
                                            ),
                                            "Não encontrado"),
                                        IFERROR(
                                            INDEX(I:I,
                                                MATCH(
                                                    A332&amp;B332,AG:AG,
                                                    0)
                                            ),
                                            "Não encontrado")
                                    )</f>
        <v>0</v>
      </c>
      <c r="I332" s="72">
        <f>H332*G332/1</f>
        <v>0</v>
      </c>
      <c r="J332" s="72">
        <f t="shared" ref="J332:K334" si="220">T332 + N332 + L332 + X332 + R332 + P332 + V332</f>
        <v>28.049120000000002</v>
      </c>
      <c r="K332" s="72">
        <f t="shared" si="220"/>
        <v>1.6128244</v>
      </c>
      <c r="L332" s="72">
        <f>IF(
                        C332="INSUMO",
                                        IFERROR(
                                            IF(
                                                INDEX(
                                                    Insumos!C:C,
                                                    MATCH(
                                                        A332&amp;B332,
                                                        Insumos!I:I,
                                                        0)
                                                )="Mao_obra",
                                                INDEX(
                                                    Insumos!F:F,
                                                    MATCH(
                                                        A332&amp;B332,
                                                        Insumos!I:I,
                                                        0)
                                                ),
                                                0
                                            ),
                                            "Não encontrado"),
                                        IFERROR(
                                            INDEX(M:M,
                                                MATCH(
                                                    A332&amp;B332,AG:AG,
                                                    0)
                                            ),
                                            "Não encontrado")
                                    )</f>
        <v>23.079120000000003</v>
      </c>
      <c r="M332" s="72">
        <f>L332*G332/1</f>
        <v>1.3270494000000002</v>
      </c>
      <c r="N332" s="72">
        <f>IF(
                        C332="INSUMO",
                                        IFERROR(
                                            IF(
                                                INDEX(
                                                    Insumos!C:C,
                                                    MATCH(
                                                        A332&amp;B332,
                                                        Insumos!I:I,
                                                        0)
                                                )="Equipamento",
                                                INDEX(
                                                    Insumos!F:F,
                                                    MATCH(
                                                        A332&amp;B332,
                                                        Insumos!I:I,
                                                        0)
                                                ),
                                                0
                                            ),
                                            "Não encontrado"),
                                        IFERROR(
                                            INDEX(O:O,
                                                MATCH(
                                                    A332&amp;B332,AG:AG,
                                                    0)
                                            ),
                                            "Não encontrado")
                                    )</f>
        <v>0</v>
      </c>
      <c r="O332" s="72">
        <f>N332*G332/1</f>
        <v>0</v>
      </c>
      <c r="P332" s="72">
        <f>IF(
                        C332="INSUMO",
                                        IFERROR(
                                            IF(
                                                INDEX(
                                                    Insumos!C:C,
                                                    MATCH(
                                                        A332&amp;B332,
                                                        Insumos!I:I,
                                                        0)
                                                )="Transporte",
                                                INDEX(
                                                    Insumos!F:F,
                                                    MATCH(
                                                        A332&amp;B332,
                                                        Insumos!I:I,
                                                        0)
                                                ),
                                                0
                                            ),
                                            "Não encontrado"),
                                        IFERROR(
                                            INDEX(Q:Q,
                                                MATCH(
                                                    A332&amp;B332,AG:AG,
                                                    0)
                                            ),
                                            "Não encontrado")
                                    )</f>
        <v>0</v>
      </c>
      <c r="Q332" s="72">
        <f>P332*G332/1</f>
        <v>0</v>
      </c>
      <c r="R332" s="72">
        <f>IF(
                        C332="INSUMO",
                                        IFERROR(
                                            IF(
                                                INDEX(
                                                    Insumos!C:C,
                                                    MATCH(
                                                        A332&amp;B332,
                                                        Insumos!I:I,
                                                        0)
                                                )="Terceirizados",
                                                INDEX(
                                                    Insumos!F:F,
                                                    MATCH(
                                                        A332&amp;B332,
                                                        Insumos!I:I,
                                                        0)
                                                ),
                                                0
                                            ),
                                            "Não encontrado"),
                                        IFERROR(
                                            INDEX(S:S,
                                                MATCH(
                                                    A332&amp;B332,AG:AG,
                                                    0)
                                            ),
                                            "Não encontrado")
                                    )</f>
        <v>0</v>
      </c>
      <c r="S332" s="72">
        <f>R332*G332/1</f>
        <v>0</v>
      </c>
      <c r="T332" s="72">
        <f>IF(
                        C332="INSUMO",
                                        IFERROR(
                                            IF(
                                                INDEX(
                                                    Insumos!C:C,
                                                    MATCH(
                                                        A332&amp;B332,
                                                        Insumos!I:I,
                                                        0)
                                                )="Comissionamento",
                                                INDEX(
                                                    Insumos!F:F,
                                                    MATCH(
                                                        A332&amp;B332,
                                                        Insumos!I:I,
                                                        0)
                                                ),
                                                0
                                            ),
                                            "Não encontrado"),
                                        IFERROR(
                                            INDEX(U:U,
                                                MATCH(
                                                    A332&amp;B332,AG:AG,
                                                    0)
                                            ),
                                            "Não encontrado")
                                    )</f>
        <v>0</v>
      </c>
      <c r="U332" s="72">
        <f>T332*G332/1</f>
        <v>0</v>
      </c>
      <c r="V332" s="72">
        <f>IF(
                        C332="INSUMO",
                                        IFERROR(
                                            IF(
                                                INDEX(
                                                    Insumos!C:C,
                                                    MATCH(
                                                        A332&amp;B332,
                                                        Insumos!I:I,
                                                        0)
                                                )="Verba",
                                                INDEX(
                                                    Insumos!F:F,
                                                    MATCH(
                                                        A332&amp;B332,
                                                        Insumos!I:I,
                                                        0)
                                                ),
                                                0
                                            ),
                                            "Não encontrado"),
                                        IFERROR(
                                            INDEX(W:W,
                                                MATCH(
                                                    A332&amp;B332,AG:AG,
                                                    0)
                                            ),
                                            "Não encontrado")
                                    )</f>
        <v>0</v>
      </c>
      <c r="W332" s="72">
        <f>V332*G332/1</f>
        <v>0</v>
      </c>
      <c r="X332" s="72">
        <f>IF(
                        C332="INSUMO",
                                        IFERROR(
                                            IF(
                                                INDEX(
                                                    Insumos!C:C,
                                                    MATCH(
                                                        A332&amp;B332,
                                                        Insumos!I:I,
                                                        0)
                                                )="Outro",
                                                INDEX(
                                                    Insumos!F:F,
                                                    MATCH(
                                                        A332&amp;B332,
                                                        Insumos!I:I,
                                                        0)
                                                ),
                                                0
                                            ),
                                            "Não encontrado"),
                                        IFERROR(
                                            INDEX(Y:Y,
                                                MATCH(
                                                    A332&amp;B332,AG:AG,
                                                    0)
                                            ),
                                            "Não encontrado")
                                    )</f>
        <v>4.97</v>
      </c>
      <c r="Y332" s="72">
        <f>X332*G332/1</f>
        <v>0.285775</v>
      </c>
      <c r="Z332" s="72">
        <f>IF(
                            C332="INSUMO",
                            IFERROR(
                                INDEX(
                                    Insumos!F:F,
                                    MATCH(
                                        A332&amp;B332,
                                        Insumos!I:I,
                                        0)
                                ),
                                "Não encontrado"),
                            IFERROR(
                                INDEX(AA:AA,
                                    MATCH(
                                        A332&amp;B332,AG:AG,
                                        0)
                                ),
                                "Não encontrado")
                        )</f>
        <v>28.049120000000002</v>
      </c>
      <c r="AA332" s="72">
        <f>G332*Z332</f>
        <v>1.6128244000000003</v>
      </c>
      <c r="AB332" s="73"/>
      <c r="AC332" s="73"/>
      <c r="AD332" s="70" t="s">
        <v>39</v>
      </c>
      <c r="AE332" s="74"/>
      <c r="AF332" s="74"/>
    </row>
    <row r="333" spans="1:33" x14ac:dyDescent="0.25">
      <c r="A333" s="138" t="s">
        <v>166</v>
      </c>
      <c r="B333" s="60" t="s">
        <v>38</v>
      </c>
      <c r="C333" s="61" t="s">
        <v>86</v>
      </c>
      <c r="D333" s="62" t="s">
        <v>40</v>
      </c>
      <c r="E333" s="62" t="s">
        <v>167</v>
      </c>
      <c r="F333" s="63" t="s">
        <v>90</v>
      </c>
      <c r="G333" s="63">
        <v>0.1724</v>
      </c>
      <c r="H333" s="64">
        <f>IF(
                        C333="INSUMO",
                                        IFERROR(
                                            IF(
                                                INDEX(
                                                    Insumos!C:C,
                                                    MATCH(
                                                        A333&amp;B333,
                                                        Insumos!I:I,
                                                        0)
                                                )="Material",
                                                INDEX(
                                                    Insumos!F:F,
                                                    MATCH(
                                                        A333&amp;B333,
                                                        Insumos!I:I,
                                                        0)
                                                ),
                                                0
                                            ),
                                            "Não encontrado"),
                                        IFERROR(
                                            INDEX(I:I,
                                                MATCH(
                                                    A333&amp;B333,AG:AG,
                                                    0)
                                            ),
                                            "Não encontrado")
                                    )</f>
        <v>0</v>
      </c>
      <c r="I333" s="64">
        <f>H333*G333/1</f>
        <v>0</v>
      </c>
      <c r="J333" s="64">
        <f t="shared" si="220"/>
        <v>38.106880000000004</v>
      </c>
      <c r="K333" s="64">
        <f t="shared" si="220"/>
        <v>6.5696261119999999</v>
      </c>
      <c r="L333" s="64">
        <f>IF(
                        C333="INSUMO",
                                        IFERROR(
                                            IF(
                                                INDEX(
                                                    Insumos!C:C,
                                                    MATCH(
                                                        A333&amp;B333,
                                                        Insumos!I:I,
                                                        0)
                                                )="Mao_obra",
                                                INDEX(
                                                    Insumos!F:F,
                                                    MATCH(
                                                        A333&amp;B333,
                                                        Insumos!I:I,
                                                        0)
                                                ),
                                                0
                                            ),
                                            "Não encontrado"),
                                        IFERROR(
                                            INDEX(M:M,
                                                MATCH(
                                                    A333&amp;B333,AG:AG,
                                                    0)
                                            ),
                                            "Não encontrado")
                                    )</f>
        <v>33.086880000000001</v>
      </c>
      <c r="M333" s="64">
        <f>L333*G333/1</f>
        <v>5.7041781120000001</v>
      </c>
      <c r="N333" s="64">
        <f>IF(
                        C333="INSUMO",
                                        IFERROR(
                                            IF(
                                                INDEX(
                                                    Insumos!C:C,
                                                    MATCH(
                                                        A333&amp;B333,
                                                        Insumos!I:I,
                                                        0)
                                                )="Equipamento",
                                                INDEX(
                                                    Insumos!F:F,
                                                    MATCH(
                                                        A333&amp;B333,
                                                        Insumos!I:I,
                                                        0)
                                                ),
                                                0
                                            ),
                                            "Não encontrado"),
                                        IFERROR(
                                            INDEX(O:O,
                                                MATCH(
                                                    A333&amp;B333,AG:AG,
                                                    0)
                                            ),
                                            "Não encontrado")
                                    )</f>
        <v>0</v>
      </c>
      <c r="O333" s="64">
        <f>N333*G333/1</f>
        <v>0</v>
      </c>
      <c r="P333" s="64">
        <f>IF(
                        C333="INSUMO",
                                        IFERROR(
                                            IF(
                                                INDEX(
                                                    Insumos!C:C,
                                                    MATCH(
                                                        A333&amp;B333,
                                                        Insumos!I:I,
                                                        0)
                                                )="Transporte",
                                                INDEX(
                                                    Insumos!F:F,
                                                    MATCH(
                                                        A333&amp;B333,
                                                        Insumos!I:I,
                                                        0)
                                                ),
                                                0
                                            ),
                                            "Não encontrado"),
                                        IFERROR(
                                            INDEX(Q:Q,
                                                MATCH(
                                                    A333&amp;B333,AG:AG,
                                                    0)
                                            ),
                                            "Não encontrado")
                                    )</f>
        <v>0</v>
      </c>
      <c r="Q333" s="64">
        <f>P333*G333/1</f>
        <v>0</v>
      </c>
      <c r="R333" s="64">
        <f>IF(
                        C333="INSUMO",
                                        IFERROR(
                                            IF(
                                                INDEX(
                                                    Insumos!C:C,
                                                    MATCH(
                                                        A333&amp;B333,
                                                        Insumos!I:I,
                                                        0)
                                                )="Terceirizados",
                                                INDEX(
                                                    Insumos!F:F,
                                                    MATCH(
                                                        A333&amp;B333,
                                                        Insumos!I:I,
                                                        0)
                                                ),
                                                0
                                            ),
                                            "Não encontrado"),
                                        IFERROR(
                                            INDEX(S:S,
                                                MATCH(
                                                    A333&amp;B333,AG:AG,
                                                    0)
                                            ),
                                            "Não encontrado")
                                    )</f>
        <v>0</v>
      </c>
      <c r="S333" s="64">
        <f>R333*G333/1</f>
        <v>0</v>
      </c>
      <c r="T333" s="64">
        <f>IF(
                        C333="INSUMO",
                                        IFERROR(
                                            IF(
                                                INDEX(
                                                    Insumos!C:C,
                                                    MATCH(
                                                        A333&amp;B333,
                                                        Insumos!I:I,
                                                        0)
                                                )="Comissionamento",
                                                INDEX(
                                                    Insumos!F:F,
                                                    MATCH(
                                                        A333&amp;B333,
                                                        Insumos!I:I,
                                                        0)
                                                ),
                                                0
                                            ),
                                            "Não encontrado"),
                                        IFERROR(
                                            INDEX(U:U,
                                                MATCH(
                                                    A333&amp;B333,AG:AG,
                                                    0)
                                            ),
                                            "Não encontrado")
                                    )</f>
        <v>0</v>
      </c>
      <c r="U333" s="64">
        <f>T333*G333/1</f>
        <v>0</v>
      </c>
      <c r="V333" s="64">
        <f>IF(
                        C333="INSUMO",
                                        IFERROR(
                                            IF(
                                                INDEX(
                                                    Insumos!C:C,
                                                    MATCH(
                                                        A333&amp;B333,
                                                        Insumos!I:I,
                                                        0)
                                                )="Verba",
                                                INDEX(
                                                    Insumos!F:F,
                                                    MATCH(
                                                        A333&amp;B333,
                                                        Insumos!I:I,
                                                        0)
                                                ),
                                                0
                                            ),
                                            "Não encontrado"),
                                        IFERROR(
                                            INDEX(W:W,
                                                MATCH(
                                                    A333&amp;B333,AG:AG,
                                                    0)
                                            ),
                                            "Não encontrado")
                                    )</f>
        <v>0</v>
      </c>
      <c r="W333" s="64">
        <f>V333*G333/1</f>
        <v>0</v>
      </c>
      <c r="X333" s="64">
        <f>IF(
                        C333="INSUMO",
                                        IFERROR(
                                            IF(
                                                INDEX(
                                                    Insumos!C:C,
                                                    MATCH(
                                                        A333&amp;B333,
                                                        Insumos!I:I,
                                                        0)
                                                )="Outro",
                                                INDEX(
                                                    Insumos!F:F,
                                                    MATCH(
                                                        A333&amp;B333,
                                                        Insumos!I:I,
                                                        0)
                                                ),
                                                0
                                            ),
                                            "Não encontrado"),
                                        IFERROR(
                                            INDEX(Y:Y,
                                                MATCH(
                                                    A333&amp;B333,AG:AG,
                                                    0)
                                            ),
                                            "Não encontrado")
                                    )</f>
        <v>5.0199999999999996</v>
      </c>
      <c r="Y333" s="64">
        <f>X333*G333/1</f>
        <v>0.86544799999999988</v>
      </c>
      <c r="Z333" s="64">
        <f>IF(
                            C333="INSUMO",
                            IFERROR(
                                INDEX(
                                    Insumos!F:F,
                                    MATCH(
                                        A333&amp;B333,
                                        Insumos!I:I,
                                        0)
                                ),
                                "Não encontrado"),
                            IFERROR(
                                INDEX(AA:AA,
                                    MATCH(
                                        A333&amp;B333,AG:AG,
                                        0)
                                ),
                                "Não encontrado")
                        )</f>
        <v>38.106879999999997</v>
      </c>
      <c r="AA333" s="64">
        <f>G333*Z333</f>
        <v>6.569626111999999</v>
      </c>
      <c r="AB333" s="65"/>
      <c r="AC333" s="65"/>
      <c r="AD333" s="62" t="s">
        <v>39</v>
      </c>
      <c r="AE333" s="66"/>
      <c r="AF333" s="66"/>
    </row>
    <row r="334" spans="1:33" x14ac:dyDescent="0.25">
      <c r="A334" s="137" t="s">
        <v>412</v>
      </c>
      <c r="B334" s="68" t="s">
        <v>38</v>
      </c>
      <c r="C334" s="69" t="s">
        <v>86</v>
      </c>
      <c r="D334" s="70" t="s">
        <v>40</v>
      </c>
      <c r="E334" s="70" t="s">
        <v>413</v>
      </c>
      <c r="F334" s="71" t="s">
        <v>108</v>
      </c>
      <c r="G334" s="71">
        <v>3.7000000000000002E-3</v>
      </c>
      <c r="H334" s="72">
        <f>IF(
                        C334="INSUMO",
                                        IFERROR(
                                            IF(
                                                INDEX(
                                                    Insumos!C:C,
                                                    MATCH(
                                                        A334&amp;B334,
                                                        Insumos!I:I,
                                                        0)
                                                )="Material",
                                                INDEX(
                                                    Insumos!F:F,
                                                    MATCH(
                                                        A334&amp;B334,
                                                        Insumos!I:I,
                                                        0)
                                                ),
                                                0
                                            ),
                                            "Não encontrado"),
                                        IFERROR(
                                            INDEX(I:I,
                                                MATCH(
                                                    A334&amp;B334,AG:AG,
                                                    0)
                                            ),
                                            "Não encontrado")
                                    )</f>
        <v>525.46699999999998</v>
      </c>
      <c r="I334" s="72">
        <f>H334*G334/1</f>
        <v>1.9442279</v>
      </c>
      <c r="J334" s="72">
        <f t="shared" si="220"/>
        <v>165.23628993248002</v>
      </c>
      <c r="K334" s="72">
        <f t="shared" si="220"/>
        <v>0.6113742727501762</v>
      </c>
      <c r="L334" s="72">
        <f>IF(
                        C334="INSUMO",
                                        IFERROR(
                                            IF(
                                                INDEX(
                                                    Insumos!C:C,
                                                    MATCH(
                                                        A334&amp;B334,
                                                        Insumos!I:I,
                                                        0)
                                                )="Mao_obra",
                                                INDEX(
                                                    Insumos!F:F,
                                                    MATCH(
                                                        A334&amp;B334,
                                                        Insumos!I:I,
                                                        0)
                                                ),
                                                0
                                            ),
                                            "Não encontrado"),
                                        IFERROR(
                                            INDEX(M:M,
                                                MATCH(
                                                    A334&amp;B334,AG:AG,
                                                    0)
                                            ),
                                            "Não encontrado")
                                    )</f>
        <v>145.79194622400001</v>
      </c>
      <c r="M334" s="72">
        <f>L334*G334/1</f>
        <v>0.53943020102880013</v>
      </c>
      <c r="N334" s="72">
        <f>IF(
                        C334="INSUMO",
                                        IFERROR(
                                            IF(
                                                INDEX(
                                                    Insumos!C:C,
                                                    MATCH(
                                                        A334&amp;B334,
                                                        Insumos!I:I,
                                                        0)
                                                )="Equipamento",
                                                INDEX(
                                                    Insumos!F:F,
                                                    MATCH(
                                                        A334&amp;B334,
                                                        Insumos!I:I,
                                                        0)
                                                ),
                                                0
                                            ),
                                            "Não encontrado"),
                                        IFERROR(
                                            INDEX(O:O,
                                                MATCH(
                                                    A334&amp;B334,AG:AG,
                                                    0)
                                            ),
                                            "Não encontrado")
                                    )</f>
        <v>2.1712187084799996</v>
      </c>
      <c r="O334" s="72">
        <f>N334*G334/1</f>
        <v>8.0335092213759986E-3</v>
      </c>
      <c r="P334" s="72">
        <f>IF(
                        C334="INSUMO",
                                        IFERROR(
                                            IF(
                                                INDEX(
                                                    Insumos!C:C,
                                                    MATCH(
                                                        A334&amp;B334,
                                                        Insumos!I:I,
                                                        0)
                                                )="Transporte",
                                                INDEX(
                                                    Insumos!F:F,
                                                    MATCH(
                                                        A334&amp;B334,
                                                        Insumos!I:I,
                                                        0)
                                                ),
                                                0
                                            ),
                                            "Não encontrado"),
                                        IFERROR(
                                            INDEX(Q:Q,
                                                MATCH(
                                                    A334&amp;B334,AG:AG,
                                                    0)
                                            ),
                                            "Não encontrado")
                                    )</f>
        <v>0</v>
      </c>
      <c r="Q334" s="72">
        <f>P334*G334/1</f>
        <v>0</v>
      </c>
      <c r="R334" s="72">
        <f>IF(
                        C334="INSUMO",
                                        IFERROR(
                                            IF(
                                                INDEX(
                                                    Insumos!C:C,
                                                    MATCH(
                                                        A334&amp;B334,
                                                        Insumos!I:I,
                                                        0)
                                                )="Terceirizados",
                                                INDEX(
                                                    Insumos!F:F,
                                                    MATCH(
                                                        A334&amp;B334,
                                                        Insumos!I:I,
                                                        0)
                                                ),
                                                0
                                            ),
                                            "Não encontrado"),
                                        IFERROR(
                                            INDEX(S:S,
                                                MATCH(
                                                    A334&amp;B334,AG:AG,
                                                    0)
                                            ),
                                            "Não encontrado")
                                    )</f>
        <v>0</v>
      </c>
      <c r="S334" s="72">
        <f>R334*G334/1</f>
        <v>0</v>
      </c>
      <c r="T334" s="72">
        <f>IF(
                        C334="INSUMO",
                                        IFERROR(
                                            IF(
                                                INDEX(
                                                    Insumos!C:C,
                                                    MATCH(
                                                        A334&amp;B334,
                                                        Insumos!I:I,
                                                        0)
                                                )="Comissionamento",
                                                INDEX(
                                                    Insumos!F:F,
                                                    MATCH(
                                                        A334&amp;B334,
                                                        Insumos!I:I,
                                                        0)
                                                ),
                                                0
                                            ),
                                            "Não encontrado"),
                                        IFERROR(
                                            INDEX(U:U,
                                                MATCH(
                                                    A334&amp;B334,AG:AG,
                                                    0)
                                            ),
                                            "Não encontrado")
                                    )</f>
        <v>0</v>
      </c>
      <c r="U334" s="72">
        <f>T334*G334/1</f>
        <v>0</v>
      </c>
      <c r="V334" s="72">
        <f>IF(
                        C334="INSUMO",
                                        IFERROR(
                                            IF(
                                                INDEX(
                                                    Insumos!C:C,
                                                    MATCH(
                                                        A334&amp;B334,
                                                        Insumos!I:I,
                                                        0)
                                                )="Verba",
                                                INDEX(
                                                    Insumos!F:F,
                                                    MATCH(
                                                        A334&amp;B334,
                                                        Insumos!I:I,
                                                        0)
                                                ),
                                                0
                                            ),
                                            "Não encontrado"),
                                        IFERROR(
                                            INDEX(W:W,
                                                MATCH(
                                                    A334&amp;B334,AG:AG,
                                                    0)
                                            ),
                                            "Não encontrado")
                                    )</f>
        <v>0</v>
      </c>
      <c r="W334" s="72">
        <f>V334*G334/1</f>
        <v>0</v>
      </c>
      <c r="X334" s="72">
        <f>IF(
                        C334="INSUMO",
                                        IFERROR(
                                            IF(
                                                INDEX(
                                                    Insumos!C:C,
                                                    MATCH(
                                                        A334&amp;B334,
                                                        Insumos!I:I,
                                                        0)
                                                )="Outro",
                                                INDEX(
                                                    Insumos!F:F,
                                                    MATCH(
                                                        A334&amp;B334,
                                                        Insumos!I:I,
                                                        0)
                                                ),
                                                0
                                            ),
                                            "Não encontrado"),
                                        IFERROR(
                                            INDEX(Y:Y,
                                                MATCH(
                                                    A334&amp;B334,AG:AG,
                                                    0)
                                            ),
                                            "Não encontrado")
                                    )</f>
        <v>17.273125</v>
      </c>
      <c r="Y334" s="72">
        <f>X334*G334/1</f>
        <v>6.3910562500000004E-2</v>
      </c>
      <c r="Z334" s="72">
        <f>IF(
                            C334="INSUMO",
                            IFERROR(
                                INDEX(
                                    Insumos!F:F,
                                    MATCH(
                                        A334&amp;B334,
                                        Insumos!I:I,
                                        0)
                                ),
                                "Não encontrado"),
                            IFERROR(
                                INDEX(AA:AA,
                                    MATCH(
                                        A334&amp;B334,AG:AG,
                                        0)
                                ),
                                "Não encontrado")
                        )</f>
        <v>690.70328993247995</v>
      </c>
      <c r="AA334" s="72">
        <f>G334*Z334</f>
        <v>2.5556021727501759</v>
      </c>
      <c r="AB334" s="73"/>
      <c r="AC334" s="73"/>
      <c r="AD334" s="70" t="s">
        <v>39</v>
      </c>
      <c r="AE334" s="74"/>
      <c r="AF334" s="74"/>
    </row>
    <row r="335" spans="1:33" x14ac:dyDescent="0.25">
      <c r="A335" s="136" t="s">
        <v>414</v>
      </c>
      <c r="B335" s="51" t="s">
        <v>38</v>
      </c>
      <c r="C335" s="52" t="s">
        <v>39</v>
      </c>
      <c r="D335" s="53" t="s">
        <v>40</v>
      </c>
      <c r="E335" s="53" t="s">
        <v>415</v>
      </c>
      <c r="F335" s="54" t="s">
        <v>83</v>
      </c>
      <c r="G335" s="55"/>
      <c r="H335" s="56"/>
      <c r="I335" s="56">
        <f>SUM(I336:I338)</f>
        <v>1.9442279</v>
      </c>
      <c r="J335" s="56"/>
      <c r="K335" s="56">
        <f>SUM(K336:K338)</f>
        <v>3.9217053607501762</v>
      </c>
      <c r="L335" s="56"/>
      <c r="M335" s="56">
        <f>SUM(M336:M338)</f>
        <v>3.3811642890288001</v>
      </c>
      <c r="N335" s="56"/>
      <c r="O335" s="56">
        <f>SUM(O336:O338)</f>
        <v>8.0335092213759986E-3</v>
      </c>
      <c r="P335" s="56"/>
      <c r="Q335" s="56">
        <f>SUM(Q336:Q338)</f>
        <v>0</v>
      </c>
      <c r="R335" s="56"/>
      <c r="S335" s="56">
        <f>SUM(S336:S338)</f>
        <v>0</v>
      </c>
      <c r="T335" s="56"/>
      <c r="U335" s="56">
        <f>SUM(U336:U338)</f>
        <v>0</v>
      </c>
      <c r="V335" s="56"/>
      <c r="W335" s="56">
        <f>SUM(W336:W338)</f>
        <v>0</v>
      </c>
      <c r="X335" s="56"/>
      <c r="Y335" s="56">
        <f>SUM(Y336:Y338)</f>
        <v>0.53250756249999998</v>
      </c>
      <c r="Z335" s="56"/>
      <c r="AA335" s="56">
        <f>SUM(AA336:AA338)</f>
        <v>5.8659332607501753</v>
      </c>
      <c r="AB335" s="57" t="s">
        <v>39</v>
      </c>
      <c r="AC335" s="57"/>
      <c r="AD335" s="53" t="s">
        <v>39</v>
      </c>
      <c r="AE335" s="58" t="s">
        <v>39</v>
      </c>
      <c r="AF335" s="58" t="s">
        <v>411</v>
      </c>
      <c r="AG335" t="str">
        <f>A335&amp;B335&amp;C335</f>
        <v>87879SINAPI</v>
      </c>
    </row>
    <row r="336" spans="1:33" x14ac:dyDescent="0.25">
      <c r="A336" s="137" t="s">
        <v>88</v>
      </c>
      <c r="B336" s="68" t="s">
        <v>38</v>
      </c>
      <c r="C336" s="69" t="s">
        <v>86</v>
      </c>
      <c r="D336" s="70" t="s">
        <v>40</v>
      </c>
      <c r="E336" s="70" t="s">
        <v>89</v>
      </c>
      <c r="F336" s="71" t="s">
        <v>90</v>
      </c>
      <c r="G336" s="71">
        <v>2.5499999999999998E-2</v>
      </c>
      <c r="H336" s="72">
        <f>IF(
                        C336="INSUMO",
                                        IFERROR(
                                            IF(
                                                INDEX(
                                                    Insumos!C:C,
                                                    MATCH(
                                                        A336&amp;B336,
                                                        Insumos!I:I,
                                                        0)
                                                )="Material",
                                                INDEX(
                                                    Insumos!F:F,
                                                    MATCH(
                                                        A336&amp;B336,
                                                        Insumos!I:I,
                                                        0)
                                                ),
                                                0
                                            ),
                                            "Não encontrado"),
                                        IFERROR(
                                            INDEX(I:I,
                                                MATCH(
                                                    A336&amp;B336,AG:AG,
                                                    0)
                                            ),
                                            "Não encontrado")
                                    )</f>
        <v>0</v>
      </c>
      <c r="I336" s="72">
        <f>H336*G336/1</f>
        <v>0</v>
      </c>
      <c r="J336" s="72">
        <f t="shared" ref="J336:K338" si="221">T336 + N336 + L336 + X336 + R336 + P336 + V336</f>
        <v>28.049120000000002</v>
      </c>
      <c r="K336" s="72">
        <f t="shared" si="221"/>
        <v>0.71525255999999993</v>
      </c>
      <c r="L336" s="72">
        <f>IF(
                        C336="INSUMO",
                                        IFERROR(
                                            IF(
                                                INDEX(
                                                    Insumos!C:C,
                                                    MATCH(
                                                        A336&amp;B336,
                                                        Insumos!I:I,
                                                        0)
                                                )="Mao_obra",
                                                INDEX(
                                                    Insumos!F:F,
                                                    MATCH(
                                                        A336&amp;B336,
                                                        Insumos!I:I,
                                                        0)
                                                ),
                                                0
                                            ),
                                            "Não encontrado"),
                                        IFERROR(
                                            INDEX(M:M,
                                                MATCH(
                                                    A336&amp;B336,AG:AG,
                                                    0)
                                            ),
                                            "Não encontrado")
                                    )</f>
        <v>23.079120000000003</v>
      </c>
      <c r="M336" s="72">
        <f>L336*G336/1</f>
        <v>0.58851756</v>
      </c>
      <c r="N336" s="72">
        <f>IF(
                        C336="INSUMO",
                                        IFERROR(
                                            IF(
                                                INDEX(
                                                    Insumos!C:C,
                                                    MATCH(
                                                        A336&amp;B336,
                                                        Insumos!I:I,
                                                        0)
                                                )="Equipamento",
                                                INDEX(
                                                    Insumos!F:F,
                                                    MATCH(
                                                        A336&amp;B336,
                                                        Insumos!I:I,
                                                        0)
                                                ),
                                                0
                                            ),
                                            "Não encontrado"),
                                        IFERROR(
                                            INDEX(O:O,
                                                MATCH(
                                                    A336&amp;B336,AG:AG,
                                                    0)
                                            ),
                                            "Não encontrado")
                                    )</f>
        <v>0</v>
      </c>
      <c r="O336" s="72">
        <f>N336*G336/1</f>
        <v>0</v>
      </c>
      <c r="P336" s="72">
        <f>IF(
                        C336="INSUMO",
                                        IFERROR(
                                            IF(
                                                INDEX(
                                                    Insumos!C:C,
                                                    MATCH(
                                                        A336&amp;B336,
                                                        Insumos!I:I,
                                                        0)
                                                )="Transporte",
                                                INDEX(
                                                    Insumos!F:F,
                                                    MATCH(
                                                        A336&amp;B336,
                                                        Insumos!I:I,
                                                        0)
                                                ),
                                                0
                                            ),
                                            "Não encontrado"),
                                        IFERROR(
                                            INDEX(Q:Q,
                                                MATCH(
                                                    A336&amp;B336,AG:AG,
                                                    0)
                                            ),
                                            "Não encontrado")
                                    )</f>
        <v>0</v>
      </c>
      <c r="Q336" s="72">
        <f>P336*G336/1</f>
        <v>0</v>
      </c>
      <c r="R336" s="72">
        <f>IF(
                        C336="INSUMO",
                                        IFERROR(
                                            IF(
                                                INDEX(
                                                    Insumos!C:C,
                                                    MATCH(
                                                        A336&amp;B336,
                                                        Insumos!I:I,
                                                        0)
                                                )="Terceirizados",
                                                INDEX(
                                                    Insumos!F:F,
                                                    MATCH(
                                                        A336&amp;B336,
                                                        Insumos!I:I,
                                                        0)
                                                ),
                                                0
                                            ),
                                            "Não encontrado"),
                                        IFERROR(
                                            INDEX(S:S,
                                                MATCH(
                                                    A336&amp;B336,AG:AG,
                                                    0)
                                            ),
                                            "Não encontrado")
                                    )</f>
        <v>0</v>
      </c>
      <c r="S336" s="72">
        <f>R336*G336/1</f>
        <v>0</v>
      </c>
      <c r="T336" s="72">
        <f>IF(
                        C336="INSUMO",
                                        IFERROR(
                                            IF(
                                                INDEX(
                                                    Insumos!C:C,
                                                    MATCH(
                                                        A336&amp;B336,
                                                        Insumos!I:I,
                                                        0)
                                                )="Comissionamento",
                                                INDEX(
                                                    Insumos!F:F,
                                                    MATCH(
                                                        A336&amp;B336,
                                                        Insumos!I:I,
                                                        0)
                                                ),
                                                0
                                            ),
                                            "Não encontrado"),
                                        IFERROR(
                                            INDEX(U:U,
                                                MATCH(
                                                    A336&amp;B336,AG:AG,
                                                    0)
                                            ),
                                            "Não encontrado")
                                    )</f>
        <v>0</v>
      </c>
      <c r="U336" s="72">
        <f>T336*G336/1</f>
        <v>0</v>
      </c>
      <c r="V336" s="72">
        <f>IF(
                        C336="INSUMO",
                                        IFERROR(
                                            IF(
                                                INDEX(
                                                    Insumos!C:C,
                                                    MATCH(
                                                        A336&amp;B336,
                                                        Insumos!I:I,
                                                        0)
                                                )="Verba",
                                                INDEX(
                                                    Insumos!F:F,
                                                    MATCH(
                                                        A336&amp;B336,
                                                        Insumos!I:I,
                                                        0)
                                                ),
                                                0
                                            ),
                                            "Não encontrado"),
                                        IFERROR(
                                            INDEX(W:W,
                                                MATCH(
                                                    A336&amp;B336,AG:AG,
                                                    0)
                                            ),
                                            "Não encontrado")
                                    )</f>
        <v>0</v>
      </c>
      <c r="W336" s="72">
        <f>V336*G336/1</f>
        <v>0</v>
      </c>
      <c r="X336" s="72">
        <f>IF(
                        C336="INSUMO",
                                        IFERROR(
                                            IF(
                                                INDEX(
                                                    Insumos!C:C,
                                                    MATCH(
                                                        A336&amp;B336,
                                                        Insumos!I:I,
                                                        0)
                                                )="Outro",
                                                INDEX(
                                                    Insumos!F:F,
                                                    MATCH(
                                                        A336&amp;B336,
                                                        Insumos!I:I,
                                                        0)
                                                ),
                                                0
                                            ),
                                            "Não encontrado"),
                                        IFERROR(
                                            INDEX(Y:Y,
                                                MATCH(
                                                    A336&amp;B336,AG:AG,
                                                    0)
                                            ),
                                            "Não encontrado")
                                    )</f>
        <v>4.97</v>
      </c>
      <c r="Y336" s="72">
        <f>X336*G336/1</f>
        <v>0.12673499999999999</v>
      </c>
      <c r="Z336" s="72">
        <f>IF(
                            C336="INSUMO",
                            IFERROR(
                                INDEX(
                                    Insumos!F:F,
                                    MATCH(
                                        A336&amp;B336,
                                        Insumos!I:I,
                                        0)
                                ),
                                "Não encontrado"),
                            IFERROR(
                                INDEX(AA:AA,
                                    MATCH(
                                        A336&amp;B336,AG:AG,
                                        0)
                                ),
                                "Não encontrado")
                        )</f>
        <v>28.049120000000002</v>
      </c>
      <c r="AA336" s="72">
        <f>G336*Z336</f>
        <v>0.71525256000000004</v>
      </c>
      <c r="AB336" s="73"/>
      <c r="AC336" s="73"/>
      <c r="AD336" s="70" t="s">
        <v>39</v>
      </c>
      <c r="AE336" s="74"/>
      <c r="AF336" s="74"/>
    </row>
    <row r="337" spans="1:33" x14ac:dyDescent="0.25">
      <c r="A337" s="138" t="s">
        <v>166</v>
      </c>
      <c r="B337" s="60" t="s">
        <v>38</v>
      </c>
      <c r="C337" s="61" t="s">
        <v>86</v>
      </c>
      <c r="D337" s="62" t="s">
        <v>40</v>
      </c>
      <c r="E337" s="62" t="s">
        <v>167</v>
      </c>
      <c r="F337" s="63" t="s">
        <v>90</v>
      </c>
      <c r="G337" s="63">
        <v>6.8099999999999994E-2</v>
      </c>
      <c r="H337" s="64">
        <f>IF(
                        C337="INSUMO",
                                        IFERROR(
                                            IF(
                                                INDEX(
                                                    Insumos!C:C,
                                                    MATCH(
                                                        A337&amp;B337,
                                                        Insumos!I:I,
                                                        0)
                                                )="Material",
                                                INDEX(
                                                    Insumos!F:F,
                                                    MATCH(
                                                        A337&amp;B337,
                                                        Insumos!I:I,
                                                        0)
                                                ),
                                                0
                                            ),
                                            "Não encontrado"),
                                        IFERROR(
                                            INDEX(I:I,
                                                MATCH(
                                                    A337&amp;B337,AG:AG,
                                                    0)
                                            ),
                                            "Não encontrado")
                                    )</f>
        <v>0</v>
      </c>
      <c r="I337" s="64">
        <f>H337*G337/1</f>
        <v>0</v>
      </c>
      <c r="J337" s="64">
        <f t="shared" si="221"/>
        <v>38.106880000000004</v>
      </c>
      <c r="K337" s="64">
        <f t="shared" si="221"/>
        <v>2.5950785279999997</v>
      </c>
      <c r="L337" s="64">
        <f>IF(
                        C337="INSUMO",
                                        IFERROR(
                                            IF(
                                                INDEX(
                                                    Insumos!C:C,
                                                    MATCH(
                                                        A337&amp;B337,
                                                        Insumos!I:I,
                                                        0)
                                                )="Mao_obra",
                                                INDEX(
                                                    Insumos!F:F,
                                                    MATCH(
                                                        A337&amp;B337,
                                                        Insumos!I:I,
                                                        0)
                                                ),
                                                0
                                            ),
                                            "Não encontrado"),
                                        IFERROR(
                                            INDEX(M:M,
                                                MATCH(
                                                    A337&amp;B337,AG:AG,
                                                    0)
                                            ),
                                            "Não encontrado")
                                    )</f>
        <v>33.086880000000001</v>
      </c>
      <c r="M337" s="64">
        <f>L337*G337/1</f>
        <v>2.2532165279999998</v>
      </c>
      <c r="N337" s="64">
        <f>IF(
                        C337="INSUMO",
                                        IFERROR(
                                            IF(
                                                INDEX(
                                                    Insumos!C:C,
                                                    MATCH(
                                                        A337&amp;B337,
                                                        Insumos!I:I,
                                                        0)
                                                )="Equipamento",
                                                INDEX(
                                                    Insumos!F:F,
                                                    MATCH(
                                                        A337&amp;B337,
                                                        Insumos!I:I,
                                                        0)
                                                ),
                                                0
                                            ),
                                            "Não encontrado"),
                                        IFERROR(
                                            INDEX(O:O,
                                                MATCH(
                                                    A337&amp;B337,AG:AG,
                                                    0)
                                            ),
                                            "Não encontrado")
                                    )</f>
        <v>0</v>
      </c>
      <c r="O337" s="64">
        <f>N337*G337/1</f>
        <v>0</v>
      </c>
      <c r="P337" s="64">
        <f>IF(
                        C337="INSUMO",
                                        IFERROR(
                                            IF(
                                                INDEX(
                                                    Insumos!C:C,
                                                    MATCH(
                                                        A337&amp;B337,
                                                        Insumos!I:I,
                                                        0)
                                                )="Transporte",
                                                INDEX(
                                                    Insumos!F:F,
                                                    MATCH(
                                                        A337&amp;B337,
                                                        Insumos!I:I,
                                                        0)
                                                ),
                                                0
                                            ),
                                            "Não encontrado"),
                                        IFERROR(
                                            INDEX(Q:Q,
                                                MATCH(
                                                    A337&amp;B337,AG:AG,
                                                    0)
                                            ),
                                            "Não encontrado")
                                    )</f>
        <v>0</v>
      </c>
      <c r="Q337" s="64">
        <f>P337*G337/1</f>
        <v>0</v>
      </c>
      <c r="R337" s="64">
        <f>IF(
                        C337="INSUMO",
                                        IFERROR(
                                            IF(
                                                INDEX(
                                                    Insumos!C:C,
                                                    MATCH(
                                                        A337&amp;B337,
                                                        Insumos!I:I,
                                                        0)
                                                )="Terceirizados",
                                                INDEX(
                                                    Insumos!F:F,
                                                    MATCH(
                                                        A337&amp;B337,
                                                        Insumos!I:I,
                                                        0)
                                                ),
                                                0
                                            ),
                                            "Não encontrado"),
                                        IFERROR(
                                            INDEX(S:S,
                                                MATCH(
                                                    A337&amp;B337,AG:AG,
                                                    0)
                                            ),
                                            "Não encontrado")
                                    )</f>
        <v>0</v>
      </c>
      <c r="S337" s="64">
        <f>R337*G337/1</f>
        <v>0</v>
      </c>
      <c r="T337" s="64">
        <f>IF(
                        C337="INSUMO",
                                        IFERROR(
                                            IF(
                                                INDEX(
                                                    Insumos!C:C,
                                                    MATCH(
                                                        A337&amp;B337,
                                                        Insumos!I:I,
                                                        0)
                                                )="Comissionamento",
                                                INDEX(
                                                    Insumos!F:F,
                                                    MATCH(
                                                        A337&amp;B337,
                                                        Insumos!I:I,
                                                        0)
                                                ),
                                                0
                                            ),
                                            "Não encontrado"),
                                        IFERROR(
                                            INDEX(U:U,
                                                MATCH(
                                                    A337&amp;B337,AG:AG,
                                                    0)
                                            ),
                                            "Não encontrado")
                                    )</f>
        <v>0</v>
      </c>
      <c r="U337" s="64">
        <f>T337*G337/1</f>
        <v>0</v>
      </c>
      <c r="V337" s="64">
        <f>IF(
                        C337="INSUMO",
                                        IFERROR(
                                            IF(
                                                INDEX(
                                                    Insumos!C:C,
                                                    MATCH(
                                                        A337&amp;B337,
                                                        Insumos!I:I,
                                                        0)
                                                )="Verba",
                                                INDEX(
                                                    Insumos!F:F,
                                                    MATCH(
                                                        A337&amp;B337,
                                                        Insumos!I:I,
                                                        0)
                                                ),
                                                0
                                            ),
                                            "Não encontrado"),
                                        IFERROR(
                                            INDEX(W:W,
                                                MATCH(
                                                    A337&amp;B337,AG:AG,
                                                    0)
                                            ),
                                            "Não encontrado")
                                    )</f>
        <v>0</v>
      </c>
      <c r="W337" s="64">
        <f>V337*G337/1</f>
        <v>0</v>
      </c>
      <c r="X337" s="64">
        <f>IF(
                        C337="INSUMO",
                                        IFERROR(
                                            IF(
                                                INDEX(
                                                    Insumos!C:C,
                                                    MATCH(
                                                        A337&amp;B337,
                                                        Insumos!I:I,
                                                        0)
                                                )="Outro",
                                                INDEX(
                                                    Insumos!F:F,
                                                    MATCH(
                                                        A337&amp;B337,
                                                        Insumos!I:I,
                                                        0)
                                                ),
                                                0
                                            ),
                                            "Não encontrado"),
                                        IFERROR(
                                            INDEX(Y:Y,
                                                MATCH(
                                                    A337&amp;B337,AG:AG,
                                                    0)
                                            ),
                                            "Não encontrado")
                                    )</f>
        <v>5.0199999999999996</v>
      </c>
      <c r="Y337" s="64">
        <f>X337*G337/1</f>
        <v>0.34186199999999994</v>
      </c>
      <c r="Z337" s="64">
        <f>IF(
                            C337="INSUMO",
                            IFERROR(
                                INDEX(
                                    Insumos!F:F,
                                    MATCH(
                                        A337&amp;B337,
                                        Insumos!I:I,
                                        0)
                                ),
                                "Não encontrado"),
                            IFERROR(
                                INDEX(AA:AA,
                                    MATCH(
                                        A337&amp;B337,AG:AG,
                                        0)
                                ),
                                "Não encontrado")
                        )</f>
        <v>38.106879999999997</v>
      </c>
      <c r="AA337" s="64">
        <f>G337*Z337</f>
        <v>2.5950785279999997</v>
      </c>
      <c r="AB337" s="65"/>
      <c r="AC337" s="65"/>
      <c r="AD337" s="62" t="s">
        <v>39</v>
      </c>
      <c r="AE337" s="66"/>
      <c r="AF337" s="66"/>
    </row>
    <row r="338" spans="1:33" x14ac:dyDescent="0.25">
      <c r="A338" s="137" t="s">
        <v>412</v>
      </c>
      <c r="B338" s="68" t="s">
        <v>38</v>
      </c>
      <c r="C338" s="69" t="s">
        <v>86</v>
      </c>
      <c r="D338" s="70" t="s">
        <v>40</v>
      </c>
      <c r="E338" s="70" t="s">
        <v>413</v>
      </c>
      <c r="F338" s="71" t="s">
        <v>108</v>
      </c>
      <c r="G338" s="71">
        <v>3.7000000000000002E-3</v>
      </c>
      <c r="H338" s="72">
        <f>IF(
                        C338="INSUMO",
                                        IFERROR(
                                            IF(
                                                INDEX(
                                                    Insumos!C:C,
                                                    MATCH(
                                                        A338&amp;B338,
                                                        Insumos!I:I,
                                                        0)
                                                )="Material",
                                                INDEX(
                                                    Insumos!F:F,
                                                    MATCH(
                                                        A338&amp;B338,
                                                        Insumos!I:I,
                                                        0)
                                                ),
                                                0
                                            ),
                                            "Não encontrado"),
                                        IFERROR(
                                            INDEX(I:I,
                                                MATCH(
                                                    A338&amp;B338,AG:AG,
                                                    0)
                                            ),
                                            "Não encontrado")
                                    )</f>
        <v>525.46699999999998</v>
      </c>
      <c r="I338" s="72">
        <f>H338*G338/1</f>
        <v>1.9442279</v>
      </c>
      <c r="J338" s="72">
        <f t="shared" si="221"/>
        <v>165.23628993248002</v>
      </c>
      <c r="K338" s="72">
        <f t="shared" si="221"/>
        <v>0.6113742727501762</v>
      </c>
      <c r="L338" s="72">
        <f>IF(
                        C338="INSUMO",
                                        IFERROR(
                                            IF(
                                                INDEX(
                                                    Insumos!C:C,
                                                    MATCH(
                                                        A338&amp;B338,
                                                        Insumos!I:I,
                                                        0)
                                                )="Mao_obra",
                                                INDEX(
                                                    Insumos!F:F,
                                                    MATCH(
                                                        A338&amp;B338,
                                                        Insumos!I:I,
                                                        0)
                                                ),
                                                0
                                            ),
                                            "Não encontrado"),
                                        IFERROR(
                                            INDEX(M:M,
                                                MATCH(
                                                    A338&amp;B338,AG:AG,
                                                    0)
                                            ),
                                            "Não encontrado")
                                    )</f>
        <v>145.79194622400001</v>
      </c>
      <c r="M338" s="72">
        <f>L338*G338/1</f>
        <v>0.53943020102880013</v>
      </c>
      <c r="N338" s="72">
        <f>IF(
                        C338="INSUMO",
                                        IFERROR(
                                            IF(
                                                INDEX(
                                                    Insumos!C:C,
                                                    MATCH(
                                                        A338&amp;B338,
                                                        Insumos!I:I,
                                                        0)
                                                )="Equipamento",
                                                INDEX(
                                                    Insumos!F:F,
                                                    MATCH(
                                                        A338&amp;B338,
                                                        Insumos!I:I,
                                                        0)
                                                ),
                                                0
                                            ),
                                            "Não encontrado"),
                                        IFERROR(
                                            INDEX(O:O,
                                                MATCH(
                                                    A338&amp;B338,AG:AG,
                                                    0)
                                            ),
                                            "Não encontrado")
                                    )</f>
        <v>2.1712187084799996</v>
      </c>
      <c r="O338" s="72">
        <f>N338*G338/1</f>
        <v>8.0335092213759986E-3</v>
      </c>
      <c r="P338" s="72">
        <f>IF(
                        C338="INSUMO",
                                        IFERROR(
                                            IF(
                                                INDEX(
                                                    Insumos!C:C,
                                                    MATCH(
                                                        A338&amp;B338,
                                                        Insumos!I:I,
                                                        0)
                                                )="Transporte",
                                                INDEX(
                                                    Insumos!F:F,
                                                    MATCH(
                                                        A338&amp;B338,
                                                        Insumos!I:I,
                                                        0)
                                                ),
                                                0
                                            ),
                                            "Não encontrado"),
                                        IFERROR(
                                            INDEX(Q:Q,
                                                MATCH(
                                                    A338&amp;B338,AG:AG,
                                                    0)
                                            ),
                                            "Não encontrado")
                                    )</f>
        <v>0</v>
      </c>
      <c r="Q338" s="72">
        <f>P338*G338/1</f>
        <v>0</v>
      </c>
      <c r="R338" s="72">
        <f>IF(
                        C338="INSUMO",
                                        IFERROR(
                                            IF(
                                                INDEX(
                                                    Insumos!C:C,
                                                    MATCH(
                                                        A338&amp;B338,
                                                        Insumos!I:I,
                                                        0)
                                                )="Terceirizados",
                                                INDEX(
                                                    Insumos!F:F,
                                                    MATCH(
                                                        A338&amp;B338,
                                                        Insumos!I:I,
                                                        0)
                                                ),
                                                0
                                            ),
                                            "Não encontrado"),
                                        IFERROR(
                                            INDEX(S:S,
                                                MATCH(
                                                    A338&amp;B338,AG:AG,
                                                    0)
                                            ),
                                            "Não encontrado")
                                    )</f>
        <v>0</v>
      </c>
      <c r="S338" s="72">
        <f>R338*G338/1</f>
        <v>0</v>
      </c>
      <c r="T338" s="72">
        <f>IF(
                        C338="INSUMO",
                                        IFERROR(
                                            IF(
                                                INDEX(
                                                    Insumos!C:C,
                                                    MATCH(
                                                        A338&amp;B338,
                                                        Insumos!I:I,
                                                        0)
                                                )="Comissionamento",
                                                INDEX(
                                                    Insumos!F:F,
                                                    MATCH(
                                                        A338&amp;B338,
                                                        Insumos!I:I,
                                                        0)
                                                ),
                                                0
                                            ),
                                            "Não encontrado"),
                                        IFERROR(
                                            INDEX(U:U,
                                                MATCH(
                                                    A338&amp;B338,AG:AG,
                                                    0)
                                            ),
                                            "Não encontrado")
                                    )</f>
        <v>0</v>
      </c>
      <c r="U338" s="72">
        <f>T338*G338/1</f>
        <v>0</v>
      </c>
      <c r="V338" s="72">
        <f>IF(
                        C338="INSUMO",
                                        IFERROR(
                                            IF(
                                                INDEX(
                                                    Insumos!C:C,
                                                    MATCH(
                                                        A338&amp;B338,
                                                        Insumos!I:I,
                                                        0)
                                                )="Verba",
                                                INDEX(
                                                    Insumos!F:F,
                                                    MATCH(
                                                        A338&amp;B338,
                                                        Insumos!I:I,
                                                        0)
                                                ),
                                                0
                                            ),
                                            "Não encontrado"),
                                        IFERROR(
                                            INDEX(W:W,
                                                MATCH(
                                                    A338&amp;B338,AG:AG,
                                                    0)
                                            ),
                                            "Não encontrado")
                                    )</f>
        <v>0</v>
      </c>
      <c r="W338" s="72">
        <f>V338*G338/1</f>
        <v>0</v>
      </c>
      <c r="X338" s="72">
        <f>IF(
                        C338="INSUMO",
                                        IFERROR(
                                            IF(
                                                INDEX(
                                                    Insumos!C:C,
                                                    MATCH(
                                                        A338&amp;B338,
                                                        Insumos!I:I,
                                                        0)
                                                )="Outro",
                                                INDEX(
                                                    Insumos!F:F,
                                                    MATCH(
                                                        A338&amp;B338,
                                                        Insumos!I:I,
                                                        0)
                                                ),
                                                0
                                            ),
                                            "Não encontrado"),
                                        IFERROR(
                                            INDEX(Y:Y,
                                                MATCH(
                                                    A338&amp;B338,AG:AG,
                                                    0)
                                            ),
                                            "Não encontrado")
                                    )</f>
        <v>17.273125</v>
      </c>
      <c r="Y338" s="72">
        <f>X338*G338/1</f>
        <v>6.3910562500000004E-2</v>
      </c>
      <c r="Z338" s="72">
        <f>IF(
                            C338="INSUMO",
                            IFERROR(
                                INDEX(
                                    Insumos!F:F,
                                    MATCH(
                                        A338&amp;B338,
                                        Insumos!I:I,
                                        0)
                                ),
                                "Não encontrado"),
                            IFERROR(
                                INDEX(AA:AA,
                                    MATCH(
                                        A338&amp;B338,AG:AG,
                                        0)
                                ),
                                "Não encontrado")
                        )</f>
        <v>690.70328993247995</v>
      </c>
      <c r="AA338" s="72">
        <f>G338*Z338</f>
        <v>2.5556021727501759</v>
      </c>
      <c r="AB338" s="73"/>
      <c r="AC338" s="73"/>
      <c r="AD338" s="70" t="s">
        <v>39</v>
      </c>
      <c r="AE338" s="74"/>
      <c r="AF338" s="74"/>
    </row>
    <row r="339" spans="1:33" x14ac:dyDescent="0.25">
      <c r="A339" s="136" t="s">
        <v>416</v>
      </c>
      <c r="B339" s="51" t="s">
        <v>38</v>
      </c>
      <c r="C339" s="52" t="s">
        <v>39</v>
      </c>
      <c r="D339" s="53" t="s">
        <v>40</v>
      </c>
      <c r="E339" s="53" t="s">
        <v>417</v>
      </c>
      <c r="F339" s="54" t="s">
        <v>83</v>
      </c>
      <c r="G339" s="55"/>
      <c r="H339" s="56"/>
      <c r="I339" s="56">
        <f>SUM(I340:I343)</f>
        <v>29.075352479999999</v>
      </c>
      <c r="J339" s="56"/>
      <c r="K339" s="56">
        <f>SUM(K340:K343)</f>
        <v>73.928592249600001</v>
      </c>
      <c r="L339" s="56"/>
      <c r="M339" s="56">
        <f>SUM(M340:M343)</f>
        <v>62.334464649600008</v>
      </c>
      <c r="N339" s="56"/>
      <c r="O339" s="56">
        <f>SUM(O340:O343)</f>
        <v>0</v>
      </c>
      <c r="P339" s="56"/>
      <c r="Q339" s="56">
        <f>SUM(Q340:Q343)</f>
        <v>0</v>
      </c>
      <c r="R339" s="56"/>
      <c r="S339" s="56">
        <f>SUM(S340:S343)</f>
        <v>0</v>
      </c>
      <c r="T339" s="56"/>
      <c r="U339" s="56">
        <f>SUM(U340:U343)</f>
        <v>0</v>
      </c>
      <c r="V339" s="56"/>
      <c r="W339" s="56">
        <f>SUM(W340:W343)</f>
        <v>0</v>
      </c>
      <c r="X339" s="56"/>
      <c r="Y339" s="56">
        <f>SUM(Y340:Y343)</f>
        <v>11.5941276</v>
      </c>
      <c r="Z339" s="56"/>
      <c r="AA339" s="56">
        <f>SUM(AA340:AA343)</f>
        <v>103.00394472959999</v>
      </c>
      <c r="AB339" s="57" t="s">
        <v>39</v>
      </c>
      <c r="AC339" s="57"/>
      <c r="AD339" s="53" t="s">
        <v>39</v>
      </c>
      <c r="AE339" s="58" t="s">
        <v>39</v>
      </c>
      <c r="AF339" s="58" t="s">
        <v>418</v>
      </c>
      <c r="AG339" t="str">
        <f>A339&amp;B339&amp;C339</f>
        <v>87786SINAPI</v>
      </c>
    </row>
    <row r="340" spans="1:33" x14ac:dyDescent="0.25">
      <c r="A340" s="137" t="s">
        <v>88</v>
      </c>
      <c r="B340" s="68" t="s">
        <v>38</v>
      </c>
      <c r="C340" s="69" t="s">
        <v>86</v>
      </c>
      <c r="D340" s="70" t="s">
        <v>40</v>
      </c>
      <c r="E340" s="70" t="s">
        <v>89</v>
      </c>
      <c r="F340" s="71" t="s">
        <v>90</v>
      </c>
      <c r="G340" s="71">
        <v>0.86899999999999999</v>
      </c>
      <c r="H340" s="72">
        <f>IF(
                        C340="INSUMO",
                                        IFERROR(
                                            IF(
                                                INDEX(
                                                    Insumos!C:C,
                                                    MATCH(
                                                        A340&amp;B340,
                                                        Insumos!I:I,
                                                        0)
                                                )="Material",
                                                INDEX(
                                                    Insumos!F:F,
                                                    MATCH(
                                                        A340&amp;B340,
                                                        Insumos!I:I,
                                                        0)
                                                ),
                                                0
                                            ),
                                            "Não encontrado"),
                                        IFERROR(
                                            INDEX(I:I,
                                                MATCH(
                                                    A340&amp;B340,AG:AG,
                                                    0)
                                            ),
                                            "Não encontrado")
                                    )</f>
        <v>0</v>
      </c>
      <c r="I340" s="72">
        <f>H340*G340/1</f>
        <v>0</v>
      </c>
      <c r="J340" s="72">
        <f t="shared" ref="J340:K343" si="222">T340 + N340 + L340 + X340 + R340 + P340 + V340</f>
        <v>28.049120000000002</v>
      </c>
      <c r="K340" s="72">
        <f t="shared" si="222"/>
        <v>24.374685280000001</v>
      </c>
      <c r="L340" s="72">
        <f>IF(
                        C340="INSUMO",
                                        IFERROR(
                                            IF(
                                                INDEX(
                                                    Insumos!C:C,
                                                    MATCH(
                                                        A340&amp;B340,
                                                        Insumos!I:I,
                                                        0)
                                                )="Mao_obra",
                                                INDEX(
                                                    Insumos!F:F,
                                                    MATCH(
                                                        A340&amp;B340,
                                                        Insumos!I:I,
                                                        0)
                                                ),
                                                0
                                            ),
                                            "Não encontrado"),
                                        IFERROR(
                                            INDEX(M:M,
                                                MATCH(
                                                    A340&amp;B340,AG:AG,
                                                    0)
                                            ),
                                            "Não encontrado")
                                    )</f>
        <v>23.079120000000003</v>
      </c>
      <c r="M340" s="72">
        <f>L340*G340/1</f>
        <v>20.055755280000003</v>
      </c>
      <c r="N340" s="72">
        <f>IF(
                        C340="INSUMO",
                                        IFERROR(
                                            IF(
                                                INDEX(
                                                    Insumos!C:C,
                                                    MATCH(
                                                        A340&amp;B340,
                                                        Insumos!I:I,
                                                        0)
                                                )="Equipamento",
                                                INDEX(
                                                    Insumos!F:F,
                                                    MATCH(
                                                        A340&amp;B340,
                                                        Insumos!I:I,
                                                        0)
                                                ),
                                                0
                                            ),
                                            "Não encontrado"),
                                        IFERROR(
                                            INDEX(O:O,
                                                MATCH(
                                                    A340&amp;B340,AG:AG,
                                                    0)
                                            ),
                                            "Não encontrado")
                                    )</f>
        <v>0</v>
      </c>
      <c r="O340" s="72">
        <f>N340*G340/1</f>
        <v>0</v>
      </c>
      <c r="P340" s="72">
        <f>IF(
                        C340="INSUMO",
                                        IFERROR(
                                            IF(
                                                INDEX(
                                                    Insumos!C:C,
                                                    MATCH(
                                                        A340&amp;B340,
                                                        Insumos!I:I,
                                                        0)
                                                )="Transporte",
                                                INDEX(
                                                    Insumos!F:F,
                                                    MATCH(
                                                        A340&amp;B340,
                                                        Insumos!I:I,
                                                        0)
                                                ),
                                                0
                                            ),
                                            "Não encontrado"),
                                        IFERROR(
                                            INDEX(Q:Q,
                                                MATCH(
                                                    A340&amp;B340,AG:AG,
                                                    0)
                                            ),
                                            "Não encontrado")
                                    )</f>
        <v>0</v>
      </c>
      <c r="Q340" s="72">
        <f>P340*G340/1</f>
        <v>0</v>
      </c>
      <c r="R340" s="72">
        <f>IF(
                        C340="INSUMO",
                                        IFERROR(
                                            IF(
                                                INDEX(
                                                    Insumos!C:C,
                                                    MATCH(
                                                        A340&amp;B340,
                                                        Insumos!I:I,
                                                        0)
                                                )="Terceirizados",
                                                INDEX(
                                                    Insumos!F:F,
                                                    MATCH(
                                                        A340&amp;B340,
                                                        Insumos!I:I,
                                                        0)
                                                ),
                                                0
                                            ),
                                            "Não encontrado"),
                                        IFERROR(
                                            INDEX(S:S,
                                                MATCH(
                                                    A340&amp;B340,AG:AG,
                                                    0)
                                            ),
                                            "Não encontrado")
                                    )</f>
        <v>0</v>
      </c>
      <c r="S340" s="72">
        <f>R340*G340/1</f>
        <v>0</v>
      </c>
      <c r="T340" s="72">
        <f>IF(
                        C340="INSUMO",
                                        IFERROR(
                                            IF(
                                                INDEX(
                                                    Insumos!C:C,
                                                    MATCH(
                                                        A340&amp;B340,
                                                        Insumos!I:I,
                                                        0)
                                                )="Comissionamento",
                                                INDEX(
                                                    Insumos!F:F,
                                                    MATCH(
                                                        A340&amp;B340,
                                                        Insumos!I:I,
                                                        0)
                                                ),
                                                0
                                            ),
                                            "Não encontrado"),
                                        IFERROR(
                                            INDEX(U:U,
                                                MATCH(
                                                    A340&amp;B340,AG:AG,
                                                    0)
                                            ),
                                            "Não encontrado")
                                    )</f>
        <v>0</v>
      </c>
      <c r="U340" s="72">
        <f>T340*G340/1</f>
        <v>0</v>
      </c>
      <c r="V340" s="72">
        <f>IF(
                        C340="INSUMO",
                                        IFERROR(
                                            IF(
                                                INDEX(
                                                    Insumos!C:C,
                                                    MATCH(
                                                        A340&amp;B340,
                                                        Insumos!I:I,
                                                        0)
                                                )="Verba",
                                                INDEX(
                                                    Insumos!F:F,
                                                    MATCH(
                                                        A340&amp;B340,
                                                        Insumos!I:I,
                                                        0)
                                                ),
                                                0
                                            ),
                                            "Não encontrado"),
                                        IFERROR(
                                            INDEX(W:W,
                                                MATCH(
                                                    A340&amp;B340,AG:AG,
                                                    0)
                                            ),
                                            "Não encontrado")
                                    )</f>
        <v>0</v>
      </c>
      <c r="W340" s="72">
        <f>V340*G340/1</f>
        <v>0</v>
      </c>
      <c r="X340" s="72">
        <f>IF(
                        C340="INSUMO",
                                        IFERROR(
                                            IF(
                                                INDEX(
                                                    Insumos!C:C,
                                                    MATCH(
                                                        A340&amp;B340,
                                                        Insumos!I:I,
                                                        0)
                                                )="Outro",
                                                INDEX(
                                                    Insumos!F:F,
                                                    MATCH(
                                                        A340&amp;B340,
                                                        Insumos!I:I,
                                                        0)
                                                ),
                                                0
                                            ),
                                            "Não encontrado"),
                                        IFERROR(
                                            INDEX(Y:Y,
                                                MATCH(
                                                    A340&amp;B340,AG:AG,
                                                    0)
                                            ),
                                            "Não encontrado")
                                    )</f>
        <v>4.97</v>
      </c>
      <c r="Y340" s="72">
        <f>X340*G340/1</f>
        <v>4.3189299999999999</v>
      </c>
      <c r="Z340" s="72">
        <f>IF(
                            C340="INSUMO",
                            IFERROR(
                                INDEX(
                                    Insumos!F:F,
                                    MATCH(
                                        A340&amp;B340,
                                        Insumos!I:I,
                                        0)
                                ),
                                "Não encontrado"),
                            IFERROR(
                                INDEX(AA:AA,
                                    MATCH(
                                        A340&amp;B340,AG:AG,
                                        0)
                                ),
                                "Não encontrado")
                        )</f>
        <v>28.049120000000002</v>
      </c>
      <c r="AA340" s="72">
        <f>G340*Z340</f>
        <v>24.374685280000001</v>
      </c>
      <c r="AB340" s="73"/>
      <c r="AC340" s="73"/>
      <c r="AD340" s="70" t="s">
        <v>39</v>
      </c>
      <c r="AE340" s="74"/>
      <c r="AF340" s="74"/>
    </row>
    <row r="341" spans="1:33" x14ac:dyDescent="0.25">
      <c r="A341" s="138" t="s">
        <v>166</v>
      </c>
      <c r="B341" s="60" t="s">
        <v>38</v>
      </c>
      <c r="C341" s="61" t="s">
        <v>86</v>
      </c>
      <c r="D341" s="62" t="s">
        <v>40</v>
      </c>
      <c r="E341" s="62" t="s">
        <v>167</v>
      </c>
      <c r="F341" s="63" t="s">
        <v>90</v>
      </c>
      <c r="G341" s="63">
        <v>0.86899999999999999</v>
      </c>
      <c r="H341" s="64">
        <f>IF(
                        C341="INSUMO",
                                        IFERROR(
                                            IF(
                                                INDEX(
                                                    Insumos!C:C,
                                                    MATCH(
                                                        A341&amp;B341,
                                                        Insumos!I:I,
                                                        0)
                                                )="Material",
                                                INDEX(
                                                    Insumos!F:F,
                                                    MATCH(
                                                        A341&amp;B341,
                                                        Insumos!I:I,
                                                        0)
                                                ),
                                                0
                                            ),
                                            "Não encontrado"),
                                        IFERROR(
                                            INDEX(I:I,
                                                MATCH(
                                                    A341&amp;B341,AG:AG,
                                                    0)
                                            ),
                                            "Não encontrado")
                                    )</f>
        <v>0</v>
      </c>
      <c r="I341" s="64">
        <f>H341*G341/1</f>
        <v>0</v>
      </c>
      <c r="J341" s="64">
        <f t="shared" si="222"/>
        <v>38.106880000000004</v>
      </c>
      <c r="K341" s="64">
        <f t="shared" si="222"/>
        <v>33.11487872</v>
      </c>
      <c r="L341" s="64">
        <f>IF(
                        C341="INSUMO",
                                        IFERROR(
                                            IF(
                                                INDEX(
                                                    Insumos!C:C,
                                                    MATCH(
                                                        A341&amp;B341,
                                                        Insumos!I:I,
                                                        0)
                                                )="Mao_obra",
                                                INDEX(
                                                    Insumos!F:F,
                                                    MATCH(
                                                        A341&amp;B341,
                                                        Insumos!I:I,
                                                        0)
                                                ),
                                                0
                                            ),
                                            "Não encontrado"),
                                        IFERROR(
                                            INDEX(M:M,
                                                MATCH(
                                                    A341&amp;B341,AG:AG,
                                                    0)
                                            ),
                                            "Não encontrado")
                                    )</f>
        <v>33.086880000000001</v>
      </c>
      <c r="M341" s="64">
        <f>L341*G341/1</f>
        <v>28.752498720000002</v>
      </c>
      <c r="N341" s="64">
        <f>IF(
                        C341="INSUMO",
                                        IFERROR(
                                            IF(
                                                INDEX(
                                                    Insumos!C:C,
                                                    MATCH(
                                                        A341&amp;B341,
                                                        Insumos!I:I,
                                                        0)
                                                )="Equipamento",
                                                INDEX(
                                                    Insumos!F:F,
                                                    MATCH(
                                                        A341&amp;B341,
                                                        Insumos!I:I,
                                                        0)
                                                ),
                                                0
                                            ),
                                            "Não encontrado"),
                                        IFERROR(
                                            INDEX(O:O,
                                                MATCH(
                                                    A341&amp;B341,AG:AG,
                                                    0)
                                            ),
                                            "Não encontrado")
                                    )</f>
        <v>0</v>
      </c>
      <c r="O341" s="64">
        <f>N341*G341/1</f>
        <v>0</v>
      </c>
      <c r="P341" s="64">
        <f>IF(
                        C341="INSUMO",
                                        IFERROR(
                                            IF(
                                                INDEX(
                                                    Insumos!C:C,
                                                    MATCH(
                                                        A341&amp;B341,
                                                        Insumos!I:I,
                                                        0)
                                                )="Transporte",
                                                INDEX(
                                                    Insumos!F:F,
                                                    MATCH(
                                                        A341&amp;B341,
                                                        Insumos!I:I,
                                                        0)
                                                ),
                                                0
                                            ),
                                            "Não encontrado"),
                                        IFERROR(
                                            INDEX(Q:Q,
                                                MATCH(
                                                    A341&amp;B341,AG:AG,
                                                    0)
                                            ),
                                            "Não encontrado")
                                    )</f>
        <v>0</v>
      </c>
      <c r="Q341" s="64">
        <f>P341*G341/1</f>
        <v>0</v>
      </c>
      <c r="R341" s="64">
        <f>IF(
                        C341="INSUMO",
                                        IFERROR(
                                            IF(
                                                INDEX(
                                                    Insumos!C:C,
                                                    MATCH(
                                                        A341&amp;B341,
                                                        Insumos!I:I,
                                                        0)
                                                )="Terceirizados",
                                                INDEX(
                                                    Insumos!F:F,
                                                    MATCH(
                                                        A341&amp;B341,
                                                        Insumos!I:I,
                                                        0)
                                                ),
                                                0
                                            ),
                                            "Não encontrado"),
                                        IFERROR(
                                            INDEX(S:S,
                                                MATCH(
                                                    A341&amp;B341,AG:AG,
                                                    0)
                                            ),
                                            "Não encontrado")
                                    )</f>
        <v>0</v>
      </c>
      <c r="S341" s="64">
        <f>R341*G341/1</f>
        <v>0</v>
      </c>
      <c r="T341" s="64">
        <f>IF(
                        C341="INSUMO",
                                        IFERROR(
                                            IF(
                                                INDEX(
                                                    Insumos!C:C,
                                                    MATCH(
                                                        A341&amp;B341,
                                                        Insumos!I:I,
                                                        0)
                                                )="Comissionamento",
                                                INDEX(
                                                    Insumos!F:F,
                                                    MATCH(
                                                        A341&amp;B341,
                                                        Insumos!I:I,
                                                        0)
                                                ),
                                                0
                                            ),
                                            "Não encontrado"),
                                        IFERROR(
                                            INDEX(U:U,
                                                MATCH(
                                                    A341&amp;B341,AG:AG,
                                                    0)
                                            ),
                                            "Não encontrado")
                                    )</f>
        <v>0</v>
      </c>
      <c r="U341" s="64">
        <f>T341*G341/1</f>
        <v>0</v>
      </c>
      <c r="V341" s="64">
        <f>IF(
                        C341="INSUMO",
                                        IFERROR(
                                            IF(
                                                INDEX(
                                                    Insumos!C:C,
                                                    MATCH(
                                                        A341&amp;B341,
                                                        Insumos!I:I,
                                                        0)
                                                )="Verba",
                                                INDEX(
                                                    Insumos!F:F,
                                                    MATCH(
                                                        A341&amp;B341,
                                                        Insumos!I:I,
                                                        0)
                                                ),
                                                0
                                            ),
                                            "Não encontrado"),
                                        IFERROR(
                                            INDEX(W:W,
                                                MATCH(
                                                    A341&amp;B341,AG:AG,
                                                    0)
                                            ),
                                            "Não encontrado")
                                    )</f>
        <v>0</v>
      </c>
      <c r="W341" s="64">
        <f>V341*G341/1</f>
        <v>0</v>
      </c>
      <c r="X341" s="64">
        <f>IF(
                        C341="INSUMO",
                                        IFERROR(
                                            IF(
                                                INDEX(
                                                    Insumos!C:C,
                                                    MATCH(
                                                        A341&amp;B341,
                                                        Insumos!I:I,
                                                        0)
                                                )="Outro",
                                                INDEX(
                                                    Insumos!F:F,
                                                    MATCH(
                                                        A341&amp;B341,
                                                        Insumos!I:I,
                                                        0)
                                                ),
                                                0
                                            ),
                                            "Não encontrado"),
                                        IFERROR(
                                            INDEX(Y:Y,
                                                MATCH(
                                                    A341&amp;B341,AG:AG,
                                                    0)
                                            ),
                                            "Não encontrado")
                                    )</f>
        <v>5.0199999999999996</v>
      </c>
      <c r="Y341" s="64">
        <f>X341*G341/1</f>
        <v>4.3623799999999999</v>
      </c>
      <c r="Z341" s="64">
        <f>IF(
                            C341="INSUMO",
                            IFERROR(
                                INDEX(
                                    Insumos!F:F,
                                    MATCH(
                                        A341&amp;B341,
                                        Insumos!I:I,
                                        0)
                                ),
                                "Não encontrado"),
                            IFERROR(
                                INDEX(AA:AA,
                                    MATCH(
                                        A341&amp;B341,AG:AG,
                                        0)
                                ),
                                "Não encontrado")
                        )</f>
        <v>38.106879999999997</v>
      </c>
      <c r="AA341" s="64">
        <f>G341*Z341</f>
        <v>33.11487872</v>
      </c>
      <c r="AB341" s="65"/>
      <c r="AC341" s="65"/>
      <c r="AD341" s="62" t="s">
        <v>39</v>
      </c>
      <c r="AE341" s="66"/>
      <c r="AF341" s="66"/>
    </row>
    <row r="342" spans="1:33" x14ac:dyDescent="0.25">
      <c r="A342" s="137" t="s">
        <v>385</v>
      </c>
      <c r="B342" s="68" t="s">
        <v>38</v>
      </c>
      <c r="C342" s="69" t="s">
        <v>86</v>
      </c>
      <c r="D342" s="70" t="s">
        <v>40</v>
      </c>
      <c r="E342" s="70" t="s">
        <v>386</v>
      </c>
      <c r="F342" s="71" t="s">
        <v>108</v>
      </c>
      <c r="G342" s="71">
        <v>5.28E-2</v>
      </c>
      <c r="H342" s="72">
        <f>IF(
                        C342="INSUMO",
                                        IFERROR(
                                            IF(
                                                INDEX(
                                                    Insumos!C:C,
                                                    MATCH(
                                                        A342&amp;B342,
                                                        Insumos!I:I,
                                                        0)
                                                )="Material",
                                                INDEX(
                                                    Insumos!F:F,
                                                    MATCH(
                                                        A342&amp;B342,
                                                        Insumos!I:I,
                                                        0)
                                                ),
                                                0
                                            ),
                                            "Não encontrado"),
                                        IFERROR(
                                            INDEX(I:I,
                                                MATCH(
                                                    A342&amp;B342,AG:AG,
                                                    0)
                                            ),
                                            "Não encontrado")
                                    )</f>
        <v>510.44909999999993</v>
      </c>
      <c r="I342" s="72">
        <f>H342*G342/1</f>
        <v>26.951712479999998</v>
      </c>
      <c r="J342" s="72">
        <f t="shared" si="222"/>
        <v>311.34523200000001</v>
      </c>
      <c r="K342" s="72">
        <f t="shared" si="222"/>
        <v>16.4390282496</v>
      </c>
      <c r="L342" s="72">
        <f>IF(
                        C342="INSUMO",
                                        IFERROR(
                                            IF(
                                                INDEX(
                                                    Insumos!C:C,
                                                    MATCH(
                                                        A342&amp;B342,
                                                        Insumos!I:I,
                                                        0)
                                                )="Mao_obra",
                                                INDEX(
                                                    Insumos!F:F,
                                                    MATCH(
                                                        A342&amp;B342,
                                                        Insumos!I:I,
                                                        0)
                                                ),
                                                0
                                            ),
                                            "Não encontrado"),
                                        IFERROR(
                                            INDEX(M:M,
                                                MATCH(
                                                    A342&amp;B342,AG:AG,
                                                    0)
                                            ),
                                            "Não encontrado")
                                    )</f>
        <v>256.17823200000004</v>
      </c>
      <c r="M342" s="72">
        <f>L342*G342/1</f>
        <v>13.526210649600001</v>
      </c>
      <c r="N342" s="72">
        <f>IF(
                        C342="INSUMO",
                                        IFERROR(
                                            IF(
                                                INDEX(
                                                    Insumos!C:C,
                                                    MATCH(
                                                        A342&amp;B342,
                                                        Insumos!I:I,
                                                        0)
                                                )="Equipamento",
                                                INDEX(
                                                    Insumos!F:F,
                                                    MATCH(
                                                        A342&amp;B342,
                                                        Insumos!I:I,
                                                        0)
                                                ),
                                                0
                                            ),
                                            "Não encontrado"),
                                        IFERROR(
                                            INDEX(O:O,
                                                MATCH(
                                                    A342&amp;B342,AG:AG,
                                                    0)
                                            ),
                                            "Não encontrado")
                                    )</f>
        <v>0</v>
      </c>
      <c r="O342" s="72">
        <f>N342*G342/1</f>
        <v>0</v>
      </c>
      <c r="P342" s="72">
        <f>IF(
                        C342="INSUMO",
                                        IFERROR(
                                            IF(
                                                INDEX(
                                                    Insumos!C:C,
                                                    MATCH(
                                                        A342&amp;B342,
                                                        Insumos!I:I,
                                                        0)
                                                )="Transporte",
                                                INDEX(
                                                    Insumos!F:F,
                                                    MATCH(
                                                        A342&amp;B342,
                                                        Insumos!I:I,
                                                        0)
                                                ),
                                                0
                                            ),
                                            "Não encontrado"),
                                        IFERROR(
                                            INDEX(Q:Q,
                                                MATCH(
                                                    A342&amp;B342,AG:AG,
                                                    0)
                                            ),
                                            "Não encontrado")
                                    )</f>
        <v>0</v>
      </c>
      <c r="Q342" s="72">
        <f>P342*G342/1</f>
        <v>0</v>
      </c>
      <c r="R342" s="72">
        <f>IF(
                        C342="INSUMO",
                                        IFERROR(
                                            IF(
                                                INDEX(
                                                    Insumos!C:C,
                                                    MATCH(
                                                        A342&amp;B342,
                                                        Insumos!I:I,
                                                        0)
                                                )="Terceirizados",
                                                INDEX(
                                                    Insumos!F:F,
                                                    MATCH(
                                                        A342&amp;B342,
                                                        Insumos!I:I,
                                                        0)
                                                ),
                                                0
                                            ),
                                            "Não encontrado"),
                                        IFERROR(
                                            INDEX(S:S,
                                                MATCH(
                                                    A342&amp;B342,AG:AG,
                                                    0)
                                            ),
                                            "Não encontrado")
                                    )</f>
        <v>0</v>
      </c>
      <c r="S342" s="72">
        <f>R342*G342/1</f>
        <v>0</v>
      </c>
      <c r="T342" s="72">
        <f>IF(
                        C342="INSUMO",
                                        IFERROR(
                                            IF(
                                                INDEX(
                                                    Insumos!C:C,
                                                    MATCH(
                                                        A342&amp;B342,
                                                        Insumos!I:I,
                                                        0)
                                                )="Comissionamento",
                                                INDEX(
                                                    Insumos!F:F,
                                                    MATCH(
                                                        A342&amp;B342,
                                                        Insumos!I:I,
                                                        0)
                                                ),
                                                0
                                            ),
                                            "Não encontrado"),
                                        IFERROR(
                                            INDEX(U:U,
                                                MATCH(
                                                    A342&amp;B342,AG:AG,
                                                    0)
                                            ),
                                            "Não encontrado")
                                    )</f>
        <v>0</v>
      </c>
      <c r="U342" s="72">
        <f>T342*G342/1</f>
        <v>0</v>
      </c>
      <c r="V342" s="72">
        <f>IF(
                        C342="INSUMO",
                                        IFERROR(
                                            IF(
                                                INDEX(
                                                    Insumos!C:C,
                                                    MATCH(
                                                        A342&amp;B342,
                                                        Insumos!I:I,
                                                        0)
                                                )="Verba",
                                                INDEX(
                                                    Insumos!F:F,
                                                    MATCH(
                                                        A342&amp;B342,
                                                        Insumos!I:I,
                                                        0)
                                                ),
                                                0
                                            ),
                                            "Não encontrado"),
                                        IFERROR(
                                            INDEX(W:W,
                                                MATCH(
                                                    A342&amp;B342,AG:AG,
                                                    0)
                                            ),
                                            "Não encontrado")
                                    )</f>
        <v>0</v>
      </c>
      <c r="W342" s="72">
        <f>V342*G342/1</f>
        <v>0</v>
      </c>
      <c r="X342" s="72">
        <f>IF(
                        C342="INSUMO",
                                        IFERROR(
                                            IF(
                                                INDEX(
                                                    Insumos!C:C,
                                                    MATCH(
                                                        A342&amp;B342,
                                                        Insumos!I:I,
                                                        0)
                                                )="Outro",
                                                INDEX(
                                                    Insumos!F:F,
                                                    MATCH(
                                                        A342&amp;B342,
                                                        Insumos!I:I,
                                                        0)
                                                ),
                                                0
                                            ),
                                            "Não encontrado"),
                                        IFERROR(
                                            INDEX(Y:Y,
                                                MATCH(
                                                    A342&amp;B342,AG:AG,
                                                    0)
                                            ),
                                            "Não encontrado")
                                    )</f>
        <v>55.166999999999994</v>
      </c>
      <c r="Y342" s="72">
        <f>X342*G342/1</f>
        <v>2.9128175999999999</v>
      </c>
      <c r="Z342" s="72">
        <f>IF(
                            C342="INSUMO",
                            IFERROR(
                                INDEX(
                                    Insumos!F:F,
                                    MATCH(
                                        A342&amp;B342,
                                        Insumos!I:I,
                                        0)
                                ),
                                "Não encontrado"),
                            IFERROR(
                                INDEX(AA:AA,
                                    MATCH(
                                        A342&amp;B342,AG:AG,
                                        0)
                                ),
                                "Não encontrado")
                        )</f>
        <v>821.79433200000005</v>
      </c>
      <c r="AA342" s="72">
        <f>G342*Z342</f>
        <v>43.390740729600004</v>
      </c>
      <c r="AB342" s="73"/>
      <c r="AC342" s="73"/>
      <c r="AD342" s="70" t="s">
        <v>39</v>
      </c>
      <c r="AE342" s="74"/>
      <c r="AF342" s="74"/>
    </row>
    <row r="343" spans="1:33" x14ac:dyDescent="0.25">
      <c r="A343" s="138" t="s">
        <v>419</v>
      </c>
      <c r="B343" s="60" t="s">
        <v>38</v>
      </c>
      <c r="C343" s="61" t="s">
        <v>45</v>
      </c>
      <c r="D343" s="62" t="s">
        <v>40</v>
      </c>
      <c r="E343" s="62" t="s">
        <v>420</v>
      </c>
      <c r="F343" s="63" t="s">
        <v>83</v>
      </c>
      <c r="G343" s="63">
        <v>0.13880000000000001</v>
      </c>
      <c r="H343" s="64">
        <f>IF(
                        C343="INSUMO",
                                        IFERROR(
                                            IF(
                                                INDEX(
                                                    Insumos!C:C,
                                                    MATCH(
                                                        A343&amp;B343,
                                                        Insumos!I:I,
                                                        0)
                                                )="Material",
                                                INDEX(
                                                    Insumos!F:F,
                                                    MATCH(
                                                        A343&amp;B343,
                                                        Insumos!I:I,
                                                        0)
                                                ),
                                                0
                                            ),
                                            "Não encontrado"),
                                        IFERROR(
                                            INDEX(I:I,
                                                MATCH(
                                                    A343&amp;B343,AG:AG,
                                                    0)
                                            ),
                                            "Não encontrado")
                                    )</f>
        <v>15.3</v>
      </c>
      <c r="I343" s="64">
        <f>H343*G343/1</f>
        <v>2.1236400000000004</v>
      </c>
      <c r="J343" s="64">
        <f t="shared" si="222"/>
        <v>0</v>
      </c>
      <c r="K343" s="64">
        <f t="shared" si="222"/>
        <v>0</v>
      </c>
      <c r="L343" s="64">
        <f>IF(
                        C343="INSUMO",
                                        IFERROR(
                                            IF(
                                                INDEX(
                                                    Insumos!C:C,
                                                    MATCH(
                                                        A343&amp;B343,
                                                        Insumos!I:I,
                                                        0)
                                                )="Mao_obra",
                                                INDEX(
                                                    Insumos!F:F,
                                                    MATCH(
                                                        A343&amp;B343,
                                                        Insumos!I:I,
                                                        0)
                                                ),
                                                0
                                            ),
                                            "Não encontrado"),
                                        IFERROR(
                                            INDEX(M:M,
                                                MATCH(
                                                    A343&amp;B343,AG:AG,
                                                    0)
                                            ),
                                            "Não encontrado")
                                    )</f>
        <v>0</v>
      </c>
      <c r="M343" s="64">
        <f>L343*G343/1</f>
        <v>0</v>
      </c>
      <c r="N343" s="64">
        <f>IF(
                        C343="INSUMO",
                                        IFERROR(
                                            IF(
                                                INDEX(
                                                    Insumos!C:C,
                                                    MATCH(
                                                        A343&amp;B343,
                                                        Insumos!I:I,
                                                        0)
                                                )="Equipamento",
                                                INDEX(
                                                    Insumos!F:F,
                                                    MATCH(
                                                        A343&amp;B343,
                                                        Insumos!I:I,
                                                        0)
                                                ),
                                                0
                                            ),
                                            "Não encontrado"),
                                        IFERROR(
                                            INDEX(O:O,
                                                MATCH(
                                                    A343&amp;B343,AG:AG,
                                                    0)
                                            ),
                                            "Não encontrado")
                                    )</f>
        <v>0</v>
      </c>
      <c r="O343" s="64">
        <f>N343*G343/1</f>
        <v>0</v>
      </c>
      <c r="P343" s="64">
        <f>IF(
                        C343="INSUMO",
                                        IFERROR(
                                            IF(
                                                INDEX(
                                                    Insumos!C:C,
                                                    MATCH(
                                                        A343&amp;B343,
                                                        Insumos!I:I,
                                                        0)
                                                )="Transporte",
                                                INDEX(
                                                    Insumos!F:F,
                                                    MATCH(
                                                        A343&amp;B343,
                                                        Insumos!I:I,
                                                        0)
                                                ),
                                                0
                                            ),
                                            "Não encontrado"),
                                        IFERROR(
                                            INDEX(Q:Q,
                                                MATCH(
                                                    A343&amp;B343,AG:AG,
                                                    0)
                                            ),
                                            "Não encontrado")
                                    )</f>
        <v>0</v>
      </c>
      <c r="Q343" s="64">
        <f>P343*G343/1</f>
        <v>0</v>
      </c>
      <c r="R343" s="64">
        <f>IF(
                        C343="INSUMO",
                                        IFERROR(
                                            IF(
                                                INDEX(
                                                    Insumos!C:C,
                                                    MATCH(
                                                        A343&amp;B343,
                                                        Insumos!I:I,
                                                        0)
                                                )="Terceirizados",
                                                INDEX(
                                                    Insumos!F:F,
                                                    MATCH(
                                                        A343&amp;B343,
                                                        Insumos!I:I,
                                                        0)
                                                ),
                                                0
                                            ),
                                            "Não encontrado"),
                                        IFERROR(
                                            INDEX(S:S,
                                                MATCH(
                                                    A343&amp;B343,AG:AG,
                                                    0)
                                            ),
                                            "Não encontrado")
                                    )</f>
        <v>0</v>
      </c>
      <c r="S343" s="64">
        <f>R343*G343/1</f>
        <v>0</v>
      </c>
      <c r="T343" s="64">
        <f>IF(
                        C343="INSUMO",
                                        IFERROR(
                                            IF(
                                                INDEX(
                                                    Insumos!C:C,
                                                    MATCH(
                                                        A343&amp;B343,
                                                        Insumos!I:I,
                                                        0)
                                                )="Comissionamento",
                                                INDEX(
                                                    Insumos!F:F,
                                                    MATCH(
                                                        A343&amp;B343,
                                                        Insumos!I:I,
                                                        0)
                                                ),
                                                0
                                            ),
                                            "Não encontrado"),
                                        IFERROR(
                                            INDEX(U:U,
                                                MATCH(
                                                    A343&amp;B343,AG:AG,
                                                    0)
                                            ),
                                            "Não encontrado")
                                    )</f>
        <v>0</v>
      </c>
      <c r="U343" s="64">
        <f>T343*G343/1</f>
        <v>0</v>
      </c>
      <c r="V343" s="64">
        <f>IF(
                        C343="INSUMO",
                                        IFERROR(
                                            IF(
                                                INDEX(
                                                    Insumos!C:C,
                                                    MATCH(
                                                        A343&amp;B343,
                                                        Insumos!I:I,
                                                        0)
                                                )="Verba",
                                                INDEX(
                                                    Insumos!F:F,
                                                    MATCH(
                                                        A343&amp;B343,
                                                        Insumos!I:I,
                                                        0)
                                                ),
                                                0
                                            ),
                                            "Não encontrado"),
                                        IFERROR(
                                            INDEX(W:W,
                                                MATCH(
                                                    A343&amp;B343,AG:AG,
                                                    0)
                                            ),
                                            "Não encontrado")
                                    )</f>
        <v>0</v>
      </c>
      <c r="W343" s="64">
        <f>V343*G343/1</f>
        <v>0</v>
      </c>
      <c r="X343" s="64">
        <f>IF(
                        C343="INSUMO",
                                        IFERROR(
                                            IF(
                                                INDEX(
                                                    Insumos!C:C,
                                                    MATCH(
                                                        A343&amp;B343,
                                                        Insumos!I:I,
                                                        0)
                                                )="Outro",
                                                INDEX(
                                                    Insumos!F:F,
                                                    MATCH(
                                                        A343&amp;B343,
                                                        Insumos!I:I,
                                                        0)
                                                ),
                                                0
                                            ),
                                            "Não encontrado"),
                                        IFERROR(
                                            INDEX(Y:Y,
                                                MATCH(
                                                    A343&amp;B343,AG:AG,
                                                    0)
                                            ),
                                            "Não encontrado")
                                    )</f>
        <v>0</v>
      </c>
      <c r="Y343" s="64">
        <f>X343*G343/1</f>
        <v>0</v>
      </c>
      <c r="Z343" s="64">
        <f>IF(
                            C343="INSUMO",
                            IFERROR(
                                INDEX(
                                    Insumos!F:F,
                                    MATCH(
                                        A343&amp;B343,
                                        Insumos!I:I,
                                        0)
                                ),
                                "Não encontrado"),
                            IFERROR(
                                INDEX(AA:AA,
                                    MATCH(
                                        A343&amp;B343,AG:AG,
                                        0)
                                ),
                                "Não encontrado")
                        )</f>
        <v>15.3</v>
      </c>
      <c r="AA343" s="64">
        <f>G343*Z343</f>
        <v>2.1236400000000004</v>
      </c>
      <c r="AB343" s="65"/>
      <c r="AC343" s="65"/>
      <c r="AD343" s="62" t="s">
        <v>39</v>
      </c>
      <c r="AE343" s="66"/>
      <c r="AF343" s="66"/>
    </row>
    <row r="344" spans="1:33" x14ac:dyDescent="0.25">
      <c r="A344" s="136" t="s">
        <v>421</v>
      </c>
      <c r="B344" s="51" t="s">
        <v>38</v>
      </c>
      <c r="C344" s="52" t="s">
        <v>39</v>
      </c>
      <c r="D344" s="53" t="s">
        <v>40</v>
      </c>
      <c r="E344" s="53" t="s">
        <v>422</v>
      </c>
      <c r="F344" s="54" t="s">
        <v>83</v>
      </c>
      <c r="G344" s="55"/>
      <c r="H344" s="56"/>
      <c r="I344" s="56">
        <f>SUM(I345:I347)</f>
        <v>15.517652639999998</v>
      </c>
      <c r="J344" s="56"/>
      <c r="K344" s="56">
        <f>SUM(K345:K347)</f>
        <v>32.413154940800005</v>
      </c>
      <c r="L344" s="56"/>
      <c r="M344" s="56">
        <f>SUM(M345:M347)</f>
        <v>27.4323771408</v>
      </c>
      <c r="N344" s="56"/>
      <c r="O344" s="56">
        <f>SUM(O345:O347)</f>
        <v>0</v>
      </c>
      <c r="P344" s="56"/>
      <c r="Q344" s="56">
        <f>SUM(Q345:Q347)</f>
        <v>0</v>
      </c>
      <c r="R344" s="56"/>
      <c r="S344" s="56">
        <f>SUM(S345:S347)</f>
        <v>0</v>
      </c>
      <c r="T344" s="56"/>
      <c r="U344" s="56">
        <f>SUM(U345:U347)</f>
        <v>0</v>
      </c>
      <c r="V344" s="56"/>
      <c r="W344" s="56">
        <f>SUM(W345:W347)</f>
        <v>0</v>
      </c>
      <c r="X344" s="56"/>
      <c r="Y344" s="56">
        <f>SUM(Y345:Y347)</f>
        <v>4.9807777999999994</v>
      </c>
      <c r="Z344" s="56"/>
      <c r="AA344" s="56">
        <f>SUM(AA345:AA347)</f>
        <v>47.930807580799993</v>
      </c>
      <c r="AB344" s="57" t="s">
        <v>39</v>
      </c>
      <c r="AC344" s="57"/>
      <c r="AD344" s="53" t="s">
        <v>39</v>
      </c>
      <c r="AE344" s="58" t="s">
        <v>39</v>
      </c>
      <c r="AF344" s="58" t="s">
        <v>423</v>
      </c>
      <c r="AG344" t="str">
        <f>A344&amp;B344&amp;C344</f>
        <v>87532SINAPI</v>
      </c>
    </row>
    <row r="345" spans="1:33" x14ac:dyDescent="0.25">
      <c r="A345" s="137" t="s">
        <v>88</v>
      </c>
      <c r="B345" s="68" t="s">
        <v>38</v>
      </c>
      <c r="C345" s="69" t="s">
        <v>86</v>
      </c>
      <c r="D345" s="70" t="s">
        <v>40</v>
      </c>
      <c r="E345" s="70" t="s">
        <v>89</v>
      </c>
      <c r="F345" s="71" t="s">
        <v>90</v>
      </c>
      <c r="G345" s="71">
        <v>0.22009999999999999</v>
      </c>
      <c r="H345" s="72">
        <f>IF(
                        C345="INSUMO",
                                        IFERROR(
                                            IF(
                                                INDEX(
                                                    Insumos!C:C,
                                                    MATCH(
                                                        A345&amp;B345,
                                                        Insumos!I:I,
                                                        0)
                                                )="Material",
                                                INDEX(
                                                    Insumos!F:F,
                                                    MATCH(
                                                        A345&amp;B345,
                                                        Insumos!I:I,
                                                        0)
                                                ),
                                                0
                                            ),
                                            "Não encontrado"),
                                        IFERROR(
                                            INDEX(I:I,
                                                MATCH(
                                                    A345&amp;B345,AG:AG,
                                                    0)
                                            ),
                                            "Não encontrado")
                                    )</f>
        <v>0</v>
      </c>
      <c r="I345" s="72">
        <f>H345*G345/1</f>
        <v>0</v>
      </c>
      <c r="J345" s="72">
        <f t="shared" ref="J345:K347" si="223">T345 + N345 + L345 + X345 + R345 + P345 + V345</f>
        <v>28.049120000000002</v>
      </c>
      <c r="K345" s="72">
        <f t="shared" si="223"/>
        <v>6.1736113120000002</v>
      </c>
      <c r="L345" s="72">
        <f>IF(
                        C345="INSUMO",
                                        IFERROR(
                                            IF(
                                                INDEX(
                                                    Insumos!C:C,
                                                    MATCH(
                                                        A345&amp;B345,
                                                        Insumos!I:I,
                                                        0)
                                                )="Mao_obra",
                                                INDEX(
                                                    Insumos!F:F,
                                                    MATCH(
                                                        A345&amp;B345,
                                                        Insumos!I:I,
                                                        0)
                                                ),
                                                0
                                            ),
                                            "Não encontrado"),
                                        IFERROR(
                                            INDEX(M:M,
                                                MATCH(
                                                    A345&amp;B345,AG:AG,
                                                    0)
                                            ),
                                            "Não encontrado")
                                    )</f>
        <v>23.079120000000003</v>
      </c>
      <c r="M345" s="72">
        <f>L345*G345/1</f>
        <v>5.0797143120000001</v>
      </c>
      <c r="N345" s="72">
        <f>IF(
                        C345="INSUMO",
                                        IFERROR(
                                            IF(
                                                INDEX(
                                                    Insumos!C:C,
                                                    MATCH(
                                                        A345&amp;B345,
                                                        Insumos!I:I,
                                                        0)
                                                )="Equipamento",
                                                INDEX(
                                                    Insumos!F:F,
                                                    MATCH(
                                                        A345&amp;B345,
                                                        Insumos!I:I,
                                                        0)
                                                ),
                                                0
                                            ),
                                            "Não encontrado"),
                                        IFERROR(
                                            INDEX(O:O,
                                                MATCH(
                                                    A345&amp;B345,AG:AG,
                                                    0)
                                            ),
                                            "Não encontrado")
                                    )</f>
        <v>0</v>
      </c>
      <c r="O345" s="72">
        <f>N345*G345/1</f>
        <v>0</v>
      </c>
      <c r="P345" s="72">
        <f>IF(
                        C345="INSUMO",
                                        IFERROR(
                                            IF(
                                                INDEX(
                                                    Insumos!C:C,
                                                    MATCH(
                                                        A345&amp;B345,
                                                        Insumos!I:I,
                                                        0)
                                                )="Transporte",
                                                INDEX(
                                                    Insumos!F:F,
                                                    MATCH(
                                                        A345&amp;B345,
                                                        Insumos!I:I,
                                                        0)
                                                ),
                                                0
                                            ),
                                            "Não encontrado"),
                                        IFERROR(
                                            INDEX(Q:Q,
                                                MATCH(
                                                    A345&amp;B345,AG:AG,
                                                    0)
                                            ),
                                            "Não encontrado")
                                    )</f>
        <v>0</v>
      </c>
      <c r="Q345" s="72">
        <f>P345*G345/1</f>
        <v>0</v>
      </c>
      <c r="R345" s="72">
        <f>IF(
                        C345="INSUMO",
                                        IFERROR(
                                            IF(
                                                INDEX(
                                                    Insumos!C:C,
                                                    MATCH(
                                                        A345&amp;B345,
                                                        Insumos!I:I,
                                                        0)
                                                )="Terceirizados",
                                                INDEX(
                                                    Insumos!F:F,
                                                    MATCH(
                                                        A345&amp;B345,
                                                        Insumos!I:I,
                                                        0)
                                                ),
                                                0
                                            ),
                                            "Não encontrado"),
                                        IFERROR(
                                            INDEX(S:S,
                                                MATCH(
                                                    A345&amp;B345,AG:AG,
                                                    0)
                                            ),
                                            "Não encontrado")
                                    )</f>
        <v>0</v>
      </c>
      <c r="S345" s="72">
        <f>R345*G345/1</f>
        <v>0</v>
      </c>
      <c r="T345" s="72">
        <f>IF(
                        C345="INSUMO",
                                        IFERROR(
                                            IF(
                                                INDEX(
                                                    Insumos!C:C,
                                                    MATCH(
                                                        A345&amp;B345,
                                                        Insumos!I:I,
                                                        0)
                                                )="Comissionamento",
                                                INDEX(
                                                    Insumos!F:F,
                                                    MATCH(
                                                        A345&amp;B345,
                                                        Insumos!I:I,
                                                        0)
                                                ),
                                                0
                                            ),
                                            "Não encontrado"),
                                        IFERROR(
                                            INDEX(U:U,
                                                MATCH(
                                                    A345&amp;B345,AG:AG,
                                                    0)
                                            ),
                                            "Não encontrado")
                                    )</f>
        <v>0</v>
      </c>
      <c r="U345" s="72">
        <f>T345*G345/1</f>
        <v>0</v>
      </c>
      <c r="V345" s="72">
        <f>IF(
                        C345="INSUMO",
                                        IFERROR(
                                            IF(
                                                INDEX(
                                                    Insumos!C:C,
                                                    MATCH(
                                                        A345&amp;B345,
                                                        Insumos!I:I,
                                                        0)
                                                )="Verba",
                                                INDEX(
                                                    Insumos!F:F,
                                                    MATCH(
                                                        A345&amp;B345,
                                                        Insumos!I:I,
                                                        0)
                                                ),
                                                0
                                            ),
                                            "Não encontrado"),
                                        IFERROR(
                                            INDEX(W:W,
                                                MATCH(
                                                    A345&amp;B345,AG:AG,
                                                    0)
                                            ),
                                            "Não encontrado")
                                    )</f>
        <v>0</v>
      </c>
      <c r="W345" s="72">
        <f>V345*G345/1</f>
        <v>0</v>
      </c>
      <c r="X345" s="72">
        <f>IF(
                        C345="INSUMO",
                                        IFERROR(
                                            IF(
                                                INDEX(
                                                    Insumos!C:C,
                                                    MATCH(
                                                        A345&amp;B345,
                                                        Insumos!I:I,
                                                        0)
                                                )="Outro",
                                                INDEX(
                                                    Insumos!F:F,
                                                    MATCH(
                                                        A345&amp;B345,
                                                        Insumos!I:I,
                                                        0)
                                                ),
                                                0
                                            ),
                                            "Não encontrado"),
                                        IFERROR(
                                            INDEX(Y:Y,
                                                MATCH(
                                                    A345&amp;B345,AG:AG,
                                                    0)
                                            ),
                                            "Não encontrado")
                                    )</f>
        <v>4.97</v>
      </c>
      <c r="Y345" s="72">
        <f>X345*G345/1</f>
        <v>1.0938969999999999</v>
      </c>
      <c r="Z345" s="72">
        <f>IF(
                            C345="INSUMO",
                            IFERROR(
                                INDEX(
                                    Insumos!F:F,
                                    MATCH(
                                        A345&amp;B345,
                                        Insumos!I:I,
                                        0)
                                ),
                                "Não encontrado"),
                            IFERROR(
                                INDEX(AA:AA,
                                    MATCH(
                                        A345&amp;B345,AG:AG,
                                        0)
                                ),
                                "Não encontrado")
                        )</f>
        <v>28.049120000000002</v>
      </c>
      <c r="AA345" s="72">
        <f>G345*Z345</f>
        <v>6.1736113120000002</v>
      </c>
      <c r="AB345" s="73"/>
      <c r="AC345" s="73"/>
      <c r="AD345" s="70" t="s">
        <v>39</v>
      </c>
      <c r="AE345" s="74"/>
      <c r="AF345" s="74"/>
    </row>
    <row r="346" spans="1:33" x14ac:dyDescent="0.25">
      <c r="A346" s="138" t="s">
        <v>166</v>
      </c>
      <c r="B346" s="60" t="s">
        <v>38</v>
      </c>
      <c r="C346" s="61" t="s">
        <v>86</v>
      </c>
      <c r="D346" s="62" t="s">
        <v>40</v>
      </c>
      <c r="E346" s="62" t="s">
        <v>167</v>
      </c>
      <c r="F346" s="63" t="s">
        <v>90</v>
      </c>
      <c r="G346" s="63">
        <v>0.44019999999999998</v>
      </c>
      <c r="H346" s="64">
        <f>IF(
                        C346="INSUMO",
                                        IFERROR(
                                            IF(
                                                INDEX(
                                                    Insumos!C:C,
                                                    MATCH(
                                                        A346&amp;B346,
                                                        Insumos!I:I,
                                                        0)
                                                )="Material",
                                                INDEX(
                                                    Insumos!F:F,
                                                    MATCH(
                                                        A346&amp;B346,
                                                        Insumos!I:I,
                                                        0)
                                                ),
                                                0
                                            ),
                                            "Não encontrado"),
                                        IFERROR(
                                            INDEX(I:I,
                                                MATCH(
                                                    A346&amp;B346,AG:AG,
                                                    0)
                                            ),
                                            "Não encontrado")
                                    )</f>
        <v>0</v>
      </c>
      <c r="I346" s="64">
        <f>H346*G346/1</f>
        <v>0</v>
      </c>
      <c r="J346" s="64">
        <f t="shared" si="223"/>
        <v>38.106880000000004</v>
      </c>
      <c r="K346" s="64">
        <f t="shared" si="223"/>
        <v>16.774648576000001</v>
      </c>
      <c r="L346" s="64">
        <f>IF(
                        C346="INSUMO",
                                        IFERROR(
                                            IF(
                                                INDEX(
                                                    Insumos!C:C,
                                                    MATCH(
                                                        A346&amp;B346,
                                                        Insumos!I:I,
                                                        0)
                                                )="Mao_obra",
                                                INDEX(
                                                    Insumos!F:F,
                                                    MATCH(
                                                        A346&amp;B346,
                                                        Insumos!I:I,
                                                        0)
                                                ),
                                                0
                                            ),
                                            "Não encontrado"),
                                        IFERROR(
                                            INDEX(M:M,
                                                MATCH(
                                                    A346&amp;B346,AG:AG,
                                                    0)
                                            ),
                                            "Não encontrado")
                                    )</f>
        <v>33.086880000000001</v>
      </c>
      <c r="M346" s="64">
        <f>L346*G346/1</f>
        <v>14.564844576</v>
      </c>
      <c r="N346" s="64">
        <f>IF(
                        C346="INSUMO",
                                        IFERROR(
                                            IF(
                                                INDEX(
                                                    Insumos!C:C,
                                                    MATCH(
                                                        A346&amp;B346,
                                                        Insumos!I:I,
                                                        0)
                                                )="Equipamento",
                                                INDEX(
                                                    Insumos!F:F,
                                                    MATCH(
                                                        A346&amp;B346,
                                                        Insumos!I:I,
                                                        0)
                                                ),
                                                0
                                            ),
                                            "Não encontrado"),
                                        IFERROR(
                                            INDEX(O:O,
                                                MATCH(
                                                    A346&amp;B346,AG:AG,
                                                    0)
                                            ),
                                            "Não encontrado")
                                    )</f>
        <v>0</v>
      </c>
      <c r="O346" s="64">
        <f>N346*G346/1</f>
        <v>0</v>
      </c>
      <c r="P346" s="64">
        <f>IF(
                        C346="INSUMO",
                                        IFERROR(
                                            IF(
                                                INDEX(
                                                    Insumos!C:C,
                                                    MATCH(
                                                        A346&amp;B346,
                                                        Insumos!I:I,
                                                        0)
                                                )="Transporte",
                                                INDEX(
                                                    Insumos!F:F,
                                                    MATCH(
                                                        A346&amp;B346,
                                                        Insumos!I:I,
                                                        0)
                                                ),
                                                0
                                            ),
                                            "Não encontrado"),
                                        IFERROR(
                                            INDEX(Q:Q,
                                                MATCH(
                                                    A346&amp;B346,AG:AG,
                                                    0)
                                            ),
                                            "Não encontrado")
                                    )</f>
        <v>0</v>
      </c>
      <c r="Q346" s="64">
        <f>P346*G346/1</f>
        <v>0</v>
      </c>
      <c r="R346" s="64">
        <f>IF(
                        C346="INSUMO",
                                        IFERROR(
                                            IF(
                                                INDEX(
                                                    Insumos!C:C,
                                                    MATCH(
                                                        A346&amp;B346,
                                                        Insumos!I:I,
                                                        0)
                                                )="Terceirizados",
                                                INDEX(
                                                    Insumos!F:F,
                                                    MATCH(
                                                        A346&amp;B346,
                                                        Insumos!I:I,
                                                        0)
                                                ),
                                                0
                                            ),
                                            "Não encontrado"),
                                        IFERROR(
                                            INDEX(S:S,
                                                MATCH(
                                                    A346&amp;B346,AG:AG,
                                                    0)
                                            ),
                                            "Não encontrado")
                                    )</f>
        <v>0</v>
      </c>
      <c r="S346" s="64">
        <f>R346*G346/1</f>
        <v>0</v>
      </c>
      <c r="T346" s="64">
        <f>IF(
                        C346="INSUMO",
                                        IFERROR(
                                            IF(
                                                INDEX(
                                                    Insumos!C:C,
                                                    MATCH(
                                                        A346&amp;B346,
                                                        Insumos!I:I,
                                                        0)
                                                )="Comissionamento",
                                                INDEX(
                                                    Insumos!F:F,
                                                    MATCH(
                                                        A346&amp;B346,
                                                        Insumos!I:I,
                                                        0)
                                                ),
                                                0
                                            ),
                                            "Não encontrado"),
                                        IFERROR(
                                            INDEX(U:U,
                                                MATCH(
                                                    A346&amp;B346,AG:AG,
                                                    0)
                                            ),
                                            "Não encontrado")
                                    )</f>
        <v>0</v>
      </c>
      <c r="U346" s="64">
        <f>T346*G346/1</f>
        <v>0</v>
      </c>
      <c r="V346" s="64">
        <f>IF(
                        C346="INSUMO",
                                        IFERROR(
                                            IF(
                                                INDEX(
                                                    Insumos!C:C,
                                                    MATCH(
                                                        A346&amp;B346,
                                                        Insumos!I:I,
                                                        0)
                                                )="Verba",
                                                INDEX(
                                                    Insumos!F:F,
                                                    MATCH(
                                                        A346&amp;B346,
                                                        Insumos!I:I,
                                                        0)
                                                ),
                                                0
                                            ),
                                            "Não encontrado"),
                                        IFERROR(
                                            INDEX(W:W,
                                                MATCH(
                                                    A346&amp;B346,AG:AG,
                                                    0)
                                            ),
                                            "Não encontrado")
                                    )</f>
        <v>0</v>
      </c>
      <c r="W346" s="64">
        <f>V346*G346/1</f>
        <v>0</v>
      </c>
      <c r="X346" s="64">
        <f>IF(
                        C346="INSUMO",
                                        IFERROR(
                                            IF(
                                                INDEX(
                                                    Insumos!C:C,
                                                    MATCH(
                                                        A346&amp;B346,
                                                        Insumos!I:I,
                                                        0)
                                                )="Outro",
                                                INDEX(
                                                    Insumos!F:F,
                                                    MATCH(
                                                        A346&amp;B346,
                                                        Insumos!I:I,
                                                        0)
                                                ),
                                                0
                                            ),
                                            "Não encontrado"),
                                        IFERROR(
                                            INDEX(Y:Y,
                                                MATCH(
                                                    A346&amp;B346,AG:AG,
                                                    0)
                                            ),
                                            "Não encontrado")
                                    )</f>
        <v>5.0199999999999996</v>
      </c>
      <c r="Y346" s="64">
        <f>X346*G346/1</f>
        <v>2.2098039999999997</v>
      </c>
      <c r="Z346" s="64">
        <f>IF(
                            C346="INSUMO",
                            IFERROR(
                                INDEX(
                                    Insumos!F:F,
                                    MATCH(
                                        A346&amp;B346,
                                        Insumos!I:I,
                                        0)
                                ),
                                "Não encontrado"),
                            IFERROR(
                                INDEX(AA:AA,
                                    MATCH(
                                        A346&amp;B346,AG:AG,
                                        0)
                                ),
                                "Não encontrado")
                        )</f>
        <v>38.106879999999997</v>
      </c>
      <c r="AA346" s="64">
        <f>G346*Z346</f>
        <v>16.774648575999997</v>
      </c>
      <c r="AB346" s="65"/>
      <c r="AC346" s="65"/>
      <c r="AD346" s="62" t="s">
        <v>39</v>
      </c>
      <c r="AE346" s="66"/>
      <c r="AF346" s="66"/>
    </row>
    <row r="347" spans="1:33" x14ac:dyDescent="0.25">
      <c r="A347" s="137" t="s">
        <v>385</v>
      </c>
      <c r="B347" s="68" t="s">
        <v>38</v>
      </c>
      <c r="C347" s="69" t="s">
        <v>86</v>
      </c>
      <c r="D347" s="70" t="s">
        <v>40</v>
      </c>
      <c r="E347" s="70" t="s">
        <v>386</v>
      </c>
      <c r="F347" s="71" t="s">
        <v>108</v>
      </c>
      <c r="G347" s="71">
        <v>3.04E-2</v>
      </c>
      <c r="H347" s="72">
        <f>IF(
                        C347="INSUMO",
                                        IFERROR(
                                            IF(
                                                INDEX(
                                                    Insumos!C:C,
                                                    MATCH(
                                                        A347&amp;B347,
                                                        Insumos!I:I,
                                                        0)
                                                )="Material",
                                                INDEX(
                                                    Insumos!F:F,
                                                    MATCH(
                                                        A347&amp;B347,
                                                        Insumos!I:I,
                                                        0)
                                                ),
                                                0
                                            ),
                                            "Não encontrado"),
                                        IFERROR(
                                            INDEX(I:I,
                                                MATCH(
                                                    A347&amp;B347,AG:AG,
                                                    0)
                                            ),
                                            "Não encontrado")
                                    )</f>
        <v>510.44909999999993</v>
      </c>
      <c r="I347" s="72">
        <f>H347*G347/1</f>
        <v>15.517652639999998</v>
      </c>
      <c r="J347" s="72">
        <f t="shared" si="223"/>
        <v>311.34523200000001</v>
      </c>
      <c r="K347" s="72">
        <f t="shared" si="223"/>
        <v>9.4648950528000011</v>
      </c>
      <c r="L347" s="72">
        <f>IF(
                        C347="INSUMO",
                                        IFERROR(
                                            IF(
                                                INDEX(
                                                    Insumos!C:C,
                                                    MATCH(
                                                        A347&amp;B347,
                                                        Insumos!I:I,
                                                        0)
                                                )="Mao_obra",
                                                INDEX(
                                                    Insumos!F:F,
                                                    MATCH(
                                                        A347&amp;B347,
                                                        Insumos!I:I,
                                                        0)
                                                ),
                                                0
                                            ),
                                            "Não encontrado"),
                                        IFERROR(
                                            INDEX(M:M,
                                                MATCH(
                                                    A347&amp;B347,AG:AG,
                                                    0)
                                            ),
                                            "Não encontrado")
                                    )</f>
        <v>256.17823200000004</v>
      </c>
      <c r="M347" s="72">
        <f>L347*G347/1</f>
        <v>7.7878182528000011</v>
      </c>
      <c r="N347" s="72">
        <f>IF(
                        C347="INSUMO",
                                        IFERROR(
                                            IF(
                                                INDEX(
                                                    Insumos!C:C,
                                                    MATCH(
                                                        A347&amp;B347,
                                                        Insumos!I:I,
                                                        0)
                                                )="Equipamento",
                                                INDEX(
                                                    Insumos!F:F,
                                                    MATCH(
                                                        A347&amp;B347,
                                                        Insumos!I:I,
                                                        0)
                                                ),
                                                0
                                            ),
                                            "Não encontrado"),
                                        IFERROR(
                                            INDEX(O:O,
                                                MATCH(
                                                    A347&amp;B347,AG:AG,
                                                    0)
                                            ),
                                            "Não encontrado")
                                    )</f>
        <v>0</v>
      </c>
      <c r="O347" s="72">
        <f>N347*G347/1</f>
        <v>0</v>
      </c>
      <c r="P347" s="72">
        <f>IF(
                        C347="INSUMO",
                                        IFERROR(
                                            IF(
                                                INDEX(
                                                    Insumos!C:C,
                                                    MATCH(
                                                        A347&amp;B347,
                                                        Insumos!I:I,
                                                        0)
                                                )="Transporte",
                                                INDEX(
                                                    Insumos!F:F,
                                                    MATCH(
                                                        A347&amp;B347,
                                                        Insumos!I:I,
                                                        0)
                                                ),
                                                0
                                            ),
                                            "Não encontrado"),
                                        IFERROR(
                                            INDEX(Q:Q,
                                                MATCH(
                                                    A347&amp;B347,AG:AG,
                                                    0)
                                            ),
                                            "Não encontrado")
                                    )</f>
        <v>0</v>
      </c>
      <c r="Q347" s="72">
        <f>P347*G347/1</f>
        <v>0</v>
      </c>
      <c r="R347" s="72">
        <f>IF(
                        C347="INSUMO",
                                        IFERROR(
                                            IF(
                                                INDEX(
                                                    Insumos!C:C,
                                                    MATCH(
                                                        A347&amp;B347,
                                                        Insumos!I:I,
                                                        0)
                                                )="Terceirizados",
                                                INDEX(
                                                    Insumos!F:F,
                                                    MATCH(
                                                        A347&amp;B347,
                                                        Insumos!I:I,
                                                        0)
                                                ),
                                                0
                                            ),
                                            "Não encontrado"),
                                        IFERROR(
                                            INDEX(S:S,
                                                MATCH(
                                                    A347&amp;B347,AG:AG,
                                                    0)
                                            ),
                                            "Não encontrado")
                                    )</f>
        <v>0</v>
      </c>
      <c r="S347" s="72">
        <f>R347*G347/1</f>
        <v>0</v>
      </c>
      <c r="T347" s="72">
        <f>IF(
                        C347="INSUMO",
                                        IFERROR(
                                            IF(
                                                INDEX(
                                                    Insumos!C:C,
                                                    MATCH(
                                                        A347&amp;B347,
                                                        Insumos!I:I,
                                                        0)
                                                )="Comissionamento",
                                                INDEX(
                                                    Insumos!F:F,
                                                    MATCH(
                                                        A347&amp;B347,
                                                        Insumos!I:I,
                                                        0)
                                                ),
                                                0
                                            ),
                                            "Não encontrado"),
                                        IFERROR(
                                            INDEX(U:U,
                                                MATCH(
                                                    A347&amp;B347,AG:AG,
                                                    0)
                                            ),
                                            "Não encontrado")
                                    )</f>
        <v>0</v>
      </c>
      <c r="U347" s="72">
        <f>T347*G347/1</f>
        <v>0</v>
      </c>
      <c r="V347" s="72">
        <f>IF(
                        C347="INSUMO",
                                        IFERROR(
                                            IF(
                                                INDEX(
                                                    Insumos!C:C,
                                                    MATCH(
                                                        A347&amp;B347,
                                                        Insumos!I:I,
                                                        0)
                                                )="Verba",
                                                INDEX(
                                                    Insumos!F:F,
                                                    MATCH(
                                                        A347&amp;B347,
                                                        Insumos!I:I,
                                                        0)
                                                ),
                                                0
                                            ),
                                            "Não encontrado"),
                                        IFERROR(
                                            INDEX(W:W,
                                                MATCH(
                                                    A347&amp;B347,AG:AG,
                                                    0)
                                            ),
                                            "Não encontrado")
                                    )</f>
        <v>0</v>
      </c>
      <c r="W347" s="72">
        <f>V347*G347/1</f>
        <v>0</v>
      </c>
      <c r="X347" s="72">
        <f>IF(
                        C347="INSUMO",
                                        IFERROR(
                                            IF(
                                                INDEX(
                                                    Insumos!C:C,
                                                    MATCH(
                                                        A347&amp;B347,
                                                        Insumos!I:I,
                                                        0)
                                                )="Outro",
                                                INDEX(
                                                    Insumos!F:F,
                                                    MATCH(
                                                        A347&amp;B347,
                                                        Insumos!I:I,
                                                        0)
                                                ),
                                                0
                                            ),
                                            "Não encontrado"),
                                        IFERROR(
                                            INDEX(Y:Y,
                                                MATCH(
                                                    A347&amp;B347,AG:AG,
                                                    0)
                                            ),
                                            "Não encontrado")
                                    )</f>
        <v>55.166999999999994</v>
      </c>
      <c r="Y347" s="72">
        <f>X347*G347/1</f>
        <v>1.6770767999999998</v>
      </c>
      <c r="Z347" s="72">
        <f>IF(
                            C347="INSUMO",
                            IFERROR(
                                INDEX(
                                    Insumos!F:F,
                                    MATCH(
                                        A347&amp;B347,
                                        Insumos!I:I,
                                        0)
                                ),
                                "Não encontrado"),
                            IFERROR(
                                INDEX(AA:AA,
                                    MATCH(
                                        A347&amp;B347,AG:AG,
                                        0)
                                ),
                                "Não encontrado")
                        )</f>
        <v>821.79433200000005</v>
      </c>
      <c r="AA347" s="72">
        <f>G347*Z347</f>
        <v>24.982547692800001</v>
      </c>
      <c r="AB347" s="73"/>
      <c r="AC347" s="73"/>
      <c r="AD347" s="70" t="s">
        <v>39</v>
      </c>
      <c r="AE347" s="74"/>
      <c r="AF347" s="74"/>
    </row>
    <row r="348" spans="1:33" x14ac:dyDescent="0.25">
      <c r="A348" s="136" t="s">
        <v>424</v>
      </c>
      <c r="B348" s="51" t="s">
        <v>38</v>
      </c>
      <c r="C348" s="52" t="s">
        <v>39</v>
      </c>
      <c r="D348" s="53" t="s">
        <v>40</v>
      </c>
      <c r="E348" s="53" t="s">
        <v>425</v>
      </c>
      <c r="F348" s="54" t="s">
        <v>83</v>
      </c>
      <c r="G348" s="55"/>
      <c r="H348" s="56"/>
      <c r="I348" s="56">
        <f>SUM(I349:I352)</f>
        <v>5.46387</v>
      </c>
      <c r="J348" s="56"/>
      <c r="K348" s="56">
        <f>SUM(K349:K352)</f>
        <v>34.61248023596</v>
      </c>
      <c r="L348" s="56"/>
      <c r="M348" s="56">
        <f>SUM(M349:M352)</f>
        <v>28.360736235960001</v>
      </c>
      <c r="N348" s="56"/>
      <c r="O348" s="56">
        <f>SUM(O349:O352)</f>
        <v>0</v>
      </c>
      <c r="P348" s="56"/>
      <c r="Q348" s="56">
        <f>SUM(Q349:Q352)</f>
        <v>0</v>
      </c>
      <c r="R348" s="56"/>
      <c r="S348" s="56">
        <f>SUM(S349:S352)</f>
        <v>0</v>
      </c>
      <c r="T348" s="56"/>
      <c r="U348" s="56">
        <f>SUM(U349:U352)</f>
        <v>0</v>
      </c>
      <c r="V348" s="56"/>
      <c r="W348" s="56">
        <f>SUM(W349:W352)</f>
        <v>0</v>
      </c>
      <c r="X348" s="56"/>
      <c r="Y348" s="56">
        <f>SUM(Y349:Y352)</f>
        <v>6.2517439999999995</v>
      </c>
      <c r="Z348" s="56"/>
      <c r="AA348" s="56">
        <f>SUM(AA349:AA352)</f>
        <v>40.076350235959993</v>
      </c>
      <c r="AB348" s="57" t="s">
        <v>39</v>
      </c>
      <c r="AC348" s="57"/>
      <c r="AD348" s="53" t="s">
        <v>39</v>
      </c>
      <c r="AE348" s="58" t="s">
        <v>39</v>
      </c>
      <c r="AF348" s="58" t="s">
        <v>426</v>
      </c>
      <c r="AG348" t="str">
        <f>A348&amp;B348&amp;C348</f>
        <v>88496SINAPI</v>
      </c>
    </row>
    <row r="349" spans="1:33" x14ac:dyDescent="0.25">
      <c r="A349" s="137" t="s">
        <v>88</v>
      </c>
      <c r="B349" s="68" t="s">
        <v>38</v>
      </c>
      <c r="C349" s="69" t="s">
        <v>86</v>
      </c>
      <c r="D349" s="70" t="s">
        <v>40</v>
      </c>
      <c r="E349" s="70" t="s">
        <v>89</v>
      </c>
      <c r="F349" s="71" t="s">
        <v>90</v>
      </c>
      <c r="G349" s="71">
        <v>0.24729999999999999</v>
      </c>
      <c r="H349" s="72">
        <f>IF(
                        C349="INSUMO",
                                        IFERROR(
                                            IF(
                                                INDEX(
                                                    Insumos!C:C,
                                                    MATCH(
                                                        A349&amp;B349,
                                                        Insumos!I:I,
                                                        0)
                                                )="Material",
                                                INDEX(
                                                    Insumos!F:F,
                                                    MATCH(
                                                        A349&amp;B349,
                                                        Insumos!I:I,
                                                        0)
                                                ),
                                                0
                                            ),
                                            "Não encontrado"),
                                        IFERROR(
                                            INDEX(I:I,
                                                MATCH(
                                                    A349&amp;B349,AG:AG,
                                                    0)
                                            ),
                                            "Não encontrado")
                                    )</f>
        <v>0</v>
      </c>
      <c r="I349" s="72">
        <f>H349*G349/1</f>
        <v>0</v>
      </c>
      <c r="J349" s="72">
        <f t="shared" ref="J349:K352" si="224">T349 + N349 + L349 + X349 + R349 + P349 + V349</f>
        <v>28.049120000000002</v>
      </c>
      <c r="K349" s="72">
        <f t="shared" si="224"/>
        <v>6.936547376</v>
      </c>
      <c r="L349" s="72">
        <f>IF(
                        C349="INSUMO",
                                        IFERROR(
                                            IF(
                                                INDEX(
                                                    Insumos!C:C,
                                                    MATCH(
                                                        A349&amp;B349,
                                                        Insumos!I:I,
                                                        0)
                                                )="Mao_obra",
                                                INDEX(
                                                    Insumos!F:F,
                                                    MATCH(
                                                        A349&amp;B349,
                                                        Insumos!I:I,
                                                        0)
                                                ),
                                                0
                                            ),
                                            "Não encontrado"),
                                        IFERROR(
                                            INDEX(M:M,
                                                MATCH(
                                                    A349&amp;B349,AG:AG,
                                                    0)
                                            ),
                                            "Não encontrado")
                                    )</f>
        <v>23.079120000000003</v>
      </c>
      <c r="M349" s="72">
        <f>L349*G349/1</f>
        <v>5.7074663760000002</v>
      </c>
      <c r="N349" s="72">
        <f>IF(
                        C349="INSUMO",
                                        IFERROR(
                                            IF(
                                                INDEX(
                                                    Insumos!C:C,
                                                    MATCH(
                                                        A349&amp;B349,
                                                        Insumos!I:I,
                                                        0)
                                                )="Equipamento",
                                                INDEX(
                                                    Insumos!F:F,
                                                    MATCH(
                                                        A349&amp;B349,
                                                        Insumos!I:I,
                                                        0)
                                                ),
                                                0
                                            ),
                                            "Não encontrado"),
                                        IFERROR(
                                            INDEX(O:O,
                                                MATCH(
                                                    A349&amp;B349,AG:AG,
                                                    0)
                                            ),
                                            "Não encontrado")
                                    )</f>
        <v>0</v>
      </c>
      <c r="O349" s="72">
        <f>N349*G349/1</f>
        <v>0</v>
      </c>
      <c r="P349" s="72">
        <f>IF(
                        C349="INSUMO",
                                        IFERROR(
                                            IF(
                                                INDEX(
                                                    Insumos!C:C,
                                                    MATCH(
                                                        A349&amp;B349,
                                                        Insumos!I:I,
                                                        0)
                                                )="Transporte",
                                                INDEX(
                                                    Insumos!F:F,
                                                    MATCH(
                                                        A349&amp;B349,
                                                        Insumos!I:I,
                                                        0)
                                                ),
                                                0
                                            ),
                                            "Não encontrado"),
                                        IFERROR(
                                            INDEX(Q:Q,
                                                MATCH(
                                                    A349&amp;B349,AG:AG,
                                                    0)
                                            ),
                                            "Não encontrado")
                                    )</f>
        <v>0</v>
      </c>
      <c r="Q349" s="72">
        <f>P349*G349/1</f>
        <v>0</v>
      </c>
      <c r="R349" s="72">
        <f>IF(
                        C349="INSUMO",
                                        IFERROR(
                                            IF(
                                                INDEX(
                                                    Insumos!C:C,
                                                    MATCH(
                                                        A349&amp;B349,
                                                        Insumos!I:I,
                                                        0)
                                                )="Terceirizados",
                                                INDEX(
                                                    Insumos!F:F,
                                                    MATCH(
                                                        A349&amp;B349,
                                                        Insumos!I:I,
                                                        0)
                                                ),
                                                0
                                            ),
                                            "Não encontrado"),
                                        IFERROR(
                                            INDEX(S:S,
                                                MATCH(
                                                    A349&amp;B349,AG:AG,
                                                    0)
                                            ),
                                            "Não encontrado")
                                    )</f>
        <v>0</v>
      </c>
      <c r="S349" s="72">
        <f>R349*G349/1</f>
        <v>0</v>
      </c>
      <c r="T349" s="72">
        <f>IF(
                        C349="INSUMO",
                                        IFERROR(
                                            IF(
                                                INDEX(
                                                    Insumos!C:C,
                                                    MATCH(
                                                        A349&amp;B349,
                                                        Insumos!I:I,
                                                        0)
                                                )="Comissionamento",
                                                INDEX(
                                                    Insumos!F:F,
                                                    MATCH(
                                                        A349&amp;B349,
                                                        Insumos!I:I,
                                                        0)
                                                ),
                                                0
                                            ),
                                            "Não encontrado"),
                                        IFERROR(
                                            INDEX(U:U,
                                                MATCH(
                                                    A349&amp;B349,AG:AG,
                                                    0)
                                            ),
                                            "Não encontrado")
                                    )</f>
        <v>0</v>
      </c>
      <c r="U349" s="72">
        <f>T349*G349/1</f>
        <v>0</v>
      </c>
      <c r="V349" s="72">
        <f>IF(
                        C349="INSUMO",
                                        IFERROR(
                                            IF(
                                                INDEX(
                                                    Insumos!C:C,
                                                    MATCH(
                                                        A349&amp;B349,
                                                        Insumos!I:I,
                                                        0)
                                                )="Verba",
                                                INDEX(
                                                    Insumos!F:F,
                                                    MATCH(
                                                        A349&amp;B349,
                                                        Insumos!I:I,
                                                        0)
                                                ),
                                                0
                                            ),
                                            "Não encontrado"),
                                        IFERROR(
                                            INDEX(W:W,
                                                MATCH(
                                                    A349&amp;B349,AG:AG,
                                                    0)
                                            ),
                                            "Não encontrado")
                                    )</f>
        <v>0</v>
      </c>
      <c r="W349" s="72">
        <f>V349*G349/1</f>
        <v>0</v>
      </c>
      <c r="X349" s="72">
        <f>IF(
                        C349="INSUMO",
                                        IFERROR(
                                            IF(
                                                INDEX(
                                                    Insumos!C:C,
                                                    MATCH(
                                                        A349&amp;B349,
                                                        Insumos!I:I,
                                                        0)
                                                )="Outro",
                                                INDEX(
                                                    Insumos!F:F,
                                                    MATCH(
                                                        A349&amp;B349,
                                                        Insumos!I:I,
                                                        0)
                                                ),
                                                0
                                            ),
                                            "Não encontrado"),
                                        IFERROR(
                                            INDEX(Y:Y,
                                                MATCH(
                                                    A349&amp;B349,AG:AG,
                                                    0)
                                            ),
                                            "Não encontrado")
                                    )</f>
        <v>4.97</v>
      </c>
      <c r="Y349" s="72">
        <f>X349*G349/1</f>
        <v>1.2290809999999999</v>
      </c>
      <c r="Z349" s="72">
        <f>IF(
                            C349="INSUMO",
                            IFERROR(
                                INDEX(
                                    Insumos!F:F,
                                    MATCH(
                                        A349&amp;B349,
                                        Insumos!I:I,
                                        0)
                                ),
                                "Não encontrado"),
                            IFERROR(
                                INDEX(AA:AA,
                                    MATCH(
                                        A349&amp;B349,AG:AG,
                                        0)
                                ),
                                "Não encontrado")
                        )</f>
        <v>28.049120000000002</v>
      </c>
      <c r="AA349" s="72">
        <f>G349*Z349</f>
        <v>6.936547376</v>
      </c>
      <c r="AB349" s="73"/>
      <c r="AC349" s="73"/>
      <c r="AD349" s="70" t="s">
        <v>39</v>
      </c>
      <c r="AE349" s="74"/>
      <c r="AF349" s="74"/>
    </row>
    <row r="350" spans="1:33" x14ac:dyDescent="0.25">
      <c r="A350" s="138" t="s">
        <v>226</v>
      </c>
      <c r="B350" s="60" t="s">
        <v>38</v>
      </c>
      <c r="C350" s="61" t="s">
        <v>86</v>
      </c>
      <c r="D350" s="62" t="s">
        <v>40</v>
      </c>
      <c r="E350" s="62" t="s">
        <v>227</v>
      </c>
      <c r="F350" s="63" t="s">
        <v>90</v>
      </c>
      <c r="G350" s="63">
        <v>0.7419</v>
      </c>
      <c r="H350" s="64">
        <f>IF(
                        C350="INSUMO",
                                        IFERROR(
                                            IF(
                                                INDEX(
                                                    Insumos!C:C,
                                                    MATCH(
                                                        A350&amp;B350,
                                                        Insumos!I:I,
                                                        0)
                                                )="Material",
                                                INDEX(
                                                    Insumos!F:F,
                                                    MATCH(
                                                        A350&amp;B350,
                                                        Insumos!I:I,
                                                        0)
                                                ),
                                                0
                                            ),
                                            "Não encontrado"),
                                        IFERROR(
                                            INDEX(I:I,
                                                MATCH(
                                                    A350&amp;B350,AG:AG,
                                                    0)
                                            ),
                                            "Não encontrado")
                                    )</f>
        <v>0</v>
      </c>
      <c r="I350" s="64">
        <f>H350*G350/1</f>
        <v>0</v>
      </c>
      <c r="J350" s="64">
        <f t="shared" si="224"/>
        <v>37.304128399999996</v>
      </c>
      <c r="K350" s="64">
        <f t="shared" si="224"/>
        <v>27.67593285996</v>
      </c>
      <c r="L350" s="64">
        <f>IF(
                        C350="INSUMO",
                                        IFERROR(
                                            IF(
                                                INDEX(
                                                    Insumos!C:C,
                                                    MATCH(
                                                        A350&amp;B350,
                                                        Insumos!I:I,
                                                        0)
                                                )="Mao_obra",
                                                INDEX(
                                                    Insumos!F:F,
                                                    MATCH(
                                                        A350&amp;B350,
                                                        Insumos!I:I,
                                                        0)
                                                ),
                                                0
                                            ),
                                            "Não encontrado"),
                                        IFERROR(
                                            INDEX(M:M,
                                                MATCH(
                                                    A350&amp;B350,AG:AG,
                                                    0)
                                            ),
                                            "Não encontrado")
                                    )</f>
        <v>30.5341284</v>
      </c>
      <c r="M350" s="64">
        <f>L350*G350/1</f>
        <v>22.653269859960002</v>
      </c>
      <c r="N350" s="64">
        <f>IF(
                        C350="INSUMO",
                                        IFERROR(
                                            IF(
                                                INDEX(
                                                    Insumos!C:C,
                                                    MATCH(
                                                        A350&amp;B350,
                                                        Insumos!I:I,
                                                        0)
                                                )="Equipamento",
                                                INDEX(
                                                    Insumos!F:F,
                                                    MATCH(
                                                        A350&amp;B350,
                                                        Insumos!I:I,
                                                        0)
                                                ),
                                                0
                                            ),
                                            "Não encontrado"),
                                        IFERROR(
                                            INDEX(O:O,
                                                MATCH(
                                                    A350&amp;B350,AG:AG,
                                                    0)
                                            ),
                                            "Não encontrado")
                                    )</f>
        <v>0</v>
      </c>
      <c r="O350" s="64">
        <f>N350*G350/1</f>
        <v>0</v>
      </c>
      <c r="P350" s="64">
        <f>IF(
                        C350="INSUMO",
                                        IFERROR(
                                            IF(
                                                INDEX(
                                                    Insumos!C:C,
                                                    MATCH(
                                                        A350&amp;B350,
                                                        Insumos!I:I,
                                                        0)
                                                )="Transporte",
                                                INDEX(
                                                    Insumos!F:F,
                                                    MATCH(
                                                        A350&amp;B350,
                                                        Insumos!I:I,
                                                        0)
                                                ),
                                                0
                                            ),
                                            "Não encontrado"),
                                        IFERROR(
                                            INDEX(Q:Q,
                                                MATCH(
                                                    A350&amp;B350,AG:AG,
                                                    0)
                                            ),
                                            "Não encontrado")
                                    )</f>
        <v>0</v>
      </c>
      <c r="Q350" s="64">
        <f>P350*G350/1</f>
        <v>0</v>
      </c>
      <c r="R350" s="64">
        <f>IF(
                        C350="INSUMO",
                                        IFERROR(
                                            IF(
                                                INDEX(
                                                    Insumos!C:C,
                                                    MATCH(
                                                        A350&amp;B350,
                                                        Insumos!I:I,
                                                        0)
                                                )="Terceirizados",
                                                INDEX(
                                                    Insumos!F:F,
                                                    MATCH(
                                                        A350&amp;B350,
                                                        Insumos!I:I,
                                                        0)
                                                ),
                                                0
                                            ),
                                            "Não encontrado"),
                                        IFERROR(
                                            INDEX(S:S,
                                                MATCH(
                                                    A350&amp;B350,AG:AG,
                                                    0)
                                            ),
                                            "Não encontrado")
                                    )</f>
        <v>0</v>
      </c>
      <c r="S350" s="64">
        <f>R350*G350/1</f>
        <v>0</v>
      </c>
      <c r="T350" s="64">
        <f>IF(
                        C350="INSUMO",
                                        IFERROR(
                                            IF(
                                                INDEX(
                                                    Insumos!C:C,
                                                    MATCH(
                                                        A350&amp;B350,
                                                        Insumos!I:I,
                                                        0)
                                                )="Comissionamento",
                                                INDEX(
                                                    Insumos!F:F,
                                                    MATCH(
                                                        A350&amp;B350,
                                                        Insumos!I:I,
                                                        0)
                                                ),
                                                0
                                            ),
                                            "Não encontrado"),
                                        IFERROR(
                                            INDEX(U:U,
                                                MATCH(
                                                    A350&amp;B350,AG:AG,
                                                    0)
                                            ),
                                            "Não encontrado")
                                    )</f>
        <v>0</v>
      </c>
      <c r="U350" s="64">
        <f>T350*G350/1</f>
        <v>0</v>
      </c>
      <c r="V350" s="64">
        <f>IF(
                        C350="INSUMO",
                                        IFERROR(
                                            IF(
                                                INDEX(
                                                    Insumos!C:C,
                                                    MATCH(
                                                        A350&amp;B350,
                                                        Insumos!I:I,
                                                        0)
                                                )="Verba",
                                                INDEX(
                                                    Insumos!F:F,
                                                    MATCH(
                                                        A350&amp;B350,
                                                        Insumos!I:I,
                                                        0)
                                                ),
                                                0
                                            ),
                                            "Não encontrado"),
                                        IFERROR(
                                            INDEX(W:W,
                                                MATCH(
                                                    A350&amp;B350,AG:AG,
                                                    0)
                                            ),
                                            "Não encontrado")
                                    )</f>
        <v>0</v>
      </c>
      <c r="W350" s="64">
        <f>V350*G350/1</f>
        <v>0</v>
      </c>
      <c r="X350" s="64">
        <f>IF(
                        C350="INSUMO",
                                        IFERROR(
                                            IF(
                                                INDEX(
                                                    Insumos!C:C,
                                                    MATCH(
                                                        A350&amp;B350,
                                                        Insumos!I:I,
                                                        0)
                                                )="Outro",
                                                INDEX(
                                                    Insumos!F:F,
                                                    MATCH(
                                                        A350&amp;B350,
                                                        Insumos!I:I,
                                                        0)
                                                ),
                                                0
                                            ),
                                            "Não encontrado"),
                                        IFERROR(
                                            INDEX(Y:Y,
                                                MATCH(
                                                    A350&amp;B350,AG:AG,
                                                    0)
                                            ),
                                            "Não encontrado")
                                    )</f>
        <v>6.77</v>
      </c>
      <c r="Y350" s="64">
        <f>X350*G350/1</f>
        <v>5.0226629999999997</v>
      </c>
      <c r="Z350" s="64">
        <f>IF(
                            C350="INSUMO",
                            IFERROR(
                                INDEX(
                                    Insumos!F:F,
                                    MATCH(
                                        A350&amp;B350,
                                        Insumos!I:I,
                                        0)
                                ),
                                "Não encontrado"),
                            IFERROR(
                                INDEX(AA:AA,
                                    MATCH(
                                        A350&amp;B350,AG:AG,
                                        0)
                                ),
                                "Não encontrado")
                        )</f>
        <v>37.304128399999996</v>
      </c>
      <c r="AA350" s="64">
        <f>G350*Z350</f>
        <v>27.675932859959996</v>
      </c>
      <c r="AB350" s="65"/>
      <c r="AC350" s="65"/>
      <c r="AD350" s="62" t="s">
        <v>39</v>
      </c>
      <c r="AE350" s="66"/>
      <c r="AF350" s="66"/>
    </row>
    <row r="351" spans="1:33" x14ac:dyDescent="0.25">
      <c r="A351" s="137" t="s">
        <v>427</v>
      </c>
      <c r="B351" s="68" t="s">
        <v>38</v>
      </c>
      <c r="C351" s="69" t="s">
        <v>45</v>
      </c>
      <c r="D351" s="70" t="s">
        <v>40</v>
      </c>
      <c r="E351" s="70" t="s">
        <v>428</v>
      </c>
      <c r="F351" s="71" t="s">
        <v>95</v>
      </c>
      <c r="G351" s="71">
        <v>1.3389</v>
      </c>
      <c r="H351" s="72">
        <f>IF(
                        C351="INSUMO",
                                        IFERROR(
                                            IF(
                                                INDEX(
                                                    Insumos!C:C,
                                                    MATCH(
                                                        A351&amp;B351,
                                                        Insumos!I:I,
                                                        0)
                                                )="Material",
                                                INDEX(
                                                    Insumos!F:F,
                                                    MATCH(
                                                        A351&amp;B351,
                                                        Insumos!I:I,
                                                        0)
                                                ),
                                                0
                                            ),
                                            "Não encontrado"),
                                        IFERROR(
                                            INDEX(I:I,
                                                MATCH(
                                                    A351&amp;B351,AG:AG,
                                                    0)
                                            ),
                                            "Não encontrado")
                                    )</f>
        <v>4</v>
      </c>
      <c r="I351" s="72">
        <f>H351*G351/1</f>
        <v>5.3555999999999999</v>
      </c>
      <c r="J351" s="72">
        <f t="shared" si="224"/>
        <v>0</v>
      </c>
      <c r="K351" s="72">
        <f t="shared" si="224"/>
        <v>0</v>
      </c>
      <c r="L351" s="72">
        <f>IF(
                        C351="INSUMO",
                                        IFERROR(
                                            IF(
                                                INDEX(
                                                    Insumos!C:C,
                                                    MATCH(
                                                        A351&amp;B351,
                                                        Insumos!I:I,
                                                        0)
                                                )="Mao_obra",
                                                INDEX(
                                                    Insumos!F:F,
                                                    MATCH(
                                                        A351&amp;B351,
                                                        Insumos!I:I,
                                                        0)
                                                ),
                                                0
                                            ),
                                            "Não encontrado"),
                                        IFERROR(
                                            INDEX(M:M,
                                                MATCH(
                                                    A351&amp;B351,AG:AG,
                                                    0)
                                            ),
                                            "Não encontrado")
                                    )</f>
        <v>0</v>
      </c>
      <c r="M351" s="72">
        <f>L351*G351/1</f>
        <v>0</v>
      </c>
      <c r="N351" s="72">
        <f>IF(
                        C351="INSUMO",
                                        IFERROR(
                                            IF(
                                                INDEX(
                                                    Insumos!C:C,
                                                    MATCH(
                                                        A351&amp;B351,
                                                        Insumos!I:I,
                                                        0)
                                                )="Equipamento",
                                                INDEX(
                                                    Insumos!F:F,
                                                    MATCH(
                                                        A351&amp;B351,
                                                        Insumos!I:I,
                                                        0)
                                                ),
                                                0
                                            ),
                                            "Não encontrado"),
                                        IFERROR(
                                            INDEX(O:O,
                                                MATCH(
                                                    A351&amp;B351,AG:AG,
                                                    0)
                                            ),
                                            "Não encontrado")
                                    )</f>
        <v>0</v>
      </c>
      <c r="O351" s="72">
        <f>N351*G351/1</f>
        <v>0</v>
      </c>
      <c r="P351" s="72">
        <f>IF(
                        C351="INSUMO",
                                        IFERROR(
                                            IF(
                                                INDEX(
                                                    Insumos!C:C,
                                                    MATCH(
                                                        A351&amp;B351,
                                                        Insumos!I:I,
                                                        0)
                                                )="Transporte",
                                                INDEX(
                                                    Insumos!F:F,
                                                    MATCH(
                                                        A351&amp;B351,
                                                        Insumos!I:I,
                                                        0)
                                                ),
                                                0
                                            ),
                                            "Não encontrado"),
                                        IFERROR(
                                            INDEX(Q:Q,
                                                MATCH(
                                                    A351&amp;B351,AG:AG,
                                                    0)
                                            ),
                                            "Não encontrado")
                                    )</f>
        <v>0</v>
      </c>
      <c r="Q351" s="72">
        <f>P351*G351/1</f>
        <v>0</v>
      </c>
      <c r="R351" s="72">
        <f>IF(
                        C351="INSUMO",
                                        IFERROR(
                                            IF(
                                                INDEX(
                                                    Insumos!C:C,
                                                    MATCH(
                                                        A351&amp;B351,
                                                        Insumos!I:I,
                                                        0)
                                                )="Terceirizados",
                                                INDEX(
                                                    Insumos!F:F,
                                                    MATCH(
                                                        A351&amp;B351,
                                                        Insumos!I:I,
                                                        0)
                                                ),
                                                0
                                            ),
                                            "Não encontrado"),
                                        IFERROR(
                                            INDEX(S:S,
                                                MATCH(
                                                    A351&amp;B351,AG:AG,
                                                    0)
                                            ),
                                            "Não encontrado")
                                    )</f>
        <v>0</v>
      </c>
      <c r="S351" s="72">
        <f>R351*G351/1</f>
        <v>0</v>
      </c>
      <c r="T351" s="72">
        <f>IF(
                        C351="INSUMO",
                                        IFERROR(
                                            IF(
                                                INDEX(
                                                    Insumos!C:C,
                                                    MATCH(
                                                        A351&amp;B351,
                                                        Insumos!I:I,
                                                        0)
                                                )="Comissionamento",
                                                INDEX(
                                                    Insumos!F:F,
                                                    MATCH(
                                                        A351&amp;B351,
                                                        Insumos!I:I,
                                                        0)
                                                ),
                                                0
                                            ),
                                            "Não encontrado"),
                                        IFERROR(
                                            INDEX(U:U,
                                                MATCH(
                                                    A351&amp;B351,AG:AG,
                                                    0)
                                            ),
                                            "Não encontrado")
                                    )</f>
        <v>0</v>
      </c>
      <c r="U351" s="72">
        <f>T351*G351/1</f>
        <v>0</v>
      </c>
      <c r="V351" s="72">
        <f>IF(
                        C351="INSUMO",
                                        IFERROR(
                                            IF(
                                                INDEX(
                                                    Insumos!C:C,
                                                    MATCH(
                                                        A351&amp;B351,
                                                        Insumos!I:I,
                                                        0)
                                                )="Verba",
                                                INDEX(
                                                    Insumos!F:F,
                                                    MATCH(
                                                        A351&amp;B351,
                                                        Insumos!I:I,
                                                        0)
                                                ),
                                                0
                                            ),
                                            "Não encontrado"),
                                        IFERROR(
                                            INDEX(W:W,
                                                MATCH(
                                                    A351&amp;B351,AG:AG,
                                                    0)
                                            ),
                                            "Não encontrado")
                                    )</f>
        <v>0</v>
      </c>
      <c r="W351" s="72">
        <f>V351*G351/1</f>
        <v>0</v>
      </c>
      <c r="X351" s="72">
        <f>IF(
                        C351="INSUMO",
                                        IFERROR(
                                            IF(
                                                INDEX(
                                                    Insumos!C:C,
                                                    MATCH(
                                                        A351&amp;B351,
                                                        Insumos!I:I,
                                                        0)
                                                )="Outro",
                                                INDEX(
                                                    Insumos!F:F,
                                                    MATCH(
                                                        A351&amp;B351,
                                                        Insumos!I:I,
                                                        0)
                                                ),
                                                0
                                            ),
                                            "Não encontrado"),
                                        IFERROR(
                                            INDEX(Y:Y,
                                                MATCH(
                                                    A351&amp;B351,AG:AG,
                                                    0)
                                            ),
                                            "Não encontrado")
                                    )</f>
        <v>0</v>
      </c>
      <c r="Y351" s="72">
        <f>X351*G351/1</f>
        <v>0</v>
      </c>
      <c r="Z351" s="72">
        <f>IF(
                            C351="INSUMO",
                            IFERROR(
                                INDEX(
                                    Insumos!F:F,
                                    MATCH(
                                        A351&amp;B351,
                                        Insumos!I:I,
                                        0)
                                ),
                                "Não encontrado"),
                            IFERROR(
                                INDEX(AA:AA,
                                    MATCH(
                                        A351&amp;B351,AG:AG,
                                        0)
                                ),
                                "Não encontrado")
                        )</f>
        <v>4</v>
      </c>
      <c r="AA351" s="72">
        <f>G351*Z351</f>
        <v>5.3555999999999999</v>
      </c>
      <c r="AB351" s="73"/>
      <c r="AC351" s="73"/>
      <c r="AD351" s="70" t="s">
        <v>39</v>
      </c>
      <c r="AE351" s="74"/>
      <c r="AF351" s="74"/>
    </row>
    <row r="352" spans="1:33" x14ac:dyDescent="0.25">
      <c r="A352" s="138" t="s">
        <v>232</v>
      </c>
      <c r="B352" s="60" t="s">
        <v>38</v>
      </c>
      <c r="C352" s="61" t="s">
        <v>45</v>
      </c>
      <c r="D352" s="62" t="s">
        <v>40</v>
      </c>
      <c r="E352" s="62" t="s">
        <v>233</v>
      </c>
      <c r="F352" s="63" t="s">
        <v>78</v>
      </c>
      <c r="G352" s="63">
        <v>8.0199999999999994E-2</v>
      </c>
      <c r="H352" s="64">
        <f>IF(
                        C352="INSUMO",
                                        IFERROR(
                                            IF(
                                                INDEX(
                                                    Insumos!C:C,
                                                    MATCH(
                                                        A352&amp;B352,
                                                        Insumos!I:I,
                                                        0)
                                                )="Material",
                                                INDEX(
                                                    Insumos!F:F,
                                                    MATCH(
                                                        A352&amp;B352,
                                                        Insumos!I:I,
                                                        0)
                                                ),
                                                0
                                            ),
                                            "Não encontrado"),
                                        IFERROR(
                                            INDEX(I:I,
                                                MATCH(
                                                    A352&amp;B352,AG:AG,
                                                    0)
                                            ),
                                            "Não encontrado")
                                    )</f>
        <v>1.35</v>
      </c>
      <c r="I352" s="64">
        <f>H352*G352/1</f>
        <v>0.10827000000000001</v>
      </c>
      <c r="J352" s="64">
        <f t="shared" si="224"/>
        <v>0</v>
      </c>
      <c r="K352" s="64">
        <f t="shared" si="224"/>
        <v>0</v>
      </c>
      <c r="L352" s="64">
        <f>IF(
                        C352="INSUMO",
                                        IFERROR(
                                            IF(
                                                INDEX(
                                                    Insumos!C:C,
                                                    MATCH(
                                                        A352&amp;B352,
                                                        Insumos!I:I,
                                                        0)
                                                )="Mao_obra",
                                                INDEX(
                                                    Insumos!F:F,
                                                    MATCH(
                                                        A352&amp;B352,
                                                        Insumos!I:I,
                                                        0)
                                                ),
                                                0
                                            ),
                                            "Não encontrado"),
                                        IFERROR(
                                            INDEX(M:M,
                                                MATCH(
                                                    A352&amp;B352,AG:AG,
                                                    0)
                                            ),
                                            "Não encontrado")
                                    )</f>
        <v>0</v>
      </c>
      <c r="M352" s="64">
        <f>L352*G352/1</f>
        <v>0</v>
      </c>
      <c r="N352" s="64">
        <f>IF(
                        C352="INSUMO",
                                        IFERROR(
                                            IF(
                                                INDEX(
                                                    Insumos!C:C,
                                                    MATCH(
                                                        A352&amp;B352,
                                                        Insumos!I:I,
                                                        0)
                                                )="Equipamento",
                                                INDEX(
                                                    Insumos!F:F,
                                                    MATCH(
                                                        A352&amp;B352,
                                                        Insumos!I:I,
                                                        0)
                                                ),
                                                0
                                            ),
                                            "Não encontrado"),
                                        IFERROR(
                                            INDEX(O:O,
                                                MATCH(
                                                    A352&amp;B352,AG:AG,
                                                    0)
                                            ),
                                            "Não encontrado")
                                    )</f>
        <v>0</v>
      </c>
      <c r="O352" s="64">
        <f>N352*G352/1</f>
        <v>0</v>
      </c>
      <c r="P352" s="64">
        <f>IF(
                        C352="INSUMO",
                                        IFERROR(
                                            IF(
                                                INDEX(
                                                    Insumos!C:C,
                                                    MATCH(
                                                        A352&amp;B352,
                                                        Insumos!I:I,
                                                        0)
                                                )="Transporte",
                                                INDEX(
                                                    Insumos!F:F,
                                                    MATCH(
                                                        A352&amp;B352,
                                                        Insumos!I:I,
                                                        0)
                                                ),
                                                0
                                            ),
                                            "Não encontrado"),
                                        IFERROR(
                                            INDEX(Q:Q,
                                                MATCH(
                                                    A352&amp;B352,AG:AG,
                                                    0)
                                            ),
                                            "Não encontrado")
                                    )</f>
        <v>0</v>
      </c>
      <c r="Q352" s="64">
        <f>P352*G352/1</f>
        <v>0</v>
      </c>
      <c r="R352" s="64">
        <f>IF(
                        C352="INSUMO",
                                        IFERROR(
                                            IF(
                                                INDEX(
                                                    Insumos!C:C,
                                                    MATCH(
                                                        A352&amp;B352,
                                                        Insumos!I:I,
                                                        0)
                                                )="Terceirizados",
                                                INDEX(
                                                    Insumos!F:F,
                                                    MATCH(
                                                        A352&amp;B352,
                                                        Insumos!I:I,
                                                        0)
                                                ),
                                                0
                                            ),
                                            "Não encontrado"),
                                        IFERROR(
                                            INDEX(S:S,
                                                MATCH(
                                                    A352&amp;B352,AG:AG,
                                                    0)
                                            ),
                                            "Não encontrado")
                                    )</f>
        <v>0</v>
      </c>
      <c r="S352" s="64">
        <f>R352*G352/1</f>
        <v>0</v>
      </c>
      <c r="T352" s="64">
        <f>IF(
                        C352="INSUMO",
                                        IFERROR(
                                            IF(
                                                INDEX(
                                                    Insumos!C:C,
                                                    MATCH(
                                                        A352&amp;B352,
                                                        Insumos!I:I,
                                                        0)
                                                )="Comissionamento",
                                                INDEX(
                                                    Insumos!F:F,
                                                    MATCH(
                                                        A352&amp;B352,
                                                        Insumos!I:I,
                                                        0)
                                                ),
                                                0
                                            ),
                                            "Não encontrado"),
                                        IFERROR(
                                            INDEX(U:U,
                                                MATCH(
                                                    A352&amp;B352,AG:AG,
                                                    0)
                                            ),
                                            "Não encontrado")
                                    )</f>
        <v>0</v>
      </c>
      <c r="U352" s="64">
        <f>T352*G352/1</f>
        <v>0</v>
      </c>
      <c r="V352" s="64">
        <f>IF(
                        C352="INSUMO",
                                        IFERROR(
                                            IF(
                                                INDEX(
                                                    Insumos!C:C,
                                                    MATCH(
                                                        A352&amp;B352,
                                                        Insumos!I:I,
                                                        0)
                                                )="Verba",
                                                INDEX(
                                                    Insumos!F:F,
                                                    MATCH(
                                                        A352&amp;B352,
                                                        Insumos!I:I,
                                                        0)
                                                ),
                                                0
                                            ),
                                            "Não encontrado"),
                                        IFERROR(
                                            INDEX(W:W,
                                                MATCH(
                                                    A352&amp;B352,AG:AG,
                                                    0)
                                            ),
                                            "Não encontrado")
                                    )</f>
        <v>0</v>
      </c>
      <c r="W352" s="64">
        <f>V352*G352/1</f>
        <v>0</v>
      </c>
      <c r="X352" s="64">
        <f>IF(
                        C352="INSUMO",
                                        IFERROR(
                                            IF(
                                                INDEX(
                                                    Insumos!C:C,
                                                    MATCH(
                                                        A352&amp;B352,
                                                        Insumos!I:I,
                                                        0)
                                                )="Outro",
                                                INDEX(
                                                    Insumos!F:F,
                                                    MATCH(
                                                        A352&amp;B352,
                                                        Insumos!I:I,
                                                        0)
                                                ),
                                                0
                                            ),
                                            "Não encontrado"),
                                        IFERROR(
                                            INDEX(Y:Y,
                                                MATCH(
                                                    A352&amp;B352,AG:AG,
                                                    0)
                                            ),
                                            "Não encontrado")
                                    )</f>
        <v>0</v>
      </c>
      <c r="Y352" s="64">
        <f>X352*G352/1</f>
        <v>0</v>
      </c>
      <c r="Z352" s="64">
        <f>IF(
                            C352="INSUMO",
                            IFERROR(
                                INDEX(
                                    Insumos!F:F,
                                    MATCH(
                                        A352&amp;B352,
                                        Insumos!I:I,
                                        0)
                                ),
                                "Não encontrado"),
                            IFERROR(
                                INDEX(AA:AA,
                                    MATCH(
                                        A352&amp;B352,AG:AG,
                                        0)
                                ),
                                "Não encontrado")
                        )</f>
        <v>1.35</v>
      </c>
      <c r="AA352" s="64">
        <f>G352*Z352</f>
        <v>0.10827000000000001</v>
      </c>
      <c r="AB352" s="65"/>
      <c r="AC352" s="65"/>
      <c r="AD352" s="62" t="s">
        <v>39</v>
      </c>
      <c r="AE352" s="66"/>
      <c r="AF352" s="66"/>
    </row>
    <row r="353" spans="1:33" x14ac:dyDescent="0.25">
      <c r="A353" s="136" t="s">
        <v>429</v>
      </c>
      <c r="B353" s="51" t="s">
        <v>76</v>
      </c>
      <c r="C353" s="52" t="s">
        <v>39</v>
      </c>
      <c r="D353" s="53" t="s">
        <v>40</v>
      </c>
      <c r="E353" s="53" t="s">
        <v>251</v>
      </c>
      <c r="F353" s="54" t="s">
        <v>83</v>
      </c>
      <c r="G353" s="55"/>
      <c r="H353" s="56"/>
      <c r="I353" s="56">
        <f>SUM(I354:I356)</f>
        <v>2.2207780000000001</v>
      </c>
      <c r="J353" s="56"/>
      <c r="K353" s="56">
        <f>SUM(K354:K356)</f>
        <v>3.1071454154400002</v>
      </c>
      <c r="L353" s="56"/>
      <c r="M353" s="56">
        <f>SUM(M354:M356)</f>
        <v>2.5459294154400003</v>
      </c>
      <c r="N353" s="56"/>
      <c r="O353" s="56">
        <f>SUM(O354:O356)</f>
        <v>0</v>
      </c>
      <c r="P353" s="56"/>
      <c r="Q353" s="56">
        <f>SUM(Q354:Q356)</f>
        <v>0</v>
      </c>
      <c r="R353" s="56"/>
      <c r="S353" s="56">
        <f>SUM(S354:S356)</f>
        <v>0</v>
      </c>
      <c r="T353" s="56"/>
      <c r="U353" s="56">
        <f>SUM(U354:U356)</f>
        <v>0</v>
      </c>
      <c r="V353" s="56"/>
      <c r="W353" s="56">
        <f>SUM(W354:W356)</f>
        <v>0</v>
      </c>
      <c r="X353" s="56"/>
      <c r="Y353" s="56">
        <f>SUM(Y354:Y356)</f>
        <v>0.56121600000000005</v>
      </c>
      <c r="Z353" s="56"/>
      <c r="AA353" s="56">
        <f>SUM(AA354:AA356)</f>
        <v>5.3279234154399999</v>
      </c>
      <c r="AB353" s="57" t="s">
        <v>39</v>
      </c>
      <c r="AC353" s="57"/>
      <c r="AD353" s="53" t="s">
        <v>39</v>
      </c>
      <c r="AE353" s="58" t="s">
        <v>39</v>
      </c>
      <c r="AF353" s="58" t="s">
        <v>79</v>
      </c>
      <c r="AG353" t="str">
        <f>A353&amp;B353&amp;C353</f>
        <v>0091PRÓPRIA</v>
      </c>
    </row>
    <row r="354" spans="1:33" x14ac:dyDescent="0.25">
      <c r="A354" s="137" t="s">
        <v>430</v>
      </c>
      <c r="B354" s="68" t="s">
        <v>76</v>
      </c>
      <c r="C354" s="69" t="s">
        <v>45</v>
      </c>
      <c r="D354" s="70" t="s">
        <v>40</v>
      </c>
      <c r="E354" s="70" t="s">
        <v>253</v>
      </c>
      <c r="F354" s="71" t="s">
        <v>244</v>
      </c>
      <c r="G354" s="71">
        <v>0.1666</v>
      </c>
      <c r="H354" s="72">
        <f>IF(
                        C354="INSUMO",
                                        IFERROR(
                                            IF(
                                                INDEX(
                                                    Insumos!C:C,
                                                    MATCH(
                                                        A354&amp;B354,
                                                        Insumos!I:I,
                                                        0)
                                                )="Material",
                                                INDEX(
                                                    Insumos!F:F,
                                                    MATCH(
                                                        A354&amp;B354,
                                                        Insumos!I:I,
                                                        0)
                                                ),
                                                0
                                            ),
                                            "Não encontrado"),
                                        IFERROR(
                                            INDEX(I:I,
                                                MATCH(
                                                    A354&amp;B354,AG:AG,
                                                    0)
                                            ),
                                            "Não encontrado")
                                    )</f>
        <v>13.33</v>
      </c>
      <c r="I354" s="72">
        <f>H354*G354/1</f>
        <v>2.2207780000000001</v>
      </c>
      <c r="J354" s="72">
        <f t="shared" ref="J354:K356" si="225">T354 + N354 + L354 + X354 + R354 + P354 + V354</f>
        <v>0</v>
      </c>
      <c r="K354" s="72">
        <f t="shared" si="225"/>
        <v>0</v>
      </c>
      <c r="L354" s="72">
        <f>IF(
                        C354="INSUMO",
                                        IFERROR(
                                            IF(
                                                INDEX(
                                                    Insumos!C:C,
                                                    MATCH(
                                                        A354&amp;B354,
                                                        Insumos!I:I,
                                                        0)
                                                )="Mao_obra",
                                                INDEX(
                                                    Insumos!F:F,
                                                    MATCH(
                                                        A354&amp;B354,
                                                        Insumos!I:I,
                                                        0)
                                                ),
                                                0
                                            ),
                                            "Não encontrado"),
                                        IFERROR(
                                            INDEX(M:M,
                                                MATCH(
                                                    A354&amp;B354,AG:AG,
                                                    0)
                                            ),
                                            "Não encontrado")
                                    )</f>
        <v>0</v>
      </c>
      <c r="M354" s="72">
        <f>L354*G354/1</f>
        <v>0</v>
      </c>
      <c r="N354" s="72">
        <f>IF(
                        C354="INSUMO",
                                        IFERROR(
                                            IF(
                                                INDEX(
                                                    Insumos!C:C,
                                                    MATCH(
                                                        A354&amp;B354,
                                                        Insumos!I:I,
                                                        0)
                                                )="Equipamento",
                                                INDEX(
                                                    Insumos!F:F,
                                                    MATCH(
                                                        A354&amp;B354,
                                                        Insumos!I:I,
                                                        0)
                                                ),
                                                0
                                            ),
                                            "Não encontrado"),
                                        IFERROR(
                                            INDEX(O:O,
                                                MATCH(
                                                    A354&amp;B354,AG:AG,
                                                    0)
                                            ),
                                            "Não encontrado")
                                    )</f>
        <v>0</v>
      </c>
      <c r="O354" s="72">
        <f>N354*G354/1</f>
        <v>0</v>
      </c>
      <c r="P354" s="72">
        <f>IF(
                        C354="INSUMO",
                                        IFERROR(
                                            IF(
                                                INDEX(
                                                    Insumos!C:C,
                                                    MATCH(
                                                        A354&amp;B354,
                                                        Insumos!I:I,
                                                        0)
                                                )="Transporte",
                                                INDEX(
                                                    Insumos!F:F,
                                                    MATCH(
                                                        A354&amp;B354,
                                                        Insumos!I:I,
                                                        0)
                                                ),
                                                0
                                            ),
                                            "Não encontrado"),
                                        IFERROR(
                                            INDEX(Q:Q,
                                                MATCH(
                                                    A354&amp;B354,AG:AG,
                                                    0)
                                            ),
                                            "Não encontrado")
                                    )</f>
        <v>0</v>
      </c>
      <c r="Q354" s="72">
        <f>P354*G354/1</f>
        <v>0</v>
      </c>
      <c r="R354" s="72">
        <f>IF(
                        C354="INSUMO",
                                        IFERROR(
                                            IF(
                                                INDEX(
                                                    Insumos!C:C,
                                                    MATCH(
                                                        A354&amp;B354,
                                                        Insumos!I:I,
                                                        0)
                                                )="Terceirizados",
                                                INDEX(
                                                    Insumos!F:F,
                                                    MATCH(
                                                        A354&amp;B354,
                                                        Insumos!I:I,
                                                        0)
                                                ),
                                                0
                                            ),
                                            "Não encontrado"),
                                        IFERROR(
                                            INDEX(S:S,
                                                MATCH(
                                                    A354&amp;B354,AG:AG,
                                                    0)
                                            ),
                                            "Não encontrado")
                                    )</f>
        <v>0</v>
      </c>
      <c r="S354" s="72">
        <f>R354*G354/1</f>
        <v>0</v>
      </c>
      <c r="T354" s="72">
        <f>IF(
                        C354="INSUMO",
                                        IFERROR(
                                            IF(
                                                INDEX(
                                                    Insumos!C:C,
                                                    MATCH(
                                                        A354&amp;B354,
                                                        Insumos!I:I,
                                                        0)
                                                )="Comissionamento",
                                                INDEX(
                                                    Insumos!F:F,
                                                    MATCH(
                                                        A354&amp;B354,
                                                        Insumos!I:I,
                                                        0)
                                                ),
                                                0
                                            ),
                                            "Não encontrado"),
                                        IFERROR(
                                            INDEX(U:U,
                                                MATCH(
                                                    A354&amp;B354,AG:AG,
                                                    0)
                                            ),
                                            "Não encontrado")
                                    )</f>
        <v>0</v>
      </c>
      <c r="U354" s="72">
        <f>T354*G354/1</f>
        <v>0</v>
      </c>
      <c r="V354" s="72">
        <f>IF(
                        C354="INSUMO",
                                        IFERROR(
                                            IF(
                                                INDEX(
                                                    Insumos!C:C,
                                                    MATCH(
                                                        A354&amp;B354,
                                                        Insumos!I:I,
                                                        0)
                                                )="Verba",
                                                INDEX(
                                                    Insumos!F:F,
                                                    MATCH(
                                                        A354&amp;B354,
                                                        Insumos!I:I,
                                                        0)
                                                ),
                                                0
                                            ),
                                            "Não encontrado"),
                                        IFERROR(
                                            INDEX(W:W,
                                                MATCH(
                                                    A354&amp;B354,AG:AG,
                                                    0)
                                            ),
                                            "Não encontrado")
                                    )</f>
        <v>0</v>
      </c>
      <c r="W354" s="72">
        <f>V354*G354/1</f>
        <v>0</v>
      </c>
      <c r="X354" s="72">
        <f>IF(
                        C354="INSUMO",
                                        IFERROR(
                                            IF(
                                                INDEX(
                                                    Insumos!C:C,
                                                    MATCH(
                                                        A354&amp;B354,
                                                        Insumos!I:I,
                                                        0)
                                                )="Outro",
                                                INDEX(
                                                    Insumos!F:F,
                                                    MATCH(
                                                        A354&amp;B354,
                                                        Insumos!I:I,
                                                        0)
                                                ),
                                                0
                                            ),
                                            "Não encontrado"),
                                        IFERROR(
                                            INDEX(Y:Y,
                                                MATCH(
                                                    A354&amp;B354,AG:AG,
                                                    0)
                                            ),
                                            "Não encontrado")
                                    )</f>
        <v>0</v>
      </c>
      <c r="Y354" s="72">
        <f>X354*G354/1</f>
        <v>0</v>
      </c>
      <c r="Z354" s="72">
        <f>IF(
                            C354="INSUMO",
                            IFERROR(
                                INDEX(
                                    Insumos!F:F,
                                    MATCH(
                                        A354&amp;B354,
                                        Insumos!I:I,
                                        0)
                                ),
                                "Não encontrado"),
                            IFERROR(
                                INDEX(AA:AA,
                                    MATCH(
                                        A354&amp;B354,AG:AG,
                                        0)
                                ),
                                "Não encontrado")
                        )</f>
        <v>13.33</v>
      </c>
      <c r="AA354" s="72">
        <f>G354*Z354</f>
        <v>2.2207780000000001</v>
      </c>
      <c r="AB354" s="73"/>
      <c r="AC354" s="73"/>
      <c r="AD354" s="70" t="s">
        <v>39</v>
      </c>
      <c r="AE354" s="74"/>
      <c r="AF354" s="74"/>
    </row>
    <row r="355" spans="1:33" x14ac:dyDescent="0.25">
      <c r="A355" s="138" t="s">
        <v>226</v>
      </c>
      <c r="B355" s="60" t="s">
        <v>38</v>
      </c>
      <c r="C355" s="61" t="s">
        <v>86</v>
      </c>
      <c r="D355" s="62" t="s">
        <v>40</v>
      </c>
      <c r="E355" s="62" t="s">
        <v>227</v>
      </c>
      <c r="F355" s="63" t="s">
        <v>90</v>
      </c>
      <c r="G355" s="63">
        <v>6.6600000000000006E-2</v>
      </c>
      <c r="H355" s="64">
        <f>IF(
                        C355="INSUMO",
                                        IFERROR(
                                            IF(
                                                INDEX(
                                                    Insumos!C:C,
                                                    MATCH(
                                                        A355&amp;B355,
                                                        Insumos!I:I,
                                                        0)
                                                )="Material",
                                                INDEX(
                                                    Insumos!F:F,
                                                    MATCH(
                                                        A355&amp;B355,
                                                        Insumos!I:I,
                                                        0)
                                                ),
                                                0
                                            ),
                                            "Não encontrado"),
                                        IFERROR(
                                            INDEX(I:I,
                                                MATCH(
                                                    A355&amp;B355,AG:AG,
                                                    0)
                                            ),
                                            "Não encontrado")
                                    )</f>
        <v>0</v>
      </c>
      <c r="I355" s="64">
        <f>H355*G355/1</f>
        <v>0</v>
      </c>
      <c r="J355" s="64">
        <f t="shared" si="225"/>
        <v>37.304128399999996</v>
      </c>
      <c r="K355" s="64">
        <f t="shared" si="225"/>
        <v>2.4844549514400001</v>
      </c>
      <c r="L355" s="64">
        <f>IF(
                        C355="INSUMO",
                                        IFERROR(
                                            IF(
                                                INDEX(
                                                    Insumos!C:C,
                                                    MATCH(
                                                        A355&amp;B355,
                                                        Insumos!I:I,
                                                        0)
                                                )="Mao_obra",
                                                INDEX(
                                                    Insumos!F:F,
                                                    MATCH(
                                                        A355&amp;B355,
                                                        Insumos!I:I,
                                                        0)
                                                ),
                                                0
                                            ),
                                            "Não encontrado"),
                                        IFERROR(
                                            INDEX(M:M,
                                                MATCH(
                                                    A355&amp;B355,AG:AG,
                                                    0)
                                            ),
                                            "Não encontrado")
                                    )</f>
        <v>30.5341284</v>
      </c>
      <c r="M355" s="64">
        <f>L355*G355/1</f>
        <v>2.0335729514400001</v>
      </c>
      <c r="N355" s="64">
        <f>IF(
                        C355="INSUMO",
                                        IFERROR(
                                            IF(
                                                INDEX(
                                                    Insumos!C:C,
                                                    MATCH(
                                                        A355&amp;B355,
                                                        Insumos!I:I,
                                                        0)
                                                )="Equipamento",
                                                INDEX(
                                                    Insumos!F:F,
                                                    MATCH(
                                                        A355&amp;B355,
                                                        Insumos!I:I,
                                                        0)
                                                ),
                                                0
                                            ),
                                            "Não encontrado"),
                                        IFERROR(
                                            INDEX(O:O,
                                                MATCH(
                                                    A355&amp;B355,AG:AG,
                                                    0)
                                            ),
                                            "Não encontrado")
                                    )</f>
        <v>0</v>
      </c>
      <c r="O355" s="64">
        <f>N355*G355/1</f>
        <v>0</v>
      </c>
      <c r="P355" s="64">
        <f>IF(
                        C355="INSUMO",
                                        IFERROR(
                                            IF(
                                                INDEX(
                                                    Insumos!C:C,
                                                    MATCH(
                                                        A355&amp;B355,
                                                        Insumos!I:I,
                                                        0)
                                                )="Transporte",
                                                INDEX(
                                                    Insumos!F:F,
                                                    MATCH(
                                                        A355&amp;B355,
                                                        Insumos!I:I,
                                                        0)
                                                ),
                                                0
                                            ),
                                            "Não encontrado"),
                                        IFERROR(
                                            INDEX(Q:Q,
                                                MATCH(
                                                    A355&amp;B355,AG:AG,
                                                    0)
                                            ),
                                            "Não encontrado")
                                    )</f>
        <v>0</v>
      </c>
      <c r="Q355" s="64">
        <f>P355*G355/1</f>
        <v>0</v>
      </c>
      <c r="R355" s="64">
        <f>IF(
                        C355="INSUMO",
                                        IFERROR(
                                            IF(
                                                INDEX(
                                                    Insumos!C:C,
                                                    MATCH(
                                                        A355&amp;B355,
                                                        Insumos!I:I,
                                                        0)
                                                )="Terceirizados",
                                                INDEX(
                                                    Insumos!F:F,
                                                    MATCH(
                                                        A355&amp;B355,
                                                        Insumos!I:I,
                                                        0)
                                                ),
                                                0
                                            ),
                                            "Não encontrado"),
                                        IFERROR(
                                            INDEX(S:S,
                                                MATCH(
                                                    A355&amp;B355,AG:AG,
                                                    0)
                                            ),
                                            "Não encontrado")
                                    )</f>
        <v>0</v>
      </c>
      <c r="S355" s="64">
        <f>R355*G355/1</f>
        <v>0</v>
      </c>
      <c r="T355" s="64">
        <f>IF(
                        C355="INSUMO",
                                        IFERROR(
                                            IF(
                                                INDEX(
                                                    Insumos!C:C,
                                                    MATCH(
                                                        A355&amp;B355,
                                                        Insumos!I:I,
                                                        0)
                                                )="Comissionamento",
                                                INDEX(
                                                    Insumos!F:F,
                                                    MATCH(
                                                        A355&amp;B355,
                                                        Insumos!I:I,
                                                        0)
                                                ),
                                                0
                                            ),
                                            "Não encontrado"),
                                        IFERROR(
                                            INDEX(U:U,
                                                MATCH(
                                                    A355&amp;B355,AG:AG,
                                                    0)
                                            ),
                                            "Não encontrado")
                                    )</f>
        <v>0</v>
      </c>
      <c r="U355" s="64">
        <f>T355*G355/1</f>
        <v>0</v>
      </c>
      <c r="V355" s="64">
        <f>IF(
                        C355="INSUMO",
                                        IFERROR(
                                            IF(
                                                INDEX(
                                                    Insumos!C:C,
                                                    MATCH(
                                                        A355&amp;B355,
                                                        Insumos!I:I,
                                                        0)
                                                )="Verba",
                                                INDEX(
                                                    Insumos!F:F,
                                                    MATCH(
                                                        A355&amp;B355,
                                                        Insumos!I:I,
                                                        0)
                                                ),
                                                0
                                            ),
                                            "Não encontrado"),
                                        IFERROR(
                                            INDEX(W:W,
                                                MATCH(
                                                    A355&amp;B355,AG:AG,
                                                    0)
                                            ),
                                            "Não encontrado")
                                    )</f>
        <v>0</v>
      </c>
      <c r="W355" s="64">
        <f>V355*G355/1</f>
        <v>0</v>
      </c>
      <c r="X355" s="64">
        <f>IF(
                        C355="INSUMO",
                                        IFERROR(
                                            IF(
                                                INDEX(
                                                    Insumos!C:C,
                                                    MATCH(
                                                        A355&amp;B355,
                                                        Insumos!I:I,
                                                        0)
                                                )="Outro",
                                                INDEX(
                                                    Insumos!F:F,
                                                    MATCH(
                                                        A355&amp;B355,
                                                        Insumos!I:I,
                                                        0)
                                                ),
                                                0
                                            ),
                                            "Não encontrado"),
                                        IFERROR(
                                            INDEX(Y:Y,
                                                MATCH(
                                                    A355&amp;B355,AG:AG,
                                                    0)
                                            ),
                                            "Não encontrado")
                                    )</f>
        <v>6.77</v>
      </c>
      <c r="Y355" s="64">
        <f>X355*G355/1</f>
        <v>0.45088200000000001</v>
      </c>
      <c r="Z355" s="64">
        <f>IF(
                            C355="INSUMO",
                            IFERROR(
                                INDEX(
                                    Insumos!F:F,
                                    MATCH(
                                        A355&amp;B355,
                                        Insumos!I:I,
                                        0)
                                ),
                                "Não encontrado"),
                            IFERROR(
                                INDEX(AA:AA,
                                    MATCH(
                                        A355&amp;B355,AG:AG,
                                        0)
                                ),
                                "Não encontrado")
                        )</f>
        <v>37.304128399999996</v>
      </c>
      <c r="AA355" s="64">
        <f>G355*Z355</f>
        <v>2.4844549514400001</v>
      </c>
      <c r="AB355" s="65"/>
      <c r="AC355" s="65"/>
      <c r="AD355" s="62" t="s">
        <v>39</v>
      </c>
      <c r="AE355" s="66"/>
      <c r="AF355" s="66"/>
    </row>
    <row r="356" spans="1:33" x14ac:dyDescent="0.25">
      <c r="A356" s="137" t="s">
        <v>88</v>
      </c>
      <c r="B356" s="68" t="s">
        <v>38</v>
      </c>
      <c r="C356" s="69" t="s">
        <v>86</v>
      </c>
      <c r="D356" s="70" t="s">
        <v>40</v>
      </c>
      <c r="E356" s="70" t="s">
        <v>89</v>
      </c>
      <c r="F356" s="71" t="s">
        <v>90</v>
      </c>
      <c r="G356" s="71">
        <v>2.2200000000000001E-2</v>
      </c>
      <c r="H356" s="72">
        <f>IF(
                        C356="INSUMO",
                                        IFERROR(
                                            IF(
                                                INDEX(
                                                    Insumos!C:C,
                                                    MATCH(
                                                        A356&amp;B356,
                                                        Insumos!I:I,
                                                        0)
                                                )="Material",
                                                INDEX(
                                                    Insumos!F:F,
                                                    MATCH(
                                                        A356&amp;B356,
                                                        Insumos!I:I,
                                                        0)
                                                ),
                                                0
                                            ),
                                            "Não encontrado"),
                                        IFERROR(
                                            INDEX(I:I,
                                                MATCH(
                                                    A356&amp;B356,AG:AG,
                                                    0)
                                            ),
                                            "Não encontrado")
                                    )</f>
        <v>0</v>
      </c>
      <c r="I356" s="72">
        <f>H356*G356/1</f>
        <v>0</v>
      </c>
      <c r="J356" s="72">
        <f t="shared" si="225"/>
        <v>28.049120000000002</v>
      </c>
      <c r="K356" s="72">
        <f t="shared" si="225"/>
        <v>0.62269046400000017</v>
      </c>
      <c r="L356" s="72">
        <f>IF(
                        C356="INSUMO",
                                        IFERROR(
                                            IF(
                                                INDEX(
                                                    Insumos!C:C,
                                                    MATCH(
                                                        A356&amp;B356,
                                                        Insumos!I:I,
                                                        0)
                                                )="Mao_obra",
                                                INDEX(
                                                    Insumos!F:F,
                                                    MATCH(
                                                        A356&amp;B356,
                                                        Insumos!I:I,
                                                        0)
                                                ),
                                                0
                                            ),
                                            "Não encontrado"),
                                        IFERROR(
                                            INDEX(M:M,
                                                MATCH(
                                                    A356&amp;B356,AG:AG,
                                                    0)
                                            ),
                                            "Não encontrado")
                                    )</f>
        <v>23.079120000000003</v>
      </c>
      <c r="M356" s="72">
        <f>L356*G356/1</f>
        <v>0.51235646400000012</v>
      </c>
      <c r="N356" s="72">
        <f>IF(
                        C356="INSUMO",
                                        IFERROR(
                                            IF(
                                                INDEX(
                                                    Insumos!C:C,
                                                    MATCH(
                                                        A356&amp;B356,
                                                        Insumos!I:I,
                                                        0)
                                                )="Equipamento",
                                                INDEX(
                                                    Insumos!F:F,
                                                    MATCH(
                                                        A356&amp;B356,
                                                        Insumos!I:I,
                                                        0)
                                                ),
                                                0
                                            ),
                                            "Não encontrado"),
                                        IFERROR(
                                            INDEX(O:O,
                                                MATCH(
                                                    A356&amp;B356,AG:AG,
                                                    0)
                                            ),
                                            "Não encontrado")
                                    )</f>
        <v>0</v>
      </c>
      <c r="O356" s="72">
        <f>N356*G356/1</f>
        <v>0</v>
      </c>
      <c r="P356" s="72">
        <f>IF(
                        C356="INSUMO",
                                        IFERROR(
                                            IF(
                                                INDEX(
                                                    Insumos!C:C,
                                                    MATCH(
                                                        A356&amp;B356,
                                                        Insumos!I:I,
                                                        0)
                                                )="Transporte",
                                                INDEX(
                                                    Insumos!F:F,
                                                    MATCH(
                                                        A356&amp;B356,
                                                        Insumos!I:I,
                                                        0)
                                                ),
                                                0
                                            ),
                                            "Não encontrado"),
                                        IFERROR(
                                            INDEX(Q:Q,
                                                MATCH(
                                                    A356&amp;B356,AG:AG,
                                                    0)
                                            ),
                                            "Não encontrado")
                                    )</f>
        <v>0</v>
      </c>
      <c r="Q356" s="72">
        <f>P356*G356/1</f>
        <v>0</v>
      </c>
      <c r="R356" s="72">
        <f>IF(
                        C356="INSUMO",
                                        IFERROR(
                                            IF(
                                                INDEX(
                                                    Insumos!C:C,
                                                    MATCH(
                                                        A356&amp;B356,
                                                        Insumos!I:I,
                                                        0)
                                                )="Terceirizados",
                                                INDEX(
                                                    Insumos!F:F,
                                                    MATCH(
                                                        A356&amp;B356,
                                                        Insumos!I:I,
                                                        0)
                                                ),
                                                0
                                            ),
                                            "Não encontrado"),
                                        IFERROR(
                                            INDEX(S:S,
                                                MATCH(
                                                    A356&amp;B356,AG:AG,
                                                    0)
                                            ),
                                            "Não encontrado")
                                    )</f>
        <v>0</v>
      </c>
      <c r="S356" s="72">
        <f>R356*G356/1</f>
        <v>0</v>
      </c>
      <c r="T356" s="72">
        <f>IF(
                        C356="INSUMO",
                                        IFERROR(
                                            IF(
                                                INDEX(
                                                    Insumos!C:C,
                                                    MATCH(
                                                        A356&amp;B356,
                                                        Insumos!I:I,
                                                        0)
                                                )="Comissionamento",
                                                INDEX(
                                                    Insumos!F:F,
                                                    MATCH(
                                                        A356&amp;B356,
                                                        Insumos!I:I,
                                                        0)
                                                ),
                                                0
                                            ),
                                            "Não encontrado"),
                                        IFERROR(
                                            INDEX(U:U,
                                                MATCH(
                                                    A356&amp;B356,AG:AG,
                                                    0)
                                            ),
                                            "Não encontrado")
                                    )</f>
        <v>0</v>
      </c>
      <c r="U356" s="72">
        <f>T356*G356/1</f>
        <v>0</v>
      </c>
      <c r="V356" s="72">
        <f>IF(
                        C356="INSUMO",
                                        IFERROR(
                                            IF(
                                                INDEX(
                                                    Insumos!C:C,
                                                    MATCH(
                                                        A356&amp;B356,
                                                        Insumos!I:I,
                                                        0)
                                                )="Verba",
                                                INDEX(
                                                    Insumos!F:F,
                                                    MATCH(
                                                        A356&amp;B356,
                                                        Insumos!I:I,
                                                        0)
                                                ),
                                                0
                                            ),
                                            "Não encontrado"),
                                        IFERROR(
                                            INDEX(W:W,
                                                MATCH(
                                                    A356&amp;B356,AG:AG,
                                                    0)
                                            ),
                                            "Não encontrado")
                                    )</f>
        <v>0</v>
      </c>
      <c r="W356" s="72">
        <f>V356*G356/1</f>
        <v>0</v>
      </c>
      <c r="X356" s="72">
        <f>IF(
                        C356="INSUMO",
                                        IFERROR(
                                            IF(
                                                INDEX(
                                                    Insumos!C:C,
                                                    MATCH(
                                                        A356&amp;B356,
                                                        Insumos!I:I,
                                                        0)
                                                )="Outro",
                                                INDEX(
                                                    Insumos!F:F,
                                                    MATCH(
                                                        A356&amp;B356,
                                                        Insumos!I:I,
                                                        0)
                                                ),
                                                0
                                            ),
                                            "Não encontrado"),
                                        IFERROR(
                                            INDEX(Y:Y,
                                                MATCH(
                                                    A356&amp;B356,AG:AG,
                                                    0)
                                            ),
                                            "Não encontrado")
                                    )</f>
        <v>4.97</v>
      </c>
      <c r="Y356" s="72">
        <f>X356*G356/1</f>
        <v>0.110334</v>
      </c>
      <c r="Z356" s="72">
        <f>IF(
                            C356="INSUMO",
                            IFERROR(
                                INDEX(
                                    Insumos!F:F,
                                    MATCH(
                                        A356&amp;B356,
                                        Insumos!I:I,
                                        0)
                                ),
                                "Não encontrado"),
                            IFERROR(
                                INDEX(AA:AA,
                                    MATCH(
                                        A356&amp;B356,AG:AG,
                                        0)
                                ),
                                "Não encontrado")
                        )</f>
        <v>28.049120000000002</v>
      </c>
      <c r="AA356" s="72">
        <f>G356*Z356</f>
        <v>0.62269046400000005</v>
      </c>
      <c r="AB356" s="73"/>
      <c r="AC356" s="73"/>
      <c r="AD356" s="70" t="s">
        <v>39</v>
      </c>
      <c r="AE356" s="74"/>
      <c r="AF356" s="74"/>
    </row>
    <row r="357" spans="1:33" x14ac:dyDescent="0.25">
      <c r="A357" s="136" t="s">
        <v>431</v>
      </c>
      <c r="B357" s="51" t="s">
        <v>76</v>
      </c>
      <c r="C357" s="52" t="s">
        <v>39</v>
      </c>
      <c r="D357" s="53" t="s">
        <v>40</v>
      </c>
      <c r="E357" s="53" t="s">
        <v>255</v>
      </c>
      <c r="F357" s="54" t="s">
        <v>83</v>
      </c>
      <c r="G357" s="55"/>
      <c r="H357" s="56"/>
      <c r="I357" s="56">
        <f>SUM(I358:I360)</f>
        <v>16.1874</v>
      </c>
      <c r="J357" s="56"/>
      <c r="K357" s="56">
        <f>SUM(K358:K360)</f>
        <v>7.6101754700399997</v>
      </c>
      <c r="L357" s="56"/>
      <c r="M357" s="56">
        <f>SUM(M358:M360)</f>
        <v>6.2356204700399998</v>
      </c>
      <c r="N357" s="56"/>
      <c r="O357" s="56">
        <f>SUM(O358:O360)</f>
        <v>0</v>
      </c>
      <c r="P357" s="56"/>
      <c r="Q357" s="56">
        <f>SUM(Q358:Q360)</f>
        <v>0</v>
      </c>
      <c r="R357" s="56"/>
      <c r="S357" s="56">
        <f>SUM(S358:S360)</f>
        <v>0</v>
      </c>
      <c r="T357" s="56"/>
      <c r="U357" s="56">
        <f>SUM(U358:U360)</f>
        <v>0</v>
      </c>
      <c r="V357" s="56"/>
      <c r="W357" s="56">
        <f>SUM(W358:W360)</f>
        <v>0</v>
      </c>
      <c r="X357" s="56"/>
      <c r="Y357" s="56">
        <f>SUM(Y358:Y360)</f>
        <v>1.3745549999999997</v>
      </c>
      <c r="Z357" s="56"/>
      <c r="AA357" s="56">
        <f>SUM(AA358:AA360)</f>
        <v>23.797575470039998</v>
      </c>
      <c r="AB357" s="57" t="s">
        <v>39</v>
      </c>
      <c r="AC357" s="57"/>
      <c r="AD357" s="53" t="s">
        <v>39</v>
      </c>
      <c r="AE357" s="58" t="s">
        <v>39</v>
      </c>
      <c r="AF357" s="58" t="s">
        <v>79</v>
      </c>
      <c r="AG357" t="str">
        <f>A357&amp;B357&amp;C357</f>
        <v>0092PRÓPRIA</v>
      </c>
    </row>
    <row r="358" spans="1:33" x14ac:dyDescent="0.25">
      <c r="A358" s="137" t="s">
        <v>432</v>
      </c>
      <c r="B358" s="68" t="s">
        <v>76</v>
      </c>
      <c r="C358" s="69" t="s">
        <v>45</v>
      </c>
      <c r="D358" s="70" t="s">
        <v>40</v>
      </c>
      <c r="E358" s="70" t="s">
        <v>257</v>
      </c>
      <c r="F358" s="71" t="s">
        <v>244</v>
      </c>
      <c r="G358" s="71">
        <v>0.23</v>
      </c>
      <c r="H358" s="72">
        <f>IF(
                        C358="INSUMO",
                                        IFERROR(
                                            IF(
                                                INDEX(
                                                    Insumos!C:C,
                                                    MATCH(
                                                        A358&amp;B358,
                                                        Insumos!I:I,
                                                        0)
                                                )="Material",
                                                INDEX(
                                                    Insumos!F:F,
                                                    MATCH(
                                                        A358&amp;B358,
                                                        Insumos!I:I,
                                                        0)
                                                ),
                                                0
                                            ),
                                            "Não encontrado"),
                                        IFERROR(
                                            INDEX(I:I,
                                                MATCH(
                                                    A358&amp;B358,AG:AG,
                                                    0)
                                            ),
                                            "Não encontrado")
                                    )</f>
        <v>70.38</v>
      </c>
      <c r="I358" s="72">
        <f>H358*G358/1</f>
        <v>16.1874</v>
      </c>
      <c r="J358" s="72">
        <f t="shared" ref="J358:K360" si="226">T358 + N358 + L358 + X358 + R358 + P358 + V358</f>
        <v>0</v>
      </c>
      <c r="K358" s="72">
        <f t="shared" si="226"/>
        <v>0</v>
      </c>
      <c r="L358" s="72">
        <f>IF(
                        C358="INSUMO",
                                        IFERROR(
                                            IF(
                                                INDEX(
                                                    Insumos!C:C,
                                                    MATCH(
                                                        A358&amp;B358,
                                                        Insumos!I:I,
                                                        0)
                                                )="Mao_obra",
                                                INDEX(
                                                    Insumos!F:F,
                                                    MATCH(
                                                        A358&amp;B358,
                                                        Insumos!I:I,
                                                        0)
                                                ),
                                                0
                                            ),
                                            "Não encontrado"),
                                        IFERROR(
                                            INDEX(M:M,
                                                MATCH(
                                                    A358&amp;B358,AG:AG,
                                                    0)
                                            ),
                                            "Não encontrado")
                                    )</f>
        <v>0</v>
      </c>
      <c r="M358" s="72">
        <f>L358*G358/1</f>
        <v>0</v>
      </c>
      <c r="N358" s="72">
        <f>IF(
                        C358="INSUMO",
                                        IFERROR(
                                            IF(
                                                INDEX(
                                                    Insumos!C:C,
                                                    MATCH(
                                                        A358&amp;B358,
                                                        Insumos!I:I,
                                                        0)
                                                )="Equipamento",
                                                INDEX(
                                                    Insumos!F:F,
                                                    MATCH(
                                                        A358&amp;B358,
                                                        Insumos!I:I,
                                                        0)
                                                ),
                                                0
                                            ),
                                            "Não encontrado"),
                                        IFERROR(
                                            INDEX(O:O,
                                                MATCH(
                                                    A358&amp;B358,AG:AG,
                                                    0)
                                            ),
                                            "Não encontrado")
                                    )</f>
        <v>0</v>
      </c>
      <c r="O358" s="72">
        <f>N358*G358/1</f>
        <v>0</v>
      </c>
      <c r="P358" s="72">
        <f>IF(
                        C358="INSUMO",
                                        IFERROR(
                                            IF(
                                                INDEX(
                                                    Insumos!C:C,
                                                    MATCH(
                                                        A358&amp;B358,
                                                        Insumos!I:I,
                                                        0)
                                                )="Transporte",
                                                INDEX(
                                                    Insumos!F:F,
                                                    MATCH(
                                                        A358&amp;B358,
                                                        Insumos!I:I,
                                                        0)
                                                ),
                                                0
                                            ),
                                            "Não encontrado"),
                                        IFERROR(
                                            INDEX(Q:Q,
                                                MATCH(
                                                    A358&amp;B358,AG:AG,
                                                    0)
                                            ),
                                            "Não encontrado")
                                    )</f>
        <v>0</v>
      </c>
      <c r="Q358" s="72">
        <f>P358*G358/1</f>
        <v>0</v>
      </c>
      <c r="R358" s="72">
        <f>IF(
                        C358="INSUMO",
                                        IFERROR(
                                            IF(
                                                INDEX(
                                                    Insumos!C:C,
                                                    MATCH(
                                                        A358&amp;B358,
                                                        Insumos!I:I,
                                                        0)
                                                )="Terceirizados",
                                                INDEX(
                                                    Insumos!F:F,
                                                    MATCH(
                                                        A358&amp;B358,
                                                        Insumos!I:I,
                                                        0)
                                                ),
                                                0
                                            ),
                                            "Não encontrado"),
                                        IFERROR(
                                            INDEX(S:S,
                                                MATCH(
                                                    A358&amp;B358,AG:AG,
                                                    0)
                                            ),
                                            "Não encontrado")
                                    )</f>
        <v>0</v>
      </c>
      <c r="S358" s="72">
        <f>R358*G358/1</f>
        <v>0</v>
      </c>
      <c r="T358" s="72">
        <f>IF(
                        C358="INSUMO",
                                        IFERROR(
                                            IF(
                                                INDEX(
                                                    Insumos!C:C,
                                                    MATCH(
                                                        A358&amp;B358,
                                                        Insumos!I:I,
                                                        0)
                                                )="Comissionamento",
                                                INDEX(
                                                    Insumos!F:F,
                                                    MATCH(
                                                        A358&amp;B358,
                                                        Insumos!I:I,
                                                        0)
                                                ),
                                                0
                                            ),
                                            "Não encontrado"),
                                        IFERROR(
                                            INDEX(U:U,
                                                MATCH(
                                                    A358&amp;B358,AG:AG,
                                                    0)
                                            ),
                                            "Não encontrado")
                                    )</f>
        <v>0</v>
      </c>
      <c r="U358" s="72">
        <f>T358*G358/1</f>
        <v>0</v>
      </c>
      <c r="V358" s="72">
        <f>IF(
                        C358="INSUMO",
                                        IFERROR(
                                            IF(
                                                INDEX(
                                                    Insumos!C:C,
                                                    MATCH(
                                                        A358&amp;B358,
                                                        Insumos!I:I,
                                                        0)
                                                )="Verba",
                                                INDEX(
                                                    Insumos!F:F,
                                                    MATCH(
                                                        A358&amp;B358,
                                                        Insumos!I:I,
                                                        0)
                                                ),
                                                0
                                            ),
                                            "Não encontrado"),
                                        IFERROR(
                                            INDEX(W:W,
                                                MATCH(
                                                    A358&amp;B358,AG:AG,
                                                    0)
                                            ),
                                            "Não encontrado")
                                    )</f>
        <v>0</v>
      </c>
      <c r="W358" s="72">
        <f>V358*G358/1</f>
        <v>0</v>
      </c>
      <c r="X358" s="72">
        <f>IF(
                        C358="INSUMO",
                                        IFERROR(
                                            IF(
                                                INDEX(
                                                    Insumos!C:C,
                                                    MATCH(
                                                        A358&amp;B358,
                                                        Insumos!I:I,
                                                        0)
                                                )="Outro",
                                                INDEX(
                                                    Insumos!F:F,
                                                    MATCH(
                                                        A358&amp;B358,
                                                        Insumos!I:I,
                                                        0)
                                                ),
                                                0
                                            ),
                                            "Não encontrado"),
                                        IFERROR(
                                            INDEX(Y:Y,
                                                MATCH(
                                                    A358&amp;B358,AG:AG,
                                                    0)
                                            ),
                                            "Não encontrado")
                                    )</f>
        <v>0</v>
      </c>
      <c r="Y358" s="72">
        <f>X358*G358/1</f>
        <v>0</v>
      </c>
      <c r="Z358" s="72">
        <f>IF(
                            C358="INSUMO",
                            IFERROR(
                                INDEX(
                                    Insumos!F:F,
                                    MATCH(
                                        A358&amp;B358,
                                        Insumos!I:I,
                                        0)
                                ),
                                "Não encontrado"),
                            IFERROR(
                                INDEX(AA:AA,
                                    MATCH(
                                        A358&amp;B358,AG:AG,
                                        0)
                                ),
                                "Não encontrado")
                        )</f>
        <v>70.38</v>
      </c>
      <c r="AA358" s="72">
        <f>G358*Z358</f>
        <v>16.1874</v>
      </c>
      <c r="AB358" s="73"/>
      <c r="AC358" s="73"/>
      <c r="AD358" s="70" t="s">
        <v>39</v>
      </c>
      <c r="AE358" s="74"/>
      <c r="AF358" s="74"/>
    </row>
    <row r="359" spans="1:33" x14ac:dyDescent="0.25">
      <c r="A359" s="138" t="s">
        <v>226</v>
      </c>
      <c r="B359" s="60" t="s">
        <v>38</v>
      </c>
      <c r="C359" s="61" t="s">
        <v>86</v>
      </c>
      <c r="D359" s="62" t="s">
        <v>40</v>
      </c>
      <c r="E359" s="62" t="s">
        <v>227</v>
      </c>
      <c r="F359" s="63" t="s">
        <v>90</v>
      </c>
      <c r="G359" s="63">
        <v>0.16309999999999999</v>
      </c>
      <c r="H359" s="64">
        <f>IF(
                        C359="INSUMO",
                                        IFERROR(
                                            IF(
                                                INDEX(
                                                    Insumos!C:C,
                                                    MATCH(
                                                        A359&amp;B359,
                                                        Insumos!I:I,
                                                        0)
                                                )="Material",
                                                INDEX(
                                                    Insumos!F:F,
                                                    MATCH(
                                                        A359&amp;B359,
                                                        Insumos!I:I,
                                                        0)
                                                ),
                                                0
                                            ),
                                            "Não encontrado"),
                                        IFERROR(
                                            INDEX(I:I,
                                                MATCH(
                                                    A359&amp;B359,AG:AG,
                                                    0)
                                            ),
                                            "Não encontrado")
                                    )</f>
        <v>0</v>
      </c>
      <c r="I359" s="64">
        <f>H359*G359/1</f>
        <v>0</v>
      </c>
      <c r="J359" s="64">
        <f t="shared" si="226"/>
        <v>37.304128399999996</v>
      </c>
      <c r="K359" s="64">
        <f t="shared" si="226"/>
        <v>6.0843033420399992</v>
      </c>
      <c r="L359" s="64">
        <f>IF(
                        C359="INSUMO",
                                        IFERROR(
                                            IF(
                                                INDEX(
                                                    Insumos!C:C,
                                                    MATCH(
                                                        A359&amp;B359,
                                                        Insumos!I:I,
                                                        0)
                                                )="Mao_obra",
                                                INDEX(
                                                    Insumos!F:F,
                                                    MATCH(
                                                        A359&amp;B359,
                                                        Insumos!I:I,
                                                        0)
                                                ),
                                                0
                                            ),
                                            "Não encontrado"),
                                        IFERROR(
                                            INDEX(M:M,
                                                MATCH(
                                                    A359&amp;B359,AG:AG,
                                                    0)
                                            ),
                                            "Não encontrado")
                                    )</f>
        <v>30.5341284</v>
      </c>
      <c r="M359" s="64">
        <f>L359*G359/1</f>
        <v>4.9801163420399996</v>
      </c>
      <c r="N359" s="64">
        <f>IF(
                        C359="INSUMO",
                                        IFERROR(
                                            IF(
                                                INDEX(
                                                    Insumos!C:C,
                                                    MATCH(
                                                        A359&amp;B359,
                                                        Insumos!I:I,
                                                        0)
                                                )="Equipamento",
                                                INDEX(
                                                    Insumos!F:F,
                                                    MATCH(
                                                        A359&amp;B359,
                                                        Insumos!I:I,
                                                        0)
                                                ),
                                                0
                                            ),
                                            "Não encontrado"),
                                        IFERROR(
                                            INDEX(O:O,
                                                MATCH(
                                                    A359&amp;B359,AG:AG,
                                                    0)
                                            ),
                                            "Não encontrado")
                                    )</f>
        <v>0</v>
      </c>
      <c r="O359" s="64">
        <f>N359*G359/1</f>
        <v>0</v>
      </c>
      <c r="P359" s="64">
        <f>IF(
                        C359="INSUMO",
                                        IFERROR(
                                            IF(
                                                INDEX(
                                                    Insumos!C:C,
                                                    MATCH(
                                                        A359&amp;B359,
                                                        Insumos!I:I,
                                                        0)
                                                )="Transporte",
                                                INDEX(
                                                    Insumos!F:F,
                                                    MATCH(
                                                        A359&amp;B359,
                                                        Insumos!I:I,
                                                        0)
                                                ),
                                                0
                                            ),
                                            "Não encontrado"),
                                        IFERROR(
                                            INDEX(Q:Q,
                                                MATCH(
                                                    A359&amp;B359,AG:AG,
                                                    0)
                                            ),
                                            "Não encontrado")
                                    )</f>
        <v>0</v>
      </c>
      <c r="Q359" s="64">
        <f>P359*G359/1</f>
        <v>0</v>
      </c>
      <c r="R359" s="64">
        <f>IF(
                        C359="INSUMO",
                                        IFERROR(
                                            IF(
                                                INDEX(
                                                    Insumos!C:C,
                                                    MATCH(
                                                        A359&amp;B359,
                                                        Insumos!I:I,
                                                        0)
                                                )="Terceirizados",
                                                INDEX(
                                                    Insumos!F:F,
                                                    MATCH(
                                                        A359&amp;B359,
                                                        Insumos!I:I,
                                                        0)
                                                ),
                                                0
                                            ),
                                            "Não encontrado"),
                                        IFERROR(
                                            INDEX(S:S,
                                                MATCH(
                                                    A359&amp;B359,AG:AG,
                                                    0)
                                            ),
                                            "Não encontrado")
                                    )</f>
        <v>0</v>
      </c>
      <c r="S359" s="64">
        <f>R359*G359/1</f>
        <v>0</v>
      </c>
      <c r="T359" s="64">
        <f>IF(
                        C359="INSUMO",
                                        IFERROR(
                                            IF(
                                                INDEX(
                                                    Insumos!C:C,
                                                    MATCH(
                                                        A359&amp;B359,
                                                        Insumos!I:I,
                                                        0)
                                                )="Comissionamento",
                                                INDEX(
                                                    Insumos!F:F,
                                                    MATCH(
                                                        A359&amp;B359,
                                                        Insumos!I:I,
                                                        0)
                                                ),
                                                0
                                            ),
                                            "Não encontrado"),
                                        IFERROR(
                                            INDEX(U:U,
                                                MATCH(
                                                    A359&amp;B359,AG:AG,
                                                    0)
                                            ),
                                            "Não encontrado")
                                    )</f>
        <v>0</v>
      </c>
      <c r="U359" s="64">
        <f>T359*G359/1</f>
        <v>0</v>
      </c>
      <c r="V359" s="64">
        <f>IF(
                        C359="INSUMO",
                                        IFERROR(
                                            IF(
                                                INDEX(
                                                    Insumos!C:C,
                                                    MATCH(
                                                        A359&amp;B359,
                                                        Insumos!I:I,
                                                        0)
                                                )="Verba",
                                                INDEX(
                                                    Insumos!F:F,
                                                    MATCH(
                                                        A359&amp;B359,
                                                        Insumos!I:I,
                                                        0)
                                                ),
                                                0
                                            ),
                                            "Não encontrado"),
                                        IFERROR(
                                            INDEX(W:W,
                                                MATCH(
                                                    A359&amp;B359,AG:AG,
                                                    0)
                                            ),
                                            "Não encontrado")
                                    )</f>
        <v>0</v>
      </c>
      <c r="W359" s="64">
        <f>V359*G359/1</f>
        <v>0</v>
      </c>
      <c r="X359" s="64">
        <f>IF(
                        C359="INSUMO",
                                        IFERROR(
                                            IF(
                                                INDEX(
                                                    Insumos!C:C,
                                                    MATCH(
                                                        A359&amp;B359,
                                                        Insumos!I:I,
                                                        0)
                                                )="Outro",
                                                INDEX(
                                                    Insumos!F:F,
                                                    MATCH(
                                                        A359&amp;B359,
                                                        Insumos!I:I,
                                                        0)
                                                ),
                                                0
                                            ),
                                            "Não encontrado"),
                                        IFERROR(
                                            INDEX(Y:Y,
                                                MATCH(
                                                    A359&amp;B359,AG:AG,
                                                    0)
                                            ),
                                            "Não encontrado")
                                    )</f>
        <v>6.77</v>
      </c>
      <c r="Y359" s="64">
        <f>X359*G359/1</f>
        <v>1.1041869999999998</v>
      </c>
      <c r="Z359" s="64">
        <f>IF(
                            C359="INSUMO",
                            IFERROR(
                                INDEX(
                                    Insumos!F:F,
                                    MATCH(
                                        A359&amp;B359,
                                        Insumos!I:I,
                                        0)
                                ),
                                "Não encontrado"),
                            IFERROR(
                                INDEX(AA:AA,
                                    MATCH(
                                        A359&amp;B359,AG:AG,
                                        0)
                                ),
                                "Não encontrado")
                        )</f>
        <v>37.304128399999996</v>
      </c>
      <c r="AA359" s="64">
        <f>G359*Z359</f>
        <v>6.0843033420399992</v>
      </c>
      <c r="AB359" s="65"/>
      <c r="AC359" s="65"/>
      <c r="AD359" s="62" t="s">
        <v>39</v>
      </c>
      <c r="AE359" s="66"/>
      <c r="AF359" s="66"/>
    </row>
    <row r="360" spans="1:33" x14ac:dyDescent="0.25">
      <c r="A360" s="137" t="s">
        <v>88</v>
      </c>
      <c r="B360" s="68" t="s">
        <v>38</v>
      </c>
      <c r="C360" s="69" t="s">
        <v>86</v>
      </c>
      <c r="D360" s="70" t="s">
        <v>40</v>
      </c>
      <c r="E360" s="70" t="s">
        <v>89</v>
      </c>
      <c r="F360" s="71" t="s">
        <v>90</v>
      </c>
      <c r="G360" s="71">
        <v>5.4399999999999997E-2</v>
      </c>
      <c r="H360" s="72">
        <f>IF(
                        C360="INSUMO",
                                        IFERROR(
                                            IF(
                                                INDEX(
                                                    Insumos!C:C,
                                                    MATCH(
                                                        A360&amp;B360,
                                                        Insumos!I:I,
                                                        0)
                                                )="Material",
                                                INDEX(
                                                    Insumos!F:F,
                                                    MATCH(
                                                        A360&amp;B360,
                                                        Insumos!I:I,
                                                        0)
                                                ),
                                                0
                                            ),
                                            "Não encontrado"),
                                        IFERROR(
                                            INDEX(I:I,
                                                MATCH(
                                                    A360&amp;B360,AG:AG,
                                                    0)
                                            ),
                                            "Não encontrado")
                                    )</f>
        <v>0</v>
      </c>
      <c r="I360" s="72">
        <f>H360*G360/1</f>
        <v>0</v>
      </c>
      <c r="J360" s="72">
        <f t="shared" si="226"/>
        <v>28.049120000000002</v>
      </c>
      <c r="K360" s="72">
        <f t="shared" si="226"/>
        <v>1.525872128</v>
      </c>
      <c r="L360" s="72">
        <f>IF(
                        C360="INSUMO",
                                        IFERROR(
                                            IF(
                                                INDEX(
                                                    Insumos!C:C,
                                                    MATCH(
                                                        A360&amp;B360,
                                                        Insumos!I:I,
                                                        0)
                                                )="Mao_obra",
                                                INDEX(
                                                    Insumos!F:F,
                                                    MATCH(
                                                        A360&amp;B360,
                                                        Insumos!I:I,
                                                        0)
                                                ),
                                                0
                                            ),
                                            "Não encontrado"),
                                        IFERROR(
                                            INDEX(M:M,
                                                MATCH(
                                                    A360&amp;B360,AG:AG,
                                                    0)
                                            ),
                                            "Não encontrado")
                                    )</f>
        <v>23.079120000000003</v>
      </c>
      <c r="M360" s="72">
        <f>L360*G360/1</f>
        <v>1.2555041280000001</v>
      </c>
      <c r="N360" s="72">
        <f>IF(
                        C360="INSUMO",
                                        IFERROR(
                                            IF(
                                                INDEX(
                                                    Insumos!C:C,
                                                    MATCH(
                                                        A360&amp;B360,
                                                        Insumos!I:I,
                                                        0)
                                                )="Equipamento",
                                                INDEX(
                                                    Insumos!F:F,
                                                    MATCH(
                                                        A360&amp;B360,
                                                        Insumos!I:I,
                                                        0)
                                                ),
                                                0
                                            ),
                                            "Não encontrado"),
                                        IFERROR(
                                            INDEX(O:O,
                                                MATCH(
                                                    A360&amp;B360,AG:AG,
                                                    0)
                                            ),
                                            "Não encontrado")
                                    )</f>
        <v>0</v>
      </c>
      <c r="O360" s="72">
        <f>N360*G360/1</f>
        <v>0</v>
      </c>
      <c r="P360" s="72">
        <f>IF(
                        C360="INSUMO",
                                        IFERROR(
                                            IF(
                                                INDEX(
                                                    Insumos!C:C,
                                                    MATCH(
                                                        A360&amp;B360,
                                                        Insumos!I:I,
                                                        0)
                                                )="Transporte",
                                                INDEX(
                                                    Insumos!F:F,
                                                    MATCH(
                                                        A360&amp;B360,
                                                        Insumos!I:I,
                                                        0)
                                                ),
                                                0
                                            ),
                                            "Não encontrado"),
                                        IFERROR(
                                            INDEX(Q:Q,
                                                MATCH(
                                                    A360&amp;B360,AG:AG,
                                                    0)
                                            ),
                                            "Não encontrado")
                                    )</f>
        <v>0</v>
      </c>
      <c r="Q360" s="72">
        <f>P360*G360/1</f>
        <v>0</v>
      </c>
      <c r="R360" s="72">
        <f>IF(
                        C360="INSUMO",
                                        IFERROR(
                                            IF(
                                                INDEX(
                                                    Insumos!C:C,
                                                    MATCH(
                                                        A360&amp;B360,
                                                        Insumos!I:I,
                                                        0)
                                                )="Terceirizados",
                                                INDEX(
                                                    Insumos!F:F,
                                                    MATCH(
                                                        A360&amp;B360,
                                                        Insumos!I:I,
                                                        0)
                                                ),
                                                0
                                            ),
                                            "Não encontrado"),
                                        IFERROR(
                                            INDEX(S:S,
                                                MATCH(
                                                    A360&amp;B360,AG:AG,
                                                    0)
                                            ),
                                            "Não encontrado")
                                    )</f>
        <v>0</v>
      </c>
      <c r="S360" s="72">
        <f>R360*G360/1</f>
        <v>0</v>
      </c>
      <c r="T360" s="72">
        <f>IF(
                        C360="INSUMO",
                                        IFERROR(
                                            IF(
                                                INDEX(
                                                    Insumos!C:C,
                                                    MATCH(
                                                        A360&amp;B360,
                                                        Insumos!I:I,
                                                        0)
                                                )="Comissionamento",
                                                INDEX(
                                                    Insumos!F:F,
                                                    MATCH(
                                                        A360&amp;B360,
                                                        Insumos!I:I,
                                                        0)
                                                ),
                                                0
                                            ),
                                            "Não encontrado"),
                                        IFERROR(
                                            INDEX(U:U,
                                                MATCH(
                                                    A360&amp;B360,AG:AG,
                                                    0)
                                            ),
                                            "Não encontrado")
                                    )</f>
        <v>0</v>
      </c>
      <c r="U360" s="72">
        <f>T360*G360/1</f>
        <v>0</v>
      </c>
      <c r="V360" s="72">
        <f>IF(
                        C360="INSUMO",
                                        IFERROR(
                                            IF(
                                                INDEX(
                                                    Insumos!C:C,
                                                    MATCH(
                                                        A360&amp;B360,
                                                        Insumos!I:I,
                                                        0)
                                                )="Verba",
                                                INDEX(
                                                    Insumos!F:F,
                                                    MATCH(
                                                        A360&amp;B360,
                                                        Insumos!I:I,
                                                        0)
                                                ),
                                                0
                                            ),
                                            "Não encontrado"),
                                        IFERROR(
                                            INDEX(W:W,
                                                MATCH(
                                                    A360&amp;B360,AG:AG,
                                                    0)
                                            ),
                                            "Não encontrado")
                                    )</f>
        <v>0</v>
      </c>
      <c r="W360" s="72">
        <f>V360*G360/1</f>
        <v>0</v>
      </c>
      <c r="X360" s="72">
        <f>IF(
                        C360="INSUMO",
                                        IFERROR(
                                            IF(
                                                INDEX(
                                                    Insumos!C:C,
                                                    MATCH(
                                                        A360&amp;B360,
                                                        Insumos!I:I,
                                                        0)
                                                )="Outro",
                                                INDEX(
                                                    Insumos!F:F,
                                                    MATCH(
                                                        A360&amp;B360,
                                                        Insumos!I:I,
                                                        0)
                                                ),
                                                0
                                            ),
                                            "Não encontrado"),
                                        IFERROR(
                                            INDEX(Y:Y,
                                                MATCH(
                                                    A360&amp;B360,AG:AG,
                                                    0)
                                            ),
                                            "Não encontrado")
                                    )</f>
        <v>4.97</v>
      </c>
      <c r="Y360" s="72">
        <f>X360*G360/1</f>
        <v>0.270368</v>
      </c>
      <c r="Z360" s="72">
        <f>IF(
                            C360="INSUMO",
                            IFERROR(
                                INDEX(
                                    Insumos!F:F,
                                    MATCH(
                                        A360&amp;B360,
                                        Insumos!I:I,
                                        0)
                                ),
                                "Não encontrado"),
                            IFERROR(
                                INDEX(AA:AA,
                                    MATCH(
                                        A360&amp;B360,AG:AG,
                                        0)
                                ),
                                "Não encontrado")
                        )</f>
        <v>28.049120000000002</v>
      </c>
      <c r="AA360" s="72">
        <f>G360*Z360</f>
        <v>1.525872128</v>
      </c>
      <c r="AB360" s="73"/>
      <c r="AC360" s="73"/>
      <c r="AD360" s="70" t="s">
        <v>39</v>
      </c>
      <c r="AE360" s="74"/>
      <c r="AF360" s="74"/>
    </row>
    <row r="361" spans="1:33" x14ac:dyDescent="0.25">
      <c r="A361" s="136" t="s">
        <v>433</v>
      </c>
      <c r="B361" s="51" t="s">
        <v>76</v>
      </c>
      <c r="C361" s="52" t="s">
        <v>39</v>
      </c>
      <c r="D361" s="53" t="s">
        <v>40</v>
      </c>
      <c r="E361" s="53" t="s">
        <v>434</v>
      </c>
      <c r="F361" s="54" t="s">
        <v>83</v>
      </c>
      <c r="G361" s="55"/>
      <c r="H361" s="56"/>
      <c r="I361" s="56">
        <f>SUM(I362:I369)</f>
        <v>52.435358999999998</v>
      </c>
      <c r="J361" s="56"/>
      <c r="K361" s="56">
        <f>SUM(K362:K369)</f>
        <v>10.557640803840002</v>
      </c>
      <c r="L361" s="56"/>
      <c r="M361" s="56">
        <f>SUM(M362:M369)</f>
        <v>9.0491148038400002</v>
      </c>
      <c r="N361" s="56"/>
      <c r="O361" s="56">
        <f>SUM(O362:O369)</f>
        <v>0</v>
      </c>
      <c r="P361" s="56"/>
      <c r="Q361" s="56">
        <f>SUM(Q362:Q369)</f>
        <v>0</v>
      </c>
      <c r="R361" s="56"/>
      <c r="S361" s="56">
        <f>SUM(S362:S369)</f>
        <v>0</v>
      </c>
      <c r="T361" s="56"/>
      <c r="U361" s="56">
        <f>SUM(U362:U369)</f>
        <v>0</v>
      </c>
      <c r="V361" s="56"/>
      <c r="W361" s="56">
        <f>SUM(W362:W369)</f>
        <v>0</v>
      </c>
      <c r="X361" s="56"/>
      <c r="Y361" s="56">
        <f>SUM(Y362:Y369)</f>
        <v>1.508526</v>
      </c>
      <c r="Z361" s="56"/>
      <c r="AA361" s="56">
        <f>SUM(AA362:AA369)</f>
        <v>62.99299980384</v>
      </c>
      <c r="AB361" s="57" t="s">
        <v>39</v>
      </c>
      <c r="AC361" s="57"/>
      <c r="AD361" s="53" t="s">
        <v>39</v>
      </c>
      <c r="AE361" s="58" t="s">
        <v>39</v>
      </c>
      <c r="AF361" s="58" t="s">
        <v>79</v>
      </c>
      <c r="AG361" t="str">
        <f>A361&amp;B361&amp;C361</f>
        <v>0093PRÓPRIA</v>
      </c>
    </row>
    <row r="362" spans="1:33" x14ac:dyDescent="0.25">
      <c r="A362" s="137" t="s">
        <v>91</v>
      </c>
      <c r="B362" s="68" t="s">
        <v>38</v>
      </c>
      <c r="C362" s="69" t="s">
        <v>86</v>
      </c>
      <c r="D362" s="70" t="s">
        <v>40</v>
      </c>
      <c r="E362" s="70" t="s">
        <v>92</v>
      </c>
      <c r="F362" s="71" t="s">
        <v>90</v>
      </c>
      <c r="G362" s="71">
        <v>9.7600000000000006E-2</v>
      </c>
      <c r="H362" s="72">
        <f>IF(
                        C362="INSUMO",
                                        IFERROR(
                                            IF(
                                                INDEX(
                                                    Insumos!C:C,
                                                    MATCH(
                                                        A362&amp;B362,
                                                        Insumos!I:I,
                                                        0)
                                                )="Material",
                                                INDEX(
                                                    Insumos!F:F,
                                                    MATCH(
                                                        A362&amp;B362,
                                                        Insumos!I:I,
                                                        0)
                                                ),
                                                0
                                            ),
                                            "Não encontrado"),
                                        IFERROR(
                                            INDEX(I:I,
                                                MATCH(
                                                    A362&amp;B362,AG:AG,
                                                    0)
                                            ),
                                            "Não encontrado")
                                    )</f>
        <v>0</v>
      </c>
      <c r="I362" s="72">
        <f t="shared" ref="I362:I369" si="227">H362*G362/1</f>
        <v>0</v>
      </c>
      <c r="J362" s="72">
        <f t="shared" ref="J362:K369" si="228">T362 + N362 + L362 + X362 + R362 + P362 + V362</f>
        <v>40.944978400000004</v>
      </c>
      <c r="K362" s="72">
        <f t="shared" si="228"/>
        <v>3.9962298918400005</v>
      </c>
      <c r="L362" s="72">
        <f>IF(
                        C362="INSUMO",
                                        IFERROR(
                                            IF(
                                                INDEX(
                                                    Insumos!C:C,
                                                    MATCH(
                                                        A362&amp;B362,
                                                        Insumos!I:I,
                                                        0)
                                                )="Mao_obra",
                                                INDEX(
                                                    Insumos!F:F,
                                                    MATCH(
                                                        A362&amp;B362,
                                                        Insumos!I:I,
                                                        0)
                                                ),
                                                0
                                            ),
                                            "Não encontrado"),
                                        IFERROR(
                                            INDEX(M:M,
                                                MATCH(
                                                    A362&amp;B362,AG:AG,
                                                    0)
                                            ),
                                            "Não encontrado")
                                    )</f>
        <v>36.374978400000003</v>
      </c>
      <c r="M362" s="72">
        <f t="shared" ref="M362:M369" si="229">L362*G362/1</f>
        <v>3.5501978918400003</v>
      </c>
      <c r="N362" s="72">
        <f>IF(
                        C362="INSUMO",
                                        IFERROR(
                                            IF(
                                                INDEX(
                                                    Insumos!C:C,
                                                    MATCH(
                                                        A362&amp;B362,
                                                        Insumos!I:I,
                                                        0)
                                                )="Equipamento",
                                                INDEX(
                                                    Insumos!F:F,
                                                    MATCH(
                                                        A362&amp;B362,
                                                        Insumos!I:I,
                                                        0)
                                                ),
                                                0
                                            ),
                                            "Não encontrado"),
                                        IFERROR(
                                            INDEX(O:O,
                                                MATCH(
                                                    A362&amp;B362,AG:AG,
                                                    0)
                                            ),
                                            "Não encontrado")
                                    )</f>
        <v>0</v>
      </c>
      <c r="O362" s="72">
        <f t="shared" ref="O362:O369" si="230">N362*G362/1</f>
        <v>0</v>
      </c>
      <c r="P362" s="72">
        <f>IF(
                        C362="INSUMO",
                                        IFERROR(
                                            IF(
                                                INDEX(
                                                    Insumos!C:C,
                                                    MATCH(
                                                        A362&amp;B362,
                                                        Insumos!I:I,
                                                        0)
                                                )="Transporte",
                                                INDEX(
                                                    Insumos!F:F,
                                                    MATCH(
                                                        A362&amp;B362,
                                                        Insumos!I:I,
                                                        0)
                                                ),
                                                0
                                            ),
                                            "Não encontrado"),
                                        IFERROR(
                                            INDEX(Q:Q,
                                                MATCH(
                                                    A362&amp;B362,AG:AG,
                                                    0)
                                            ),
                                            "Não encontrado")
                                    )</f>
        <v>0</v>
      </c>
      <c r="Q362" s="72">
        <f t="shared" ref="Q362:Q369" si="231">P362*G362/1</f>
        <v>0</v>
      </c>
      <c r="R362" s="72">
        <f>IF(
                        C362="INSUMO",
                                        IFERROR(
                                            IF(
                                                INDEX(
                                                    Insumos!C:C,
                                                    MATCH(
                                                        A362&amp;B362,
                                                        Insumos!I:I,
                                                        0)
                                                )="Terceirizados",
                                                INDEX(
                                                    Insumos!F:F,
                                                    MATCH(
                                                        A362&amp;B362,
                                                        Insumos!I:I,
                                                        0)
                                                ),
                                                0
                                            ),
                                            "Não encontrado"),
                                        IFERROR(
                                            INDEX(S:S,
                                                MATCH(
                                                    A362&amp;B362,AG:AG,
                                                    0)
                                            ),
                                            "Não encontrado")
                                    )</f>
        <v>0</v>
      </c>
      <c r="S362" s="72">
        <f t="shared" ref="S362:S369" si="232">R362*G362/1</f>
        <v>0</v>
      </c>
      <c r="T362" s="72">
        <f>IF(
                        C362="INSUMO",
                                        IFERROR(
                                            IF(
                                                INDEX(
                                                    Insumos!C:C,
                                                    MATCH(
                                                        A362&amp;B362,
                                                        Insumos!I:I,
                                                        0)
                                                )="Comissionamento",
                                                INDEX(
                                                    Insumos!F:F,
                                                    MATCH(
                                                        A362&amp;B362,
                                                        Insumos!I:I,
                                                        0)
                                                ),
                                                0
                                            ),
                                            "Não encontrado"),
                                        IFERROR(
                                            INDEX(U:U,
                                                MATCH(
                                                    A362&amp;B362,AG:AG,
                                                    0)
                                            ),
                                            "Não encontrado")
                                    )</f>
        <v>0</v>
      </c>
      <c r="U362" s="72">
        <f t="shared" ref="U362:U369" si="233">T362*G362/1</f>
        <v>0</v>
      </c>
      <c r="V362" s="72">
        <f>IF(
                        C362="INSUMO",
                                        IFERROR(
                                            IF(
                                                INDEX(
                                                    Insumos!C:C,
                                                    MATCH(
                                                        A362&amp;B362,
                                                        Insumos!I:I,
                                                        0)
                                                )="Verba",
                                                INDEX(
                                                    Insumos!F:F,
                                                    MATCH(
                                                        A362&amp;B362,
                                                        Insumos!I:I,
                                                        0)
                                                ),
                                                0
                                            ),
                                            "Não encontrado"),
                                        IFERROR(
                                            INDEX(W:W,
                                                MATCH(
                                                    A362&amp;B362,AG:AG,
                                                    0)
                                            ),
                                            "Não encontrado")
                                    )</f>
        <v>0</v>
      </c>
      <c r="W362" s="72">
        <f t="shared" ref="W362:W369" si="234">V362*G362/1</f>
        <v>0</v>
      </c>
      <c r="X362" s="72">
        <f>IF(
                        C362="INSUMO",
                                        IFERROR(
                                            IF(
                                                INDEX(
                                                    Insumos!C:C,
                                                    MATCH(
                                                        A362&amp;B362,
                                                        Insumos!I:I,
                                                        0)
                                                )="Outro",
                                                INDEX(
                                                    Insumos!F:F,
                                                    MATCH(
                                                        A362&amp;B362,
                                                        Insumos!I:I,
                                                        0)
                                                ),
                                                0
                                            ),
                                            "Não encontrado"),
                                        IFERROR(
                                            INDEX(Y:Y,
                                                MATCH(
                                                    A362&amp;B362,AG:AG,
                                                    0)
                                            ),
                                            "Não encontrado")
                                    )</f>
        <v>4.57</v>
      </c>
      <c r="Y362" s="72">
        <f t="shared" ref="Y362:Y369" si="235">X362*G362/1</f>
        <v>0.44603200000000004</v>
      </c>
      <c r="Z362" s="72">
        <f>IF(
                            C362="INSUMO",
                            IFERROR(
                                INDEX(
                                    Insumos!F:F,
                                    MATCH(
                                        A362&amp;B362,
                                        Insumos!I:I,
                                        0)
                                ),
                                "Não encontrado"),
                            IFERROR(
                                INDEX(AA:AA,
                                    MATCH(
                                        A362&amp;B362,AG:AG,
                                        0)
                                ),
                                "Não encontrado")
                        )</f>
        <v>40.944978399999997</v>
      </c>
      <c r="AA362" s="72">
        <f t="shared" ref="AA362:AA369" si="236">G362*Z362</f>
        <v>3.9962298918400001</v>
      </c>
      <c r="AB362" s="73"/>
      <c r="AC362" s="73"/>
      <c r="AD362" s="70" t="s">
        <v>39</v>
      </c>
      <c r="AE362" s="74"/>
      <c r="AF362" s="74"/>
    </row>
    <row r="363" spans="1:33" x14ac:dyDescent="0.25">
      <c r="A363" s="138" t="s">
        <v>166</v>
      </c>
      <c r="B363" s="60" t="s">
        <v>38</v>
      </c>
      <c r="C363" s="61" t="s">
        <v>86</v>
      </c>
      <c r="D363" s="62" t="s">
        <v>40</v>
      </c>
      <c r="E363" s="62" t="s">
        <v>167</v>
      </c>
      <c r="F363" s="63" t="s">
        <v>90</v>
      </c>
      <c r="G363" s="63">
        <v>5.7799999999999997E-2</v>
      </c>
      <c r="H363" s="64">
        <f>IF(
                        C363="INSUMO",
                                        IFERROR(
                                            IF(
                                                INDEX(
                                                    Insumos!C:C,
                                                    MATCH(
                                                        A363&amp;B363,
                                                        Insumos!I:I,
                                                        0)
                                                )="Material",
                                                INDEX(
                                                    Insumos!F:F,
                                                    MATCH(
                                                        A363&amp;B363,
                                                        Insumos!I:I,
                                                        0)
                                                ),
                                                0
                                            ),
                                            "Não encontrado"),
                                        IFERROR(
                                            INDEX(I:I,
                                                MATCH(
                                                    A363&amp;B363,AG:AG,
                                                    0)
                                            ),
                                            "Não encontrado")
                                    )</f>
        <v>0</v>
      </c>
      <c r="I363" s="64">
        <f t="shared" si="227"/>
        <v>0</v>
      </c>
      <c r="J363" s="64">
        <f t="shared" si="228"/>
        <v>38.106880000000004</v>
      </c>
      <c r="K363" s="64">
        <f t="shared" si="228"/>
        <v>2.2025776640000001</v>
      </c>
      <c r="L363" s="64">
        <f>IF(
                        C363="INSUMO",
                                        IFERROR(
                                            IF(
                                                INDEX(
                                                    Insumos!C:C,
                                                    MATCH(
                                                        A363&amp;B363,
                                                        Insumos!I:I,
                                                        0)
                                                )="Mao_obra",
                                                INDEX(
                                                    Insumos!F:F,
                                                    MATCH(
                                                        A363&amp;B363,
                                                        Insumos!I:I,
                                                        0)
                                                ),
                                                0
                                            ),
                                            "Não encontrado"),
                                        IFERROR(
                                            INDEX(M:M,
                                                MATCH(
                                                    A363&amp;B363,AG:AG,
                                                    0)
                                            ),
                                            "Não encontrado")
                                    )</f>
        <v>33.086880000000001</v>
      </c>
      <c r="M363" s="64">
        <f t="shared" si="229"/>
        <v>1.912421664</v>
      </c>
      <c r="N363" s="64">
        <f>IF(
                        C363="INSUMO",
                                        IFERROR(
                                            IF(
                                                INDEX(
                                                    Insumos!C:C,
                                                    MATCH(
                                                        A363&amp;B363,
                                                        Insumos!I:I,
                                                        0)
                                                )="Equipamento",
                                                INDEX(
                                                    Insumos!F:F,
                                                    MATCH(
                                                        A363&amp;B363,
                                                        Insumos!I:I,
                                                        0)
                                                ),
                                                0
                                            ),
                                            "Não encontrado"),
                                        IFERROR(
                                            INDEX(O:O,
                                                MATCH(
                                                    A363&amp;B363,AG:AG,
                                                    0)
                                            ),
                                            "Não encontrado")
                                    )</f>
        <v>0</v>
      </c>
      <c r="O363" s="64">
        <f t="shared" si="230"/>
        <v>0</v>
      </c>
      <c r="P363" s="64">
        <f>IF(
                        C363="INSUMO",
                                        IFERROR(
                                            IF(
                                                INDEX(
                                                    Insumos!C:C,
                                                    MATCH(
                                                        A363&amp;B363,
                                                        Insumos!I:I,
                                                        0)
                                                )="Transporte",
                                                INDEX(
                                                    Insumos!F:F,
                                                    MATCH(
                                                        A363&amp;B363,
                                                        Insumos!I:I,
                                                        0)
                                                ),
                                                0
                                            ),
                                            "Não encontrado"),
                                        IFERROR(
                                            INDEX(Q:Q,
                                                MATCH(
                                                    A363&amp;B363,AG:AG,
                                                    0)
                                            ),
                                            "Não encontrado")
                                    )</f>
        <v>0</v>
      </c>
      <c r="Q363" s="64">
        <f t="shared" si="231"/>
        <v>0</v>
      </c>
      <c r="R363" s="64">
        <f>IF(
                        C363="INSUMO",
                                        IFERROR(
                                            IF(
                                                INDEX(
                                                    Insumos!C:C,
                                                    MATCH(
                                                        A363&amp;B363,
                                                        Insumos!I:I,
                                                        0)
                                                )="Terceirizados",
                                                INDEX(
                                                    Insumos!F:F,
                                                    MATCH(
                                                        A363&amp;B363,
                                                        Insumos!I:I,
                                                        0)
                                                ),
                                                0
                                            ),
                                            "Não encontrado"),
                                        IFERROR(
                                            INDEX(S:S,
                                                MATCH(
                                                    A363&amp;B363,AG:AG,
                                                    0)
                                            ),
                                            "Não encontrado")
                                    )</f>
        <v>0</v>
      </c>
      <c r="S363" s="64">
        <f t="shared" si="232"/>
        <v>0</v>
      </c>
      <c r="T363" s="64">
        <f>IF(
                        C363="INSUMO",
                                        IFERROR(
                                            IF(
                                                INDEX(
                                                    Insumos!C:C,
                                                    MATCH(
                                                        A363&amp;B363,
                                                        Insumos!I:I,
                                                        0)
                                                )="Comissionamento",
                                                INDEX(
                                                    Insumos!F:F,
                                                    MATCH(
                                                        A363&amp;B363,
                                                        Insumos!I:I,
                                                        0)
                                                ),
                                                0
                                            ),
                                            "Não encontrado"),
                                        IFERROR(
                                            INDEX(U:U,
                                                MATCH(
                                                    A363&amp;B363,AG:AG,
                                                    0)
                                            ),
                                            "Não encontrado")
                                    )</f>
        <v>0</v>
      </c>
      <c r="U363" s="64">
        <f t="shared" si="233"/>
        <v>0</v>
      </c>
      <c r="V363" s="64">
        <f>IF(
                        C363="INSUMO",
                                        IFERROR(
                                            IF(
                                                INDEX(
                                                    Insumos!C:C,
                                                    MATCH(
                                                        A363&amp;B363,
                                                        Insumos!I:I,
                                                        0)
                                                )="Verba",
                                                INDEX(
                                                    Insumos!F:F,
                                                    MATCH(
                                                        A363&amp;B363,
                                                        Insumos!I:I,
                                                        0)
                                                ),
                                                0
                                            ),
                                            "Não encontrado"),
                                        IFERROR(
                                            INDEX(W:W,
                                                MATCH(
                                                    A363&amp;B363,AG:AG,
                                                    0)
                                            ),
                                            "Não encontrado")
                                    )</f>
        <v>0</v>
      </c>
      <c r="W363" s="64">
        <f t="shared" si="234"/>
        <v>0</v>
      </c>
      <c r="X363" s="64">
        <f>IF(
                        C363="INSUMO",
                                        IFERROR(
                                            IF(
                                                INDEX(
                                                    Insumos!C:C,
                                                    MATCH(
                                                        A363&amp;B363,
                                                        Insumos!I:I,
                                                        0)
                                                )="Outro",
                                                INDEX(
                                                    Insumos!F:F,
                                                    MATCH(
                                                        A363&amp;B363,
                                                        Insumos!I:I,
                                                        0)
                                                ),
                                                0
                                            ),
                                            "Não encontrado"),
                                        IFERROR(
                                            INDEX(Y:Y,
                                                MATCH(
                                                    A363&amp;B363,AG:AG,
                                                    0)
                                            ),
                                            "Não encontrado")
                                    )</f>
        <v>5.0199999999999996</v>
      </c>
      <c r="Y363" s="64">
        <f t="shared" si="235"/>
        <v>0.29015599999999997</v>
      </c>
      <c r="Z363" s="64">
        <f>IF(
                            C363="INSUMO",
                            IFERROR(
                                INDEX(
                                    Insumos!F:F,
                                    MATCH(
                                        A363&amp;B363,
                                        Insumos!I:I,
                                        0)
                                ),
                                "Não encontrado"),
                            IFERROR(
                                INDEX(AA:AA,
                                    MATCH(
                                        A363&amp;B363,AG:AG,
                                        0)
                                ),
                                "Não encontrado")
                        )</f>
        <v>38.106879999999997</v>
      </c>
      <c r="AA363" s="64">
        <f t="shared" si="236"/>
        <v>2.2025776639999997</v>
      </c>
      <c r="AB363" s="65"/>
      <c r="AC363" s="65"/>
      <c r="AD363" s="62" t="s">
        <v>39</v>
      </c>
      <c r="AE363" s="66"/>
      <c r="AF363" s="66"/>
    </row>
    <row r="364" spans="1:33" x14ac:dyDescent="0.25">
      <c r="A364" s="137" t="s">
        <v>88</v>
      </c>
      <c r="B364" s="68" t="s">
        <v>38</v>
      </c>
      <c r="C364" s="69" t="s">
        <v>86</v>
      </c>
      <c r="D364" s="70" t="s">
        <v>40</v>
      </c>
      <c r="E364" s="70" t="s">
        <v>89</v>
      </c>
      <c r="F364" s="71" t="s">
        <v>90</v>
      </c>
      <c r="G364" s="71">
        <v>0.15540000000000001</v>
      </c>
      <c r="H364" s="72">
        <f>IF(
                        C364="INSUMO",
                                        IFERROR(
                                            IF(
                                                INDEX(
                                                    Insumos!C:C,
                                                    MATCH(
                                                        A364&amp;B364,
                                                        Insumos!I:I,
                                                        0)
                                                )="Material",
                                                INDEX(
                                                    Insumos!F:F,
                                                    MATCH(
                                                        A364&amp;B364,
                                                        Insumos!I:I,
                                                        0)
                                                ),
                                                0
                                            ),
                                            "Não encontrado"),
                                        IFERROR(
                                            INDEX(I:I,
                                                MATCH(
                                                    A364&amp;B364,AG:AG,
                                                    0)
                                            ),
                                            "Não encontrado")
                                    )</f>
        <v>0</v>
      </c>
      <c r="I364" s="72">
        <f t="shared" si="227"/>
        <v>0</v>
      </c>
      <c r="J364" s="72">
        <f t="shared" si="228"/>
        <v>28.049120000000002</v>
      </c>
      <c r="K364" s="72">
        <f t="shared" si="228"/>
        <v>4.3588332480000007</v>
      </c>
      <c r="L364" s="72">
        <f>IF(
                        C364="INSUMO",
                                        IFERROR(
                                            IF(
                                                INDEX(
                                                    Insumos!C:C,
                                                    MATCH(
                                                        A364&amp;B364,
                                                        Insumos!I:I,
                                                        0)
                                                )="Mao_obra",
                                                INDEX(
                                                    Insumos!F:F,
                                                    MATCH(
                                                        A364&amp;B364,
                                                        Insumos!I:I,
                                                        0)
                                                ),
                                                0
                                            ),
                                            "Não encontrado"),
                                        IFERROR(
                                            INDEX(M:M,
                                                MATCH(
                                                    A364&amp;B364,AG:AG,
                                                    0)
                                            ),
                                            "Não encontrado")
                                    )</f>
        <v>23.079120000000003</v>
      </c>
      <c r="M364" s="72">
        <f t="shared" si="229"/>
        <v>3.5864952480000007</v>
      </c>
      <c r="N364" s="72">
        <f>IF(
                        C364="INSUMO",
                                        IFERROR(
                                            IF(
                                                INDEX(
                                                    Insumos!C:C,
                                                    MATCH(
                                                        A364&amp;B364,
                                                        Insumos!I:I,
                                                        0)
                                                )="Equipamento",
                                                INDEX(
                                                    Insumos!F:F,
                                                    MATCH(
                                                        A364&amp;B364,
                                                        Insumos!I:I,
                                                        0)
                                                ),
                                                0
                                            ),
                                            "Não encontrado"),
                                        IFERROR(
                                            INDEX(O:O,
                                                MATCH(
                                                    A364&amp;B364,AG:AG,
                                                    0)
                                            ),
                                            "Não encontrado")
                                    )</f>
        <v>0</v>
      </c>
      <c r="O364" s="72">
        <f t="shared" si="230"/>
        <v>0</v>
      </c>
      <c r="P364" s="72">
        <f>IF(
                        C364="INSUMO",
                                        IFERROR(
                                            IF(
                                                INDEX(
                                                    Insumos!C:C,
                                                    MATCH(
                                                        A364&amp;B364,
                                                        Insumos!I:I,
                                                        0)
                                                )="Transporte",
                                                INDEX(
                                                    Insumos!F:F,
                                                    MATCH(
                                                        A364&amp;B364,
                                                        Insumos!I:I,
                                                        0)
                                                ),
                                                0
                                            ),
                                            "Não encontrado"),
                                        IFERROR(
                                            INDEX(Q:Q,
                                                MATCH(
                                                    A364&amp;B364,AG:AG,
                                                    0)
                                            ),
                                            "Não encontrado")
                                    )</f>
        <v>0</v>
      </c>
      <c r="Q364" s="72">
        <f t="shared" si="231"/>
        <v>0</v>
      </c>
      <c r="R364" s="72">
        <f>IF(
                        C364="INSUMO",
                                        IFERROR(
                                            IF(
                                                INDEX(
                                                    Insumos!C:C,
                                                    MATCH(
                                                        A364&amp;B364,
                                                        Insumos!I:I,
                                                        0)
                                                )="Terceirizados",
                                                INDEX(
                                                    Insumos!F:F,
                                                    MATCH(
                                                        A364&amp;B364,
                                                        Insumos!I:I,
                                                        0)
                                                ),
                                                0
                                            ),
                                            "Não encontrado"),
                                        IFERROR(
                                            INDEX(S:S,
                                                MATCH(
                                                    A364&amp;B364,AG:AG,
                                                    0)
                                            ),
                                            "Não encontrado")
                                    )</f>
        <v>0</v>
      </c>
      <c r="S364" s="72">
        <f t="shared" si="232"/>
        <v>0</v>
      </c>
      <c r="T364" s="72">
        <f>IF(
                        C364="INSUMO",
                                        IFERROR(
                                            IF(
                                                INDEX(
                                                    Insumos!C:C,
                                                    MATCH(
                                                        A364&amp;B364,
                                                        Insumos!I:I,
                                                        0)
                                                )="Comissionamento",
                                                INDEX(
                                                    Insumos!F:F,
                                                    MATCH(
                                                        A364&amp;B364,
                                                        Insumos!I:I,
                                                        0)
                                                ),
                                                0
                                            ),
                                            "Não encontrado"),
                                        IFERROR(
                                            INDEX(U:U,
                                                MATCH(
                                                    A364&amp;B364,AG:AG,
                                                    0)
                                            ),
                                            "Não encontrado")
                                    )</f>
        <v>0</v>
      </c>
      <c r="U364" s="72">
        <f t="shared" si="233"/>
        <v>0</v>
      </c>
      <c r="V364" s="72">
        <f>IF(
                        C364="INSUMO",
                                        IFERROR(
                                            IF(
                                                INDEX(
                                                    Insumos!C:C,
                                                    MATCH(
                                                        A364&amp;B364,
                                                        Insumos!I:I,
                                                        0)
                                                )="Verba",
                                                INDEX(
                                                    Insumos!F:F,
                                                    MATCH(
                                                        A364&amp;B364,
                                                        Insumos!I:I,
                                                        0)
                                                ),
                                                0
                                            ),
                                            "Não encontrado"),
                                        IFERROR(
                                            INDEX(W:W,
                                                MATCH(
                                                    A364&amp;B364,AG:AG,
                                                    0)
                                            ),
                                            "Não encontrado")
                                    )</f>
        <v>0</v>
      </c>
      <c r="W364" s="72">
        <f t="shared" si="234"/>
        <v>0</v>
      </c>
      <c r="X364" s="72">
        <f>IF(
                        C364="INSUMO",
                                        IFERROR(
                                            IF(
                                                INDEX(
                                                    Insumos!C:C,
                                                    MATCH(
                                                        A364&amp;B364,
                                                        Insumos!I:I,
                                                        0)
                                                )="Outro",
                                                INDEX(
                                                    Insumos!F:F,
                                                    MATCH(
                                                        A364&amp;B364,
                                                        Insumos!I:I,
                                                        0)
                                                ),
                                                0
                                            ),
                                            "Não encontrado"),
                                        IFERROR(
                                            INDEX(Y:Y,
                                                MATCH(
                                                    A364&amp;B364,AG:AG,
                                                    0)
                                            ),
                                            "Não encontrado")
                                    )</f>
        <v>4.97</v>
      </c>
      <c r="Y364" s="72">
        <f t="shared" si="235"/>
        <v>0.77233799999999997</v>
      </c>
      <c r="Z364" s="72">
        <f>IF(
                            C364="INSUMO",
                            IFERROR(
                                INDEX(
                                    Insumos!F:F,
                                    MATCH(
                                        A364&amp;B364,
                                        Insumos!I:I,
                                        0)
                                ),
                                "Não encontrado"),
                            IFERROR(
                                INDEX(AA:AA,
                                    MATCH(
                                        A364&amp;B364,AG:AG,
                                        0)
                                ),
                                "Não encontrado")
                        )</f>
        <v>28.049120000000002</v>
      </c>
      <c r="AA364" s="72">
        <f t="shared" si="236"/>
        <v>4.3588332480000007</v>
      </c>
      <c r="AB364" s="73"/>
      <c r="AC364" s="73"/>
      <c r="AD364" s="70" t="s">
        <v>39</v>
      </c>
      <c r="AE364" s="74"/>
      <c r="AF364" s="74"/>
    </row>
    <row r="365" spans="1:33" x14ac:dyDescent="0.25">
      <c r="A365" s="138" t="s">
        <v>435</v>
      </c>
      <c r="B365" s="60" t="s">
        <v>38</v>
      </c>
      <c r="C365" s="61" t="s">
        <v>45</v>
      </c>
      <c r="D365" s="62" t="s">
        <v>40</v>
      </c>
      <c r="E365" s="62" t="s">
        <v>436</v>
      </c>
      <c r="F365" s="63" t="s">
        <v>108</v>
      </c>
      <c r="G365" s="63">
        <v>7.3899999999999993E-2</v>
      </c>
      <c r="H365" s="64">
        <f>IF(
                        C365="INSUMO",
                                        IFERROR(
                                            IF(
                                                INDEX(
                                                    Insumos!C:C,
                                                    MATCH(
                                                        A365&amp;B365,
                                                        Insumos!I:I,
                                                        0)
                                                )="Material",
                                                INDEX(
                                                    Insumos!F:F,
                                                    MATCH(
                                                        A365&amp;B365,
                                                        Insumos!I:I,
                                                        0)
                                                ),
                                                0
                                            ),
                                            "Não encontrado"),
                                        IFERROR(
                                            INDEX(I:I,
                                                MATCH(
                                                    A365&amp;B365,AG:AG,
                                                    0)
                                            ),
                                            "Não encontrado")
                                    )</f>
        <v>615.84</v>
      </c>
      <c r="I365" s="64">
        <f t="shared" si="227"/>
        <v>45.510576</v>
      </c>
      <c r="J365" s="64">
        <f t="shared" si="228"/>
        <v>0</v>
      </c>
      <c r="K365" s="64">
        <f t="shared" si="228"/>
        <v>0</v>
      </c>
      <c r="L365" s="64">
        <f>IF(
                        C365="INSUMO",
                                        IFERROR(
                                            IF(
                                                INDEX(
                                                    Insumos!C:C,
                                                    MATCH(
                                                        A365&amp;B365,
                                                        Insumos!I:I,
                                                        0)
                                                )="Mao_obra",
                                                INDEX(
                                                    Insumos!F:F,
                                                    MATCH(
                                                        A365&amp;B365,
                                                        Insumos!I:I,
                                                        0)
                                                ),
                                                0
                                            ),
                                            "Não encontrado"),
                                        IFERROR(
                                            INDEX(M:M,
                                                MATCH(
                                                    A365&amp;B365,AG:AG,
                                                    0)
                                            ),
                                            "Não encontrado")
                                    )</f>
        <v>0</v>
      </c>
      <c r="M365" s="64">
        <f t="shared" si="229"/>
        <v>0</v>
      </c>
      <c r="N365" s="64">
        <f>IF(
                        C365="INSUMO",
                                        IFERROR(
                                            IF(
                                                INDEX(
                                                    Insumos!C:C,
                                                    MATCH(
                                                        A365&amp;B365,
                                                        Insumos!I:I,
                                                        0)
                                                )="Equipamento",
                                                INDEX(
                                                    Insumos!F:F,
                                                    MATCH(
                                                        A365&amp;B365,
                                                        Insumos!I:I,
                                                        0)
                                                ),
                                                0
                                            ),
                                            "Não encontrado"),
                                        IFERROR(
                                            INDEX(O:O,
                                                MATCH(
                                                    A365&amp;B365,AG:AG,
                                                    0)
                                            ),
                                            "Não encontrado")
                                    )</f>
        <v>0</v>
      </c>
      <c r="O365" s="64">
        <f t="shared" si="230"/>
        <v>0</v>
      </c>
      <c r="P365" s="64">
        <f>IF(
                        C365="INSUMO",
                                        IFERROR(
                                            IF(
                                                INDEX(
                                                    Insumos!C:C,
                                                    MATCH(
                                                        A365&amp;B365,
                                                        Insumos!I:I,
                                                        0)
                                                )="Transporte",
                                                INDEX(
                                                    Insumos!F:F,
                                                    MATCH(
                                                        A365&amp;B365,
                                                        Insumos!I:I,
                                                        0)
                                                ),
                                                0
                                            ),
                                            "Não encontrado"),
                                        IFERROR(
                                            INDEX(Q:Q,
                                                MATCH(
                                                    A365&amp;B365,AG:AG,
                                                    0)
                                            ),
                                            "Não encontrado")
                                    )</f>
        <v>0</v>
      </c>
      <c r="Q365" s="64">
        <f t="shared" si="231"/>
        <v>0</v>
      </c>
      <c r="R365" s="64">
        <f>IF(
                        C365="INSUMO",
                                        IFERROR(
                                            IF(
                                                INDEX(
                                                    Insumos!C:C,
                                                    MATCH(
                                                        A365&amp;B365,
                                                        Insumos!I:I,
                                                        0)
                                                )="Terceirizados",
                                                INDEX(
                                                    Insumos!F:F,
                                                    MATCH(
                                                        A365&amp;B365,
                                                        Insumos!I:I,
                                                        0)
                                                ),
                                                0
                                            ),
                                            "Não encontrado"),
                                        IFERROR(
                                            INDEX(S:S,
                                                MATCH(
                                                    A365&amp;B365,AG:AG,
                                                    0)
                                            ),
                                            "Não encontrado")
                                    )</f>
        <v>0</v>
      </c>
      <c r="S365" s="64">
        <f t="shared" si="232"/>
        <v>0</v>
      </c>
      <c r="T365" s="64">
        <f>IF(
                        C365="INSUMO",
                                        IFERROR(
                                            IF(
                                                INDEX(
                                                    Insumos!C:C,
                                                    MATCH(
                                                        A365&amp;B365,
                                                        Insumos!I:I,
                                                        0)
                                                )="Comissionamento",
                                                INDEX(
                                                    Insumos!F:F,
                                                    MATCH(
                                                        A365&amp;B365,
                                                        Insumos!I:I,
                                                        0)
                                                ),
                                                0
                                            ),
                                            "Não encontrado"),
                                        IFERROR(
                                            INDEX(U:U,
                                                MATCH(
                                                    A365&amp;B365,AG:AG,
                                                    0)
                                            ),
                                            "Não encontrado")
                                    )</f>
        <v>0</v>
      </c>
      <c r="U365" s="64">
        <f t="shared" si="233"/>
        <v>0</v>
      </c>
      <c r="V365" s="64">
        <f>IF(
                        C365="INSUMO",
                                        IFERROR(
                                            IF(
                                                INDEX(
                                                    Insumos!C:C,
                                                    MATCH(
                                                        A365&amp;B365,
                                                        Insumos!I:I,
                                                        0)
                                                )="Verba",
                                                INDEX(
                                                    Insumos!F:F,
                                                    MATCH(
                                                        A365&amp;B365,
                                                        Insumos!I:I,
                                                        0)
                                                ),
                                                0
                                            ),
                                            "Não encontrado"),
                                        IFERROR(
                                            INDEX(W:W,
                                                MATCH(
                                                    A365&amp;B365,AG:AG,
                                                    0)
                                            ),
                                            "Não encontrado")
                                    )</f>
        <v>0</v>
      </c>
      <c r="W365" s="64">
        <f t="shared" si="234"/>
        <v>0</v>
      </c>
      <c r="X365" s="64">
        <f>IF(
                        C365="INSUMO",
                                        IFERROR(
                                            IF(
                                                INDEX(
                                                    Insumos!C:C,
                                                    MATCH(
                                                        A365&amp;B365,
                                                        Insumos!I:I,
                                                        0)
                                                )="Outro",
                                                INDEX(
                                                    Insumos!F:F,
                                                    MATCH(
                                                        A365&amp;B365,
                                                        Insumos!I:I,
                                                        0)
                                                ),
                                                0
                                            ),
                                            "Não encontrado"),
                                        IFERROR(
                                            INDEX(Y:Y,
                                                MATCH(
                                                    A365&amp;B365,AG:AG,
                                                    0)
                                            ),
                                            "Não encontrado")
                                    )</f>
        <v>0</v>
      </c>
      <c r="Y365" s="64">
        <f t="shared" si="235"/>
        <v>0</v>
      </c>
      <c r="Z365" s="64">
        <f>IF(
                            C365="INSUMO",
                            IFERROR(
                                INDEX(
                                    Insumos!F:F,
                                    MATCH(
                                        A365&amp;B365,
                                        Insumos!I:I,
                                        0)
                                ),
                                "Não encontrado"),
                            IFERROR(
                                INDEX(AA:AA,
                                    MATCH(
                                        A365&amp;B365,AG:AG,
                                        0)
                                ),
                                "Não encontrado")
                        )</f>
        <v>615.84</v>
      </c>
      <c r="AA365" s="64">
        <f t="shared" si="236"/>
        <v>45.510576</v>
      </c>
      <c r="AB365" s="65"/>
      <c r="AC365" s="65"/>
      <c r="AD365" s="62" t="s">
        <v>39</v>
      </c>
      <c r="AE365" s="66"/>
      <c r="AF365" s="66"/>
    </row>
    <row r="366" spans="1:33" x14ac:dyDescent="0.25">
      <c r="A366" s="137" t="s">
        <v>437</v>
      </c>
      <c r="B366" s="68" t="s">
        <v>38</v>
      </c>
      <c r="C366" s="69" t="s">
        <v>45</v>
      </c>
      <c r="D366" s="70" t="s">
        <v>40</v>
      </c>
      <c r="E366" s="70" t="s">
        <v>438</v>
      </c>
      <c r="F366" s="71" t="s">
        <v>95</v>
      </c>
      <c r="G366" s="71">
        <v>6.6699999999999995E-2</v>
      </c>
      <c r="H366" s="72">
        <f>IF(
                        C366="INSUMO",
                                        IFERROR(
                                            IF(
                                                INDEX(
                                                    Insumos!C:C,
                                                    MATCH(
                                                        A366&amp;B366,
                                                        Insumos!I:I,
                                                        0)
                                                )="Material",
                                                INDEX(
                                                    Insumos!F:F,
                                                    MATCH(
                                                        A366&amp;B366,
                                                        Insumos!I:I,
                                                        0)
                                                ),
                                                0
                                            ),
                                            "Não encontrado"),
                                        IFERROR(
                                            INDEX(I:I,
                                                MATCH(
                                                    A366&amp;B366,AG:AG,
                                                    0)
                                            ),
                                            "Não encontrado")
                                    )</f>
        <v>29.21</v>
      </c>
      <c r="I366" s="72">
        <f t="shared" si="227"/>
        <v>1.948307</v>
      </c>
      <c r="J366" s="72">
        <f t="shared" si="228"/>
        <v>0</v>
      </c>
      <c r="K366" s="72">
        <f t="shared" si="228"/>
        <v>0</v>
      </c>
      <c r="L366" s="72">
        <f>IF(
                        C366="INSUMO",
                                        IFERROR(
                                            IF(
                                                INDEX(
                                                    Insumos!C:C,
                                                    MATCH(
                                                        A366&amp;B366,
                                                        Insumos!I:I,
                                                        0)
                                                )="Mao_obra",
                                                INDEX(
                                                    Insumos!F:F,
                                                    MATCH(
                                                        A366&amp;B366,
                                                        Insumos!I:I,
                                                        0)
                                                ),
                                                0
                                            ),
                                            "Não encontrado"),
                                        IFERROR(
                                            INDEX(M:M,
                                                MATCH(
                                                    A366&amp;B366,AG:AG,
                                                    0)
                                            ),
                                            "Não encontrado")
                                    )</f>
        <v>0</v>
      </c>
      <c r="M366" s="72">
        <f t="shared" si="229"/>
        <v>0</v>
      </c>
      <c r="N366" s="72">
        <f>IF(
                        C366="INSUMO",
                                        IFERROR(
                                            IF(
                                                INDEX(
                                                    Insumos!C:C,
                                                    MATCH(
                                                        A366&amp;B366,
                                                        Insumos!I:I,
                                                        0)
                                                )="Equipamento",
                                                INDEX(
                                                    Insumos!F:F,
                                                    MATCH(
                                                        A366&amp;B366,
                                                        Insumos!I:I,
                                                        0)
                                                ),
                                                0
                                            ),
                                            "Não encontrado"),
                                        IFERROR(
                                            INDEX(O:O,
                                                MATCH(
                                                    A366&amp;B366,AG:AG,
                                                    0)
                                            ),
                                            "Não encontrado")
                                    )</f>
        <v>0</v>
      </c>
      <c r="O366" s="72">
        <f t="shared" si="230"/>
        <v>0</v>
      </c>
      <c r="P366" s="72">
        <f>IF(
                        C366="INSUMO",
                                        IFERROR(
                                            IF(
                                                INDEX(
                                                    Insumos!C:C,
                                                    MATCH(
                                                        A366&amp;B366,
                                                        Insumos!I:I,
                                                        0)
                                                )="Transporte",
                                                INDEX(
                                                    Insumos!F:F,
                                                    MATCH(
                                                        A366&amp;B366,
                                                        Insumos!I:I,
                                                        0)
                                                ),
                                                0
                                            ),
                                            "Não encontrado"),
                                        IFERROR(
                                            INDEX(Q:Q,
                                                MATCH(
                                                    A366&amp;B366,AG:AG,
                                                    0)
                                            ),
                                            "Não encontrado")
                                    )</f>
        <v>0</v>
      </c>
      <c r="Q366" s="72">
        <f t="shared" si="231"/>
        <v>0</v>
      </c>
      <c r="R366" s="72">
        <f>IF(
                        C366="INSUMO",
                                        IFERROR(
                                            IF(
                                                INDEX(
                                                    Insumos!C:C,
                                                    MATCH(
                                                        A366&amp;B366,
                                                        Insumos!I:I,
                                                        0)
                                                )="Terceirizados",
                                                INDEX(
                                                    Insumos!F:F,
                                                    MATCH(
                                                        A366&amp;B366,
                                                        Insumos!I:I,
                                                        0)
                                                ),
                                                0
                                            ),
                                            "Não encontrado"),
                                        IFERROR(
                                            INDEX(S:S,
                                                MATCH(
                                                    A366&amp;B366,AG:AG,
                                                    0)
                                            ),
                                            "Não encontrado")
                                    )</f>
        <v>0</v>
      </c>
      <c r="S366" s="72">
        <f t="shared" si="232"/>
        <v>0</v>
      </c>
      <c r="T366" s="72">
        <f>IF(
                        C366="INSUMO",
                                        IFERROR(
                                            IF(
                                                INDEX(
                                                    Insumos!C:C,
                                                    MATCH(
                                                        A366&amp;B366,
                                                        Insumos!I:I,
                                                        0)
                                                )="Comissionamento",
                                                INDEX(
                                                    Insumos!F:F,
                                                    MATCH(
                                                        A366&amp;B366,
                                                        Insumos!I:I,
                                                        0)
                                                ),
                                                0
                                            ),
                                            "Não encontrado"),
                                        IFERROR(
                                            INDEX(U:U,
                                                MATCH(
                                                    A366&amp;B366,AG:AG,
                                                    0)
                                            ),
                                            "Não encontrado")
                                    )</f>
        <v>0</v>
      </c>
      <c r="U366" s="72">
        <f t="shared" si="233"/>
        <v>0</v>
      </c>
      <c r="V366" s="72">
        <f>IF(
                        C366="INSUMO",
                                        IFERROR(
                                            IF(
                                                INDEX(
                                                    Insumos!C:C,
                                                    MATCH(
                                                        A366&amp;B366,
                                                        Insumos!I:I,
                                                        0)
                                                )="Verba",
                                                INDEX(
                                                    Insumos!F:F,
                                                    MATCH(
                                                        A366&amp;B366,
                                                        Insumos!I:I,
                                                        0)
                                                ),
                                                0
                                            ),
                                            "Não encontrado"),
                                        IFERROR(
                                            INDEX(W:W,
                                                MATCH(
                                                    A366&amp;B366,AG:AG,
                                                    0)
                                            ),
                                            "Não encontrado")
                                    )</f>
        <v>0</v>
      </c>
      <c r="W366" s="72">
        <f t="shared" si="234"/>
        <v>0</v>
      </c>
      <c r="X366" s="72">
        <f>IF(
                        C366="INSUMO",
                                        IFERROR(
                                            IF(
                                                INDEX(
                                                    Insumos!C:C,
                                                    MATCH(
                                                        A366&amp;B366,
                                                        Insumos!I:I,
                                                        0)
                                                )="Outro",
                                                INDEX(
                                                    Insumos!F:F,
                                                    MATCH(
                                                        A366&amp;B366,
                                                        Insumos!I:I,
                                                        0)
                                                ),
                                                0
                                            ),
                                            "Não encontrado"),
                                        IFERROR(
                                            INDEX(Y:Y,
                                                MATCH(
                                                    A366&amp;B366,AG:AG,
                                                    0)
                                            ),
                                            "Não encontrado")
                                    )</f>
        <v>0</v>
      </c>
      <c r="Y366" s="72">
        <f t="shared" si="235"/>
        <v>0</v>
      </c>
      <c r="Z366" s="72">
        <f>IF(
                            C366="INSUMO",
                            IFERROR(
                                INDEX(
                                    Insumos!F:F,
                                    MATCH(
                                        A366&amp;B366,
                                        Insumos!I:I,
                                        0)
                                ),
                                "Não encontrado"),
                            IFERROR(
                                INDEX(AA:AA,
                                    MATCH(
                                        A366&amp;B366,AG:AG,
                                        0)
                                ),
                                "Não encontrado")
                        )</f>
        <v>29.21</v>
      </c>
      <c r="AA366" s="72">
        <f t="shared" si="236"/>
        <v>1.948307</v>
      </c>
      <c r="AB366" s="73"/>
      <c r="AC366" s="73"/>
      <c r="AD366" s="70" t="s">
        <v>39</v>
      </c>
      <c r="AE366" s="74"/>
      <c r="AF366" s="74"/>
    </row>
    <row r="367" spans="1:33" x14ac:dyDescent="0.25">
      <c r="A367" s="138" t="s">
        <v>133</v>
      </c>
      <c r="B367" s="60" t="s">
        <v>38</v>
      </c>
      <c r="C367" s="61" t="s">
        <v>45</v>
      </c>
      <c r="D367" s="62" t="s">
        <v>40</v>
      </c>
      <c r="E367" s="62" t="s">
        <v>134</v>
      </c>
      <c r="F367" s="63" t="s">
        <v>95</v>
      </c>
      <c r="G367" s="63">
        <v>2.4E-2</v>
      </c>
      <c r="H367" s="64">
        <f>IF(
                        C367="INSUMO",
                                        IFERROR(
                                            IF(
                                                INDEX(
                                                    Insumos!C:C,
                                                    MATCH(
                                                        A367&amp;B367,
                                                        Insumos!I:I,
                                                        0)
                                                )="Material",
                                                INDEX(
                                                    Insumos!F:F,
                                                    MATCH(
                                                        A367&amp;B367,
                                                        Insumos!I:I,
                                                        0)
                                                ),
                                                0
                                            ),
                                            "Não encontrado"),
                                        IFERROR(
                                            INDEX(I:I,
                                                MATCH(
                                                    A367&amp;B367,AG:AG,
                                                    0)
                                            ),
                                            "Não encontrado")
                                    )</f>
        <v>15.13</v>
      </c>
      <c r="I367" s="64">
        <f t="shared" si="227"/>
        <v>0.36312000000000005</v>
      </c>
      <c r="J367" s="64">
        <f t="shared" si="228"/>
        <v>0</v>
      </c>
      <c r="K367" s="64">
        <f t="shared" si="228"/>
        <v>0</v>
      </c>
      <c r="L367" s="64">
        <f>IF(
                        C367="INSUMO",
                                        IFERROR(
                                            IF(
                                                INDEX(
                                                    Insumos!C:C,
                                                    MATCH(
                                                        A367&amp;B367,
                                                        Insumos!I:I,
                                                        0)
                                                )="Mao_obra",
                                                INDEX(
                                                    Insumos!F:F,
                                                    MATCH(
                                                        A367&amp;B367,
                                                        Insumos!I:I,
                                                        0)
                                                ),
                                                0
                                            ),
                                            "Não encontrado"),
                                        IFERROR(
                                            INDEX(M:M,
                                                MATCH(
                                                    A367&amp;B367,AG:AG,
                                                    0)
                                            ),
                                            "Não encontrado")
                                    )</f>
        <v>0</v>
      </c>
      <c r="M367" s="64">
        <f t="shared" si="229"/>
        <v>0</v>
      </c>
      <c r="N367" s="64">
        <f>IF(
                        C367="INSUMO",
                                        IFERROR(
                                            IF(
                                                INDEX(
                                                    Insumos!C:C,
                                                    MATCH(
                                                        A367&amp;B367,
                                                        Insumos!I:I,
                                                        0)
                                                )="Equipamento",
                                                INDEX(
                                                    Insumos!F:F,
                                                    MATCH(
                                                        A367&amp;B367,
                                                        Insumos!I:I,
                                                        0)
                                                ),
                                                0
                                            ),
                                            "Não encontrado"),
                                        IFERROR(
                                            INDEX(O:O,
                                                MATCH(
                                                    A367&amp;B367,AG:AG,
                                                    0)
                                            ),
                                            "Não encontrado")
                                    )</f>
        <v>0</v>
      </c>
      <c r="O367" s="64">
        <f t="shared" si="230"/>
        <v>0</v>
      </c>
      <c r="P367" s="64">
        <f>IF(
                        C367="INSUMO",
                                        IFERROR(
                                            IF(
                                                INDEX(
                                                    Insumos!C:C,
                                                    MATCH(
                                                        A367&amp;B367,
                                                        Insumos!I:I,
                                                        0)
                                                )="Transporte",
                                                INDEX(
                                                    Insumos!F:F,
                                                    MATCH(
                                                        A367&amp;B367,
                                                        Insumos!I:I,
                                                        0)
                                                ),
                                                0
                                            ),
                                            "Não encontrado"),
                                        IFERROR(
                                            INDEX(Q:Q,
                                                MATCH(
                                                    A367&amp;B367,AG:AG,
                                                    0)
                                            ),
                                            "Não encontrado")
                                    )</f>
        <v>0</v>
      </c>
      <c r="Q367" s="64">
        <f t="shared" si="231"/>
        <v>0</v>
      </c>
      <c r="R367" s="64">
        <f>IF(
                        C367="INSUMO",
                                        IFERROR(
                                            IF(
                                                INDEX(
                                                    Insumos!C:C,
                                                    MATCH(
                                                        A367&amp;B367,
                                                        Insumos!I:I,
                                                        0)
                                                )="Terceirizados",
                                                INDEX(
                                                    Insumos!F:F,
                                                    MATCH(
                                                        A367&amp;B367,
                                                        Insumos!I:I,
                                                        0)
                                                ),
                                                0
                                            ),
                                            "Não encontrado"),
                                        IFERROR(
                                            INDEX(S:S,
                                                MATCH(
                                                    A367&amp;B367,AG:AG,
                                                    0)
                                            ),
                                            "Não encontrado")
                                    )</f>
        <v>0</v>
      </c>
      <c r="S367" s="64">
        <f t="shared" si="232"/>
        <v>0</v>
      </c>
      <c r="T367" s="64">
        <f>IF(
                        C367="INSUMO",
                                        IFERROR(
                                            IF(
                                                INDEX(
                                                    Insumos!C:C,
                                                    MATCH(
                                                        A367&amp;B367,
                                                        Insumos!I:I,
                                                        0)
                                                )="Comissionamento",
                                                INDEX(
                                                    Insumos!F:F,
                                                    MATCH(
                                                        A367&amp;B367,
                                                        Insumos!I:I,
                                                        0)
                                                ),
                                                0
                                            ),
                                            "Não encontrado"),
                                        IFERROR(
                                            INDEX(U:U,
                                                MATCH(
                                                    A367&amp;B367,AG:AG,
                                                    0)
                                            ),
                                            "Não encontrado")
                                    )</f>
        <v>0</v>
      </c>
      <c r="U367" s="64">
        <f t="shared" si="233"/>
        <v>0</v>
      </c>
      <c r="V367" s="64">
        <f>IF(
                        C367="INSUMO",
                                        IFERROR(
                                            IF(
                                                INDEX(
                                                    Insumos!C:C,
                                                    MATCH(
                                                        A367&amp;B367,
                                                        Insumos!I:I,
                                                        0)
                                                )="Verba",
                                                INDEX(
                                                    Insumos!F:F,
                                                    MATCH(
                                                        A367&amp;B367,
                                                        Insumos!I:I,
                                                        0)
                                                ),
                                                0
                                            ),
                                            "Não encontrado"),
                                        IFERROR(
                                            INDEX(W:W,
                                                MATCH(
                                                    A367&amp;B367,AG:AG,
                                                    0)
                                            ),
                                            "Não encontrado")
                                    )</f>
        <v>0</v>
      </c>
      <c r="W367" s="64">
        <f t="shared" si="234"/>
        <v>0</v>
      </c>
      <c r="X367" s="64">
        <f>IF(
                        C367="INSUMO",
                                        IFERROR(
                                            IF(
                                                INDEX(
                                                    Insumos!C:C,
                                                    MATCH(
                                                        A367&amp;B367,
                                                        Insumos!I:I,
                                                        0)
                                                )="Outro",
                                                INDEX(
                                                    Insumos!F:F,
                                                    MATCH(
                                                        A367&amp;B367,
                                                        Insumos!I:I,
                                                        0)
                                                ),
                                                0
                                            ),
                                            "Não encontrado"),
                                        IFERROR(
                                            INDEX(Y:Y,
                                                MATCH(
                                                    A367&amp;B367,AG:AG,
                                                    0)
                                            ),
                                            "Não encontrado")
                                    )</f>
        <v>0</v>
      </c>
      <c r="Y367" s="64">
        <f t="shared" si="235"/>
        <v>0</v>
      </c>
      <c r="Z367" s="64">
        <f>IF(
                            C367="INSUMO",
                            IFERROR(
                                INDEX(
                                    Insumos!F:F,
                                    MATCH(
                                        A367&amp;B367,
                                        Insumos!I:I,
                                        0)
                                ),
                                "Não encontrado"),
                            IFERROR(
                                INDEX(AA:AA,
                                    MATCH(
                                        A367&amp;B367,AG:AG,
                                        0)
                                ),
                                "Não encontrado")
                        )</f>
        <v>15.13</v>
      </c>
      <c r="AA367" s="64">
        <f t="shared" si="236"/>
        <v>0.36312000000000005</v>
      </c>
      <c r="AB367" s="65"/>
      <c r="AC367" s="65"/>
      <c r="AD367" s="62" t="s">
        <v>39</v>
      </c>
      <c r="AE367" s="66"/>
      <c r="AF367" s="66"/>
    </row>
    <row r="368" spans="1:33" x14ac:dyDescent="0.25">
      <c r="A368" s="137" t="s">
        <v>276</v>
      </c>
      <c r="B368" s="68" t="s">
        <v>38</v>
      </c>
      <c r="C368" s="69" t="s">
        <v>45</v>
      </c>
      <c r="D368" s="70" t="s">
        <v>40</v>
      </c>
      <c r="E368" s="70" t="s">
        <v>277</v>
      </c>
      <c r="F368" s="71" t="s">
        <v>102</v>
      </c>
      <c r="G368" s="71">
        <v>0.45</v>
      </c>
      <c r="H368" s="72">
        <f>IF(
                        C368="INSUMO",
                                        IFERROR(
                                            IF(
                                                INDEX(
                                                    Insumos!C:C,
                                                    MATCH(
                                                        A368&amp;B368,
                                                        Insumos!I:I,
                                                        0)
                                                )="Material",
                                                INDEX(
                                                    Insumos!F:F,
                                                    MATCH(
                                                        A368&amp;B368,
                                                        Insumos!I:I,
                                                        0)
                                                ),
                                                0
                                            ),
                                            "Não encontrado"),
                                        IFERROR(
                                            INDEX(I:I,
                                                MATCH(
                                                    A368&amp;B368,AG:AG,
                                                    0)
                                            ),
                                            "Não encontrado")
                                    )</f>
        <v>2.4500000000000002</v>
      </c>
      <c r="I368" s="72">
        <f t="shared" si="227"/>
        <v>1.1025</v>
      </c>
      <c r="J368" s="72">
        <f t="shared" si="228"/>
        <v>0</v>
      </c>
      <c r="K368" s="72">
        <f t="shared" si="228"/>
        <v>0</v>
      </c>
      <c r="L368" s="72">
        <f>IF(
                        C368="INSUMO",
                                        IFERROR(
                                            IF(
                                                INDEX(
                                                    Insumos!C:C,
                                                    MATCH(
                                                        A368&amp;B368,
                                                        Insumos!I:I,
                                                        0)
                                                )="Mao_obra",
                                                INDEX(
                                                    Insumos!F:F,
                                                    MATCH(
                                                        A368&amp;B368,
                                                        Insumos!I:I,
                                                        0)
                                                ),
                                                0
                                            ),
                                            "Não encontrado"),
                                        IFERROR(
                                            INDEX(M:M,
                                                MATCH(
                                                    A368&amp;B368,AG:AG,
                                                    0)
                                            ),
                                            "Não encontrado")
                                    )</f>
        <v>0</v>
      </c>
      <c r="M368" s="72">
        <f t="shared" si="229"/>
        <v>0</v>
      </c>
      <c r="N368" s="72">
        <f>IF(
                        C368="INSUMO",
                                        IFERROR(
                                            IF(
                                                INDEX(
                                                    Insumos!C:C,
                                                    MATCH(
                                                        A368&amp;B368,
                                                        Insumos!I:I,
                                                        0)
                                                )="Equipamento",
                                                INDEX(
                                                    Insumos!F:F,
                                                    MATCH(
                                                        A368&amp;B368,
                                                        Insumos!I:I,
                                                        0)
                                                ),
                                                0
                                            ),
                                            "Não encontrado"),
                                        IFERROR(
                                            INDEX(O:O,
                                                MATCH(
                                                    A368&amp;B368,AG:AG,
                                                    0)
                                            ),
                                            "Não encontrado")
                                    )</f>
        <v>0</v>
      </c>
      <c r="O368" s="72">
        <f t="shared" si="230"/>
        <v>0</v>
      </c>
      <c r="P368" s="72">
        <f>IF(
                        C368="INSUMO",
                                        IFERROR(
                                            IF(
                                                INDEX(
                                                    Insumos!C:C,
                                                    MATCH(
                                                        A368&amp;B368,
                                                        Insumos!I:I,
                                                        0)
                                                )="Transporte",
                                                INDEX(
                                                    Insumos!F:F,
                                                    MATCH(
                                                        A368&amp;B368,
                                                        Insumos!I:I,
                                                        0)
                                                ),
                                                0
                                            ),
                                            "Não encontrado"),
                                        IFERROR(
                                            INDEX(Q:Q,
                                                MATCH(
                                                    A368&amp;B368,AG:AG,
                                                    0)
                                            ),
                                            "Não encontrado")
                                    )</f>
        <v>0</v>
      </c>
      <c r="Q368" s="72">
        <f t="shared" si="231"/>
        <v>0</v>
      </c>
      <c r="R368" s="72">
        <f>IF(
                        C368="INSUMO",
                                        IFERROR(
                                            IF(
                                                INDEX(
                                                    Insumos!C:C,
                                                    MATCH(
                                                        A368&amp;B368,
                                                        Insumos!I:I,
                                                        0)
                                                )="Terceirizados",
                                                INDEX(
                                                    Insumos!F:F,
                                                    MATCH(
                                                        A368&amp;B368,
                                                        Insumos!I:I,
                                                        0)
                                                ),
                                                0
                                            ),
                                            "Não encontrado"),
                                        IFERROR(
                                            INDEX(S:S,
                                                MATCH(
                                                    A368&amp;B368,AG:AG,
                                                    0)
                                            ),
                                            "Não encontrado")
                                    )</f>
        <v>0</v>
      </c>
      <c r="S368" s="72">
        <f t="shared" si="232"/>
        <v>0</v>
      </c>
      <c r="T368" s="72">
        <f>IF(
                        C368="INSUMO",
                                        IFERROR(
                                            IF(
                                                INDEX(
                                                    Insumos!C:C,
                                                    MATCH(
                                                        A368&amp;B368,
                                                        Insumos!I:I,
                                                        0)
                                                )="Comissionamento",
                                                INDEX(
                                                    Insumos!F:F,
                                                    MATCH(
                                                        A368&amp;B368,
                                                        Insumos!I:I,
                                                        0)
                                                ),
                                                0
                                            ),
                                            "Não encontrado"),
                                        IFERROR(
                                            INDEX(U:U,
                                                MATCH(
                                                    A368&amp;B368,AG:AG,
                                                    0)
                                            ),
                                            "Não encontrado")
                                    )</f>
        <v>0</v>
      </c>
      <c r="U368" s="72">
        <f t="shared" si="233"/>
        <v>0</v>
      </c>
      <c r="V368" s="72">
        <f>IF(
                        C368="INSUMO",
                                        IFERROR(
                                            IF(
                                                INDEX(
                                                    Insumos!C:C,
                                                    MATCH(
                                                        A368&amp;B368,
                                                        Insumos!I:I,
                                                        0)
                                                )="Verba",
                                                INDEX(
                                                    Insumos!F:F,
                                                    MATCH(
                                                        A368&amp;B368,
                                                        Insumos!I:I,
                                                        0)
                                                ),
                                                0
                                            ),
                                            "Não encontrado"),
                                        IFERROR(
                                            INDEX(W:W,
                                                MATCH(
                                                    A368&amp;B368,AG:AG,
                                                    0)
                                            ),
                                            "Não encontrado")
                                    )</f>
        <v>0</v>
      </c>
      <c r="W368" s="72">
        <f t="shared" si="234"/>
        <v>0</v>
      </c>
      <c r="X368" s="72">
        <f>IF(
                        C368="INSUMO",
                                        IFERROR(
                                            IF(
                                                INDEX(
                                                    Insumos!C:C,
                                                    MATCH(
                                                        A368&amp;B368,
                                                        Insumos!I:I,
                                                        0)
                                                )="Outro",
                                                INDEX(
                                                    Insumos!F:F,
                                                    MATCH(
                                                        A368&amp;B368,
                                                        Insumos!I:I,
                                                        0)
                                                ),
                                                0
                                            ),
                                            "Não encontrado"),
                                        IFERROR(
                                            INDEX(Y:Y,
                                                MATCH(
                                                    A368&amp;B368,AG:AG,
                                                    0)
                                            ),
                                            "Não encontrado")
                                    )</f>
        <v>0</v>
      </c>
      <c r="Y368" s="72">
        <f t="shared" si="235"/>
        <v>0</v>
      </c>
      <c r="Z368" s="72">
        <f>IF(
                            C368="INSUMO",
                            IFERROR(
                                INDEX(
                                    Insumos!F:F,
                                    MATCH(
                                        A368&amp;B368,
                                        Insumos!I:I,
                                        0)
                                ),
                                "Não encontrado"),
                            IFERROR(
                                INDEX(AA:AA,
                                    MATCH(
                                        A368&amp;B368,AG:AG,
                                        0)
                                ),
                                "Não encontrado")
                        )</f>
        <v>2.4500000000000002</v>
      </c>
      <c r="AA368" s="72">
        <f t="shared" si="236"/>
        <v>1.1025</v>
      </c>
      <c r="AB368" s="73"/>
      <c r="AC368" s="73"/>
      <c r="AD368" s="70" t="s">
        <v>39</v>
      </c>
      <c r="AE368" s="74"/>
      <c r="AF368" s="74"/>
    </row>
    <row r="369" spans="1:33" x14ac:dyDescent="0.25">
      <c r="A369" s="138" t="s">
        <v>439</v>
      </c>
      <c r="B369" s="60" t="s">
        <v>38</v>
      </c>
      <c r="C369" s="61" t="s">
        <v>45</v>
      </c>
      <c r="D369" s="62" t="s">
        <v>40</v>
      </c>
      <c r="E369" s="62" t="s">
        <v>440</v>
      </c>
      <c r="F369" s="63" t="s">
        <v>132</v>
      </c>
      <c r="G369" s="63">
        <v>0.1636</v>
      </c>
      <c r="H369" s="64">
        <f>IF(
                        C369="INSUMO",
                                        IFERROR(
                                            IF(
                                                INDEX(
                                                    Insumos!C:C,
                                                    MATCH(
                                                        A369&amp;B369,
                                                        Insumos!I:I,
                                                        0)
                                                )="Material",
                                                INDEX(
                                                    Insumos!F:F,
                                                    MATCH(
                                                        A369&amp;B369,
                                                        Insumos!I:I,
                                                        0)
                                                ),
                                                0
                                            ),
                                            "Não encontrado"),
                                        IFERROR(
                                            INDEX(I:I,
                                                MATCH(
                                                    A369&amp;B369,AG:AG,
                                                    0)
                                            ),
                                            "Não encontrado")
                                    )</f>
        <v>21.46</v>
      </c>
      <c r="I369" s="64">
        <f t="shared" si="227"/>
        <v>3.510856</v>
      </c>
      <c r="J369" s="64">
        <f t="shared" si="228"/>
        <v>0</v>
      </c>
      <c r="K369" s="64">
        <f t="shared" si="228"/>
        <v>0</v>
      </c>
      <c r="L369" s="64">
        <f>IF(
                        C369="INSUMO",
                                        IFERROR(
                                            IF(
                                                INDEX(
                                                    Insumos!C:C,
                                                    MATCH(
                                                        A369&amp;B369,
                                                        Insumos!I:I,
                                                        0)
                                                )="Mao_obra",
                                                INDEX(
                                                    Insumos!F:F,
                                                    MATCH(
                                                        A369&amp;B369,
                                                        Insumos!I:I,
                                                        0)
                                                ),
                                                0
                                            ),
                                            "Não encontrado"),
                                        IFERROR(
                                            INDEX(M:M,
                                                MATCH(
                                                    A369&amp;B369,AG:AG,
                                                    0)
                                            ),
                                            "Não encontrado")
                                    )</f>
        <v>0</v>
      </c>
      <c r="M369" s="64">
        <f t="shared" si="229"/>
        <v>0</v>
      </c>
      <c r="N369" s="64">
        <f>IF(
                        C369="INSUMO",
                                        IFERROR(
                                            IF(
                                                INDEX(
                                                    Insumos!C:C,
                                                    MATCH(
                                                        A369&amp;B369,
                                                        Insumos!I:I,
                                                        0)
                                                )="Equipamento",
                                                INDEX(
                                                    Insumos!F:F,
                                                    MATCH(
                                                        A369&amp;B369,
                                                        Insumos!I:I,
                                                        0)
                                                ),
                                                0
                                            ),
                                            "Não encontrado"),
                                        IFERROR(
                                            INDEX(O:O,
                                                MATCH(
                                                    A369&amp;B369,AG:AG,
                                                    0)
                                            ),
                                            "Não encontrado")
                                    )</f>
        <v>0</v>
      </c>
      <c r="O369" s="64">
        <f t="shared" si="230"/>
        <v>0</v>
      </c>
      <c r="P369" s="64">
        <f>IF(
                        C369="INSUMO",
                                        IFERROR(
                                            IF(
                                                INDEX(
                                                    Insumos!C:C,
                                                    MATCH(
                                                        A369&amp;B369,
                                                        Insumos!I:I,
                                                        0)
                                                )="Transporte",
                                                INDEX(
                                                    Insumos!F:F,
                                                    MATCH(
                                                        A369&amp;B369,
                                                        Insumos!I:I,
                                                        0)
                                                ),
                                                0
                                            ),
                                            "Não encontrado"),
                                        IFERROR(
                                            INDEX(Q:Q,
                                                MATCH(
                                                    A369&amp;B369,AG:AG,
                                                    0)
                                            ),
                                            "Não encontrado")
                                    )</f>
        <v>0</v>
      </c>
      <c r="Q369" s="64">
        <f t="shared" si="231"/>
        <v>0</v>
      </c>
      <c r="R369" s="64">
        <f>IF(
                        C369="INSUMO",
                                        IFERROR(
                                            IF(
                                                INDEX(
                                                    Insumos!C:C,
                                                    MATCH(
                                                        A369&amp;B369,
                                                        Insumos!I:I,
                                                        0)
                                                )="Terceirizados",
                                                INDEX(
                                                    Insumos!F:F,
                                                    MATCH(
                                                        A369&amp;B369,
                                                        Insumos!I:I,
                                                        0)
                                                ),
                                                0
                                            ),
                                            "Não encontrado"),
                                        IFERROR(
                                            INDEX(S:S,
                                                MATCH(
                                                    A369&amp;B369,AG:AG,
                                                    0)
                                            ),
                                            "Não encontrado")
                                    )</f>
        <v>0</v>
      </c>
      <c r="S369" s="64">
        <f t="shared" si="232"/>
        <v>0</v>
      </c>
      <c r="T369" s="64">
        <f>IF(
                        C369="INSUMO",
                                        IFERROR(
                                            IF(
                                                INDEX(
                                                    Insumos!C:C,
                                                    MATCH(
                                                        A369&amp;B369,
                                                        Insumos!I:I,
                                                        0)
                                                )="Comissionamento",
                                                INDEX(
                                                    Insumos!F:F,
                                                    MATCH(
                                                        A369&amp;B369,
                                                        Insumos!I:I,
                                                        0)
                                                ),
                                                0
                                            ),
                                            "Não encontrado"),
                                        IFERROR(
                                            INDEX(U:U,
                                                MATCH(
                                                    A369&amp;B369,AG:AG,
                                                    0)
                                            ),
                                            "Não encontrado")
                                    )</f>
        <v>0</v>
      </c>
      <c r="U369" s="64">
        <f t="shared" si="233"/>
        <v>0</v>
      </c>
      <c r="V369" s="64">
        <f>IF(
                        C369="INSUMO",
                                        IFERROR(
                                            IF(
                                                INDEX(
                                                    Insumos!C:C,
                                                    MATCH(
                                                        A369&amp;B369,
                                                        Insumos!I:I,
                                                        0)
                                                )="Verba",
                                                INDEX(
                                                    Insumos!F:F,
                                                    MATCH(
                                                        A369&amp;B369,
                                                        Insumos!I:I,
                                                        0)
                                                ),
                                                0
                                            ),
                                            "Não encontrado"),
                                        IFERROR(
                                            INDEX(W:W,
                                                MATCH(
                                                    A369&amp;B369,AG:AG,
                                                    0)
                                            ),
                                            "Não encontrado")
                                    )</f>
        <v>0</v>
      </c>
      <c r="W369" s="64">
        <f t="shared" si="234"/>
        <v>0</v>
      </c>
      <c r="X369" s="64">
        <f>IF(
                        C369="INSUMO",
                                        IFERROR(
                                            IF(
                                                INDEX(
                                                    Insumos!C:C,
                                                    MATCH(
                                                        A369&amp;B369,
                                                        Insumos!I:I,
                                                        0)
                                                )="Outro",
                                                INDEX(
                                                    Insumos!F:F,
                                                    MATCH(
                                                        A369&amp;B369,
                                                        Insumos!I:I,
                                                        0)
                                                ),
                                                0
                                            ),
                                            "Não encontrado"),
                                        IFERROR(
                                            INDEX(Y:Y,
                                                MATCH(
                                                    A369&amp;B369,AG:AG,
                                                    0)
                                            ),
                                            "Não encontrado")
                                    )</f>
        <v>0</v>
      </c>
      <c r="Y369" s="64">
        <f t="shared" si="235"/>
        <v>0</v>
      </c>
      <c r="Z369" s="64">
        <f>IF(
                            C369="INSUMO",
                            IFERROR(
                                INDEX(
                                    Insumos!F:F,
                                    MATCH(
                                        A369&amp;B369,
                                        Insumos!I:I,
                                        0)
                                ),
                                "Não encontrado"),
                            IFERROR(
                                INDEX(AA:AA,
                                    MATCH(
                                        A369&amp;B369,AG:AG,
                                        0)
                                ),
                                "Não encontrado")
                        )</f>
        <v>21.46</v>
      </c>
      <c r="AA369" s="64">
        <f t="shared" si="236"/>
        <v>3.510856</v>
      </c>
      <c r="AB369" s="65"/>
      <c r="AC369" s="65"/>
      <c r="AD369" s="62" t="s">
        <v>39</v>
      </c>
      <c r="AE369" s="66"/>
      <c r="AF369" s="66"/>
    </row>
    <row r="370" spans="1:33" x14ac:dyDescent="0.25">
      <c r="A370" s="136" t="s">
        <v>441</v>
      </c>
      <c r="B370" s="51" t="s">
        <v>76</v>
      </c>
      <c r="C370" s="52" t="s">
        <v>39</v>
      </c>
      <c r="D370" s="53" t="s">
        <v>40</v>
      </c>
      <c r="E370" s="53" t="s">
        <v>442</v>
      </c>
      <c r="F370" s="54" t="s">
        <v>83</v>
      </c>
      <c r="G370" s="55"/>
      <c r="H370" s="56"/>
      <c r="I370" s="56">
        <f>SUM(I371:I375)</f>
        <v>183.1242</v>
      </c>
      <c r="J370" s="56"/>
      <c r="K370" s="56">
        <f>SUM(K371:K375)</f>
        <v>13.484284110000001</v>
      </c>
      <c r="L370" s="56"/>
      <c r="M370" s="56">
        <f>SUM(M371:M375)</f>
        <v>11.05098411</v>
      </c>
      <c r="N370" s="56"/>
      <c r="O370" s="56">
        <f>SUM(O371:O375)</f>
        <v>0</v>
      </c>
      <c r="P370" s="56"/>
      <c r="Q370" s="56">
        <f>SUM(Q371:Q375)</f>
        <v>0</v>
      </c>
      <c r="R370" s="56"/>
      <c r="S370" s="56">
        <f>SUM(S371:S375)</f>
        <v>0</v>
      </c>
      <c r="T370" s="56"/>
      <c r="U370" s="56">
        <f>SUM(U371:U375)</f>
        <v>0</v>
      </c>
      <c r="V370" s="56"/>
      <c r="W370" s="56">
        <f>SUM(W371:W375)</f>
        <v>0</v>
      </c>
      <c r="X370" s="56"/>
      <c r="Y370" s="56">
        <f>SUM(Y371:Y375)</f>
        <v>2.4333</v>
      </c>
      <c r="Z370" s="56"/>
      <c r="AA370" s="56">
        <f>SUM(AA371:AA375)</f>
        <v>196.60848411000001</v>
      </c>
      <c r="AB370" s="57" t="s">
        <v>39</v>
      </c>
      <c r="AC370" s="57"/>
      <c r="AD370" s="53" t="s">
        <v>39</v>
      </c>
      <c r="AE370" s="58" t="s">
        <v>39</v>
      </c>
      <c r="AF370" s="58" t="s">
        <v>79</v>
      </c>
      <c r="AG370" t="str">
        <f>A370&amp;B370&amp;C370</f>
        <v>0094PRÓPRIA</v>
      </c>
    </row>
    <row r="371" spans="1:33" x14ac:dyDescent="0.25">
      <c r="A371" s="137" t="s">
        <v>226</v>
      </c>
      <c r="B371" s="68" t="s">
        <v>38</v>
      </c>
      <c r="C371" s="69" t="s">
        <v>86</v>
      </c>
      <c r="D371" s="70" t="s">
        <v>40</v>
      </c>
      <c r="E371" s="70" t="s">
        <v>227</v>
      </c>
      <c r="F371" s="71" t="s">
        <v>90</v>
      </c>
      <c r="G371" s="71">
        <v>0.27500000000000002</v>
      </c>
      <c r="H371" s="72">
        <f>IF(
                        C371="INSUMO",
                                        IFERROR(
                                            IF(
                                                INDEX(
                                                    Insumos!C:C,
                                                    MATCH(
                                                        A371&amp;B371,
                                                        Insumos!I:I,
                                                        0)
                                                )="Material",
                                                INDEX(
                                                    Insumos!F:F,
                                                    MATCH(
                                                        A371&amp;B371,
                                                        Insumos!I:I,
                                                        0)
                                                ),
                                                0
                                            ),
                                            "Não encontrado"),
                                        IFERROR(
                                            INDEX(I:I,
                                                MATCH(
                                                    A371&amp;B371,AG:AG,
                                                    0)
                                            ),
                                            "Não encontrado")
                                    )</f>
        <v>0</v>
      </c>
      <c r="I371" s="72">
        <f>H371*G371/1</f>
        <v>0</v>
      </c>
      <c r="J371" s="72">
        <f t="shared" ref="J371:K375" si="237">T371 + N371 + L371 + X371 + R371 + P371 + V371</f>
        <v>37.304128399999996</v>
      </c>
      <c r="K371" s="72">
        <f t="shared" si="237"/>
        <v>10.258635310000001</v>
      </c>
      <c r="L371" s="72">
        <f>IF(
                        C371="INSUMO",
                                        IFERROR(
                                            IF(
                                                INDEX(
                                                    Insumos!C:C,
                                                    MATCH(
                                                        A371&amp;B371,
                                                        Insumos!I:I,
                                                        0)
                                                )="Mao_obra",
                                                INDEX(
                                                    Insumos!F:F,
                                                    MATCH(
                                                        A371&amp;B371,
                                                        Insumos!I:I,
                                                        0)
                                                ),
                                                0
                                            ),
                                            "Não encontrado"),
                                        IFERROR(
                                            INDEX(M:M,
                                                MATCH(
                                                    A371&amp;B371,AG:AG,
                                                    0)
                                            ),
                                            "Não encontrado")
                                    )</f>
        <v>30.5341284</v>
      </c>
      <c r="M371" s="72">
        <f>L371*G371/1</f>
        <v>8.39688531</v>
      </c>
      <c r="N371" s="72">
        <f>IF(
                        C371="INSUMO",
                                        IFERROR(
                                            IF(
                                                INDEX(
                                                    Insumos!C:C,
                                                    MATCH(
                                                        A371&amp;B371,
                                                        Insumos!I:I,
                                                        0)
                                                )="Equipamento",
                                                INDEX(
                                                    Insumos!F:F,
                                                    MATCH(
                                                        A371&amp;B371,
                                                        Insumos!I:I,
                                                        0)
                                                ),
                                                0
                                            ),
                                            "Não encontrado"),
                                        IFERROR(
                                            INDEX(O:O,
                                                MATCH(
                                                    A371&amp;B371,AG:AG,
                                                    0)
                                            ),
                                            "Não encontrado")
                                    )</f>
        <v>0</v>
      </c>
      <c r="O371" s="72">
        <f>N371*G371/1</f>
        <v>0</v>
      </c>
      <c r="P371" s="72">
        <f>IF(
                        C371="INSUMO",
                                        IFERROR(
                                            IF(
                                                INDEX(
                                                    Insumos!C:C,
                                                    MATCH(
                                                        A371&amp;B371,
                                                        Insumos!I:I,
                                                        0)
                                                )="Transporte",
                                                INDEX(
                                                    Insumos!F:F,
                                                    MATCH(
                                                        A371&amp;B371,
                                                        Insumos!I:I,
                                                        0)
                                                ),
                                                0
                                            ),
                                            "Não encontrado"),
                                        IFERROR(
                                            INDEX(Q:Q,
                                                MATCH(
                                                    A371&amp;B371,AG:AG,
                                                    0)
                                            ),
                                            "Não encontrado")
                                    )</f>
        <v>0</v>
      </c>
      <c r="Q371" s="72">
        <f>P371*G371/1</f>
        <v>0</v>
      </c>
      <c r="R371" s="72">
        <f>IF(
                        C371="INSUMO",
                                        IFERROR(
                                            IF(
                                                INDEX(
                                                    Insumos!C:C,
                                                    MATCH(
                                                        A371&amp;B371,
                                                        Insumos!I:I,
                                                        0)
                                                )="Terceirizados",
                                                INDEX(
                                                    Insumos!F:F,
                                                    MATCH(
                                                        A371&amp;B371,
                                                        Insumos!I:I,
                                                        0)
                                                ),
                                                0
                                            ),
                                            "Não encontrado"),
                                        IFERROR(
                                            INDEX(S:S,
                                                MATCH(
                                                    A371&amp;B371,AG:AG,
                                                    0)
                                            ),
                                            "Não encontrado")
                                    )</f>
        <v>0</v>
      </c>
      <c r="S371" s="72">
        <f>R371*G371/1</f>
        <v>0</v>
      </c>
      <c r="T371" s="72">
        <f>IF(
                        C371="INSUMO",
                                        IFERROR(
                                            IF(
                                                INDEX(
                                                    Insumos!C:C,
                                                    MATCH(
                                                        A371&amp;B371,
                                                        Insumos!I:I,
                                                        0)
                                                )="Comissionamento",
                                                INDEX(
                                                    Insumos!F:F,
                                                    MATCH(
                                                        A371&amp;B371,
                                                        Insumos!I:I,
                                                        0)
                                                ),
                                                0
                                            ),
                                            "Não encontrado"),
                                        IFERROR(
                                            INDEX(U:U,
                                                MATCH(
                                                    A371&amp;B371,AG:AG,
                                                    0)
                                            ),
                                            "Não encontrado")
                                    )</f>
        <v>0</v>
      </c>
      <c r="U371" s="72">
        <f>T371*G371/1</f>
        <v>0</v>
      </c>
      <c r="V371" s="72">
        <f>IF(
                        C371="INSUMO",
                                        IFERROR(
                                            IF(
                                                INDEX(
                                                    Insumos!C:C,
                                                    MATCH(
                                                        A371&amp;B371,
                                                        Insumos!I:I,
                                                        0)
                                                )="Verba",
                                                INDEX(
                                                    Insumos!F:F,
                                                    MATCH(
                                                        A371&amp;B371,
                                                        Insumos!I:I,
                                                        0)
                                                ),
                                                0
                                            ),
                                            "Não encontrado"),
                                        IFERROR(
                                            INDEX(W:W,
                                                MATCH(
                                                    A371&amp;B371,AG:AG,
                                                    0)
                                            ),
                                            "Não encontrado")
                                    )</f>
        <v>0</v>
      </c>
      <c r="W371" s="72">
        <f>V371*G371/1</f>
        <v>0</v>
      </c>
      <c r="X371" s="72">
        <f>IF(
                        C371="INSUMO",
                                        IFERROR(
                                            IF(
                                                INDEX(
                                                    Insumos!C:C,
                                                    MATCH(
                                                        A371&amp;B371,
                                                        Insumos!I:I,
                                                        0)
                                                )="Outro",
                                                INDEX(
                                                    Insumos!F:F,
                                                    MATCH(
                                                        A371&amp;B371,
                                                        Insumos!I:I,
                                                        0)
                                                ),
                                                0
                                            ),
                                            "Não encontrado"),
                                        IFERROR(
                                            INDEX(Y:Y,
                                                MATCH(
                                                    A371&amp;B371,AG:AG,
                                                    0)
                                            ),
                                            "Não encontrado")
                                    )</f>
        <v>6.77</v>
      </c>
      <c r="Y371" s="72">
        <f>X371*G371/1</f>
        <v>1.86175</v>
      </c>
      <c r="Z371" s="72">
        <f>IF(
                            C371="INSUMO",
                            IFERROR(
                                INDEX(
                                    Insumos!F:F,
                                    MATCH(
                                        A371&amp;B371,
                                        Insumos!I:I,
                                        0)
                                ),
                                "Não encontrado"),
                            IFERROR(
                                INDEX(AA:AA,
                                    MATCH(
                                        A371&amp;B371,AG:AG,
                                        0)
                                ),
                                "Não encontrado")
                        )</f>
        <v>37.304128399999996</v>
      </c>
      <c r="AA371" s="72">
        <f>G371*Z371</f>
        <v>10.258635309999999</v>
      </c>
      <c r="AB371" s="73"/>
      <c r="AC371" s="73"/>
      <c r="AD371" s="70" t="s">
        <v>39</v>
      </c>
      <c r="AE371" s="74"/>
      <c r="AF371" s="74"/>
    </row>
    <row r="372" spans="1:33" x14ac:dyDescent="0.25">
      <c r="A372" s="138" t="s">
        <v>88</v>
      </c>
      <c r="B372" s="60" t="s">
        <v>38</v>
      </c>
      <c r="C372" s="61" t="s">
        <v>86</v>
      </c>
      <c r="D372" s="62" t="s">
        <v>40</v>
      </c>
      <c r="E372" s="62" t="s">
        <v>89</v>
      </c>
      <c r="F372" s="63" t="s">
        <v>90</v>
      </c>
      <c r="G372" s="63">
        <v>0.115</v>
      </c>
      <c r="H372" s="64">
        <f>IF(
                        C372="INSUMO",
                                        IFERROR(
                                            IF(
                                                INDEX(
                                                    Insumos!C:C,
                                                    MATCH(
                                                        A372&amp;B372,
                                                        Insumos!I:I,
                                                        0)
                                                )="Material",
                                                INDEX(
                                                    Insumos!F:F,
                                                    MATCH(
                                                        A372&amp;B372,
                                                        Insumos!I:I,
                                                        0)
                                                ),
                                                0
                                            ),
                                            "Não encontrado"),
                                        IFERROR(
                                            INDEX(I:I,
                                                MATCH(
                                                    A372&amp;B372,AG:AG,
                                                    0)
                                            ),
                                            "Não encontrado")
                                    )</f>
        <v>0</v>
      </c>
      <c r="I372" s="64">
        <f>H372*G372/1</f>
        <v>0</v>
      </c>
      <c r="J372" s="64">
        <f t="shared" si="237"/>
        <v>28.049120000000002</v>
      </c>
      <c r="K372" s="64">
        <f t="shared" si="237"/>
        <v>3.2256488000000001</v>
      </c>
      <c r="L372" s="64">
        <f>IF(
                        C372="INSUMO",
                                        IFERROR(
                                            IF(
                                                INDEX(
                                                    Insumos!C:C,
                                                    MATCH(
                                                        A372&amp;B372,
                                                        Insumos!I:I,
                                                        0)
                                                )="Mao_obra",
                                                INDEX(
                                                    Insumos!F:F,
                                                    MATCH(
                                                        A372&amp;B372,
                                                        Insumos!I:I,
                                                        0)
                                                ),
                                                0
                                            ),
                                            "Não encontrado"),
                                        IFERROR(
                                            INDEX(M:M,
                                                MATCH(
                                                    A372&amp;B372,AG:AG,
                                                    0)
                                            ),
                                            "Não encontrado")
                                    )</f>
        <v>23.079120000000003</v>
      </c>
      <c r="M372" s="64">
        <f>L372*G372/1</f>
        <v>2.6540988000000003</v>
      </c>
      <c r="N372" s="64">
        <f>IF(
                        C372="INSUMO",
                                        IFERROR(
                                            IF(
                                                INDEX(
                                                    Insumos!C:C,
                                                    MATCH(
                                                        A372&amp;B372,
                                                        Insumos!I:I,
                                                        0)
                                                )="Equipamento",
                                                INDEX(
                                                    Insumos!F:F,
                                                    MATCH(
                                                        A372&amp;B372,
                                                        Insumos!I:I,
                                                        0)
                                                ),
                                                0
                                            ),
                                            "Não encontrado"),
                                        IFERROR(
                                            INDEX(O:O,
                                                MATCH(
                                                    A372&amp;B372,AG:AG,
                                                    0)
                                            ),
                                            "Não encontrado")
                                    )</f>
        <v>0</v>
      </c>
      <c r="O372" s="64">
        <f>N372*G372/1</f>
        <v>0</v>
      </c>
      <c r="P372" s="64">
        <f>IF(
                        C372="INSUMO",
                                        IFERROR(
                                            IF(
                                                INDEX(
                                                    Insumos!C:C,
                                                    MATCH(
                                                        A372&amp;B372,
                                                        Insumos!I:I,
                                                        0)
                                                )="Transporte",
                                                INDEX(
                                                    Insumos!F:F,
                                                    MATCH(
                                                        A372&amp;B372,
                                                        Insumos!I:I,
                                                        0)
                                                ),
                                                0
                                            ),
                                            "Não encontrado"),
                                        IFERROR(
                                            INDEX(Q:Q,
                                                MATCH(
                                                    A372&amp;B372,AG:AG,
                                                    0)
                                            ),
                                            "Não encontrado")
                                    )</f>
        <v>0</v>
      </c>
      <c r="Q372" s="64">
        <f>P372*G372/1</f>
        <v>0</v>
      </c>
      <c r="R372" s="64">
        <f>IF(
                        C372="INSUMO",
                                        IFERROR(
                                            IF(
                                                INDEX(
                                                    Insumos!C:C,
                                                    MATCH(
                                                        A372&amp;B372,
                                                        Insumos!I:I,
                                                        0)
                                                )="Terceirizados",
                                                INDEX(
                                                    Insumos!F:F,
                                                    MATCH(
                                                        A372&amp;B372,
                                                        Insumos!I:I,
                                                        0)
                                                ),
                                                0
                                            ),
                                            "Não encontrado"),
                                        IFERROR(
                                            INDEX(S:S,
                                                MATCH(
                                                    A372&amp;B372,AG:AG,
                                                    0)
                                            ),
                                            "Não encontrado")
                                    )</f>
        <v>0</v>
      </c>
      <c r="S372" s="64">
        <f>R372*G372/1</f>
        <v>0</v>
      </c>
      <c r="T372" s="64">
        <f>IF(
                        C372="INSUMO",
                                        IFERROR(
                                            IF(
                                                INDEX(
                                                    Insumos!C:C,
                                                    MATCH(
                                                        A372&amp;B372,
                                                        Insumos!I:I,
                                                        0)
                                                )="Comissionamento",
                                                INDEX(
                                                    Insumos!F:F,
                                                    MATCH(
                                                        A372&amp;B372,
                                                        Insumos!I:I,
                                                        0)
                                                ),
                                                0
                                            ),
                                            "Não encontrado"),
                                        IFERROR(
                                            INDEX(U:U,
                                                MATCH(
                                                    A372&amp;B372,AG:AG,
                                                    0)
                                            ),
                                            "Não encontrado")
                                    )</f>
        <v>0</v>
      </c>
      <c r="U372" s="64">
        <f>T372*G372/1</f>
        <v>0</v>
      </c>
      <c r="V372" s="64">
        <f>IF(
                        C372="INSUMO",
                                        IFERROR(
                                            IF(
                                                INDEX(
                                                    Insumos!C:C,
                                                    MATCH(
                                                        A372&amp;B372,
                                                        Insumos!I:I,
                                                        0)
                                                )="Verba",
                                                INDEX(
                                                    Insumos!F:F,
                                                    MATCH(
                                                        A372&amp;B372,
                                                        Insumos!I:I,
                                                        0)
                                                ),
                                                0
                                            ),
                                            "Não encontrado"),
                                        IFERROR(
                                            INDEX(W:W,
                                                MATCH(
                                                    A372&amp;B372,AG:AG,
                                                    0)
                                            ),
                                            "Não encontrado")
                                    )</f>
        <v>0</v>
      </c>
      <c r="W372" s="64">
        <f>V372*G372/1</f>
        <v>0</v>
      </c>
      <c r="X372" s="64">
        <f>IF(
                        C372="INSUMO",
                                        IFERROR(
                                            IF(
                                                INDEX(
                                                    Insumos!C:C,
                                                    MATCH(
                                                        A372&amp;B372,
                                                        Insumos!I:I,
                                                        0)
                                                )="Outro",
                                                INDEX(
                                                    Insumos!F:F,
                                                    MATCH(
                                                        A372&amp;B372,
                                                        Insumos!I:I,
                                                        0)
                                                ),
                                                0
                                            ),
                                            "Não encontrado"),
                                        IFERROR(
                                            INDEX(Y:Y,
                                                MATCH(
                                                    A372&amp;B372,AG:AG,
                                                    0)
                                            ),
                                            "Não encontrado")
                                    )</f>
        <v>4.97</v>
      </c>
      <c r="Y372" s="64">
        <f>X372*G372/1</f>
        <v>0.57155</v>
      </c>
      <c r="Z372" s="64">
        <f>IF(
                            C372="INSUMO",
                            IFERROR(
                                INDEX(
                                    Insumos!F:F,
                                    MATCH(
                                        A372&amp;B372,
                                        Insumos!I:I,
                                        0)
                                ),
                                "Não encontrado"),
                            IFERROR(
                                INDEX(AA:AA,
                                    MATCH(
                                        A372&amp;B372,AG:AG,
                                        0)
                                ),
                                "Não encontrado")
                        )</f>
        <v>28.049120000000002</v>
      </c>
      <c r="AA372" s="64">
        <f>G372*Z372</f>
        <v>3.2256488000000005</v>
      </c>
      <c r="AB372" s="65"/>
      <c r="AC372" s="65"/>
      <c r="AD372" s="62" t="s">
        <v>39</v>
      </c>
      <c r="AE372" s="66"/>
      <c r="AF372" s="66"/>
    </row>
    <row r="373" spans="1:33" x14ac:dyDescent="0.25">
      <c r="A373" s="137" t="s">
        <v>443</v>
      </c>
      <c r="B373" s="68" t="s">
        <v>38</v>
      </c>
      <c r="C373" s="69" t="s">
        <v>45</v>
      </c>
      <c r="D373" s="70" t="s">
        <v>40</v>
      </c>
      <c r="E373" s="70" t="s">
        <v>444</v>
      </c>
      <c r="F373" s="71" t="s">
        <v>78</v>
      </c>
      <c r="G373" s="71">
        <v>10.01</v>
      </c>
      <c r="H373" s="72">
        <f>IF(
                        C373="INSUMO",
                                        IFERROR(
                                            IF(
                                                INDEX(
                                                    Insumos!C:C,
                                                    MATCH(
                                                        A373&amp;B373,
                                                        Insumos!I:I,
                                                        0)
                                                )="Material",
                                                INDEX(
                                                    Insumos!F:F,
                                                    MATCH(
                                                        A373&amp;B373,
                                                        Insumos!I:I,
                                                        0)
                                                ),
                                                0
                                            ),
                                            "Não encontrado"),
                                        IFERROR(
                                            INDEX(I:I,
                                                MATCH(
                                                    A373&amp;B373,AG:AG,
                                                    0)
                                            ),
                                            "Não encontrado")
                                    )</f>
        <v>15.02</v>
      </c>
      <c r="I373" s="72">
        <f>H373*G373/1</f>
        <v>150.3502</v>
      </c>
      <c r="J373" s="72">
        <f t="shared" si="237"/>
        <v>0</v>
      </c>
      <c r="K373" s="72">
        <f t="shared" si="237"/>
        <v>0</v>
      </c>
      <c r="L373" s="72">
        <f>IF(
                        C373="INSUMO",
                                        IFERROR(
                                            IF(
                                                INDEX(
                                                    Insumos!C:C,
                                                    MATCH(
                                                        A373&amp;B373,
                                                        Insumos!I:I,
                                                        0)
                                                )="Mao_obra",
                                                INDEX(
                                                    Insumos!F:F,
                                                    MATCH(
                                                        A373&amp;B373,
                                                        Insumos!I:I,
                                                        0)
                                                ),
                                                0
                                            ),
                                            "Não encontrado"),
                                        IFERROR(
                                            INDEX(M:M,
                                                MATCH(
                                                    A373&amp;B373,AG:AG,
                                                    0)
                                            ),
                                            "Não encontrado")
                                    )</f>
        <v>0</v>
      </c>
      <c r="M373" s="72">
        <f>L373*G373/1</f>
        <v>0</v>
      </c>
      <c r="N373" s="72">
        <f>IF(
                        C373="INSUMO",
                                        IFERROR(
                                            IF(
                                                INDEX(
                                                    Insumos!C:C,
                                                    MATCH(
                                                        A373&amp;B373,
                                                        Insumos!I:I,
                                                        0)
                                                )="Equipamento",
                                                INDEX(
                                                    Insumos!F:F,
                                                    MATCH(
                                                        A373&amp;B373,
                                                        Insumos!I:I,
                                                        0)
                                                ),
                                                0
                                            ),
                                            "Não encontrado"),
                                        IFERROR(
                                            INDEX(O:O,
                                                MATCH(
                                                    A373&amp;B373,AG:AG,
                                                    0)
                                            ),
                                            "Não encontrado")
                                    )</f>
        <v>0</v>
      </c>
      <c r="O373" s="72">
        <f>N373*G373/1</f>
        <v>0</v>
      </c>
      <c r="P373" s="72">
        <f>IF(
                        C373="INSUMO",
                                        IFERROR(
                                            IF(
                                                INDEX(
                                                    Insumos!C:C,
                                                    MATCH(
                                                        A373&amp;B373,
                                                        Insumos!I:I,
                                                        0)
                                                )="Transporte",
                                                INDEX(
                                                    Insumos!F:F,
                                                    MATCH(
                                                        A373&amp;B373,
                                                        Insumos!I:I,
                                                        0)
                                                ),
                                                0
                                            ),
                                            "Não encontrado"),
                                        IFERROR(
                                            INDEX(Q:Q,
                                                MATCH(
                                                    A373&amp;B373,AG:AG,
                                                    0)
                                            ),
                                            "Não encontrado")
                                    )</f>
        <v>0</v>
      </c>
      <c r="Q373" s="72">
        <f>P373*G373/1</f>
        <v>0</v>
      </c>
      <c r="R373" s="72">
        <f>IF(
                        C373="INSUMO",
                                        IFERROR(
                                            IF(
                                                INDEX(
                                                    Insumos!C:C,
                                                    MATCH(
                                                        A373&amp;B373,
                                                        Insumos!I:I,
                                                        0)
                                                )="Terceirizados",
                                                INDEX(
                                                    Insumos!F:F,
                                                    MATCH(
                                                        A373&amp;B373,
                                                        Insumos!I:I,
                                                        0)
                                                ),
                                                0
                                            ),
                                            "Não encontrado"),
                                        IFERROR(
                                            INDEX(S:S,
                                                MATCH(
                                                    A373&amp;B373,AG:AG,
                                                    0)
                                            ),
                                            "Não encontrado")
                                    )</f>
        <v>0</v>
      </c>
      <c r="S373" s="72">
        <f>R373*G373/1</f>
        <v>0</v>
      </c>
      <c r="T373" s="72">
        <f>IF(
                        C373="INSUMO",
                                        IFERROR(
                                            IF(
                                                INDEX(
                                                    Insumos!C:C,
                                                    MATCH(
                                                        A373&amp;B373,
                                                        Insumos!I:I,
                                                        0)
                                                )="Comissionamento",
                                                INDEX(
                                                    Insumos!F:F,
                                                    MATCH(
                                                        A373&amp;B373,
                                                        Insumos!I:I,
                                                        0)
                                                ),
                                                0
                                            ),
                                            "Não encontrado"),
                                        IFERROR(
                                            INDEX(U:U,
                                                MATCH(
                                                    A373&amp;B373,AG:AG,
                                                    0)
                                            ),
                                            "Não encontrado")
                                    )</f>
        <v>0</v>
      </c>
      <c r="U373" s="72">
        <f>T373*G373/1</f>
        <v>0</v>
      </c>
      <c r="V373" s="72">
        <f>IF(
                        C373="INSUMO",
                                        IFERROR(
                                            IF(
                                                INDEX(
                                                    Insumos!C:C,
                                                    MATCH(
                                                        A373&amp;B373,
                                                        Insumos!I:I,
                                                        0)
                                                )="Verba",
                                                INDEX(
                                                    Insumos!F:F,
                                                    MATCH(
                                                        A373&amp;B373,
                                                        Insumos!I:I,
                                                        0)
                                                ),
                                                0
                                            ),
                                            "Não encontrado"),
                                        IFERROR(
                                            INDEX(W:W,
                                                MATCH(
                                                    A373&amp;B373,AG:AG,
                                                    0)
                                            ),
                                            "Não encontrado")
                                    )</f>
        <v>0</v>
      </c>
      <c r="W373" s="72">
        <f>V373*G373/1</f>
        <v>0</v>
      </c>
      <c r="X373" s="72">
        <f>IF(
                        C373="INSUMO",
                                        IFERROR(
                                            IF(
                                                INDEX(
                                                    Insumos!C:C,
                                                    MATCH(
                                                        A373&amp;B373,
                                                        Insumos!I:I,
                                                        0)
                                                )="Outro",
                                                INDEX(
                                                    Insumos!F:F,
                                                    MATCH(
                                                        A373&amp;B373,
                                                        Insumos!I:I,
                                                        0)
                                                ),
                                                0
                                            ),
                                            "Não encontrado"),
                                        IFERROR(
                                            INDEX(Y:Y,
                                                MATCH(
                                                    A373&amp;B373,AG:AG,
                                                    0)
                                            ),
                                            "Não encontrado")
                                    )</f>
        <v>0</v>
      </c>
      <c r="Y373" s="72">
        <f>X373*G373/1</f>
        <v>0</v>
      </c>
      <c r="Z373" s="72">
        <f>IF(
                            C373="INSUMO",
                            IFERROR(
                                INDEX(
                                    Insumos!F:F,
                                    MATCH(
                                        A373&amp;B373,
                                        Insumos!I:I,
                                        0)
                                ),
                                "Não encontrado"),
                            IFERROR(
                                INDEX(AA:AA,
                                    MATCH(
                                        A373&amp;B373,AG:AG,
                                        0)
                                ),
                                "Não encontrado")
                        )</f>
        <v>15.02</v>
      </c>
      <c r="AA373" s="72">
        <f>G373*Z373</f>
        <v>150.3502</v>
      </c>
      <c r="AB373" s="73"/>
      <c r="AC373" s="73"/>
      <c r="AD373" s="70" t="s">
        <v>39</v>
      </c>
      <c r="AE373" s="74"/>
      <c r="AF373" s="74"/>
    </row>
    <row r="374" spans="1:33" x14ac:dyDescent="0.25">
      <c r="A374" s="138" t="s">
        <v>445</v>
      </c>
      <c r="B374" s="60" t="s">
        <v>38</v>
      </c>
      <c r="C374" s="61" t="s">
        <v>45</v>
      </c>
      <c r="D374" s="62" t="s">
        <v>40</v>
      </c>
      <c r="E374" s="62" t="s">
        <v>446</v>
      </c>
      <c r="F374" s="63" t="s">
        <v>132</v>
      </c>
      <c r="G374" s="63">
        <v>0.16</v>
      </c>
      <c r="H374" s="64">
        <f>IF(
                        C374="INSUMO",
                                        IFERROR(
                                            IF(
                                                INDEX(
                                                    Insumos!C:C,
                                                    MATCH(
                                                        A374&amp;B374,
                                                        Insumos!I:I,
                                                        0)
                                                )="Material",
                                                INDEX(
                                                    Insumos!F:F,
                                                    MATCH(
                                                        A374&amp;B374,
                                                        Insumos!I:I,
                                                        0)
                                                ),
                                                0
                                            ),
                                            "Não encontrado"),
                                        IFERROR(
                                            INDEX(I:I,
                                                MATCH(
                                                    A374&amp;B374,AG:AG,
                                                    0)
                                            ),
                                            "Não encontrado")
                                    )</f>
        <v>7.9</v>
      </c>
      <c r="I374" s="64">
        <f>H374*G374/1</f>
        <v>1.264</v>
      </c>
      <c r="J374" s="64">
        <f t="shared" si="237"/>
        <v>0</v>
      </c>
      <c r="K374" s="64">
        <f t="shared" si="237"/>
        <v>0</v>
      </c>
      <c r="L374" s="64">
        <f>IF(
                        C374="INSUMO",
                                        IFERROR(
                                            IF(
                                                INDEX(
                                                    Insumos!C:C,
                                                    MATCH(
                                                        A374&amp;B374,
                                                        Insumos!I:I,
                                                        0)
                                                )="Mao_obra",
                                                INDEX(
                                                    Insumos!F:F,
                                                    MATCH(
                                                        A374&amp;B374,
                                                        Insumos!I:I,
                                                        0)
                                                ),
                                                0
                                            ),
                                            "Não encontrado"),
                                        IFERROR(
                                            INDEX(M:M,
                                                MATCH(
                                                    A374&amp;B374,AG:AG,
                                                    0)
                                            ),
                                            "Não encontrado")
                                    )</f>
        <v>0</v>
      </c>
      <c r="M374" s="64">
        <f>L374*G374/1</f>
        <v>0</v>
      </c>
      <c r="N374" s="64">
        <f>IF(
                        C374="INSUMO",
                                        IFERROR(
                                            IF(
                                                INDEX(
                                                    Insumos!C:C,
                                                    MATCH(
                                                        A374&amp;B374,
                                                        Insumos!I:I,
                                                        0)
                                                )="Equipamento",
                                                INDEX(
                                                    Insumos!F:F,
                                                    MATCH(
                                                        A374&amp;B374,
                                                        Insumos!I:I,
                                                        0)
                                                ),
                                                0
                                            ),
                                            "Não encontrado"),
                                        IFERROR(
                                            INDEX(O:O,
                                                MATCH(
                                                    A374&amp;B374,AG:AG,
                                                    0)
                                            ),
                                            "Não encontrado")
                                    )</f>
        <v>0</v>
      </c>
      <c r="O374" s="64">
        <f>N374*G374/1</f>
        <v>0</v>
      </c>
      <c r="P374" s="64">
        <f>IF(
                        C374="INSUMO",
                                        IFERROR(
                                            IF(
                                                INDEX(
                                                    Insumos!C:C,
                                                    MATCH(
                                                        A374&amp;B374,
                                                        Insumos!I:I,
                                                        0)
                                                )="Transporte",
                                                INDEX(
                                                    Insumos!F:F,
                                                    MATCH(
                                                        A374&amp;B374,
                                                        Insumos!I:I,
                                                        0)
                                                ),
                                                0
                                            ),
                                            "Não encontrado"),
                                        IFERROR(
                                            INDEX(Q:Q,
                                                MATCH(
                                                    A374&amp;B374,AG:AG,
                                                    0)
                                            ),
                                            "Não encontrado")
                                    )</f>
        <v>0</v>
      </c>
      <c r="Q374" s="64">
        <f>P374*G374/1</f>
        <v>0</v>
      </c>
      <c r="R374" s="64">
        <f>IF(
                        C374="INSUMO",
                                        IFERROR(
                                            IF(
                                                INDEX(
                                                    Insumos!C:C,
                                                    MATCH(
                                                        A374&amp;B374,
                                                        Insumos!I:I,
                                                        0)
                                                )="Terceirizados",
                                                INDEX(
                                                    Insumos!F:F,
                                                    MATCH(
                                                        A374&amp;B374,
                                                        Insumos!I:I,
                                                        0)
                                                ),
                                                0
                                            ),
                                            "Não encontrado"),
                                        IFERROR(
                                            INDEX(S:S,
                                                MATCH(
                                                    A374&amp;B374,AG:AG,
                                                    0)
                                            ),
                                            "Não encontrado")
                                    )</f>
        <v>0</v>
      </c>
      <c r="S374" s="64">
        <f>R374*G374/1</f>
        <v>0</v>
      </c>
      <c r="T374" s="64">
        <f>IF(
                        C374="INSUMO",
                                        IFERROR(
                                            IF(
                                                INDEX(
                                                    Insumos!C:C,
                                                    MATCH(
                                                        A374&amp;B374,
                                                        Insumos!I:I,
                                                        0)
                                                )="Comissionamento",
                                                INDEX(
                                                    Insumos!F:F,
                                                    MATCH(
                                                        A374&amp;B374,
                                                        Insumos!I:I,
                                                        0)
                                                ),
                                                0
                                            ),
                                            "Não encontrado"),
                                        IFERROR(
                                            INDEX(U:U,
                                                MATCH(
                                                    A374&amp;B374,AG:AG,
                                                    0)
                                            ),
                                            "Não encontrado")
                                    )</f>
        <v>0</v>
      </c>
      <c r="U374" s="64">
        <f>T374*G374/1</f>
        <v>0</v>
      </c>
      <c r="V374" s="64">
        <f>IF(
                        C374="INSUMO",
                                        IFERROR(
                                            IF(
                                                INDEX(
                                                    Insumos!C:C,
                                                    MATCH(
                                                        A374&amp;B374,
                                                        Insumos!I:I,
                                                        0)
                                                )="Verba",
                                                INDEX(
                                                    Insumos!F:F,
                                                    MATCH(
                                                        A374&amp;B374,
                                                        Insumos!I:I,
                                                        0)
                                                ),
                                                0
                                            ),
                                            "Não encontrado"),
                                        IFERROR(
                                            INDEX(W:W,
                                                MATCH(
                                                    A374&amp;B374,AG:AG,
                                                    0)
                                            ),
                                            "Não encontrado")
                                    )</f>
        <v>0</v>
      </c>
      <c r="W374" s="64">
        <f>V374*G374/1</f>
        <v>0</v>
      </c>
      <c r="X374" s="64">
        <f>IF(
                        C374="INSUMO",
                                        IFERROR(
                                            IF(
                                                INDEX(
                                                    Insumos!C:C,
                                                    MATCH(
                                                        A374&amp;B374,
                                                        Insumos!I:I,
                                                        0)
                                                )="Outro",
                                                INDEX(
                                                    Insumos!F:F,
                                                    MATCH(
                                                        A374&amp;B374,
                                                        Insumos!I:I,
                                                        0)
                                                ),
                                                0
                                            ),
                                            "Não encontrado"),
                                        IFERROR(
                                            INDEX(Y:Y,
                                                MATCH(
                                                    A374&amp;B374,AG:AG,
                                                    0)
                                            ),
                                            "Não encontrado")
                                    )</f>
        <v>0</v>
      </c>
      <c r="Y374" s="64">
        <f>X374*G374/1</f>
        <v>0</v>
      </c>
      <c r="Z374" s="64">
        <f>IF(
                            C374="INSUMO",
                            IFERROR(
                                INDEX(
                                    Insumos!F:F,
                                    MATCH(
                                        A374&amp;B374,
                                        Insumos!I:I,
                                        0)
                                ),
                                "Não encontrado"),
                            IFERROR(
                                INDEX(AA:AA,
                                    MATCH(
                                        A374&amp;B374,AG:AG,
                                        0)
                                ),
                                "Não encontrado")
                        )</f>
        <v>7.9</v>
      </c>
      <c r="AA374" s="64">
        <f>G374*Z374</f>
        <v>1.264</v>
      </c>
      <c r="AB374" s="65"/>
      <c r="AC374" s="65"/>
      <c r="AD374" s="62" t="s">
        <v>39</v>
      </c>
      <c r="AE374" s="66"/>
      <c r="AF374" s="66"/>
    </row>
    <row r="375" spans="1:33" x14ac:dyDescent="0.25">
      <c r="A375" s="137" t="s">
        <v>447</v>
      </c>
      <c r="B375" s="68" t="s">
        <v>76</v>
      </c>
      <c r="C375" s="69" t="s">
        <v>45</v>
      </c>
      <c r="D375" s="70" t="s">
        <v>40</v>
      </c>
      <c r="E375" s="70" t="s">
        <v>448</v>
      </c>
      <c r="F375" s="71" t="s">
        <v>244</v>
      </c>
      <c r="G375" s="71">
        <v>1</v>
      </c>
      <c r="H375" s="72">
        <f>IF(
                        C375="INSUMO",
                                        IFERROR(
                                            IF(
                                                INDEX(
                                                    Insumos!C:C,
                                                    MATCH(
                                                        A375&amp;B375,
                                                        Insumos!I:I,
                                                        0)
                                                )="Material",
                                                INDEX(
                                                    Insumos!F:F,
                                                    MATCH(
                                                        A375&amp;B375,
                                                        Insumos!I:I,
                                                        0)
                                                ),
                                                0
                                            ),
                                            "Não encontrado"),
                                        IFERROR(
                                            INDEX(I:I,
                                                MATCH(
                                                    A375&amp;B375,AG:AG,
                                                    0)
                                            ),
                                            "Não encontrado")
                                    )</f>
        <v>31.51</v>
      </c>
      <c r="I375" s="72">
        <f>H375*G375/1</f>
        <v>31.51</v>
      </c>
      <c r="J375" s="72">
        <f t="shared" si="237"/>
        <v>0</v>
      </c>
      <c r="K375" s="72">
        <f t="shared" si="237"/>
        <v>0</v>
      </c>
      <c r="L375" s="72">
        <f>IF(
                        C375="INSUMO",
                                        IFERROR(
                                            IF(
                                                INDEX(
                                                    Insumos!C:C,
                                                    MATCH(
                                                        A375&amp;B375,
                                                        Insumos!I:I,
                                                        0)
                                                )="Mao_obra",
                                                INDEX(
                                                    Insumos!F:F,
                                                    MATCH(
                                                        A375&amp;B375,
                                                        Insumos!I:I,
                                                        0)
                                                ),
                                                0
                                            ),
                                            "Não encontrado"),
                                        IFERROR(
                                            INDEX(M:M,
                                                MATCH(
                                                    A375&amp;B375,AG:AG,
                                                    0)
                                            ),
                                            "Não encontrado")
                                    )</f>
        <v>0</v>
      </c>
      <c r="M375" s="72">
        <f>L375*G375/1</f>
        <v>0</v>
      </c>
      <c r="N375" s="72">
        <f>IF(
                        C375="INSUMO",
                                        IFERROR(
                                            IF(
                                                INDEX(
                                                    Insumos!C:C,
                                                    MATCH(
                                                        A375&amp;B375,
                                                        Insumos!I:I,
                                                        0)
                                                )="Equipamento",
                                                INDEX(
                                                    Insumos!F:F,
                                                    MATCH(
                                                        A375&amp;B375,
                                                        Insumos!I:I,
                                                        0)
                                                ),
                                                0
                                            ),
                                            "Não encontrado"),
                                        IFERROR(
                                            INDEX(O:O,
                                                MATCH(
                                                    A375&amp;B375,AG:AG,
                                                    0)
                                            ),
                                            "Não encontrado")
                                    )</f>
        <v>0</v>
      </c>
      <c r="O375" s="72">
        <f>N375*G375/1</f>
        <v>0</v>
      </c>
      <c r="P375" s="72">
        <f>IF(
                        C375="INSUMO",
                                        IFERROR(
                                            IF(
                                                INDEX(
                                                    Insumos!C:C,
                                                    MATCH(
                                                        A375&amp;B375,
                                                        Insumos!I:I,
                                                        0)
                                                )="Transporte",
                                                INDEX(
                                                    Insumos!F:F,
                                                    MATCH(
                                                        A375&amp;B375,
                                                        Insumos!I:I,
                                                        0)
                                                ),
                                                0
                                            ),
                                            "Não encontrado"),
                                        IFERROR(
                                            INDEX(Q:Q,
                                                MATCH(
                                                    A375&amp;B375,AG:AG,
                                                    0)
                                            ),
                                            "Não encontrado")
                                    )</f>
        <v>0</v>
      </c>
      <c r="Q375" s="72">
        <f>P375*G375/1</f>
        <v>0</v>
      </c>
      <c r="R375" s="72">
        <f>IF(
                        C375="INSUMO",
                                        IFERROR(
                                            IF(
                                                INDEX(
                                                    Insumos!C:C,
                                                    MATCH(
                                                        A375&amp;B375,
                                                        Insumos!I:I,
                                                        0)
                                                )="Terceirizados",
                                                INDEX(
                                                    Insumos!F:F,
                                                    MATCH(
                                                        A375&amp;B375,
                                                        Insumos!I:I,
                                                        0)
                                                ),
                                                0
                                            ),
                                            "Não encontrado"),
                                        IFERROR(
                                            INDEX(S:S,
                                                MATCH(
                                                    A375&amp;B375,AG:AG,
                                                    0)
                                            ),
                                            "Não encontrado")
                                    )</f>
        <v>0</v>
      </c>
      <c r="S375" s="72">
        <f>R375*G375/1</f>
        <v>0</v>
      </c>
      <c r="T375" s="72">
        <f>IF(
                        C375="INSUMO",
                                        IFERROR(
                                            IF(
                                                INDEX(
                                                    Insumos!C:C,
                                                    MATCH(
                                                        A375&amp;B375,
                                                        Insumos!I:I,
                                                        0)
                                                )="Comissionamento",
                                                INDEX(
                                                    Insumos!F:F,
                                                    MATCH(
                                                        A375&amp;B375,
                                                        Insumos!I:I,
                                                        0)
                                                ),
                                                0
                                            ),
                                            "Não encontrado"),
                                        IFERROR(
                                            INDEX(U:U,
                                                MATCH(
                                                    A375&amp;B375,AG:AG,
                                                    0)
                                            ),
                                            "Não encontrado")
                                    )</f>
        <v>0</v>
      </c>
      <c r="U375" s="72">
        <f>T375*G375/1</f>
        <v>0</v>
      </c>
      <c r="V375" s="72">
        <f>IF(
                        C375="INSUMO",
                                        IFERROR(
                                            IF(
                                                INDEX(
                                                    Insumos!C:C,
                                                    MATCH(
                                                        A375&amp;B375,
                                                        Insumos!I:I,
                                                        0)
                                                )="Verba",
                                                INDEX(
                                                    Insumos!F:F,
                                                    MATCH(
                                                        A375&amp;B375,
                                                        Insumos!I:I,
                                                        0)
                                                ),
                                                0
                                            ),
                                            "Não encontrado"),
                                        IFERROR(
                                            INDEX(W:W,
                                                MATCH(
                                                    A375&amp;B375,AG:AG,
                                                    0)
                                            ),
                                            "Não encontrado")
                                    )</f>
        <v>0</v>
      </c>
      <c r="W375" s="72">
        <f>V375*G375/1</f>
        <v>0</v>
      </c>
      <c r="X375" s="72">
        <f>IF(
                        C375="INSUMO",
                                        IFERROR(
                                            IF(
                                                INDEX(
                                                    Insumos!C:C,
                                                    MATCH(
                                                        A375&amp;B375,
                                                        Insumos!I:I,
                                                        0)
                                                )="Outro",
                                                INDEX(
                                                    Insumos!F:F,
                                                    MATCH(
                                                        A375&amp;B375,
                                                        Insumos!I:I,
                                                        0)
                                                ),
                                                0
                                            ),
                                            "Não encontrado"),
                                        IFERROR(
                                            INDEX(Y:Y,
                                                MATCH(
                                                    A375&amp;B375,AG:AG,
                                                    0)
                                            ),
                                            "Não encontrado")
                                    )</f>
        <v>0</v>
      </c>
      <c r="Y375" s="72">
        <f>X375*G375/1</f>
        <v>0</v>
      </c>
      <c r="Z375" s="72">
        <f>IF(
                            C375="INSUMO",
                            IFERROR(
                                INDEX(
                                    Insumos!F:F,
                                    MATCH(
                                        A375&amp;B375,
                                        Insumos!I:I,
                                        0)
                                ),
                                "Não encontrado"),
                            IFERROR(
                                INDEX(AA:AA,
                                    MATCH(
                                        A375&amp;B375,AG:AG,
                                        0)
                                ),
                                "Não encontrado")
                        )</f>
        <v>31.51</v>
      </c>
      <c r="AA375" s="72">
        <f>G375*Z375</f>
        <v>31.51</v>
      </c>
      <c r="AB375" s="73"/>
      <c r="AC375" s="73"/>
      <c r="AD375" s="70" t="s">
        <v>39</v>
      </c>
      <c r="AE375" s="74"/>
      <c r="AF375" s="74"/>
    </row>
    <row r="376" spans="1:33" x14ac:dyDescent="0.25">
      <c r="A376" s="136" t="s">
        <v>449</v>
      </c>
      <c r="B376" s="51" t="s">
        <v>76</v>
      </c>
      <c r="C376" s="52" t="s">
        <v>39</v>
      </c>
      <c r="D376" s="53" t="s">
        <v>40</v>
      </c>
      <c r="E376" s="53" t="s">
        <v>450</v>
      </c>
      <c r="F376" s="54" t="s">
        <v>83</v>
      </c>
      <c r="G376" s="55"/>
      <c r="H376" s="56"/>
      <c r="I376" s="56">
        <f>SUM(I377:I380)</f>
        <v>167.42999999999998</v>
      </c>
      <c r="J376" s="56"/>
      <c r="K376" s="56">
        <f>SUM(K377:K380)</f>
        <v>61.760749008000005</v>
      </c>
      <c r="L376" s="56"/>
      <c r="M376" s="56">
        <f>SUM(M377:M380)</f>
        <v>52.390129008000002</v>
      </c>
      <c r="N376" s="56"/>
      <c r="O376" s="56">
        <f>SUM(O377:O380)</f>
        <v>0</v>
      </c>
      <c r="P376" s="56"/>
      <c r="Q376" s="56">
        <f>SUM(Q377:Q380)</f>
        <v>0</v>
      </c>
      <c r="R376" s="56"/>
      <c r="S376" s="56">
        <f>SUM(S377:S380)</f>
        <v>0</v>
      </c>
      <c r="T376" s="56"/>
      <c r="U376" s="56">
        <f>SUM(U377:U380)</f>
        <v>0</v>
      </c>
      <c r="V376" s="56"/>
      <c r="W376" s="56">
        <f>SUM(W377:W380)</f>
        <v>0</v>
      </c>
      <c r="X376" s="56"/>
      <c r="Y376" s="56">
        <f>SUM(Y377:Y380)</f>
        <v>9.3706199999999988</v>
      </c>
      <c r="Z376" s="56"/>
      <c r="AA376" s="56">
        <f>SUM(AA377:AA380)</f>
        <v>229.19074900799995</v>
      </c>
      <c r="AB376" s="57" t="s">
        <v>39</v>
      </c>
      <c r="AC376" s="57"/>
      <c r="AD376" s="53" t="s">
        <v>39</v>
      </c>
      <c r="AE376" s="58" t="s">
        <v>39</v>
      </c>
      <c r="AF376" s="58" t="s">
        <v>79</v>
      </c>
      <c r="AG376" t="str">
        <f>A376&amp;B376&amp;C376</f>
        <v>0095PRÓPRIA</v>
      </c>
    </row>
    <row r="377" spans="1:33" x14ac:dyDescent="0.25">
      <c r="A377" s="137" t="s">
        <v>451</v>
      </c>
      <c r="B377" s="68" t="s">
        <v>38</v>
      </c>
      <c r="C377" s="69" t="s">
        <v>86</v>
      </c>
      <c r="D377" s="70" t="s">
        <v>40</v>
      </c>
      <c r="E377" s="70" t="s">
        <v>452</v>
      </c>
      <c r="F377" s="71" t="s">
        <v>90</v>
      </c>
      <c r="G377" s="71">
        <v>0.93799999999999994</v>
      </c>
      <c r="H377" s="72">
        <f>IF(
                        C377="INSUMO",
                                        IFERROR(
                                            IF(
                                                INDEX(
                                                    Insumos!C:C,
                                                    MATCH(
                                                        A377&amp;B377,
                                                        Insumos!I:I,
                                                        0)
                                                )="Material",
                                                INDEX(
                                                    Insumos!F:F,
                                                    MATCH(
                                                        A377&amp;B377,
                                                        Insumos!I:I,
                                                        0)
                                                ),
                                                0
                                            ),
                                            "Não encontrado"),
                                        IFERROR(
                                            INDEX(I:I,
                                                MATCH(
                                                    A377&amp;B377,AG:AG,
                                                    0)
                                            ),
                                            "Não encontrado")
                                    )</f>
        <v>0</v>
      </c>
      <c r="I377" s="72">
        <f>H377*G377/1</f>
        <v>0</v>
      </c>
      <c r="J377" s="72">
        <f t="shared" ref="J377:K380" si="238">T377 + N377 + L377 + X377 + R377 + P377 + V377</f>
        <v>37.793896000000004</v>
      </c>
      <c r="K377" s="72">
        <f t="shared" si="238"/>
        <v>35.450674448000001</v>
      </c>
      <c r="L377" s="72">
        <f>IF(
                        C377="INSUMO",
                                        IFERROR(
                                            IF(
                                                INDEX(
                                                    Insumos!C:C,
                                                    MATCH(
                                                        A377&amp;B377,
                                                        Insumos!I:I,
                                                        0)
                                                )="Mao_obra",
                                                INDEX(
                                                    Insumos!F:F,
                                                    MATCH(
                                                        A377&amp;B377,
                                                        Insumos!I:I,
                                                        0)
                                                ),
                                                0
                                            ),
                                            "Não encontrado"),
                                        IFERROR(
                                            INDEX(M:M,
                                                MATCH(
                                                    A377&amp;B377,AG:AG,
                                                    0)
                                            ),
                                            "Não encontrado")
                                    )</f>
        <v>32.773896000000001</v>
      </c>
      <c r="M377" s="72">
        <f>L377*G377/1</f>
        <v>30.741914447999999</v>
      </c>
      <c r="N377" s="72">
        <f>IF(
                        C377="INSUMO",
                                        IFERROR(
                                            IF(
                                                INDEX(
                                                    Insumos!C:C,
                                                    MATCH(
                                                        A377&amp;B377,
                                                        Insumos!I:I,
                                                        0)
                                                )="Equipamento",
                                                INDEX(
                                                    Insumos!F:F,
                                                    MATCH(
                                                        A377&amp;B377,
                                                        Insumos!I:I,
                                                        0)
                                                ),
                                                0
                                            ),
                                            "Não encontrado"),
                                        IFERROR(
                                            INDEX(O:O,
                                                MATCH(
                                                    A377&amp;B377,AG:AG,
                                                    0)
                                            ),
                                            "Não encontrado")
                                    )</f>
        <v>0</v>
      </c>
      <c r="O377" s="72">
        <f>N377*G377/1</f>
        <v>0</v>
      </c>
      <c r="P377" s="72">
        <f>IF(
                        C377="INSUMO",
                                        IFERROR(
                                            IF(
                                                INDEX(
                                                    Insumos!C:C,
                                                    MATCH(
                                                        A377&amp;B377,
                                                        Insumos!I:I,
                                                        0)
                                                )="Transporte",
                                                INDEX(
                                                    Insumos!F:F,
                                                    MATCH(
                                                        A377&amp;B377,
                                                        Insumos!I:I,
                                                        0)
                                                ),
                                                0
                                            ),
                                            "Não encontrado"),
                                        IFERROR(
                                            INDEX(Q:Q,
                                                MATCH(
                                                    A377&amp;B377,AG:AG,
                                                    0)
                                            ),
                                            "Não encontrado")
                                    )</f>
        <v>0</v>
      </c>
      <c r="Q377" s="72">
        <f>P377*G377/1</f>
        <v>0</v>
      </c>
      <c r="R377" s="72">
        <f>IF(
                        C377="INSUMO",
                                        IFERROR(
                                            IF(
                                                INDEX(
                                                    Insumos!C:C,
                                                    MATCH(
                                                        A377&amp;B377,
                                                        Insumos!I:I,
                                                        0)
                                                )="Terceirizados",
                                                INDEX(
                                                    Insumos!F:F,
                                                    MATCH(
                                                        A377&amp;B377,
                                                        Insumos!I:I,
                                                        0)
                                                ),
                                                0
                                            ),
                                            "Não encontrado"),
                                        IFERROR(
                                            INDEX(S:S,
                                                MATCH(
                                                    A377&amp;B377,AG:AG,
                                                    0)
                                            ),
                                            "Não encontrado")
                                    )</f>
        <v>0</v>
      </c>
      <c r="S377" s="72">
        <f>R377*G377/1</f>
        <v>0</v>
      </c>
      <c r="T377" s="72">
        <f>IF(
                        C377="INSUMO",
                                        IFERROR(
                                            IF(
                                                INDEX(
                                                    Insumos!C:C,
                                                    MATCH(
                                                        A377&amp;B377,
                                                        Insumos!I:I,
                                                        0)
                                                )="Comissionamento",
                                                INDEX(
                                                    Insumos!F:F,
                                                    MATCH(
                                                        A377&amp;B377,
                                                        Insumos!I:I,
                                                        0)
                                                ),
                                                0
                                            ),
                                            "Não encontrado"),
                                        IFERROR(
                                            INDEX(U:U,
                                                MATCH(
                                                    A377&amp;B377,AG:AG,
                                                    0)
                                            ),
                                            "Não encontrado")
                                    )</f>
        <v>0</v>
      </c>
      <c r="U377" s="72">
        <f>T377*G377/1</f>
        <v>0</v>
      </c>
      <c r="V377" s="72">
        <f>IF(
                        C377="INSUMO",
                                        IFERROR(
                                            IF(
                                                INDEX(
                                                    Insumos!C:C,
                                                    MATCH(
                                                        A377&amp;B377,
                                                        Insumos!I:I,
                                                        0)
                                                )="Verba",
                                                INDEX(
                                                    Insumos!F:F,
                                                    MATCH(
                                                        A377&amp;B377,
                                                        Insumos!I:I,
                                                        0)
                                                ),
                                                0
                                            ),
                                            "Não encontrado"),
                                        IFERROR(
                                            INDEX(W:W,
                                                MATCH(
                                                    A377&amp;B377,AG:AG,
                                                    0)
                                            ),
                                            "Não encontrado")
                                    )</f>
        <v>0</v>
      </c>
      <c r="W377" s="72">
        <f>V377*G377/1</f>
        <v>0</v>
      </c>
      <c r="X377" s="72">
        <f>IF(
                        C377="INSUMO",
                                        IFERROR(
                                            IF(
                                                INDEX(
                                                    Insumos!C:C,
                                                    MATCH(
                                                        A377&amp;B377,
                                                        Insumos!I:I,
                                                        0)
                                                )="Outro",
                                                INDEX(
                                                    Insumos!F:F,
                                                    MATCH(
                                                        A377&amp;B377,
                                                        Insumos!I:I,
                                                        0)
                                                ),
                                                0
                                            ),
                                            "Não encontrado"),
                                        IFERROR(
                                            INDEX(Y:Y,
                                                MATCH(
                                                    A377&amp;B377,AG:AG,
                                                    0)
                                            ),
                                            "Não encontrado")
                                    )</f>
        <v>5.0199999999999996</v>
      </c>
      <c r="Y377" s="72">
        <f>X377*G377/1</f>
        <v>4.7087599999999989</v>
      </c>
      <c r="Z377" s="72">
        <f>IF(
                            C377="INSUMO",
                            IFERROR(
                                INDEX(
                                    Insumos!F:F,
                                    MATCH(
                                        A377&amp;B377,
                                        Insumos!I:I,
                                        0)
                                ),
                                "Não encontrado"),
                            IFERROR(
                                INDEX(AA:AA,
                                    MATCH(
                                        A377&amp;B377,AG:AG,
                                        0)
                                ),
                                "Não encontrado")
                        )</f>
        <v>37.793895999999997</v>
      </c>
      <c r="AA377" s="72">
        <f>G377*Z377</f>
        <v>35.450674447999994</v>
      </c>
      <c r="AB377" s="73"/>
      <c r="AC377" s="73"/>
      <c r="AD377" s="70" t="s">
        <v>39</v>
      </c>
      <c r="AE377" s="74"/>
      <c r="AF377" s="74"/>
    </row>
    <row r="378" spans="1:33" x14ac:dyDescent="0.25">
      <c r="A378" s="138" t="s">
        <v>88</v>
      </c>
      <c r="B378" s="60" t="s">
        <v>38</v>
      </c>
      <c r="C378" s="61" t="s">
        <v>86</v>
      </c>
      <c r="D378" s="62" t="s">
        <v>40</v>
      </c>
      <c r="E378" s="62" t="s">
        <v>89</v>
      </c>
      <c r="F378" s="63" t="s">
        <v>90</v>
      </c>
      <c r="G378" s="63">
        <v>0.93799999999999994</v>
      </c>
      <c r="H378" s="64">
        <f>IF(
                        C378="INSUMO",
                                        IFERROR(
                                            IF(
                                                INDEX(
                                                    Insumos!C:C,
                                                    MATCH(
                                                        A378&amp;B378,
                                                        Insumos!I:I,
                                                        0)
                                                )="Material",
                                                INDEX(
                                                    Insumos!F:F,
                                                    MATCH(
                                                        A378&amp;B378,
                                                        Insumos!I:I,
                                                        0)
                                                ),
                                                0
                                            ),
                                            "Não encontrado"),
                                        IFERROR(
                                            INDEX(I:I,
                                                MATCH(
                                                    A378&amp;B378,AG:AG,
                                                    0)
                                            ),
                                            "Não encontrado")
                                    )</f>
        <v>0</v>
      </c>
      <c r="I378" s="64">
        <f>H378*G378/1</f>
        <v>0</v>
      </c>
      <c r="J378" s="64">
        <f t="shared" si="238"/>
        <v>28.049120000000002</v>
      </c>
      <c r="K378" s="64">
        <f t="shared" si="238"/>
        <v>26.310074560000004</v>
      </c>
      <c r="L378" s="64">
        <f>IF(
                        C378="INSUMO",
                                        IFERROR(
                                            IF(
                                                INDEX(
                                                    Insumos!C:C,
                                                    MATCH(
                                                        A378&amp;B378,
                                                        Insumos!I:I,
                                                        0)
                                                )="Mao_obra",
                                                INDEX(
                                                    Insumos!F:F,
                                                    MATCH(
                                                        A378&amp;B378,
                                                        Insumos!I:I,
                                                        0)
                                                ),
                                                0
                                            ),
                                            "Não encontrado"),
                                        IFERROR(
                                            INDEX(M:M,
                                                MATCH(
                                                    A378&amp;B378,AG:AG,
                                                    0)
                                            ),
                                            "Não encontrado")
                                    )</f>
        <v>23.079120000000003</v>
      </c>
      <c r="M378" s="64">
        <f>L378*G378/1</f>
        <v>21.648214560000003</v>
      </c>
      <c r="N378" s="64">
        <f>IF(
                        C378="INSUMO",
                                        IFERROR(
                                            IF(
                                                INDEX(
                                                    Insumos!C:C,
                                                    MATCH(
                                                        A378&amp;B378,
                                                        Insumos!I:I,
                                                        0)
                                                )="Equipamento",
                                                INDEX(
                                                    Insumos!F:F,
                                                    MATCH(
                                                        A378&amp;B378,
                                                        Insumos!I:I,
                                                        0)
                                                ),
                                                0
                                            ),
                                            "Não encontrado"),
                                        IFERROR(
                                            INDEX(O:O,
                                                MATCH(
                                                    A378&amp;B378,AG:AG,
                                                    0)
                                            ),
                                            "Não encontrado")
                                    )</f>
        <v>0</v>
      </c>
      <c r="O378" s="64">
        <f>N378*G378/1</f>
        <v>0</v>
      </c>
      <c r="P378" s="64">
        <f>IF(
                        C378="INSUMO",
                                        IFERROR(
                                            IF(
                                                INDEX(
                                                    Insumos!C:C,
                                                    MATCH(
                                                        A378&amp;B378,
                                                        Insumos!I:I,
                                                        0)
                                                )="Transporte",
                                                INDEX(
                                                    Insumos!F:F,
                                                    MATCH(
                                                        A378&amp;B378,
                                                        Insumos!I:I,
                                                        0)
                                                ),
                                                0
                                            ),
                                            "Não encontrado"),
                                        IFERROR(
                                            INDEX(Q:Q,
                                                MATCH(
                                                    A378&amp;B378,AG:AG,
                                                    0)
                                            ),
                                            "Não encontrado")
                                    )</f>
        <v>0</v>
      </c>
      <c r="Q378" s="64">
        <f>P378*G378/1</f>
        <v>0</v>
      </c>
      <c r="R378" s="64">
        <f>IF(
                        C378="INSUMO",
                                        IFERROR(
                                            IF(
                                                INDEX(
                                                    Insumos!C:C,
                                                    MATCH(
                                                        A378&amp;B378,
                                                        Insumos!I:I,
                                                        0)
                                                )="Terceirizados",
                                                INDEX(
                                                    Insumos!F:F,
                                                    MATCH(
                                                        A378&amp;B378,
                                                        Insumos!I:I,
                                                        0)
                                                ),
                                                0
                                            ),
                                            "Não encontrado"),
                                        IFERROR(
                                            INDEX(S:S,
                                                MATCH(
                                                    A378&amp;B378,AG:AG,
                                                    0)
                                            ),
                                            "Não encontrado")
                                    )</f>
        <v>0</v>
      </c>
      <c r="S378" s="64">
        <f>R378*G378/1</f>
        <v>0</v>
      </c>
      <c r="T378" s="64">
        <f>IF(
                        C378="INSUMO",
                                        IFERROR(
                                            IF(
                                                INDEX(
                                                    Insumos!C:C,
                                                    MATCH(
                                                        A378&amp;B378,
                                                        Insumos!I:I,
                                                        0)
                                                )="Comissionamento",
                                                INDEX(
                                                    Insumos!F:F,
                                                    MATCH(
                                                        A378&amp;B378,
                                                        Insumos!I:I,
                                                        0)
                                                ),
                                                0
                                            ),
                                            "Não encontrado"),
                                        IFERROR(
                                            INDEX(U:U,
                                                MATCH(
                                                    A378&amp;B378,AG:AG,
                                                    0)
                                            ),
                                            "Não encontrado")
                                    )</f>
        <v>0</v>
      </c>
      <c r="U378" s="64">
        <f>T378*G378/1</f>
        <v>0</v>
      </c>
      <c r="V378" s="64">
        <f>IF(
                        C378="INSUMO",
                                        IFERROR(
                                            IF(
                                                INDEX(
                                                    Insumos!C:C,
                                                    MATCH(
                                                        A378&amp;B378,
                                                        Insumos!I:I,
                                                        0)
                                                )="Verba",
                                                INDEX(
                                                    Insumos!F:F,
                                                    MATCH(
                                                        A378&amp;B378,
                                                        Insumos!I:I,
                                                        0)
                                                ),
                                                0
                                            ),
                                            "Não encontrado"),
                                        IFERROR(
                                            INDEX(W:W,
                                                MATCH(
                                                    A378&amp;B378,AG:AG,
                                                    0)
                                            ),
                                            "Não encontrado")
                                    )</f>
        <v>0</v>
      </c>
      <c r="W378" s="64">
        <f>V378*G378/1</f>
        <v>0</v>
      </c>
      <c r="X378" s="64">
        <f>IF(
                        C378="INSUMO",
                                        IFERROR(
                                            IF(
                                                INDEX(
                                                    Insumos!C:C,
                                                    MATCH(
                                                        A378&amp;B378,
                                                        Insumos!I:I,
                                                        0)
                                                )="Outro",
                                                INDEX(
                                                    Insumos!F:F,
                                                    MATCH(
                                                        A378&amp;B378,
                                                        Insumos!I:I,
                                                        0)
                                                ),
                                                0
                                            ),
                                            "Não encontrado"),
                                        IFERROR(
                                            INDEX(Y:Y,
                                                MATCH(
                                                    A378&amp;B378,AG:AG,
                                                    0)
                                            ),
                                            "Não encontrado")
                                    )</f>
        <v>4.97</v>
      </c>
      <c r="Y378" s="64">
        <f>X378*G378/1</f>
        <v>4.6618599999999999</v>
      </c>
      <c r="Z378" s="64">
        <f>IF(
                            C378="INSUMO",
                            IFERROR(
                                INDEX(
                                    Insumos!F:F,
                                    MATCH(
                                        A378&amp;B378,
                                        Insumos!I:I,
                                        0)
                                ),
                                "Não encontrado"),
                            IFERROR(
                                INDEX(AA:AA,
                                    MATCH(
                                        A378&amp;B378,AG:AG,
                                        0)
                                ),
                                "Não encontrado")
                        )</f>
        <v>28.049120000000002</v>
      </c>
      <c r="AA378" s="64">
        <f>G378*Z378</f>
        <v>26.31007456</v>
      </c>
      <c r="AB378" s="65"/>
      <c r="AC378" s="65"/>
      <c r="AD378" s="62" t="s">
        <v>39</v>
      </c>
      <c r="AE378" s="66"/>
      <c r="AF378" s="66"/>
    </row>
    <row r="379" spans="1:33" x14ac:dyDescent="0.25">
      <c r="A379" s="137" t="s">
        <v>453</v>
      </c>
      <c r="B379" s="68" t="s">
        <v>38</v>
      </c>
      <c r="C379" s="69" t="s">
        <v>45</v>
      </c>
      <c r="D379" s="70" t="s">
        <v>40</v>
      </c>
      <c r="E379" s="70" t="s">
        <v>454</v>
      </c>
      <c r="F379" s="71" t="s">
        <v>83</v>
      </c>
      <c r="G379" s="71">
        <v>1</v>
      </c>
      <c r="H379" s="72">
        <f>IF(
                        C379="INSUMO",
                                        IFERROR(
                                            IF(
                                                INDEX(
                                                    Insumos!C:C,
                                                    MATCH(
                                                        A379&amp;B379,
                                                        Insumos!I:I,
                                                        0)
                                                )="Material",
                                                INDEX(
                                                    Insumos!F:F,
                                                    MATCH(
                                                        A379&amp;B379,
                                                        Insumos!I:I,
                                                        0)
                                                ),
                                                0
                                            ),
                                            "Não encontrado"),
                                        IFERROR(
                                            INDEX(I:I,
                                                MATCH(
                                                    A379&amp;B379,AG:AG,
                                                    0)
                                            ),
                                            "Não encontrado")
                                    )</f>
        <v>163.16999999999999</v>
      </c>
      <c r="I379" s="72">
        <f>H379*G379/1</f>
        <v>163.16999999999999</v>
      </c>
      <c r="J379" s="72">
        <f t="shared" si="238"/>
        <v>0</v>
      </c>
      <c r="K379" s="72">
        <f t="shared" si="238"/>
        <v>0</v>
      </c>
      <c r="L379" s="72">
        <f>IF(
                        C379="INSUMO",
                                        IFERROR(
                                            IF(
                                                INDEX(
                                                    Insumos!C:C,
                                                    MATCH(
                                                        A379&amp;B379,
                                                        Insumos!I:I,
                                                        0)
                                                )="Mao_obra",
                                                INDEX(
                                                    Insumos!F:F,
                                                    MATCH(
                                                        A379&amp;B379,
                                                        Insumos!I:I,
                                                        0)
                                                ),
                                                0
                                            ),
                                            "Não encontrado"),
                                        IFERROR(
                                            INDEX(M:M,
                                                MATCH(
                                                    A379&amp;B379,AG:AG,
                                                    0)
                                            ),
                                            "Não encontrado")
                                    )</f>
        <v>0</v>
      </c>
      <c r="M379" s="72">
        <f>L379*G379/1</f>
        <v>0</v>
      </c>
      <c r="N379" s="72">
        <f>IF(
                        C379="INSUMO",
                                        IFERROR(
                                            IF(
                                                INDEX(
                                                    Insumos!C:C,
                                                    MATCH(
                                                        A379&amp;B379,
                                                        Insumos!I:I,
                                                        0)
                                                )="Equipamento",
                                                INDEX(
                                                    Insumos!F:F,
                                                    MATCH(
                                                        A379&amp;B379,
                                                        Insumos!I:I,
                                                        0)
                                                ),
                                                0
                                            ),
                                            "Não encontrado"),
                                        IFERROR(
                                            INDEX(O:O,
                                                MATCH(
                                                    A379&amp;B379,AG:AG,
                                                    0)
                                            ),
                                            "Não encontrado")
                                    )</f>
        <v>0</v>
      </c>
      <c r="O379" s="72">
        <f>N379*G379/1</f>
        <v>0</v>
      </c>
      <c r="P379" s="72">
        <f>IF(
                        C379="INSUMO",
                                        IFERROR(
                                            IF(
                                                INDEX(
                                                    Insumos!C:C,
                                                    MATCH(
                                                        A379&amp;B379,
                                                        Insumos!I:I,
                                                        0)
                                                )="Transporte",
                                                INDEX(
                                                    Insumos!F:F,
                                                    MATCH(
                                                        A379&amp;B379,
                                                        Insumos!I:I,
                                                        0)
                                                ),
                                                0
                                            ),
                                            "Não encontrado"),
                                        IFERROR(
                                            INDEX(Q:Q,
                                                MATCH(
                                                    A379&amp;B379,AG:AG,
                                                    0)
                                            ),
                                            "Não encontrado")
                                    )</f>
        <v>0</v>
      </c>
      <c r="Q379" s="72">
        <f>P379*G379/1</f>
        <v>0</v>
      </c>
      <c r="R379" s="72">
        <f>IF(
                        C379="INSUMO",
                                        IFERROR(
                                            IF(
                                                INDEX(
                                                    Insumos!C:C,
                                                    MATCH(
                                                        A379&amp;B379,
                                                        Insumos!I:I,
                                                        0)
                                                )="Terceirizados",
                                                INDEX(
                                                    Insumos!F:F,
                                                    MATCH(
                                                        A379&amp;B379,
                                                        Insumos!I:I,
                                                        0)
                                                ),
                                                0
                                            ),
                                            "Não encontrado"),
                                        IFERROR(
                                            INDEX(S:S,
                                                MATCH(
                                                    A379&amp;B379,AG:AG,
                                                    0)
                                            ),
                                            "Não encontrado")
                                    )</f>
        <v>0</v>
      </c>
      <c r="S379" s="72">
        <f>R379*G379/1</f>
        <v>0</v>
      </c>
      <c r="T379" s="72">
        <f>IF(
                        C379="INSUMO",
                                        IFERROR(
                                            IF(
                                                INDEX(
                                                    Insumos!C:C,
                                                    MATCH(
                                                        A379&amp;B379,
                                                        Insumos!I:I,
                                                        0)
                                                )="Comissionamento",
                                                INDEX(
                                                    Insumos!F:F,
                                                    MATCH(
                                                        A379&amp;B379,
                                                        Insumos!I:I,
                                                        0)
                                                ),
                                                0
                                            ),
                                            "Não encontrado"),
                                        IFERROR(
                                            INDEX(U:U,
                                                MATCH(
                                                    A379&amp;B379,AG:AG,
                                                    0)
                                            ),
                                            "Não encontrado")
                                    )</f>
        <v>0</v>
      </c>
      <c r="U379" s="72">
        <f>T379*G379/1</f>
        <v>0</v>
      </c>
      <c r="V379" s="72">
        <f>IF(
                        C379="INSUMO",
                                        IFERROR(
                                            IF(
                                                INDEX(
                                                    Insumos!C:C,
                                                    MATCH(
                                                        A379&amp;B379,
                                                        Insumos!I:I,
                                                        0)
                                                )="Verba",
                                                INDEX(
                                                    Insumos!F:F,
                                                    MATCH(
                                                        A379&amp;B379,
                                                        Insumos!I:I,
                                                        0)
                                                ),
                                                0
                                            ),
                                            "Não encontrado"),
                                        IFERROR(
                                            INDEX(W:W,
                                                MATCH(
                                                    A379&amp;B379,AG:AG,
                                                    0)
                                            ),
                                            "Não encontrado")
                                    )</f>
        <v>0</v>
      </c>
      <c r="W379" s="72">
        <f>V379*G379/1</f>
        <v>0</v>
      </c>
      <c r="X379" s="72">
        <f>IF(
                        C379="INSUMO",
                                        IFERROR(
                                            IF(
                                                INDEX(
                                                    Insumos!C:C,
                                                    MATCH(
                                                        A379&amp;B379,
                                                        Insumos!I:I,
                                                        0)
                                                )="Outro",
                                                INDEX(
                                                    Insumos!F:F,
                                                    MATCH(
                                                        A379&amp;B379,
                                                        Insumos!I:I,
                                                        0)
                                                ),
                                                0
                                            ),
                                            "Não encontrado"),
                                        IFERROR(
                                            INDEX(Y:Y,
                                                MATCH(
                                                    A379&amp;B379,AG:AG,
                                                    0)
                                            ),
                                            "Não encontrado")
                                    )</f>
        <v>0</v>
      </c>
      <c r="Y379" s="72">
        <f>X379*G379/1</f>
        <v>0</v>
      </c>
      <c r="Z379" s="72">
        <f>IF(
                            C379="INSUMO",
                            IFERROR(
                                INDEX(
                                    Insumos!F:F,
                                    MATCH(
                                        A379&amp;B379,
                                        Insumos!I:I,
                                        0)
                                ),
                                "Não encontrado"),
                            IFERROR(
                                INDEX(AA:AA,
                                    MATCH(
                                        A379&amp;B379,AG:AG,
                                        0)
                                ),
                                "Não encontrado")
                        )</f>
        <v>163.16999999999999</v>
      </c>
      <c r="AA379" s="72">
        <f>G379*Z379</f>
        <v>163.16999999999999</v>
      </c>
      <c r="AB379" s="73"/>
      <c r="AC379" s="73"/>
      <c r="AD379" s="70" t="s">
        <v>39</v>
      </c>
      <c r="AE379" s="74"/>
      <c r="AF379" s="74"/>
    </row>
    <row r="380" spans="1:33" x14ac:dyDescent="0.25">
      <c r="A380" s="138" t="s">
        <v>455</v>
      </c>
      <c r="B380" s="60" t="s">
        <v>38</v>
      </c>
      <c r="C380" s="61" t="s">
        <v>45</v>
      </c>
      <c r="D380" s="62" t="s">
        <v>40</v>
      </c>
      <c r="E380" s="62" t="s">
        <v>456</v>
      </c>
      <c r="F380" s="63" t="s">
        <v>108</v>
      </c>
      <c r="G380" s="63">
        <v>0.06</v>
      </c>
      <c r="H380" s="64">
        <f>IF(
                        C380="INSUMO",
                                        IFERROR(
                                            IF(
                                                INDEX(
                                                    Insumos!C:C,
                                                    MATCH(
                                                        A380&amp;B380,
                                                        Insumos!I:I,
                                                        0)
                                                )="Material",
                                                INDEX(
                                                    Insumos!F:F,
                                                    MATCH(
                                                        A380&amp;B380,
                                                        Insumos!I:I,
                                                        0)
                                                ),
                                                0
                                            ),
                                            "Não encontrado"),
                                        IFERROR(
                                            INDEX(I:I,
                                                MATCH(
                                                    A380&amp;B380,AG:AG,
                                                    0)
                                            ),
                                            "Não encontrado")
                                    )</f>
        <v>71</v>
      </c>
      <c r="I380" s="64">
        <f>H380*G380/1</f>
        <v>4.26</v>
      </c>
      <c r="J380" s="64">
        <f t="shared" si="238"/>
        <v>0</v>
      </c>
      <c r="K380" s="64">
        <f t="shared" si="238"/>
        <v>0</v>
      </c>
      <c r="L380" s="64">
        <f>IF(
                        C380="INSUMO",
                                        IFERROR(
                                            IF(
                                                INDEX(
                                                    Insumos!C:C,
                                                    MATCH(
                                                        A380&amp;B380,
                                                        Insumos!I:I,
                                                        0)
                                                )="Mao_obra",
                                                INDEX(
                                                    Insumos!F:F,
                                                    MATCH(
                                                        A380&amp;B380,
                                                        Insumos!I:I,
                                                        0)
                                                ),
                                                0
                                            ),
                                            "Não encontrado"),
                                        IFERROR(
                                            INDEX(M:M,
                                                MATCH(
                                                    A380&amp;B380,AG:AG,
                                                    0)
                                            ),
                                            "Não encontrado")
                                    )</f>
        <v>0</v>
      </c>
      <c r="M380" s="64">
        <f>L380*G380/1</f>
        <v>0</v>
      </c>
      <c r="N380" s="64">
        <f>IF(
                        C380="INSUMO",
                                        IFERROR(
                                            IF(
                                                INDEX(
                                                    Insumos!C:C,
                                                    MATCH(
                                                        A380&amp;B380,
                                                        Insumos!I:I,
                                                        0)
                                                )="Equipamento",
                                                INDEX(
                                                    Insumos!F:F,
                                                    MATCH(
                                                        A380&amp;B380,
                                                        Insumos!I:I,
                                                        0)
                                                ),
                                                0
                                            ),
                                            "Não encontrado"),
                                        IFERROR(
                                            INDEX(O:O,
                                                MATCH(
                                                    A380&amp;B380,AG:AG,
                                                    0)
                                            ),
                                            "Não encontrado")
                                    )</f>
        <v>0</v>
      </c>
      <c r="O380" s="64">
        <f>N380*G380/1</f>
        <v>0</v>
      </c>
      <c r="P380" s="64">
        <f>IF(
                        C380="INSUMO",
                                        IFERROR(
                                            IF(
                                                INDEX(
                                                    Insumos!C:C,
                                                    MATCH(
                                                        A380&amp;B380,
                                                        Insumos!I:I,
                                                        0)
                                                )="Transporte",
                                                INDEX(
                                                    Insumos!F:F,
                                                    MATCH(
                                                        A380&amp;B380,
                                                        Insumos!I:I,
                                                        0)
                                                ),
                                                0
                                            ),
                                            "Não encontrado"),
                                        IFERROR(
                                            INDEX(Q:Q,
                                                MATCH(
                                                    A380&amp;B380,AG:AG,
                                                    0)
                                            ),
                                            "Não encontrado")
                                    )</f>
        <v>0</v>
      </c>
      <c r="Q380" s="64">
        <f>P380*G380/1</f>
        <v>0</v>
      </c>
      <c r="R380" s="64">
        <f>IF(
                        C380="INSUMO",
                                        IFERROR(
                                            IF(
                                                INDEX(
                                                    Insumos!C:C,
                                                    MATCH(
                                                        A380&amp;B380,
                                                        Insumos!I:I,
                                                        0)
                                                )="Terceirizados",
                                                INDEX(
                                                    Insumos!F:F,
                                                    MATCH(
                                                        A380&amp;B380,
                                                        Insumos!I:I,
                                                        0)
                                                ),
                                                0
                                            ),
                                            "Não encontrado"),
                                        IFERROR(
                                            INDEX(S:S,
                                                MATCH(
                                                    A380&amp;B380,AG:AG,
                                                    0)
                                            ),
                                            "Não encontrado")
                                    )</f>
        <v>0</v>
      </c>
      <c r="S380" s="64">
        <f>R380*G380/1</f>
        <v>0</v>
      </c>
      <c r="T380" s="64">
        <f>IF(
                        C380="INSUMO",
                                        IFERROR(
                                            IF(
                                                INDEX(
                                                    Insumos!C:C,
                                                    MATCH(
                                                        A380&amp;B380,
                                                        Insumos!I:I,
                                                        0)
                                                )="Comissionamento",
                                                INDEX(
                                                    Insumos!F:F,
                                                    MATCH(
                                                        A380&amp;B380,
                                                        Insumos!I:I,
                                                        0)
                                                ),
                                                0
                                            ),
                                            "Não encontrado"),
                                        IFERROR(
                                            INDEX(U:U,
                                                MATCH(
                                                    A380&amp;B380,AG:AG,
                                                    0)
                                            ),
                                            "Não encontrado")
                                    )</f>
        <v>0</v>
      </c>
      <c r="U380" s="64">
        <f>T380*G380/1</f>
        <v>0</v>
      </c>
      <c r="V380" s="64">
        <f>IF(
                        C380="INSUMO",
                                        IFERROR(
                                            IF(
                                                INDEX(
                                                    Insumos!C:C,
                                                    MATCH(
                                                        A380&amp;B380,
                                                        Insumos!I:I,
                                                        0)
                                                )="Verba",
                                                INDEX(
                                                    Insumos!F:F,
                                                    MATCH(
                                                        A380&amp;B380,
                                                        Insumos!I:I,
                                                        0)
                                                ),
                                                0
                                            ),
                                            "Não encontrado"),
                                        IFERROR(
                                            INDEX(W:W,
                                                MATCH(
                                                    A380&amp;B380,AG:AG,
                                                    0)
                                            ),
                                            "Não encontrado")
                                    )</f>
        <v>0</v>
      </c>
      <c r="W380" s="64">
        <f>V380*G380/1</f>
        <v>0</v>
      </c>
      <c r="X380" s="64">
        <f>IF(
                        C380="INSUMO",
                                        IFERROR(
                                            IF(
                                                INDEX(
                                                    Insumos!C:C,
                                                    MATCH(
                                                        A380&amp;B380,
                                                        Insumos!I:I,
                                                        0)
                                                )="Outro",
                                                INDEX(
                                                    Insumos!F:F,
                                                    MATCH(
                                                        A380&amp;B380,
                                                        Insumos!I:I,
                                                        0)
                                                ),
                                                0
                                            ),
                                            "Não encontrado"),
                                        IFERROR(
                                            INDEX(Y:Y,
                                                MATCH(
                                                    A380&amp;B380,AG:AG,
                                                    0)
                                            ),
                                            "Não encontrado")
                                    )</f>
        <v>0</v>
      </c>
      <c r="Y380" s="64">
        <f>X380*G380/1</f>
        <v>0</v>
      </c>
      <c r="Z380" s="64">
        <f>IF(
                            C380="INSUMO",
                            IFERROR(
                                INDEX(
                                    Insumos!F:F,
                                    MATCH(
                                        A380&amp;B380,
                                        Insumos!I:I,
                                        0)
                                ),
                                "Não encontrado"),
                            IFERROR(
                                INDEX(AA:AA,
                                    MATCH(
                                        A380&amp;B380,AG:AG,
                                        0)
                                ),
                                "Não encontrado")
                        )</f>
        <v>71</v>
      </c>
      <c r="AA380" s="64">
        <f>G380*Z380</f>
        <v>4.26</v>
      </c>
      <c r="AB380" s="65"/>
      <c r="AC380" s="65"/>
      <c r="AD380" s="62" t="s">
        <v>39</v>
      </c>
      <c r="AE380" s="66"/>
      <c r="AF380" s="66"/>
    </row>
    <row r="381" spans="1:33" x14ac:dyDescent="0.25">
      <c r="A381" s="136" t="s">
        <v>457</v>
      </c>
      <c r="B381" s="51" t="s">
        <v>38</v>
      </c>
      <c r="C381" s="52" t="s">
        <v>39</v>
      </c>
      <c r="D381" s="53" t="s">
        <v>40</v>
      </c>
      <c r="E381" s="53" t="s">
        <v>458</v>
      </c>
      <c r="F381" s="54" t="s">
        <v>108</v>
      </c>
      <c r="G381" s="55"/>
      <c r="H381" s="56"/>
      <c r="I381" s="56">
        <f>SUM(I382:I389)</f>
        <v>606.75324123900009</v>
      </c>
      <c r="J381" s="56"/>
      <c r="K381" s="56">
        <f>SUM(K382:K389)</f>
        <v>369.72800948788779</v>
      </c>
      <c r="L381" s="56"/>
      <c r="M381" s="56">
        <f>SUM(M382:M389)</f>
        <v>314.87899825245097</v>
      </c>
      <c r="N381" s="56"/>
      <c r="O381" s="56">
        <f>SUM(O382:O389)</f>
        <v>1.1983785383118335</v>
      </c>
      <c r="P381" s="56"/>
      <c r="Q381" s="56">
        <f>SUM(Q382:Q389)</f>
        <v>0</v>
      </c>
      <c r="R381" s="56"/>
      <c r="S381" s="56">
        <f>SUM(S382:S389)</f>
        <v>0</v>
      </c>
      <c r="T381" s="56"/>
      <c r="U381" s="56">
        <f>SUM(U382:U389)</f>
        <v>0</v>
      </c>
      <c r="V381" s="56"/>
      <c r="W381" s="56">
        <f>SUM(W382:W389)</f>
        <v>0</v>
      </c>
      <c r="X381" s="56"/>
      <c r="Y381" s="56">
        <f>SUM(Y382:Y389)</f>
        <v>53.650632697125005</v>
      </c>
      <c r="Z381" s="56"/>
      <c r="AA381" s="56">
        <f>SUM(AA382:AA389)</f>
        <v>976.48125072688788</v>
      </c>
      <c r="AB381" s="57" t="s">
        <v>39</v>
      </c>
      <c r="AC381" s="57"/>
      <c r="AD381" s="53" t="s">
        <v>39</v>
      </c>
      <c r="AE381" s="58" t="s">
        <v>39</v>
      </c>
      <c r="AF381" s="58" t="s">
        <v>459</v>
      </c>
      <c r="AG381" t="str">
        <f>A381&amp;B381&amp;C381</f>
        <v>94990SINAPI</v>
      </c>
    </row>
    <row r="382" spans="1:33" x14ac:dyDescent="0.25">
      <c r="A382" s="137" t="s">
        <v>401</v>
      </c>
      <c r="B382" s="68" t="s">
        <v>38</v>
      </c>
      <c r="C382" s="69" t="s">
        <v>86</v>
      </c>
      <c r="D382" s="70" t="s">
        <v>40</v>
      </c>
      <c r="E382" s="70" t="s">
        <v>402</v>
      </c>
      <c r="F382" s="71" t="s">
        <v>108</v>
      </c>
      <c r="G382" s="71">
        <v>1.2315</v>
      </c>
      <c r="H382" s="72">
        <f>IF(
                        C382="INSUMO",
                                        IFERROR(
                                            IF(
                                                INDEX(
                                                    Insumos!C:C,
                                                    MATCH(
                                                        A382&amp;B382,
                                                        Insumos!I:I,
                                                        0)
                                                )="Material",
                                                INDEX(
                                                    Insumos!F:F,
                                                    MATCH(
                                                        A382&amp;B382,
                                                        Insumos!I:I,
                                                        0)
                                                ),
                                                0
                                            ),
                                            "Não encontrado"),
                                        IFERROR(
                                            INDEX(I:I,
                                                MATCH(
                                                    A382&amp;B382,AG:AG,
                                                    0)
                                            ),
                                            "Não encontrado")
                                    )</f>
        <v>474.91590600000001</v>
      </c>
      <c r="I382" s="72">
        <f t="shared" ref="I382:I389" si="239">H382*G382/1</f>
        <v>584.85893823900005</v>
      </c>
      <c r="J382" s="72">
        <f t="shared" ref="J382:K389" si="240">T382 + N382 + L382 + X382 + R382 + P382 + V382</f>
        <v>133.07696777163443</v>
      </c>
      <c r="K382" s="72">
        <f t="shared" si="240"/>
        <v>163.88428581076778</v>
      </c>
      <c r="L382" s="72">
        <f>IF(
                        C382="INSUMO",
                                        IFERROR(
                                            IF(
                                                INDEX(
                                                    Insumos!C:C,
                                                    MATCH(
                                                        A382&amp;B382,
                                                        Insumos!I:I,
                                                        0)
                                                )="Mao_obra",
                                                INDEX(
                                                    Insumos!F:F,
                                                    MATCH(
                                                        A382&amp;B382,
                                                        Insumos!I:I,
                                                        0)
                                                ),
                                                0
                                            ),
                                            "Não encontrado"),
                                        IFERROR(
                                            INDEX(M:M,
                                                MATCH(
                                                    A382&amp;B382,AG:AG,
                                                    0)
                                            ),
                                            "Não encontrado")
                                    )</f>
        <v>112.61859324022001</v>
      </c>
      <c r="M382" s="72">
        <f t="shared" ref="M382:M389" si="241">L382*G382/1</f>
        <v>138.68979757533094</v>
      </c>
      <c r="N382" s="72">
        <f>IF(
                        C382="INSUMO",
                                        IFERROR(
                                            IF(
                                                INDEX(
                                                    Insumos!C:C,
                                                    MATCH(
                                                        A382&amp;B382,
                                                        Insumos!I:I,
                                                        0)
                                                )="Equipamento",
                                                INDEX(
                                                    Insumos!F:F,
                                                    MATCH(
                                                        A382&amp;B382,
                                                        Insumos!I:I,
                                                        0)
                                                ),
                                                0
                                            ),
                                            "Não encontrado"),
                                        IFERROR(
                                            INDEX(O:O,
                                                MATCH(
                                                    A382&amp;B382,AG:AG,
                                                    0)
                                            ),
                                            "Não encontrado")
                                    )</f>
        <v>0.97310478141439982</v>
      </c>
      <c r="O382" s="72">
        <f t="shared" ref="O382:O389" si="242">N382*G382/1</f>
        <v>1.1983785383118335</v>
      </c>
      <c r="P382" s="72">
        <f>IF(
                        C382="INSUMO",
                                        IFERROR(
                                            IF(
                                                INDEX(
                                                    Insumos!C:C,
                                                    MATCH(
                                                        A382&amp;B382,
                                                        Insumos!I:I,
                                                        0)
                                                )="Transporte",
                                                INDEX(
                                                    Insumos!F:F,
                                                    MATCH(
                                                        A382&amp;B382,
                                                        Insumos!I:I,
                                                        0)
                                                ),
                                                0
                                            ),
                                            "Não encontrado"),
                                        IFERROR(
                                            INDEX(Q:Q,
                                                MATCH(
                                                    A382&amp;B382,AG:AG,
                                                    0)
                                            ),
                                            "Não encontrado")
                                    )</f>
        <v>0</v>
      </c>
      <c r="Q382" s="72">
        <f t="shared" ref="Q382:Q389" si="243">P382*G382/1</f>
        <v>0</v>
      </c>
      <c r="R382" s="72">
        <f>IF(
                        C382="INSUMO",
                                        IFERROR(
                                            IF(
                                                INDEX(
                                                    Insumos!C:C,
                                                    MATCH(
                                                        A382&amp;B382,
                                                        Insumos!I:I,
                                                        0)
                                                )="Terceirizados",
                                                INDEX(
                                                    Insumos!F:F,
                                                    MATCH(
                                                        A382&amp;B382,
                                                        Insumos!I:I,
                                                        0)
                                                ),
                                                0
                                            ),
                                            "Não encontrado"),
                                        IFERROR(
                                            INDEX(S:S,
                                                MATCH(
                                                    A382&amp;B382,AG:AG,
                                                    0)
                                            ),
                                            "Não encontrado")
                                    )</f>
        <v>0</v>
      </c>
      <c r="S382" s="72">
        <f t="shared" ref="S382:S389" si="244">R382*G382/1</f>
        <v>0</v>
      </c>
      <c r="T382" s="72">
        <f>IF(
                        C382="INSUMO",
                                        IFERROR(
                                            IF(
                                                INDEX(
                                                    Insumos!C:C,
                                                    MATCH(
                                                        A382&amp;B382,
                                                        Insumos!I:I,
                                                        0)
                                                )="Comissionamento",
                                                INDEX(
                                                    Insumos!F:F,
                                                    MATCH(
                                                        A382&amp;B382,
                                                        Insumos!I:I,
                                                        0)
                                                ),
                                                0
                                            ),
                                            "Não encontrado"),
                                        IFERROR(
                                            INDEX(U:U,
                                                MATCH(
                                                    A382&amp;B382,AG:AG,
                                                    0)
                                            ),
                                            "Não encontrado")
                                    )</f>
        <v>0</v>
      </c>
      <c r="U382" s="72">
        <f t="shared" ref="U382:U389" si="245">T382*G382/1</f>
        <v>0</v>
      </c>
      <c r="V382" s="72">
        <f>IF(
                        C382="INSUMO",
                                        IFERROR(
                                            IF(
                                                INDEX(
                                                    Insumos!C:C,
                                                    MATCH(
                                                        A382&amp;B382,
                                                        Insumos!I:I,
                                                        0)
                                                )="Verba",
                                                INDEX(
                                                    Insumos!F:F,
                                                    MATCH(
                                                        A382&amp;B382,
                                                        Insumos!I:I,
                                                        0)
                                                ),
                                                0
                                            ),
                                            "Não encontrado"),
                                        IFERROR(
                                            INDEX(W:W,
                                                MATCH(
                                                    A382&amp;B382,AG:AG,
                                                    0)
                                            ),
                                            "Não encontrado")
                                    )</f>
        <v>0</v>
      </c>
      <c r="W382" s="72">
        <f t="shared" ref="W382:W389" si="246">V382*G382/1</f>
        <v>0</v>
      </c>
      <c r="X382" s="72">
        <f>IF(
                        C382="INSUMO",
                                        IFERROR(
                                            IF(
                                                INDEX(
                                                    Insumos!C:C,
                                                    MATCH(
                                                        A382&amp;B382,
                                                        Insumos!I:I,
                                                        0)
                                                )="Outro",
                                                INDEX(
                                                    Insumos!F:F,
                                                    MATCH(
                                                        A382&amp;B382,
                                                        Insumos!I:I,
                                                        0)
                                                ),
                                                0
                                            ),
                                            "Não encontrado"),
                                        IFERROR(
                                            INDEX(Y:Y,
                                                MATCH(
                                                    A382&amp;B382,AG:AG,
                                                    0)
                                            ),
                                            "Não encontrado")
                                    )</f>
        <v>19.48526975</v>
      </c>
      <c r="Y382" s="72">
        <f t="shared" ref="Y382:Y389" si="247">X382*G382/1</f>
        <v>23.996109697125</v>
      </c>
      <c r="Z382" s="72">
        <f>IF(
                            C382="INSUMO",
                            IFERROR(
                                INDEX(
                                    Insumos!F:F,
                                    MATCH(
                                        A382&amp;B382,
                                        Insumos!I:I,
                                        0)
                                ),
                                "Não encontrado"),
                            IFERROR(
                                INDEX(AA:AA,
                                    MATCH(
                                        A382&amp;B382,AG:AG,
                                        0)
                                ),
                                "Não encontrado")
                        )</f>
        <v>607.99287377163444</v>
      </c>
      <c r="AA382" s="72">
        <f t="shared" ref="AA382:AA389" si="248">G382*Z382</f>
        <v>748.74322404976783</v>
      </c>
      <c r="AB382" s="73"/>
      <c r="AC382" s="73"/>
      <c r="AD382" s="70" t="s">
        <v>39</v>
      </c>
      <c r="AE382" s="74"/>
      <c r="AF382" s="74"/>
    </row>
    <row r="383" spans="1:33" x14ac:dyDescent="0.25">
      <c r="A383" s="138" t="s">
        <v>88</v>
      </c>
      <c r="B383" s="60" t="s">
        <v>38</v>
      </c>
      <c r="C383" s="61" t="s">
        <v>86</v>
      </c>
      <c r="D383" s="62" t="s">
        <v>40</v>
      </c>
      <c r="E383" s="62" t="s">
        <v>89</v>
      </c>
      <c r="F383" s="63" t="s">
        <v>90</v>
      </c>
      <c r="G383" s="63">
        <v>3.0417000000000001</v>
      </c>
      <c r="H383" s="64">
        <f>IF(
                        C383="INSUMO",
                                        IFERROR(
                                            IF(
                                                INDEX(
                                                    Insumos!C:C,
                                                    MATCH(
                                                        A383&amp;B383,
                                                        Insumos!I:I,
                                                        0)
                                                )="Material",
                                                INDEX(
                                                    Insumos!F:F,
                                                    MATCH(
                                                        A383&amp;B383,
                                                        Insumos!I:I,
                                                        0)
                                                ),
                                                0
                                            ),
                                            "Não encontrado"),
                                        IFERROR(
                                            INDEX(I:I,
                                                MATCH(
                                                    A383&amp;B383,AG:AG,
                                                    0)
                                            ),
                                            "Não encontrado")
                                    )</f>
        <v>0</v>
      </c>
      <c r="I383" s="64">
        <f t="shared" si="239"/>
        <v>0</v>
      </c>
      <c r="J383" s="64">
        <f t="shared" si="240"/>
        <v>28.049120000000002</v>
      </c>
      <c r="K383" s="64">
        <f t="shared" si="240"/>
        <v>85.317008304000012</v>
      </c>
      <c r="L383" s="64">
        <f>IF(
                        C383="INSUMO",
                                        IFERROR(
                                            IF(
                                                INDEX(
                                                    Insumos!C:C,
                                                    MATCH(
                                                        A383&amp;B383,
                                                        Insumos!I:I,
                                                        0)
                                                )="Mao_obra",
                                                INDEX(
                                                    Insumos!F:F,
                                                    MATCH(
                                                        A383&amp;B383,
                                                        Insumos!I:I,
                                                        0)
                                                ),
                                                0
                                            ),
                                            "Não encontrado"),
                                        IFERROR(
                                            INDEX(M:M,
                                                MATCH(
                                                    A383&amp;B383,AG:AG,
                                                    0)
                                            ),
                                            "Não encontrado")
                                    )</f>
        <v>23.079120000000003</v>
      </c>
      <c r="M383" s="64">
        <f t="shared" si="241"/>
        <v>70.199759304000011</v>
      </c>
      <c r="N383" s="64">
        <f>IF(
                        C383="INSUMO",
                                        IFERROR(
                                            IF(
                                                INDEX(
                                                    Insumos!C:C,
                                                    MATCH(
                                                        A383&amp;B383,
                                                        Insumos!I:I,
                                                        0)
                                                )="Equipamento",
                                                INDEX(
                                                    Insumos!F:F,
                                                    MATCH(
                                                        A383&amp;B383,
                                                        Insumos!I:I,
                                                        0)
                                                ),
                                                0
                                            ),
                                            "Não encontrado"),
                                        IFERROR(
                                            INDEX(O:O,
                                                MATCH(
                                                    A383&amp;B383,AG:AG,
                                                    0)
                                            ),
                                            "Não encontrado")
                                    )</f>
        <v>0</v>
      </c>
      <c r="O383" s="64">
        <f t="shared" si="242"/>
        <v>0</v>
      </c>
      <c r="P383" s="64">
        <f>IF(
                        C383="INSUMO",
                                        IFERROR(
                                            IF(
                                                INDEX(
                                                    Insumos!C:C,
                                                    MATCH(
                                                        A383&amp;B383,
                                                        Insumos!I:I,
                                                        0)
                                                )="Transporte",
                                                INDEX(
                                                    Insumos!F:F,
                                                    MATCH(
                                                        A383&amp;B383,
                                                        Insumos!I:I,
                                                        0)
                                                ),
                                                0
                                            ),
                                            "Não encontrado"),
                                        IFERROR(
                                            INDEX(Q:Q,
                                                MATCH(
                                                    A383&amp;B383,AG:AG,
                                                    0)
                                            ),
                                            "Não encontrado")
                                    )</f>
        <v>0</v>
      </c>
      <c r="Q383" s="64">
        <f t="shared" si="243"/>
        <v>0</v>
      </c>
      <c r="R383" s="64">
        <f>IF(
                        C383="INSUMO",
                                        IFERROR(
                                            IF(
                                                INDEX(
                                                    Insumos!C:C,
                                                    MATCH(
                                                        A383&amp;B383,
                                                        Insumos!I:I,
                                                        0)
                                                )="Terceirizados",
                                                INDEX(
                                                    Insumos!F:F,
                                                    MATCH(
                                                        A383&amp;B383,
                                                        Insumos!I:I,
                                                        0)
                                                ),
                                                0
                                            ),
                                            "Não encontrado"),
                                        IFERROR(
                                            INDEX(S:S,
                                                MATCH(
                                                    A383&amp;B383,AG:AG,
                                                    0)
                                            ),
                                            "Não encontrado")
                                    )</f>
        <v>0</v>
      </c>
      <c r="S383" s="64">
        <f t="shared" si="244"/>
        <v>0</v>
      </c>
      <c r="T383" s="64">
        <f>IF(
                        C383="INSUMO",
                                        IFERROR(
                                            IF(
                                                INDEX(
                                                    Insumos!C:C,
                                                    MATCH(
                                                        A383&amp;B383,
                                                        Insumos!I:I,
                                                        0)
                                                )="Comissionamento",
                                                INDEX(
                                                    Insumos!F:F,
                                                    MATCH(
                                                        A383&amp;B383,
                                                        Insumos!I:I,
                                                        0)
                                                ),
                                                0
                                            ),
                                            "Não encontrado"),
                                        IFERROR(
                                            INDEX(U:U,
                                                MATCH(
                                                    A383&amp;B383,AG:AG,
                                                    0)
                                            ),
                                            "Não encontrado")
                                    )</f>
        <v>0</v>
      </c>
      <c r="U383" s="64">
        <f t="shared" si="245"/>
        <v>0</v>
      </c>
      <c r="V383" s="64">
        <f>IF(
                        C383="INSUMO",
                                        IFERROR(
                                            IF(
                                                INDEX(
                                                    Insumos!C:C,
                                                    MATCH(
                                                        A383&amp;B383,
                                                        Insumos!I:I,
                                                        0)
                                                )="Verba",
                                                INDEX(
                                                    Insumos!F:F,
                                                    MATCH(
                                                        A383&amp;B383,
                                                        Insumos!I:I,
                                                        0)
                                                ),
                                                0
                                            ),
                                            "Não encontrado"),
                                        IFERROR(
                                            INDEX(W:W,
                                                MATCH(
                                                    A383&amp;B383,AG:AG,
                                                    0)
                                            ),
                                            "Não encontrado")
                                    )</f>
        <v>0</v>
      </c>
      <c r="W383" s="64">
        <f t="shared" si="246"/>
        <v>0</v>
      </c>
      <c r="X383" s="64">
        <f>IF(
                        C383="INSUMO",
                                        IFERROR(
                                            IF(
                                                INDEX(
                                                    Insumos!C:C,
                                                    MATCH(
                                                        A383&amp;B383,
                                                        Insumos!I:I,
                                                        0)
                                                )="Outro",
                                                INDEX(
                                                    Insumos!F:F,
                                                    MATCH(
                                                        A383&amp;B383,
                                                        Insumos!I:I,
                                                        0)
                                                ),
                                                0
                                            ),
                                            "Não encontrado"),
                                        IFERROR(
                                            INDEX(Y:Y,
                                                MATCH(
                                                    A383&amp;B383,AG:AG,
                                                    0)
                                            ),
                                            "Não encontrado")
                                    )</f>
        <v>4.97</v>
      </c>
      <c r="Y383" s="64">
        <f t="shared" si="247"/>
        <v>15.117248999999999</v>
      </c>
      <c r="Z383" s="64">
        <f>IF(
                            C383="INSUMO",
                            IFERROR(
                                INDEX(
                                    Insumos!F:F,
                                    MATCH(
                                        A383&amp;B383,
                                        Insumos!I:I,
                                        0)
                                ),
                                "Não encontrado"),
                            IFERROR(
                                INDEX(AA:AA,
                                    MATCH(
                                        A383&amp;B383,AG:AG,
                                        0)
                                ),
                                "Não encontrado")
                        )</f>
        <v>28.049120000000002</v>
      </c>
      <c r="AA383" s="64">
        <f t="shared" si="248"/>
        <v>85.317008304000012</v>
      </c>
      <c r="AB383" s="65"/>
      <c r="AC383" s="65"/>
      <c r="AD383" s="62" t="s">
        <v>39</v>
      </c>
      <c r="AE383" s="66"/>
      <c r="AF383" s="66"/>
    </row>
    <row r="384" spans="1:33" x14ac:dyDescent="0.25">
      <c r="A384" s="137" t="s">
        <v>166</v>
      </c>
      <c r="B384" s="68" t="s">
        <v>38</v>
      </c>
      <c r="C384" s="69" t="s">
        <v>86</v>
      </c>
      <c r="D384" s="70" t="s">
        <v>40</v>
      </c>
      <c r="E384" s="70" t="s">
        <v>167</v>
      </c>
      <c r="F384" s="71" t="s">
        <v>90</v>
      </c>
      <c r="G384" s="71">
        <v>1.4149</v>
      </c>
      <c r="H384" s="72">
        <f>IF(
                        C384="INSUMO",
                                        IFERROR(
                                            IF(
                                                INDEX(
                                                    Insumos!C:C,
                                                    MATCH(
                                                        A384&amp;B384,
                                                        Insumos!I:I,
                                                        0)
                                                )="Material",
                                                INDEX(
                                                    Insumos!F:F,
                                                    MATCH(
                                                        A384&amp;B384,
                                                        Insumos!I:I,
                                                        0)
                                                ),
                                                0
                                            ),
                                            "Não encontrado"),
                                        IFERROR(
                                            INDEX(I:I,
                                                MATCH(
                                                    A384&amp;B384,AG:AG,
                                                    0)
                                            ),
                                            "Não encontrado")
                                    )</f>
        <v>0</v>
      </c>
      <c r="I384" s="72">
        <f t="shared" si="239"/>
        <v>0</v>
      </c>
      <c r="J384" s="72">
        <f t="shared" si="240"/>
        <v>38.106880000000004</v>
      </c>
      <c r="K384" s="72">
        <f t="shared" si="240"/>
        <v>53.917424512000004</v>
      </c>
      <c r="L384" s="72">
        <f>IF(
                        C384="INSUMO",
                                        IFERROR(
                                            IF(
                                                INDEX(
                                                    Insumos!C:C,
                                                    MATCH(
                                                        A384&amp;B384,
                                                        Insumos!I:I,
                                                        0)
                                                )="Mao_obra",
                                                INDEX(
                                                    Insumos!F:F,
                                                    MATCH(
                                                        A384&amp;B384,
                                                        Insumos!I:I,
                                                        0)
                                                ),
                                                0
                                            ),
                                            "Não encontrado"),
                                        IFERROR(
                                            INDEX(M:M,
                                                MATCH(
                                                    A384&amp;B384,AG:AG,
                                                    0)
                                            ),
                                            "Não encontrado")
                                    )</f>
        <v>33.086880000000001</v>
      </c>
      <c r="M384" s="72">
        <f t="shared" si="241"/>
        <v>46.814626512000004</v>
      </c>
      <c r="N384" s="72">
        <f>IF(
                        C384="INSUMO",
                                        IFERROR(
                                            IF(
                                                INDEX(
                                                    Insumos!C:C,
                                                    MATCH(
                                                        A384&amp;B384,
                                                        Insumos!I:I,
                                                        0)
                                                )="Equipamento",
                                                INDEX(
                                                    Insumos!F:F,
                                                    MATCH(
                                                        A384&amp;B384,
                                                        Insumos!I:I,
                                                        0)
                                                ),
                                                0
                                            ),
                                            "Não encontrado"),
                                        IFERROR(
                                            INDEX(O:O,
                                                MATCH(
                                                    A384&amp;B384,AG:AG,
                                                    0)
                                            ),
                                            "Não encontrado")
                                    )</f>
        <v>0</v>
      </c>
      <c r="O384" s="72">
        <f t="shared" si="242"/>
        <v>0</v>
      </c>
      <c r="P384" s="72">
        <f>IF(
                        C384="INSUMO",
                                        IFERROR(
                                            IF(
                                                INDEX(
                                                    Insumos!C:C,
                                                    MATCH(
                                                        A384&amp;B384,
                                                        Insumos!I:I,
                                                        0)
                                                )="Transporte",
                                                INDEX(
                                                    Insumos!F:F,
                                                    MATCH(
                                                        A384&amp;B384,
                                                        Insumos!I:I,
                                                        0)
                                                ),
                                                0
                                            ),
                                            "Não encontrado"),
                                        IFERROR(
                                            INDEX(Q:Q,
                                                MATCH(
                                                    A384&amp;B384,AG:AG,
                                                    0)
                                            ),
                                            "Não encontrado")
                                    )</f>
        <v>0</v>
      </c>
      <c r="Q384" s="72">
        <f t="shared" si="243"/>
        <v>0</v>
      </c>
      <c r="R384" s="72">
        <f>IF(
                        C384="INSUMO",
                                        IFERROR(
                                            IF(
                                                INDEX(
                                                    Insumos!C:C,
                                                    MATCH(
                                                        A384&amp;B384,
                                                        Insumos!I:I,
                                                        0)
                                                )="Terceirizados",
                                                INDEX(
                                                    Insumos!F:F,
                                                    MATCH(
                                                        A384&amp;B384,
                                                        Insumos!I:I,
                                                        0)
                                                ),
                                                0
                                            ),
                                            "Não encontrado"),
                                        IFERROR(
                                            INDEX(S:S,
                                                MATCH(
                                                    A384&amp;B384,AG:AG,
                                                    0)
                                            ),
                                            "Não encontrado")
                                    )</f>
        <v>0</v>
      </c>
      <c r="S384" s="72">
        <f t="shared" si="244"/>
        <v>0</v>
      </c>
      <c r="T384" s="72">
        <f>IF(
                        C384="INSUMO",
                                        IFERROR(
                                            IF(
                                                INDEX(
                                                    Insumos!C:C,
                                                    MATCH(
                                                        A384&amp;B384,
                                                        Insumos!I:I,
                                                        0)
                                                )="Comissionamento",
                                                INDEX(
                                                    Insumos!F:F,
                                                    MATCH(
                                                        A384&amp;B384,
                                                        Insumos!I:I,
                                                        0)
                                                ),
                                                0
                                            ),
                                            "Não encontrado"),
                                        IFERROR(
                                            INDEX(U:U,
                                                MATCH(
                                                    A384&amp;B384,AG:AG,
                                                    0)
                                            ),
                                            "Não encontrado")
                                    )</f>
        <v>0</v>
      </c>
      <c r="U384" s="72">
        <f t="shared" si="245"/>
        <v>0</v>
      </c>
      <c r="V384" s="72">
        <f>IF(
                        C384="INSUMO",
                                        IFERROR(
                                            IF(
                                                INDEX(
                                                    Insumos!C:C,
                                                    MATCH(
                                                        A384&amp;B384,
                                                        Insumos!I:I,
                                                        0)
                                                )="Verba",
                                                INDEX(
                                                    Insumos!F:F,
                                                    MATCH(
                                                        A384&amp;B384,
                                                        Insumos!I:I,
                                                        0)
                                                ),
                                                0
                                            ),
                                            "Não encontrado"),
                                        IFERROR(
                                            INDEX(W:W,
                                                MATCH(
                                                    A384&amp;B384,AG:AG,
                                                    0)
                                            ),
                                            "Não encontrado")
                                    )</f>
        <v>0</v>
      </c>
      <c r="W384" s="72">
        <f t="shared" si="246"/>
        <v>0</v>
      </c>
      <c r="X384" s="72">
        <f>IF(
                        C384="INSUMO",
                                        IFERROR(
                                            IF(
                                                INDEX(
                                                    Insumos!C:C,
                                                    MATCH(
                                                        A384&amp;B384,
                                                        Insumos!I:I,
                                                        0)
                                                )="Outro",
                                                INDEX(
                                                    Insumos!F:F,
                                                    MATCH(
                                                        A384&amp;B384,
                                                        Insumos!I:I,
                                                        0)
                                                ),
                                                0
                                            ),
                                            "Não encontrado"),
                                        IFERROR(
                                            INDEX(Y:Y,
                                                MATCH(
                                                    A384&amp;B384,AG:AG,
                                                    0)
                                            ),
                                            "Não encontrado")
                                    )</f>
        <v>5.0199999999999996</v>
      </c>
      <c r="Y384" s="72">
        <f t="shared" si="247"/>
        <v>7.1027979999999999</v>
      </c>
      <c r="Z384" s="72">
        <f>IF(
                            C384="INSUMO",
                            IFERROR(
                                INDEX(
                                    Insumos!F:F,
                                    MATCH(
                                        A384&amp;B384,
                                        Insumos!I:I,
                                        0)
                                ),
                                "Não encontrado"),
                            IFERROR(
                                INDEX(AA:AA,
                                    MATCH(
                                        A384&amp;B384,AG:AG,
                                        0)
                                ),
                                "Não encontrado")
                        )</f>
        <v>38.106879999999997</v>
      </c>
      <c r="AA384" s="72">
        <f t="shared" si="248"/>
        <v>53.917424511999997</v>
      </c>
      <c r="AB384" s="73"/>
      <c r="AC384" s="73"/>
      <c r="AD384" s="70" t="s">
        <v>39</v>
      </c>
      <c r="AE384" s="74"/>
      <c r="AF384" s="74"/>
    </row>
    <row r="385" spans="1:33" x14ac:dyDescent="0.25">
      <c r="A385" s="138" t="s">
        <v>91</v>
      </c>
      <c r="B385" s="60" t="s">
        <v>38</v>
      </c>
      <c r="C385" s="61" t="s">
        <v>86</v>
      </c>
      <c r="D385" s="62" t="s">
        <v>40</v>
      </c>
      <c r="E385" s="62" t="s">
        <v>92</v>
      </c>
      <c r="F385" s="63" t="s">
        <v>90</v>
      </c>
      <c r="G385" s="63">
        <v>1.6268</v>
      </c>
      <c r="H385" s="64">
        <f>IF(
                        C385="INSUMO",
                                        IFERROR(
                                            IF(
                                                INDEX(
                                                    Insumos!C:C,
                                                    MATCH(
                                                        A385&amp;B385,
                                                        Insumos!I:I,
                                                        0)
                                                )="Material",
                                                INDEX(
                                                    Insumos!F:F,
                                                    MATCH(
                                                        A385&amp;B385,
                                                        Insumos!I:I,
                                                        0)
                                                ),
                                                0
                                            ),
                                            "Não encontrado"),
                                        IFERROR(
                                            INDEX(I:I,
                                                MATCH(
                                                    A385&amp;B385,AG:AG,
                                                    0)
                                            ),
                                            "Não encontrado")
                                    )</f>
        <v>0</v>
      </c>
      <c r="I385" s="64">
        <f t="shared" si="239"/>
        <v>0</v>
      </c>
      <c r="J385" s="64">
        <f t="shared" si="240"/>
        <v>40.944978400000004</v>
      </c>
      <c r="K385" s="64">
        <f t="shared" si="240"/>
        <v>66.609290861120002</v>
      </c>
      <c r="L385" s="64">
        <f>IF(
                        C385="INSUMO",
                                        IFERROR(
                                            IF(
                                                INDEX(
                                                    Insumos!C:C,
                                                    MATCH(
                                                        A385&amp;B385,
                                                        Insumos!I:I,
                                                        0)
                                                )="Mao_obra",
                                                INDEX(
                                                    Insumos!F:F,
                                                    MATCH(
                                                        A385&amp;B385,
                                                        Insumos!I:I,
                                                        0)
                                                ),
                                                0
                                            ),
                                            "Não encontrado"),
                                        IFERROR(
                                            INDEX(M:M,
                                                MATCH(
                                                    A385&amp;B385,AG:AG,
                                                    0)
                                            ),
                                            "Não encontrado")
                                    )</f>
        <v>36.374978400000003</v>
      </c>
      <c r="M385" s="64">
        <f t="shared" si="241"/>
        <v>59.174814861120005</v>
      </c>
      <c r="N385" s="64">
        <f>IF(
                        C385="INSUMO",
                                        IFERROR(
                                            IF(
                                                INDEX(
                                                    Insumos!C:C,
                                                    MATCH(
                                                        A385&amp;B385,
                                                        Insumos!I:I,
                                                        0)
                                                )="Equipamento",
                                                INDEX(
                                                    Insumos!F:F,
                                                    MATCH(
                                                        A385&amp;B385,
                                                        Insumos!I:I,
                                                        0)
                                                ),
                                                0
                                            ),
                                            "Não encontrado"),
                                        IFERROR(
                                            INDEX(O:O,
                                                MATCH(
                                                    A385&amp;B385,AG:AG,
                                                    0)
                                            ),
                                            "Não encontrado")
                                    )</f>
        <v>0</v>
      </c>
      <c r="O385" s="64">
        <f t="shared" si="242"/>
        <v>0</v>
      </c>
      <c r="P385" s="64">
        <f>IF(
                        C385="INSUMO",
                                        IFERROR(
                                            IF(
                                                INDEX(
                                                    Insumos!C:C,
                                                    MATCH(
                                                        A385&amp;B385,
                                                        Insumos!I:I,
                                                        0)
                                                )="Transporte",
                                                INDEX(
                                                    Insumos!F:F,
                                                    MATCH(
                                                        A385&amp;B385,
                                                        Insumos!I:I,
                                                        0)
                                                ),
                                                0
                                            ),
                                            "Não encontrado"),
                                        IFERROR(
                                            INDEX(Q:Q,
                                                MATCH(
                                                    A385&amp;B385,AG:AG,
                                                    0)
                                            ),
                                            "Não encontrado")
                                    )</f>
        <v>0</v>
      </c>
      <c r="Q385" s="64">
        <f t="shared" si="243"/>
        <v>0</v>
      </c>
      <c r="R385" s="64">
        <f>IF(
                        C385="INSUMO",
                                        IFERROR(
                                            IF(
                                                INDEX(
                                                    Insumos!C:C,
                                                    MATCH(
                                                        A385&amp;B385,
                                                        Insumos!I:I,
                                                        0)
                                                )="Terceirizados",
                                                INDEX(
                                                    Insumos!F:F,
                                                    MATCH(
                                                        A385&amp;B385,
                                                        Insumos!I:I,
                                                        0)
                                                ),
                                                0
                                            ),
                                            "Não encontrado"),
                                        IFERROR(
                                            INDEX(S:S,
                                                MATCH(
                                                    A385&amp;B385,AG:AG,
                                                    0)
                                            ),
                                            "Não encontrado")
                                    )</f>
        <v>0</v>
      </c>
      <c r="S385" s="64">
        <f t="shared" si="244"/>
        <v>0</v>
      </c>
      <c r="T385" s="64">
        <f>IF(
                        C385="INSUMO",
                                        IFERROR(
                                            IF(
                                                INDEX(
                                                    Insumos!C:C,
                                                    MATCH(
                                                        A385&amp;B385,
                                                        Insumos!I:I,
                                                        0)
                                                )="Comissionamento",
                                                INDEX(
                                                    Insumos!F:F,
                                                    MATCH(
                                                        A385&amp;B385,
                                                        Insumos!I:I,
                                                        0)
                                                ),
                                                0
                                            ),
                                            "Não encontrado"),
                                        IFERROR(
                                            INDEX(U:U,
                                                MATCH(
                                                    A385&amp;B385,AG:AG,
                                                    0)
                                            ),
                                            "Não encontrado")
                                    )</f>
        <v>0</v>
      </c>
      <c r="U385" s="64">
        <f t="shared" si="245"/>
        <v>0</v>
      </c>
      <c r="V385" s="64">
        <f>IF(
                        C385="INSUMO",
                                        IFERROR(
                                            IF(
                                                INDEX(
                                                    Insumos!C:C,
                                                    MATCH(
                                                        A385&amp;B385,
                                                        Insumos!I:I,
                                                        0)
                                                )="Verba",
                                                INDEX(
                                                    Insumos!F:F,
                                                    MATCH(
                                                        A385&amp;B385,
                                                        Insumos!I:I,
                                                        0)
                                                ),
                                                0
                                            ),
                                            "Não encontrado"),
                                        IFERROR(
                                            INDEX(W:W,
                                                MATCH(
                                                    A385&amp;B385,AG:AG,
                                                    0)
                                            ),
                                            "Não encontrado")
                                    )</f>
        <v>0</v>
      </c>
      <c r="W385" s="64">
        <f t="shared" si="246"/>
        <v>0</v>
      </c>
      <c r="X385" s="64">
        <f>IF(
                        C385="INSUMO",
                                        IFERROR(
                                            IF(
                                                INDEX(
                                                    Insumos!C:C,
                                                    MATCH(
                                                        A385&amp;B385,
                                                        Insumos!I:I,
                                                        0)
                                                )="Outro",
                                                INDEX(
                                                    Insumos!F:F,
                                                    MATCH(
                                                        A385&amp;B385,
                                                        Insumos!I:I,
                                                        0)
                                                ),
                                                0
                                            ),
                                            "Não encontrado"),
                                        IFERROR(
                                            INDEX(Y:Y,
                                                MATCH(
                                                    A385&amp;B385,AG:AG,
                                                    0)
                                            ),
                                            "Não encontrado")
                                    )</f>
        <v>4.57</v>
      </c>
      <c r="Y385" s="64">
        <f t="shared" si="247"/>
        <v>7.434476000000001</v>
      </c>
      <c r="Z385" s="64">
        <f>IF(
                            C385="INSUMO",
                            IFERROR(
                                INDEX(
                                    Insumos!F:F,
                                    MATCH(
                                        A385&amp;B385,
                                        Insumos!I:I,
                                        0)
                                ),
                                "Não encontrado"),
                            IFERROR(
                                INDEX(AA:AA,
                                    MATCH(
                                        A385&amp;B385,AG:AG,
                                        0)
                                ),
                                "Não encontrado")
                        )</f>
        <v>40.944978399999997</v>
      </c>
      <c r="AA385" s="64">
        <f t="shared" si="248"/>
        <v>66.609290861120002</v>
      </c>
      <c r="AB385" s="65"/>
      <c r="AC385" s="65"/>
      <c r="AD385" s="62" t="s">
        <v>39</v>
      </c>
      <c r="AE385" s="66"/>
      <c r="AF385" s="66"/>
    </row>
    <row r="386" spans="1:33" x14ac:dyDescent="0.25">
      <c r="A386" s="137" t="s">
        <v>133</v>
      </c>
      <c r="B386" s="68" t="s">
        <v>38</v>
      </c>
      <c r="C386" s="69" t="s">
        <v>45</v>
      </c>
      <c r="D386" s="70" t="s">
        <v>40</v>
      </c>
      <c r="E386" s="70" t="s">
        <v>134</v>
      </c>
      <c r="F386" s="71" t="s">
        <v>95</v>
      </c>
      <c r="G386" s="71">
        <v>0.2994</v>
      </c>
      <c r="H386" s="72">
        <f>IF(
                        C386="INSUMO",
                                        IFERROR(
                                            IF(
                                                INDEX(
                                                    Insumos!C:C,
                                                    MATCH(
                                                        A386&amp;B386,
                                                        Insumos!I:I,
                                                        0)
                                                )="Material",
                                                INDEX(
                                                    Insumos!F:F,
                                                    MATCH(
                                                        A386&amp;B386,
                                                        Insumos!I:I,
                                                        0)
                                                ),
                                                0
                                            ),
                                            "Não encontrado"),
                                        IFERROR(
                                            INDEX(I:I,
                                                MATCH(
                                                    A386&amp;B386,AG:AG,
                                                    0)
                                            ),
                                            "Não encontrado")
                                    )</f>
        <v>15.13</v>
      </c>
      <c r="I386" s="72">
        <f t="shared" si="239"/>
        <v>4.529922</v>
      </c>
      <c r="J386" s="72">
        <f t="shared" si="240"/>
        <v>0</v>
      </c>
      <c r="K386" s="72">
        <f t="shared" si="240"/>
        <v>0</v>
      </c>
      <c r="L386" s="72">
        <f>IF(
                        C386="INSUMO",
                                        IFERROR(
                                            IF(
                                                INDEX(
                                                    Insumos!C:C,
                                                    MATCH(
                                                        A386&amp;B386,
                                                        Insumos!I:I,
                                                        0)
                                                )="Mao_obra",
                                                INDEX(
                                                    Insumos!F:F,
                                                    MATCH(
                                                        A386&amp;B386,
                                                        Insumos!I:I,
                                                        0)
                                                ),
                                                0
                                            ),
                                            "Não encontrado"),
                                        IFERROR(
                                            INDEX(M:M,
                                                MATCH(
                                                    A386&amp;B386,AG:AG,
                                                    0)
                                            ),
                                            "Não encontrado")
                                    )</f>
        <v>0</v>
      </c>
      <c r="M386" s="72">
        <f t="shared" si="241"/>
        <v>0</v>
      </c>
      <c r="N386" s="72">
        <f>IF(
                        C386="INSUMO",
                                        IFERROR(
                                            IF(
                                                INDEX(
                                                    Insumos!C:C,
                                                    MATCH(
                                                        A386&amp;B386,
                                                        Insumos!I:I,
                                                        0)
                                                )="Equipamento",
                                                INDEX(
                                                    Insumos!F:F,
                                                    MATCH(
                                                        A386&amp;B386,
                                                        Insumos!I:I,
                                                        0)
                                                ),
                                                0
                                            ),
                                            "Não encontrado"),
                                        IFERROR(
                                            INDEX(O:O,
                                                MATCH(
                                                    A386&amp;B386,AG:AG,
                                                    0)
                                            ),
                                            "Não encontrado")
                                    )</f>
        <v>0</v>
      </c>
      <c r="O386" s="72">
        <f t="shared" si="242"/>
        <v>0</v>
      </c>
      <c r="P386" s="72">
        <f>IF(
                        C386="INSUMO",
                                        IFERROR(
                                            IF(
                                                INDEX(
                                                    Insumos!C:C,
                                                    MATCH(
                                                        A386&amp;B386,
                                                        Insumos!I:I,
                                                        0)
                                                )="Transporte",
                                                INDEX(
                                                    Insumos!F:F,
                                                    MATCH(
                                                        A386&amp;B386,
                                                        Insumos!I:I,
                                                        0)
                                                ),
                                                0
                                            ),
                                            "Não encontrado"),
                                        IFERROR(
                                            INDEX(Q:Q,
                                                MATCH(
                                                    A386&amp;B386,AG:AG,
                                                    0)
                                            ),
                                            "Não encontrado")
                                    )</f>
        <v>0</v>
      </c>
      <c r="Q386" s="72">
        <f t="shared" si="243"/>
        <v>0</v>
      </c>
      <c r="R386" s="72">
        <f>IF(
                        C386="INSUMO",
                                        IFERROR(
                                            IF(
                                                INDEX(
                                                    Insumos!C:C,
                                                    MATCH(
                                                        A386&amp;B386,
                                                        Insumos!I:I,
                                                        0)
                                                )="Terceirizados",
                                                INDEX(
                                                    Insumos!F:F,
                                                    MATCH(
                                                        A386&amp;B386,
                                                        Insumos!I:I,
                                                        0)
                                                ),
                                                0
                                            ),
                                            "Não encontrado"),
                                        IFERROR(
                                            INDEX(S:S,
                                                MATCH(
                                                    A386&amp;B386,AG:AG,
                                                    0)
                                            ),
                                            "Não encontrado")
                                    )</f>
        <v>0</v>
      </c>
      <c r="S386" s="72">
        <f t="shared" si="244"/>
        <v>0</v>
      </c>
      <c r="T386" s="72">
        <f>IF(
                        C386="INSUMO",
                                        IFERROR(
                                            IF(
                                                INDEX(
                                                    Insumos!C:C,
                                                    MATCH(
                                                        A386&amp;B386,
                                                        Insumos!I:I,
                                                        0)
                                                )="Comissionamento",
                                                INDEX(
                                                    Insumos!F:F,
                                                    MATCH(
                                                        A386&amp;B386,
                                                        Insumos!I:I,
                                                        0)
                                                ),
                                                0
                                            ),
                                            "Não encontrado"),
                                        IFERROR(
                                            INDEX(U:U,
                                                MATCH(
                                                    A386&amp;B386,AG:AG,
                                                    0)
                                            ),
                                            "Não encontrado")
                                    )</f>
        <v>0</v>
      </c>
      <c r="U386" s="72">
        <f t="shared" si="245"/>
        <v>0</v>
      </c>
      <c r="V386" s="72">
        <f>IF(
                        C386="INSUMO",
                                        IFERROR(
                                            IF(
                                                INDEX(
                                                    Insumos!C:C,
                                                    MATCH(
                                                        A386&amp;B386,
                                                        Insumos!I:I,
                                                        0)
                                                )="Verba",
                                                INDEX(
                                                    Insumos!F:F,
                                                    MATCH(
                                                        A386&amp;B386,
                                                        Insumos!I:I,
                                                        0)
                                                ),
                                                0
                                            ),
                                            "Não encontrado"),
                                        IFERROR(
                                            INDEX(W:W,
                                                MATCH(
                                                    A386&amp;B386,AG:AG,
                                                    0)
                                            ),
                                            "Não encontrado")
                                    )</f>
        <v>0</v>
      </c>
      <c r="W386" s="72">
        <f t="shared" si="246"/>
        <v>0</v>
      </c>
      <c r="X386" s="72">
        <f>IF(
                        C386="INSUMO",
                                        IFERROR(
                                            IF(
                                                INDEX(
                                                    Insumos!C:C,
                                                    MATCH(
                                                        A386&amp;B386,
                                                        Insumos!I:I,
                                                        0)
                                                )="Outro",
                                                INDEX(
                                                    Insumos!F:F,
                                                    MATCH(
                                                        A386&amp;B386,
                                                        Insumos!I:I,
                                                        0)
                                                ),
                                                0
                                            ),
                                            "Não encontrado"),
                                        IFERROR(
                                            INDEX(Y:Y,
                                                MATCH(
                                                    A386&amp;B386,AG:AG,
                                                    0)
                                            ),
                                            "Não encontrado")
                                    )</f>
        <v>0</v>
      </c>
      <c r="Y386" s="72">
        <f t="shared" si="247"/>
        <v>0</v>
      </c>
      <c r="Z386" s="72">
        <f>IF(
                            C386="INSUMO",
                            IFERROR(
                                INDEX(
                                    Insumos!F:F,
                                    MATCH(
                                        A386&amp;B386,
                                        Insumos!I:I,
                                        0)
                                ),
                                "Não encontrado"),
                            IFERROR(
                                INDEX(AA:AA,
                                    MATCH(
                                        A386&amp;B386,AG:AG,
                                        0)
                                ),
                                "Não encontrado")
                        )</f>
        <v>15.13</v>
      </c>
      <c r="AA386" s="72">
        <f t="shared" si="248"/>
        <v>4.529922</v>
      </c>
      <c r="AB386" s="73"/>
      <c r="AC386" s="73"/>
      <c r="AD386" s="70" t="s">
        <v>39</v>
      </c>
      <c r="AE386" s="74"/>
      <c r="AF386" s="74"/>
    </row>
    <row r="387" spans="1:33" x14ac:dyDescent="0.25">
      <c r="A387" s="138" t="s">
        <v>276</v>
      </c>
      <c r="B387" s="60" t="s">
        <v>38</v>
      </c>
      <c r="C387" s="61" t="s">
        <v>45</v>
      </c>
      <c r="D387" s="62" t="s">
        <v>40</v>
      </c>
      <c r="E387" s="62" t="s">
        <v>277</v>
      </c>
      <c r="F387" s="63" t="s">
        <v>102</v>
      </c>
      <c r="G387" s="63">
        <v>2.5</v>
      </c>
      <c r="H387" s="64">
        <f>IF(
                        C387="INSUMO",
                                        IFERROR(
                                            IF(
                                                INDEX(
                                                    Insumos!C:C,
                                                    MATCH(
                                                        A387&amp;B387,
                                                        Insumos!I:I,
                                                        0)
                                                )="Material",
                                                INDEX(
                                                    Insumos!F:F,
                                                    MATCH(
                                                        A387&amp;B387,
                                                        Insumos!I:I,
                                                        0)
                                                ),
                                                0
                                            ),
                                            "Não encontrado"),
                                        IFERROR(
                                            INDEX(I:I,
                                                MATCH(
                                                    A387&amp;B387,AG:AG,
                                                    0)
                                            ),
                                            "Não encontrado")
                                    )</f>
        <v>2.4500000000000002</v>
      </c>
      <c r="I387" s="64">
        <f t="shared" si="239"/>
        <v>6.125</v>
      </c>
      <c r="J387" s="64">
        <f t="shared" si="240"/>
        <v>0</v>
      </c>
      <c r="K387" s="64">
        <f t="shared" si="240"/>
        <v>0</v>
      </c>
      <c r="L387" s="64">
        <f>IF(
                        C387="INSUMO",
                                        IFERROR(
                                            IF(
                                                INDEX(
                                                    Insumos!C:C,
                                                    MATCH(
                                                        A387&amp;B387,
                                                        Insumos!I:I,
                                                        0)
                                                )="Mao_obra",
                                                INDEX(
                                                    Insumos!F:F,
                                                    MATCH(
                                                        A387&amp;B387,
                                                        Insumos!I:I,
                                                        0)
                                                ),
                                                0
                                            ),
                                            "Não encontrado"),
                                        IFERROR(
                                            INDEX(M:M,
                                                MATCH(
                                                    A387&amp;B387,AG:AG,
                                                    0)
                                            ),
                                            "Não encontrado")
                                    )</f>
        <v>0</v>
      </c>
      <c r="M387" s="64">
        <f t="shared" si="241"/>
        <v>0</v>
      </c>
      <c r="N387" s="64">
        <f>IF(
                        C387="INSUMO",
                                        IFERROR(
                                            IF(
                                                INDEX(
                                                    Insumos!C:C,
                                                    MATCH(
                                                        A387&amp;B387,
                                                        Insumos!I:I,
                                                        0)
                                                )="Equipamento",
                                                INDEX(
                                                    Insumos!F:F,
                                                    MATCH(
                                                        A387&amp;B387,
                                                        Insumos!I:I,
                                                        0)
                                                ),
                                                0
                                            ),
                                            "Não encontrado"),
                                        IFERROR(
                                            INDEX(O:O,
                                                MATCH(
                                                    A387&amp;B387,AG:AG,
                                                    0)
                                            ),
                                            "Não encontrado")
                                    )</f>
        <v>0</v>
      </c>
      <c r="O387" s="64">
        <f t="shared" si="242"/>
        <v>0</v>
      </c>
      <c r="P387" s="64">
        <f>IF(
                        C387="INSUMO",
                                        IFERROR(
                                            IF(
                                                INDEX(
                                                    Insumos!C:C,
                                                    MATCH(
                                                        A387&amp;B387,
                                                        Insumos!I:I,
                                                        0)
                                                )="Transporte",
                                                INDEX(
                                                    Insumos!F:F,
                                                    MATCH(
                                                        A387&amp;B387,
                                                        Insumos!I:I,
                                                        0)
                                                ),
                                                0
                                            ),
                                            "Não encontrado"),
                                        IFERROR(
                                            INDEX(Q:Q,
                                                MATCH(
                                                    A387&amp;B387,AG:AG,
                                                    0)
                                            ),
                                            "Não encontrado")
                                    )</f>
        <v>0</v>
      </c>
      <c r="Q387" s="64">
        <f t="shared" si="243"/>
        <v>0</v>
      </c>
      <c r="R387" s="64">
        <f>IF(
                        C387="INSUMO",
                                        IFERROR(
                                            IF(
                                                INDEX(
                                                    Insumos!C:C,
                                                    MATCH(
                                                        A387&amp;B387,
                                                        Insumos!I:I,
                                                        0)
                                                )="Terceirizados",
                                                INDEX(
                                                    Insumos!F:F,
                                                    MATCH(
                                                        A387&amp;B387,
                                                        Insumos!I:I,
                                                        0)
                                                ),
                                                0
                                            ),
                                            "Não encontrado"),
                                        IFERROR(
                                            INDEX(S:S,
                                                MATCH(
                                                    A387&amp;B387,AG:AG,
                                                    0)
                                            ),
                                            "Não encontrado")
                                    )</f>
        <v>0</v>
      </c>
      <c r="S387" s="64">
        <f t="shared" si="244"/>
        <v>0</v>
      </c>
      <c r="T387" s="64">
        <f>IF(
                        C387="INSUMO",
                                        IFERROR(
                                            IF(
                                                INDEX(
                                                    Insumos!C:C,
                                                    MATCH(
                                                        A387&amp;B387,
                                                        Insumos!I:I,
                                                        0)
                                                )="Comissionamento",
                                                INDEX(
                                                    Insumos!F:F,
                                                    MATCH(
                                                        A387&amp;B387,
                                                        Insumos!I:I,
                                                        0)
                                                ),
                                                0
                                            ),
                                            "Não encontrado"),
                                        IFERROR(
                                            INDEX(U:U,
                                                MATCH(
                                                    A387&amp;B387,AG:AG,
                                                    0)
                                            ),
                                            "Não encontrado")
                                    )</f>
        <v>0</v>
      </c>
      <c r="U387" s="64">
        <f t="shared" si="245"/>
        <v>0</v>
      </c>
      <c r="V387" s="64">
        <f>IF(
                        C387="INSUMO",
                                        IFERROR(
                                            IF(
                                                INDEX(
                                                    Insumos!C:C,
                                                    MATCH(
                                                        A387&amp;B387,
                                                        Insumos!I:I,
                                                        0)
                                                )="Verba",
                                                INDEX(
                                                    Insumos!F:F,
                                                    MATCH(
                                                        A387&amp;B387,
                                                        Insumos!I:I,
                                                        0)
                                                ),
                                                0
                                            ),
                                            "Não encontrado"),
                                        IFERROR(
                                            INDEX(W:W,
                                                MATCH(
                                                    A387&amp;B387,AG:AG,
                                                    0)
                                            ),
                                            "Não encontrado")
                                    )</f>
        <v>0</v>
      </c>
      <c r="W387" s="64">
        <f t="shared" si="246"/>
        <v>0</v>
      </c>
      <c r="X387" s="64">
        <f>IF(
                        C387="INSUMO",
                                        IFERROR(
                                            IF(
                                                INDEX(
                                                    Insumos!C:C,
                                                    MATCH(
                                                        A387&amp;B387,
                                                        Insumos!I:I,
                                                        0)
                                                )="Outro",
                                                INDEX(
                                                    Insumos!F:F,
                                                    MATCH(
                                                        A387&amp;B387,
                                                        Insumos!I:I,
                                                        0)
                                                ),
                                                0
                                            ),
                                            "Não encontrado"),
                                        IFERROR(
                                            INDEX(Y:Y,
                                                MATCH(
                                                    A387&amp;B387,AG:AG,
                                                    0)
                                            ),
                                            "Não encontrado")
                                    )</f>
        <v>0</v>
      </c>
      <c r="Y387" s="64">
        <f t="shared" si="247"/>
        <v>0</v>
      </c>
      <c r="Z387" s="64">
        <f>IF(
                            C387="INSUMO",
                            IFERROR(
                                INDEX(
                                    Insumos!F:F,
                                    MATCH(
                                        A387&amp;B387,
                                        Insumos!I:I,
                                        0)
                                ),
                                "Não encontrado"),
                            IFERROR(
                                INDEX(AA:AA,
                                    MATCH(
                                        A387&amp;B387,AG:AG,
                                        0)
                                ),
                                "Não encontrado")
                        )</f>
        <v>2.4500000000000002</v>
      </c>
      <c r="AA387" s="64">
        <f t="shared" si="248"/>
        <v>6.125</v>
      </c>
      <c r="AB387" s="65"/>
      <c r="AC387" s="65"/>
      <c r="AD387" s="62" t="s">
        <v>39</v>
      </c>
      <c r="AE387" s="66"/>
      <c r="AF387" s="66"/>
    </row>
    <row r="388" spans="1:33" x14ac:dyDescent="0.25">
      <c r="A388" s="137" t="s">
        <v>100</v>
      </c>
      <c r="B388" s="68" t="s">
        <v>38</v>
      </c>
      <c r="C388" s="69" t="s">
        <v>45</v>
      </c>
      <c r="D388" s="70" t="s">
        <v>40</v>
      </c>
      <c r="E388" s="70" t="s">
        <v>101</v>
      </c>
      <c r="F388" s="71" t="s">
        <v>102</v>
      </c>
      <c r="G388" s="71">
        <v>3.125</v>
      </c>
      <c r="H388" s="72">
        <f>IF(
                        C388="INSUMO",
                                        IFERROR(
                                            IF(
                                                INDEX(
                                                    Insumos!C:C,
                                                    MATCH(
                                                        A388&amp;B388,
                                                        Insumos!I:I,
                                                        0)
                                                )="Material",
                                                INDEX(
                                                    Insumos!F:F,
                                                    MATCH(
                                                        A388&amp;B388,
                                                        Insumos!I:I,
                                                        0)
                                                ),
                                                0
                                            ),
                                            "Não encontrado"),
                                        IFERROR(
                                            INDEX(I:I,
                                                MATCH(
                                                    A388&amp;B388,AG:AG,
                                                    0)
                                            ),
                                            "Não encontrado")
                                    )</f>
        <v>3.56</v>
      </c>
      <c r="I388" s="72">
        <f t="shared" si="239"/>
        <v>11.125</v>
      </c>
      <c r="J388" s="72">
        <f t="shared" si="240"/>
        <v>0</v>
      </c>
      <c r="K388" s="72">
        <f t="shared" si="240"/>
        <v>0</v>
      </c>
      <c r="L388" s="72">
        <f>IF(
                        C388="INSUMO",
                                        IFERROR(
                                            IF(
                                                INDEX(
                                                    Insumos!C:C,
                                                    MATCH(
                                                        A388&amp;B388,
                                                        Insumos!I:I,
                                                        0)
                                                )="Mao_obra",
                                                INDEX(
                                                    Insumos!F:F,
                                                    MATCH(
                                                        A388&amp;B388,
                                                        Insumos!I:I,
                                                        0)
                                                ),
                                                0
                                            ),
                                            "Não encontrado"),
                                        IFERROR(
                                            INDEX(M:M,
                                                MATCH(
                                                    A388&amp;B388,AG:AG,
                                                    0)
                                            ),
                                            "Não encontrado")
                                    )</f>
        <v>0</v>
      </c>
      <c r="M388" s="72">
        <f t="shared" si="241"/>
        <v>0</v>
      </c>
      <c r="N388" s="72">
        <f>IF(
                        C388="INSUMO",
                                        IFERROR(
                                            IF(
                                                INDEX(
                                                    Insumos!C:C,
                                                    MATCH(
                                                        A388&amp;B388,
                                                        Insumos!I:I,
                                                        0)
                                                )="Equipamento",
                                                INDEX(
                                                    Insumos!F:F,
                                                    MATCH(
                                                        A388&amp;B388,
                                                        Insumos!I:I,
                                                        0)
                                                ),
                                                0
                                            ),
                                            "Não encontrado"),
                                        IFERROR(
                                            INDEX(O:O,
                                                MATCH(
                                                    A388&amp;B388,AG:AG,
                                                    0)
                                            ),
                                            "Não encontrado")
                                    )</f>
        <v>0</v>
      </c>
      <c r="O388" s="72">
        <f t="shared" si="242"/>
        <v>0</v>
      </c>
      <c r="P388" s="72">
        <f>IF(
                        C388="INSUMO",
                                        IFERROR(
                                            IF(
                                                INDEX(
                                                    Insumos!C:C,
                                                    MATCH(
                                                        A388&amp;B388,
                                                        Insumos!I:I,
                                                        0)
                                                )="Transporte",
                                                INDEX(
                                                    Insumos!F:F,
                                                    MATCH(
                                                        A388&amp;B388,
                                                        Insumos!I:I,
                                                        0)
                                                ),
                                                0
                                            ),
                                            "Não encontrado"),
                                        IFERROR(
                                            INDEX(Q:Q,
                                                MATCH(
                                                    A388&amp;B388,AG:AG,
                                                    0)
                                            ),
                                            "Não encontrado")
                                    )</f>
        <v>0</v>
      </c>
      <c r="Q388" s="72">
        <f t="shared" si="243"/>
        <v>0</v>
      </c>
      <c r="R388" s="72">
        <f>IF(
                        C388="INSUMO",
                                        IFERROR(
                                            IF(
                                                INDEX(
                                                    Insumos!C:C,
                                                    MATCH(
                                                        A388&amp;B388,
                                                        Insumos!I:I,
                                                        0)
                                                )="Terceirizados",
                                                INDEX(
                                                    Insumos!F:F,
                                                    MATCH(
                                                        A388&amp;B388,
                                                        Insumos!I:I,
                                                        0)
                                                ),
                                                0
                                            ),
                                            "Não encontrado"),
                                        IFERROR(
                                            INDEX(S:S,
                                                MATCH(
                                                    A388&amp;B388,AG:AG,
                                                    0)
                                            ),
                                            "Não encontrado")
                                    )</f>
        <v>0</v>
      </c>
      <c r="S388" s="72">
        <f t="shared" si="244"/>
        <v>0</v>
      </c>
      <c r="T388" s="72">
        <f>IF(
                        C388="INSUMO",
                                        IFERROR(
                                            IF(
                                                INDEX(
                                                    Insumos!C:C,
                                                    MATCH(
                                                        A388&amp;B388,
                                                        Insumos!I:I,
                                                        0)
                                                )="Comissionamento",
                                                INDEX(
                                                    Insumos!F:F,
                                                    MATCH(
                                                        A388&amp;B388,
                                                        Insumos!I:I,
                                                        0)
                                                ),
                                                0
                                            ),
                                            "Não encontrado"),
                                        IFERROR(
                                            INDEX(U:U,
                                                MATCH(
                                                    A388&amp;B388,AG:AG,
                                                    0)
                                            ),
                                            "Não encontrado")
                                    )</f>
        <v>0</v>
      </c>
      <c r="U388" s="72">
        <f t="shared" si="245"/>
        <v>0</v>
      </c>
      <c r="V388" s="72">
        <f>IF(
                        C388="INSUMO",
                                        IFERROR(
                                            IF(
                                                INDEX(
                                                    Insumos!C:C,
                                                    MATCH(
                                                        A388&amp;B388,
                                                        Insumos!I:I,
                                                        0)
                                                )="Verba",
                                                INDEX(
                                                    Insumos!F:F,
                                                    MATCH(
                                                        A388&amp;B388,
                                                        Insumos!I:I,
                                                        0)
                                                ),
                                                0
                                            ),
                                            "Não encontrado"),
                                        IFERROR(
                                            INDEX(W:W,
                                                MATCH(
                                                    A388&amp;B388,AG:AG,
                                                    0)
                                            ),
                                            "Não encontrado")
                                    )</f>
        <v>0</v>
      </c>
      <c r="W388" s="72">
        <f t="shared" si="246"/>
        <v>0</v>
      </c>
      <c r="X388" s="72">
        <f>IF(
                        C388="INSUMO",
                                        IFERROR(
                                            IF(
                                                INDEX(
                                                    Insumos!C:C,
                                                    MATCH(
                                                        A388&amp;B388,
                                                        Insumos!I:I,
                                                        0)
                                                )="Outro",
                                                INDEX(
                                                    Insumos!F:F,
                                                    MATCH(
                                                        A388&amp;B388,
                                                        Insumos!I:I,
                                                        0)
                                                ),
                                                0
                                            ),
                                            "Não encontrado"),
                                        IFERROR(
                                            INDEX(Y:Y,
                                                MATCH(
                                                    A388&amp;B388,AG:AG,
                                                    0)
                                            ),
                                            "Não encontrado")
                                    )</f>
        <v>0</v>
      </c>
      <c r="Y388" s="72">
        <f t="shared" si="247"/>
        <v>0</v>
      </c>
      <c r="Z388" s="72">
        <f>IF(
                            C388="INSUMO",
                            IFERROR(
                                INDEX(
                                    Insumos!F:F,
                                    MATCH(
                                        A388&amp;B388,
                                        Insumos!I:I,
                                        0)
                                ),
                                "Não encontrado"),
                            IFERROR(
                                INDEX(AA:AA,
                                    MATCH(
                                        A388&amp;B388,AG:AG,
                                        0)
                                ),
                                "Não encontrado")
                        )</f>
        <v>3.56</v>
      </c>
      <c r="AA388" s="72">
        <f t="shared" si="248"/>
        <v>11.125</v>
      </c>
      <c r="AB388" s="73"/>
      <c r="AC388" s="73"/>
      <c r="AD388" s="70" t="s">
        <v>39</v>
      </c>
      <c r="AE388" s="74"/>
      <c r="AF388" s="74"/>
    </row>
    <row r="389" spans="1:33" x14ac:dyDescent="0.25">
      <c r="A389" s="138" t="s">
        <v>278</v>
      </c>
      <c r="B389" s="60" t="s">
        <v>38</v>
      </c>
      <c r="C389" s="61" t="s">
        <v>45</v>
      </c>
      <c r="D389" s="62" t="s">
        <v>40</v>
      </c>
      <c r="E389" s="62" t="s">
        <v>279</v>
      </c>
      <c r="F389" s="63" t="s">
        <v>132</v>
      </c>
      <c r="G389" s="63">
        <v>2.1299999999999999E-2</v>
      </c>
      <c r="H389" s="64">
        <f>IF(
                        C389="INSUMO",
                                        IFERROR(
                                            IF(
                                                INDEX(
                                                    Insumos!C:C,
                                                    MATCH(
                                                        A389&amp;B389,
                                                        Insumos!I:I,
                                                        0)
                                                )="Material",
                                                INDEX(
                                                    Insumos!F:F,
                                                    MATCH(
                                                        A389&amp;B389,
                                                        Insumos!I:I,
                                                        0)
                                                ),
                                                0
                                            ),
                                            "Não encontrado"),
                                        IFERROR(
                                            INDEX(I:I,
                                                MATCH(
                                                    A389&amp;B389,AG:AG,
                                                    0)
                                            ),
                                            "Não encontrado")
                                    )</f>
        <v>5.37</v>
      </c>
      <c r="I389" s="64">
        <f t="shared" si="239"/>
        <v>0.114381</v>
      </c>
      <c r="J389" s="64">
        <f t="shared" si="240"/>
        <v>0</v>
      </c>
      <c r="K389" s="64">
        <f t="shared" si="240"/>
        <v>0</v>
      </c>
      <c r="L389" s="64">
        <f>IF(
                        C389="INSUMO",
                                        IFERROR(
                                            IF(
                                                INDEX(
                                                    Insumos!C:C,
                                                    MATCH(
                                                        A389&amp;B389,
                                                        Insumos!I:I,
                                                        0)
                                                )="Mao_obra",
                                                INDEX(
                                                    Insumos!F:F,
                                                    MATCH(
                                                        A389&amp;B389,
                                                        Insumos!I:I,
                                                        0)
                                                ),
                                                0
                                            ),
                                            "Não encontrado"),
                                        IFERROR(
                                            INDEX(M:M,
                                                MATCH(
                                                    A389&amp;B389,AG:AG,
                                                    0)
                                            ),
                                            "Não encontrado")
                                    )</f>
        <v>0</v>
      </c>
      <c r="M389" s="64">
        <f t="shared" si="241"/>
        <v>0</v>
      </c>
      <c r="N389" s="64">
        <f>IF(
                        C389="INSUMO",
                                        IFERROR(
                                            IF(
                                                INDEX(
                                                    Insumos!C:C,
                                                    MATCH(
                                                        A389&amp;B389,
                                                        Insumos!I:I,
                                                        0)
                                                )="Equipamento",
                                                INDEX(
                                                    Insumos!F:F,
                                                    MATCH(
                                                        A389&amp;B389,
                                                        Insumos!I:I,
                                                        0)
                                                ),
                                                0
                                            ),
                                            "Não encontrado"),
                                        IFERROR(
                                            INDEX(O:O,
                                                MATCH(
                                                    A389&amp;B389,AG:AG,
                                                    0)
                                            ),
                                            "Não encontrado")
                                    )</f>
        <v>0</v>
      </c>
      <c r="O389" s="64">
        <f t="shared" si="242"/>
        <v>0</v>
      </c>
      <c r="P389" s="64">
        <f>IF(
                        C389="INSUMO",
                                        IFERROR(
                                            IF(
                                                INDEX(
                                                    Insumos!C:C,
                                                    MATCH(
                                                        A389&amp;B389,
                                                        Insumos!I:I,
                                                        0)
                                                )="Transporte",
                                                INDEX(
                                                    Insumos!F:F,
                                                    MATCH(
                                                        A389&amp;B389,
                                                        Insumos!I:I,
                                                        0)
                                                ),
                                                0
                                            ),
                                            "Não encontrado"),
                                        IFERROR(
                                            INDEX(Q:Q,
                                                MATCH(
                                                    A389&amp;B389,AG:AG,
                                                    0)
                                            ),
                                            "Não encontrado")
                                    )</f>
        <v>0</v>
      </c>
      <c r="Q389" s="64">
        <f t="shared" si="243"/>
        <v>0</v>
      </c>
      <c r="R389" s="64">
        <f>IF(
                        C389="INSUMO",
                                        IFERROR(
                                            IF(
                                                INDEX(
                                                    Insumos!C:C,
                                                    MATCH(
                                                        A389&amp;B389,
                                                        Insumos!I:I,
                                                        0)
                                                )="Terceirizados",
                                                INDEX(
                                                    Insumos!F:F,
                                                    MATCH(
                                                        A389&amp;B389,
                                                        Insumos!I:I,
                                                        0)
                                                ),
                                                0
                                            ),
                                            "Não encontrado"),
                                        IFERROR(
                                            INDEX(S:S,
                                                MATCH(
                                                    A389&amp;B389,AG:AG,
                                                    0)
                                            ),
                                            "Não encontrado")
                                    )</f>
        <v>0</v>
      </c>
      <c r="S389" s="64">
        <f t="shared" si="244"/>
        <v>0</v>
      </c>
      <c r="T389" s="64">
        <f>IF(
                        C389="INSUMO",
                                        IFERROR(
                                            IF(
                                                INDEX(
                                                    Insumos!C:C,
                                                    MATCH(
                                                        A389&amp;B389,
                                                        Insumos!I:I,
                                                        0)
                                                )="Comissionamento",
                                                INDEX(
                                                    Insumos!F:F,
                                                    MATCH(
                                                        A389&amp;B389,
                                                        Insumos!I:I,
                                                        0)
                                                ),
                                                0
                                            ),
                                            "Não encontrado"),
                                        IFERROR(
                                            INDEX(U:U,
                                                MATCH(
                                                    A389&amp;B389,AG:AG,
                                                    0)
                                            ),
                                            "Não encontrado")
                                    )</f>
        <v>0</v>
      </c>
      <c r="U389" s="64">
        <f t="shared" si="245"/>
        <v>0</v>
      </c>
      <c r="V389" s="64">
        <f>IF(
                        C389="INSUMO",
                                        IFERROR(
                                            IF(
                                                INDEX(
                                                    Insumos!C:C,
                                                    MATCH(
                                                        A389&amp;B389,
                                                        Insumos!I:I,
                                                        0)
                                                )="Verba",
                                                INDEX(
                                                    Insumos!F:F,
                                                    MATCH(
                                                        A389&amp;B389,
                                                        Insumos!I:I,
                                                        0)
                                                ),
                                                0
                                            ),
                                            "Não encontrado"),
                                        IFERROR(
                                            INDEX(W:W,
                                                MATCH(
                                                    A389&amp;B389,AG:AG,
                                                    0)
                                            ),
                                            "Não encontrado")
                                    )</f>
        <v>0</v>
      </c>
      <c r="W389" s="64">
        <f t="shared" si="246"/>
        <v>0</v>
      </c>
      <c r="X389" s="64">
        <f>IF(
                        C389="INSUMO",
                                        IFERROR(
                                            IF(
                                                INDEX(
                                                    Insumos!C:C,
                                                    MATCH(
                                                        A389&amp;B389,
                                                        Insumos!I:I,
                                                        0)
                                                )="Outro",
                                                INDEX(
                                                    Insumos!F:F,
                                                    MATCH(
                                                        A389&amp;B389,
                                                        Insumos!I:I,
                                                        0)
                                                ),
                                                0
                                            ),
                                            "Não encontrado"),
                                        IFERROR(
                                            INDEX(Y:Y,
                                                MATCH(
                                                    A389&amp;B389,AG:AG,
                                                    0)
                                            ),
                                            "Não encontrado")
                                    )</f>
        <v>0</v>
      </c>
      <c r="Y389" s="64">
        <f t="shared" si="247"/>
        <v>0</v>
      </c>
      <c r="Z389" s="64">
        <f>IF(
                            C389="INSUMO",
                            IFERROR(
                                INDEX(
                                    Insumos!F:F,
                                    MATCH(
                                        A389&amp;B389,
                                        Insumos!I:I,
                                        0)
                                ),
                                "Não encontrado"),
                            IFERROR(
                                INDEX(AA:AA,
                                    MATCH(
                                        A389&amp;B389,AG:AG,
                                        0)
                                ),
                                "Não encontrado")
                        )</f>
        <v>5.37</v>
      </c>
      <c r="AA389" s="64">
        <f t="shared" si="248"/>
        <v>0.114381</v>
      </c>
      <c r="AB389" s="65"/>
      <c r="AC389" s="65"/>
      <c r="AD389" s="62" t="s">
        <v>39</v>
      </c>
      <c r="AE389" s="66"/>
      <c r="AF389" s="66"/>
    </row>
    <row r="390" spans="1:33" x14ac:dyDescent="0.25">
      <c r="A390" s="136" t="s">
        <v>460</v>
      </c>
      <c r="B390" s="51" t="s">
        <v>76</v>
      </c>
      <c r="C390" s="52" t="s">
        <v>39</v>
      </c>
      <c r="D390" s="53" t="s">
        <v>40</v>
      </c>
      <c r="E390" s="53" t="s">
        <v>461</v>
      </c>
      <c r="F390" s="54" t="s">
        <v>83</v>
      </c>
      <c r="G390" s="55"/>
      <c r="H390" s="56"/>
      <c r="I390" s="56">
        <f>SUM(I391:I393)</f>
        <v>747.5</v>
      </c>
      <c r="J390" s="56"/>
      <c r="K390" s="56">
        <f>SUM(K391:K393)</f>
        <v>26.462400000000002</v>
      </c>
      <c r="L390" s="56"/>
      <c r="M390" s="56">
        <f>SUM(M391:M393)</f>
        <v>22.4664</v>
      </c>
      <c r="N390" s="56"/>
      <c r="O390" s="56">
        <f>SUM(O391:O393)</f>
        <v>0</v>
      </c>
      <c r="P390" s="56"/>
      <c r="Q390" s="56">
        <f>SUM(Q391:Q393)</f>
        <v>0</v>
      </c>
      <c r="R390" s="56"/>
      <c r="S390" s="56">
        <f>SUM(S391:S393)</f>
        <v>0</v>
      </c>
      <c r="T390" s="56"/>
      <c r="U390" s="56">
        <f>SUM(U391:U393)</f>
        <v>0</v>
      </c>
      <c r="V390" s="56"/>
      <c r="W390" s="56">
        <f>SUM(W391:W393)</f>
        <v>0</v>
      </c>
      <c r="X390" s="56"/>
      <c r="Y390" s="56">
        <f>SUM(Y391:Y393)</f>
        <v>3.996</v>
      </c>
      <c r="Z390" s="56"/>
      <c r="AA390" s="56">
        <f>SUM(AA391:AA393)</f>
        <v>773.9624</v>
      </c>
      <c r="AB390" s="57" t="s">
        <v>39</v>
      </c>
      <c r="AC390" s="57"/>
      <c r="AD390" s="53" t="s">
        <v>39</v>
      </c>
      <c r="AE390" s="58" t="s">
        <v>39</v>
      </c>
      <c r="AF390" s="58" t="s">
        <v>79</v>
      </c>
      <c r="AG390" t="str">
        <f>A390&amp;B390&amp;C390</f>
        <v>0096PRÓPRIA</v>
      </c>
    </row>
    <row r="391" spans="1:33" x14ac:dyDescent="0.25">
      <c r="A391" s="137" t="s">
        <v>166</v>
      </c>
      <c r="B391" s="68" t="s">
        <v>38</v>
      </c>
      <c r="C391" s="69" t="s">
        <v>86</v>
      </c>
      <c r="D391" s="70" t="s">
        <v>40</v>
      </c>
      <c r="E391" s="70" t="s">
        <v>167</v>
      </c>
      <c r="F391" s="71" t="s">
        <v>90</v>
      </c>
      <c r="G391" s="71">
        <v>0.4</v>
      </c>
      <c r="H391" s="72">
        <f>IF(
                        C391="INSUMO",
                                        IFERROR(
                                            IF(
                                                INDEX(
                                                    Insumos!C:C,
                                                    MATCH(
                                                        A391&amp;B391,
                                                        Insumos!I:I,
                                                        0)
                                                )="Material",
                                                INDEX(
                                                    Insumos!F:F,
                                                    MATCH(
                                                        A391&amp;B391,
                                                        Insumos!I:I,
                                                        0)
                                                ),
                                                0
                                            ),
                                            "Não encontrado"),
                                        IFERROR(
                                            INDEX(I:I,
                                                MATCH(
                                                    A391&amp;B391,AG:AG,
                                                    0)
                                            ),
                                            "Não encontrado")
                                    )</f>
        <v>0</v>
      </c>
      <c r="I391" s="72">
        <f>H391*G391/1</f>
        <v>0</v>
      </c>
      <c r="J391" s="72">
        <f t="shared" ref="J391:K393" si="249">T391 + N391 + L391 + X391 + R391 + P391 + V391</f>
        <v>38.106880000000004</v>
      </c>
      <c r="K391" s="72">
        <f t="shared" si="249"/>
        <v>15.242751999999999</v>
      </c>
      <c r="L391" s="72">
        <f>IF(
                        C391="INSUMO",
                                        IFERROR(
                                            IF(
                                                INDEX(
                                                    Insumos!C:C,
                                                    MATCH(
                                                        A391&amp;B391,
                                                        Insumos!I:I,
                                                        0)
                                                )="Mao_obra",
                                                INDEX(
                                                    Insumos!F:F,
                                                    MATCH(
                                                        A391&amp;B391,
                                                        Insumos!I:I,
                                                        0)
                                                ),
                                                0
                                            ),
                                            "Não encontrado"),
                                        IFERROR(
                                            INDEX(M:M,
                                                MATCH(
                                                    A391&amp;B391,AG:AG,
                                                    0)
                                            ),
                                            "Não encontrado")
                                    )</f>
        <v>33.086880000000001</v>
      </c>
      <c r="M391" s="72">
        <f>L391*G391/1</f>
        <v>13.234752</v>
      </c>
      <c r="N391" s="72">
        <f>IF(
                        C391="INSUMO",
                                        IFERROR(
                                            IF(
                                                INDEX(
                                                    Insumos!C:C,
                                                    MATCH(
                                                        A391&amp;B391,
                                                        Insumos!I:I,
                                                        0)
                                                )="Equipamento",
                                                INDEX(
                                                    Insumos!F:F,
                                                    MATCH(
                                                        A391&amp;B391,
                                                        Insumos!I:I,
                                                        0)
                                                ),
                                                0
                                            ),
                                            "Não encontrado"),
                                        IFERROR(
                                            INDEX(O:O,
                                                MATCH(
                                                    A391&amp;B391,AG:AG,
                                                    0)
                                            ),
                                            "Não encontrado")
                                    )</f>
        <v>0</v>
      </c>
      <c r="O391" s="72">
        <f>N391*G391/1</f>
        <v>0</v>
      </c>
      <c r="P391" s="72">
        <f>IF(
                        C391="INSUMO",
                                        IFERROR(
                                            IF(
                                                INDEX(
                                                    Insumos!C:C,
                                                    MATCH(
                                                        A391&amp;B391,
                                                        Insumos!I:I,
                                                        0)
                                                )="Transporte",
                                                INDEX(
                                                    Insumos!F:F,
                                                    MATCH(
                                                        A391&amp;B391,
                                                        Insumos!I:I,
                                                        0)
                                                ),
                                                0
                                            ),
                                            "Não encontrado"),
                                        IFERROR(
                                            INDEX(Q:Q,
                                                MATCH(
                                                    A391&amp;B391,AG:AG,
                                                    0)
                                            ),
                                            "Não encontrado")
                                    )</f>
        <v>0</v>
      </c>
      <c r="Q391" s="72">
        <f>P391*G391/1</f>
        <v>0</v>
      </c>
      <c r="R391" s="72">
        <f>IF(
                        C391="INSUMO",
                                        IFERROR(
                                            IF(
                                                INDEX(
                                                    Insumos!C:C,
                                                    MATCH(
                                                        A391&amp;B391,
                                                        Insumos!I:I,
                                                        0)
                                                )="Terceirizados",
                                                INDEX(
                                                    Insumos!F:F,
                                                    MATCH(
                                                        A391&amp;B391,
                                                        Insumos!I:I,
                                                        0)
                                                ),
                                                0
                                            ),
                                            "Não encontrado"),
                                        IFERROR(
                                            INDEX(S:S,
                                                MATCH(
                                                    A391&amp;B391,AG:AG,
                                                    0)
                                            ),
                                            "Não encontrado")
                                    )</f>
        <v>0</v>
      </c>
      <c r="S391" s="72">
        <f>R391*G391/1</f>
        <v>0</v>
      </c>
      <c r="T391" s="72">
        <f>IF(
                        C391="INSUMO",
                                        IFERROR(
                                            IF(
                                                INDEX(
                                                    Insumos!C:C,
                                                    MATCH(
                                                        A391&amp;B391,
                                                        Insumos!I:I,
                                                        0)
                                                )="Comissionamento",
                                                INDEX(
                                                    Insumos!F:F,
                                                    MATCH(
                                                        A391&amp;B391,
                                                        Insumos!I:I,
                                                        0)
                                                ),
                                                0
                                            ),
                                            "Não encontrado"),
                                        IFERROR(
                                            INDEX(U:U,
                                                MATCH(
                                                    A391&amp;B391,AG:AG,
                                                    0)
                                            ),
                                            "Não encontrado")
                                    )</f>
        <v>0</v>
      </c>
      <c r="U391" s="72">
        <f>T391*G391/1</f>
        <v>0</v>
      </c>
      <c r="V391" s="72">
        <f>IF(
                        C391="INSUMO",
                                        IFERROR(
                                            IF(
                                                INDEX(
                                                    Insumos!C:C,
                                                    MATCH(
                                                        A391&amp;B391,
                                                        Insumos!I:I,
                                                        0)
                                                )="Verba",
                                                INDEX(
                                                    Insumos!F:F,
                                                    MATCH(
                                                        A391&amp;B391,
                                                        Insumos!I:I,
                                                        0)
                                                ),
                                                0
                                            ),
                                            "Não encontrado"),
                                        IFERROR(
                                            INDEX(W:W,
                                                MATCH(
                                                    A391&amp;B391,AG:AG,
                                                    0)
                                            ),
                                            "Não encontrado")
                                    )</f>
        <v>0</v>
      </c>
      <c r="W391" s="72">
        <f>V391*G391/1</f>
        <v>0</v>
      </c>
      <c r="X391" s="72">
        <f>IF(
                        C391="INSUMO",
                                        IFERROR(
                                            IF(
                                                INDEX(
                                                    Insumos!C:C,
                                                    MATCH(
                                                        A391&amp;B391,
                                                        Insumos!I:I,
                                                        0)
                                                )="Outro",
                                                INDEX(
                                                    Insumos!F:F,
                                                    MATCH(
                                                        A391&amp;B391,
                                                        Insumos!I:I,
                                                        0)
                                                ),
                                                0
                                            ),
                                            "Não encontrado"),
                                        IFERROR(
                                            INDEX(Y:Y,
                                                MATCH(
                                                    A391&amp;B391,AG:AG,
                                                    0)
                                            ),
                                            "Não encontrado")
                                    )</f>
        <v>5.0199999999999996</v>
      </c>
      <c r="Y391" s="72">
        <f>X391*G391/1</f>
        <v>2.008</v>
      </c>
      <c r="Z391" s="72">
        <f>IF(
                            C391="INSUMO",
                            IFERROR(
                                INDEX(
                                    Insumos!F:F,
                                    MATCH(
                                        A391&amp;B391,
                                        Insumos!I:I,
                                        0)
                                ),
                                "Não encontrado"),
                            IFERROR(
                                INDEX(AA:AA,
                                    MATCH(
                                        A391&amp;B391,AG:AG,
                                        0)
                                ),
                                "Não encontrado")
                        )</f>
        <v>38.106879999999997</v>
      </c>
      <c r="AA391" s="72">
        <f>G391*Z391</f>
        <v>15.242751999999999</v>
      </c>
      <c r="AB391" s="73"/>
      <c r="AC391" s="73"/>
      <c r="AD391" s="70" t="s">
        <v>39</v>
      </c>
      <c r="AE391" s="74"/>
      <c r="AF391" s="74"/>
    </row>
    <row r="392" spans="1:33" x14ac:dyDescent="0.25">
      <c r="A392" s="138" t="s">
        <v>88</v>
      </c>
      <c r="B392" s="60" t="s">
        <v>38</v>
      </c>
      <c r="C392" s="61" t="s">
        <v>86</v>
      </c>
      <c r="D392" s="62" t="s">
        <v>40</v>
      </c>
      <c r="E392" s="62" t="s">
        <v>89</v>
      </c>
      <c r="F392" s="63" t="s">
        <v>90</v>
      </c>
      <c r="G392" s="63">
        <v>0.4</v>
      </c>
      <c r="H392" s="64">
        <f>IF(
                        C392="INSUMO",
                                        IFERROR(
                                            IF(
                                                INDEX(
                                                    Insumos!C:C,
                                                    MATCH(
                                                        A392&amp;B392,
                                                        Insumos!I:I,
                                                        0)
                                                )="Material",
                                                INDEX(
                                                    Insumos!F:F,
                                                    MATCH(
                                                        A392&amp;B392,
                                                        Insumos!I:I,
                                                        0)
                                                ),
                                                0
                                            ),
                                            "Não encontrado"),
                                        IFERROR(
                                            INDEX(I:I,
                                                MATCH(
                                                    A392&amp;B392,AG:AG,
                                                    0)
                                            ),
                                            "Não encontrado")
                                    )</f>
        <v>0</v>
      </c>
      <c r="I392" s="64">
        <f>H392*G392/1</f>
        <v>0</v>
      </c>
      <c r="J392" s="64">
        <f t="shared" si="249"/>
        <v>28.049120000000002</v>
      </c>
      <c r="K392" s="64">
        <f t="shared" si="249"/>
        <v>11.219648000000001</v>
      </c>
      <c r="L392" s="64">
        <f>IF(
                        C392="INSUMO",
                                        IFERROR(
                                            IF(
                                                INDEX(
                                                    Insumos!C:C,
                                                    MATCH(
                                                        A392&amp;B392,
                                                        Insumos!I:I,
                                                        0)
                                                )="Mao_obra",
                                                INDEX(
                                                    Insumos!F:F,
                                                    MATCH(
                                                        A392&amp;B392,
                                                        Insumos!I:I,
                                                        0)
                                                ),
                                                0
                                            ),
                                            "Não encontrado"),
                                        IFERROR(
                                            INDEX(M:M,
                                                MATCH(
                                                    A392&amp;B392,AG:AG,
                                                    0)
                                            ),
                                            "Não encontrado")
                                    )</f>
        <v>23.079120000000003</v>
      </c>
      <c r="M392" s="64">
        <f>L392*G392/1</f>
        <v>9.2316480000000016</v>
      </c>
      <c r="N392" s="64">
        <f>IF(
                        C392="INSUMO",
                                        IFERROR(
                                            IF(
                                                INDEX(
                                                    Insumos!C:C,
                                                    MATCH(
                                                        A392&amp;B392,
                                                        Insumos!I:I,
                                                        0)
                                                )="Equipamento",
                                                INDEX(
                                                    Insumos!F:F,
                                                    MATCH(
                                                        A392&amp;B392,
                                                        Insumos!I:I,
                                                        0)
                                                ),
                                                0
                                            ),
                                            "Não encontrado"),
                                        IFERROR(
                                            INDEX(O:O,
                                                MATCH(
                                                    A392&amp;B392,AG:AG,
                                                    0)
                                            ),
                                            "Não encontrado")
                                    )</f>
        <v>0</v>
      </c>
      <c r="O392" s="64">
        <f>N392*G392/1</f>
        <v>0</v>
      </c>
      <c r="P392" s="64">
        <f>IF(
                        C392="INSUMO",
                                        IFERROR(
                                            IF(
                                                INDEX(
                                                    Insumos!C:C,
                                                    MATCH(
                                                        A392&amp;B392,
                                                        Insumos!I:I,
                                                        0)
                                                )="Transporte",
                                                INDEX(
                                                    Insumos!F:F,
                                                    MATCH(
                                                        A392&amp;B392,
                                                        Insumos!I:I,
                                                        0)
                                                ),
                                                0
                                            ),
                                            "Não encontrado"),
                                        IFERROR(
                                            INDEX(Q:Q,
                                                MATCH(
                                                    A392&amp;B392,AG:AG,
                                                    0)
                                            ),
                                            "Não encontrado")
                                    )</f>
        <v>0</v>
      </c>
      <c r="Q392" s="64">
        <f>P392*G392/1</f>
        <v>0</v>
      </c>
      <c r="R392" s="64">
        <f>IF(
                        C392="INSUMO",
                                        IFERROR(
                                            IF(
                                                INDEX(
                                                    Insumos!C:C,
                                                    MATCH(
                                                        A392&amp;B392,
                                                        Insumos!I:I,
                                                        0)
                                                )="Terceirizados",
                                                INDEX(
                                                    Insumos!F:F,
                                                    MATCH(
                                                        A392&amp;B392,
                                                        Insumos!I:I,
                                                        0)
                                                ),
                                                0
                                            ),
                                            "Não encontrado"),
                                        IFERROR(
                                            INDEX(S:S,
                                                MATCH(
                                                    A392&amp;B392,AG:AG,
                                                    0)
                                            ),
                                            "Não encontrado")
                                    )</f>
        <v>0</v>
      </c>
      <c r="S392" s="64">
        <f>R392*G392/1</f>
        <v>0</v>
      </c>
      <c r="T392" s="64">
        <f>IF(
                        C392="INSUMO",
                                        IFERROR(
                                            IF(
                                                INDEX(
                                                    Insumos!C:C,
                                                    MATCH(
                                                        A392&amp;B392,
                                                        Insumos!I:I,
                                                        0)
                                                )="Comissionamento",
                                                INDEX(
                                                    Insumos!F:F,
                                                    MATCH(
                                                        A392&amp;B392,
                                                        Insumos!I:I,
                                                        0)
                                                ),
                                                0
                                            ),
                                            "Não encontrado"),
                                        IFERROR(
                                            INDEX(U:U,
                                                MATCH(
                                                    A392&amp;B392,AG:AG,
                                                    0)
                                            ),
                                            "Não encontrado")
                                    )</f>
        <v>0</v>
      </c>
      <c r="U392" s="64">
        <f>T392*G392/1</f>
        <v>0</v>
      </c>
      <c r="V392" s="64">
        <f>IF(
                        C392="INSUMO",
                                        IFERROR(
                                            IF(
                                                INDEX(
                                                    Insumos!C:C,
                                                    MATCH(
                                                        A392&amp;B392,
                                                        Insumos!I:I,
                                                        0)
                                                )="Verba",
                                                INDEX(
                                                    Insumos!F:F,
                                                    MATCH(
                                                        A392&amp;B392,
                                                        Insumos!I:I,
                                                        0)
                                                ),
                                                0
                                            ),
                                            "Não encontrado"),
                                        IFERROR(
                                            INDEX(W:W,
                                                MATCH(
                                                    A392&amp;B392,AG:AG,
                                                    0)
                                            ),
                                            "Não encontrado")
                                    )</f>
        <v>0</v>
      </c>
      <c r="W392" s="64">
        <f>V392*G392/1</f>
        <v>0</v>
      </c>
      <c r="X392" s="64">
        <f>IF(
                        C392="INSUMO",
                                        IFERROR(
                                            IF(
                                                INDEX(
                                                    Insumos!C:C,
                                                    MATCH(
                                                        A392&amp;B392,
                                                        Insumos!I:I,
                                                        0)
                                                )="Outro",
                                                INDEX(
                                                    Insumos!F:F,
                                                    MATCH(
                                                        A392&amp;B392,
                                                        Insumos!I:I,
                                                        0)
                                                ),
                                                0
                                            ),
                                            "Não encontrado"),
                                        IFERROR(
                                            INDEX(Y:Y,
                                                MATCH(
                                                    A392&amp;B392,AG:AG,
                                                    0)
                                            ),
                                            "Não encontrado")
                                    )</f>
        <v>4.97</v>
      </c>
      <c r="Y392" s="64">
        <f>X392*G392/1</f>
        <v>1.988</v>
      </c>
      <c r="Z392" s="64">
        <f>IF(
                            C392="INSUMO",
                            IFERROR(
                                INDEX(
                                    Insumos!F:F,
                                    MATCH(
                                        A392&amp;B392,
                                        Insumos!I:I,
                                        0)
                                ),
                                "Não encontrado"),
                            IFERROR(
                                INDEX(AA:AA,
                                    MATCH(
                                        A392&amp;B392,AG:AG,
                                        0)
                                ),
                                "Não encontrado")
                        )</f>
        <v>28.049120000000002</v>
      </c>
      <c r="AA392" s="64">
        <f>G392*Z392</f>
        <v>11.219648000000001</v>
      </c>
      <c r="AB392" s="65"/>
      <c r="AC392" s="65"/>
      <c r="AD392" s="62" t="s">
        <v>39</v>
      </c>
      <c r="AE392" s="66"/>
      <c r="AF392" s="66"/>
    </row>
    <row r="393" spans="1:33" x14ac:dyDescent="0.25">
      <c r="A393" s="137" t="s">
        <v>462</v>
      </c>
      <c r="B393" s="68" t="s">
        <v>76</v>
      </c>
      <c r="C393" s="69" t="s">
        <v>45</v>
      </c>
      <c r="D393" s="70" t="s">
        <v>40</v>
      </c>
      <c r="E393" s="70" t="s">
        <v>461</v>
      </c>
      <c r="F393" s="71" t="s">
        <v>83</v>
      </c>
      <c r="G393" s="71">
        <v>1</v>
      </c>
      <c r="H393" s="72">
        <f>IF(
                        C393="INSUMO",
                                        IFERROR(
                                            IF(
                                                INDEX(
                                                    Insumos!C:C,
                                                    MATCH(
                                                        A393&amp;B393,
                                                        Insumos!I:I,
                                                        0)
                                                )="Material",
                                                INDEX(
                                                    Insumos!F:F,
                                                    MATCH(
                                                        A393&amp;B393,
                                                        Insumos!I:I,
                                                        0)
                                                ),
                                                0
                                            ),
                                            "Não encontrado"),
                                        IFERROR(
                                            INDEX(I:I,
                                                MATCH(
                                                    A393&amp;B393,AG:AG,
                                                    0)
                                            ),
                                            "Não encontrado")
                                    )</f>
        <v>747.5</v>
      </c>
      <c r="I393" s="72">
        <f>H393*G393/1</f>
        <v>747.5</v>
      </c>
      <c r="J393" s="72">
        <f t="shared" si="249"/>
        <v>0</v>
      </c>
      <c r="K393" s="72">
        <f t="shared" si="249"/>
        <v>0</v>
      </c>
      <c r="L393" s="72">
        <f>IF(
                        C393="INSUMO",
                                        IFERROR(
                                            IF(
                                                INDEX(
                                                    Insumos!C:C,
                                                    MATCH(
                                                        A393&amp;B393,
                                                        Insumos!I:I,
                                                        0)
                                                )="Mao_obra",
                                                INDEX(
                                                    Insumos!F:F,
                                                    MATCH(
                                                        A393&amp;B393,
                                                        Insumos!I:I,
                                                        0)
                                                ),
                                                0
                                            ),
                                            "Não encontrado"),
                                        IFERROR(
                                            INDEX(M:M,
                                                MATCH(
                                                    A393&amp;B393,AG:AG,
                                                    0)
                                            ),
                                            "Não encontrado")
                                    )</f>
        <v>0</v>
      </c>
      <c r="M393" s="72">
        <f>L393*G393/1</f>
        <v>0</v>
      </c>
      <c r="N393" s="72">
        <f>IF(
                        C393="INSUMO",
                                        IFERROR(
                                            IF(
                                                INDEX(
                                                    Insumos!C:C,
                                                    MATCH(
                                                        A393&amp;B393,
                                                        Insumos!I:I,
                                                        0)
                                                )="Equipamento",
                                                INDEX(
                                                    Insumos!F:F,
                                                    MATCH(
                                                        A393&amp;B393,
                                                        Insumos!I:I,
                                                        0)
                                                ),
                                                0
                                            ),
                                            "Não encontrado"),
                                        IFERROR(
                                            INDEX(O:O,
                                                MATCH(
                                                    A393&amp;B393,AG:AG,
                                                    0)
                                            ),
                                            "Não encontrado")
                                    )</f>
        <v>0</v>
      </c>
      <c r="O393" s="72">
        <f>N393*G393/1</f>
        <v>0</v>
      </c>
      <c r="P393" s="72">
        <f>IF(
                        C393="INSUMO",
                                        IFERROR(
                                            IF(
                                                INDEX(
                                                    Insumos!C:C,
                                                    MATCH(
                                                        A393&amp;B393,
                                                        Insumos!I:I,
                                                        0)
                                                )="Transporte",
                                                INDEX(
                                                    Insumos!F:F,
                                                    MATCH(
                                                        A393&amp;B393,
                                                        Insumos!I:I,
                                                        0)
                                                ),
                                                0
                                            ),
                                            "Não encontrado"),
                                        IFERROR(
                                            INDEX(Q:Q,
                                                MATCH(
                                                    A393&amp;B393,AG:AG,
                                                    0)
                                            ),
                                            "Não encontrado")
                                    )</f>
        <v>0</v>
      </c>
      <c r="Q393" s="72">
        <f>P393*G393/1</f>
        <v>0</v>
      </c>
      <c r="R393" s="72">
        <f>IF(
                        C393="INSUMO",
                                        IFERROR(
                                            IF(
                                                INDEX(
                                                    Insumos!C:C,
                                                    MATCH(
                                                        A393&amp;B393,
                                                        Insumos!I:I,
                                                        0)
                                                )="Terceirizados",
                                                INDEX(
                                                    Insumos!F:F,
                                                    MATCH(
                                                        A393&amp;B393,
                                                        Insumos!I:I,
                                                        0)
                                                ),
                                                0
                                            ),
                                            "Não encontrado"),
                                        IFERROR(
                                            INDEX(S:S,
                                                MATCH(
                                                    A393&amp;B393,AG:AG,
                                                    0)
                                            ),
                                            "Não encontrado")
                                    )</f>
        <v>0</v>
      </c>
      <c r="S393" s="72">
        <f>R393*G393/1</f>
        <v>0</v>
      </c>
      <c r="T393" s="72">
        <f>IF(
                        C393="INSUMO",
                                        IFERROR(
                                            IF(
                                                INDEX(
                                                    Insumos!C:C,
                                                    MATCH(
                                                        A393&amp;B393,
                                                        Insumos!I:I,
                                                        0)
                                                )="Comissionamento",
                                                INDEX(
                                                    Insumos!F:F,
                                                    MATCH(
                                                        A393&amp;B393,
                                                        Insumos!I:I,
                                                        0)
                                                ),
                                                0
                                            ),
                                            "Não encontrado"),
                                        IFERROR(
                                            INDEX(U:U,
                                                MATCH(
                                                    A393&amp;B393,AG:AG,
                                                    0)
                                            ),
                                            "Não encontrado")
                                    )</f>
        <v>0</v>
      </c>
      <c r="U393" s="72">
        <f>T393*G393/1</f>
        <v>0</v>
      </c>
      <c r="V393" s="72">
        <f>IF(
                        C393="INSUMO",
                                        IFERROR(
                                            IF(
                                                INDEX(
                                                    Insumos!C:C,
                                                    MATCH(
                                                        A393&amp;B393,
                                                        Insumos!I:I,
                                                        0)
                                                )="Verba",
                                                INDEX(
                                                    Insumos!F:F,
                                                    MATCH(
                                                        A393&amp;B393,
                                                        Insumos!I:I,
                                                        0)
                                                ),
                                                0
                                            ),
                                            "Não encontrado"),
                                        IFERROR(
                                            INDEX(W:W,
                                                MATCH(
                                                    A393&amp;B393,AG:AG,
                                                    0)
                                            ),
                                            "Não encontrado")
                                    )</f>
        <v>0</v>
      </c>
      <c r="W393" s="72">
        <f>V393*G393/1</f>
        <v>0</v>
      </c>
      <c r="X393" s="72">
        <f>IF(
                        C393="INSUMO",
                                        IFERROR(
                                            IF(
                                                INDEX(
                                                    Insumos!C:C,
                                                    MATCH(
                                                        A393&amp;B393,
                                                        Insumos!I:I,
                                                        0)
                                                )="Outro",
                                                INDEX(
                                                    Insumos!F:F,
                                                    MATCH(
                                                        A393&amp;B393,
                                                        Insumos!I:I,
                                                        0)
                                                ),
                                                0
                                            ),
                                            "Não encontrado"),
                                        IFERROR(
                                            INDEX(Y:Y,
                                                MATCH(
                                                    A393&amp;B393,AG:AG,
                                                    0)
                                            ),
                                            "Não encontrado")
                                    )</f>
        <v>0</v>
      </c>
      <c r="Y393" s="72">
        <f>X393*G393/1</f>
        <v>0</v>
      </c>
      <c r="Z393" s="72">
        <f>IF(
                            C393="INSUMO",
                            IFERROR(
                                INDEX(
                                    Insumos!F:F,
                                    MATCH(
                                        A393&amp;B393,
                                        Insumos!I:I,
                                        0)
                                ),
                                "Não encontrado"),
                            IFERROR(
                                INDEX(AA:AA,
                                    MATCH(
                                        A393&amp;B393,AG:AG,
                                        0)
                                ),
                                "Não encontrado")
                        )</f>
        <v>747.5</v>
      </c>
      <c r="AA393" s="72">
        <f>G393*Z393</f>
        <v>747.5</v>
      </c>
      <c r="AB393" s="73"/>
      <c r="AC393" s="73"/>
      <c r="AD393" s="70" t="s">
        <v>39</v>
      </c>
      <c r="AE393" s="74"/>
      <c r="AF393" s="74"/>
    </row>
    <row r="394" spans="1:33" x14ac:dyDescent="0.25">
      <c r="A394" s="136" t="s">
        <v>463</v>
      </c>
      <c r="B394" s="51" t="s">
        <v>76</v>
      </c>
      <c r="C394" s="52" t="s">
        <v>39</v>
      </c>
      <c r="D394" s="53" t="s">
        <v>40</v>
      </c>
      <c r="E394" s="53" t="s">
        <v>464</v>
      </c>
      <c r="F394" s="54" t="s">
        <v>78</v>
      </c>
      <c r="G394" s="55"/>
      <c r="H394" s="56"/>
      <c r="I394" s="56">
        <f>SUM(I395:I399)</f>
        <v>413.81187799999998</v>
      </c>
      <c r="J394" s="56"/>
      <c r="K394" s="56">
        <f>SUM(K395:K399)</f>
        <v>143.20422307600001</v>
      </c>
      <c r="L394" s="56"/>
      <c r="M394" s="56">
        <f>SUM(M395:M399)</f>
        <v>122.485329576</v>
      </c>
      <c r="N394" s="56"/>
      <c r="O394" s="56">
        <f>SUM(O395:O399)</f>
        <v>0</v>
      </c>
      <c r="P394" s="56"/>
      <c r="Q394" s="56">
        <f>SUM(Q395:Q399)</f>
        <v>0</v>
      </c>
      <c r="R394" s="56"/>
      <c r="S394" s="56">
        <f>SUM(S395:S399)</f>
        <v>0</v>
      </c>
      <c r="T394" s="56"/>
      <c r="U394" s="56">
        <f>SUM(U395:U399)</f>
        <v>0</v>
      </c>
      <c r="V394" s="56"/>
      <c r="W394" s="56">
        <f>SUM(W395:W399)</f>
        <v>0</v>
      </c>
      <c r="X394" s="56"/>
      <c r="Y394" s="56">
        <f>SUM(Y395:Y399)</f>
        <v>20.7188935</v>
      </c>
      <c r="Z394" s="56"/>
      <c r="AA394" s="56">
        <f>SUM(AA395:AA399)</f>
        <v>557.01610107600004</v>
      </c>
      <c r="AB394" s="57" t="s">
        <v>39</v>
      </c>
      <c r="AC394" s="57"/>
      <c r="AD394" s="53" t="s">
        <v>39</v>
      </c>
      <c r="AE394" s="58" t="s">
        <v>39</v>
      </c>
      <c r="AF394" s="58" t="s">
        <v>79</v>
      </c>
      <c r="AG394" t="str">
        <f>A394&amp;B394&amp;C394</f>
        <v>0097PRÓPRIA</v>
      </c>
    </row>
    <row r="395" spans="1:33" x14ac:dyDescent="0.25">
      <c r="A395" s="138" t="s">
        <v>369</v>
      </c>
      <c r="B395" s="60" t="s">
        <v>38</v>
      </c>
      <c r="C395" s="61" t="s">
        <v>86</v>
      </c>
      <c r="D395" s="62" t="s">
        <v>40</v>
      </c>
      <c r="E395" s="62" t="s">
        <v>370</v>
      </c>
      <c r="F395" s="63" t="s">
        <v>108</v>
      </c>
      <c r="G395" s="63">
        <v>1.4999999999999999E-2</v>
      </c>
      <c r="H395" s="64">
        <f>IF(
                        C395="INSUMO",
                                        IFERROR(
                                            IF(
                                                INDEX(
                                                    Insumos!C:C,
                                                    MATCH(
                                                        A395&amp;B395,
                                                        Insumos!I:I,
                                                        0)
                                                )="Material",
                                                INDEX(
                                                    Insumos!F:F,
                                                    MATCH(
                                                        A395&amp;B395,
                                                        Insumos!I:I,
                                                        0)
                                                ),
                                                0
                                            ),
                                            "Não encontrado"),
                                        IFERROR(
                                            INDEX(I:I,
                                                MATCH(
                                                    A395&amp;B395,AG:AG,
                                                    0)
                                            ),
                                            "Não encontrado")
                                    )</f>
        <v>592.12519999999995</v>
      </c>
      <c r="I395" s="64">
        <f t="shared" ref="I395:I399" si="250">H395*G395/1</f>
        <v>8.8818779999999986</v>
      </c>
      <c r="J395" s="64">
        <f t="shared" ref="J395:K399" si="251">T395 + N395 + L395 + X395 + R395 + P395 + V395</f>
        <v>240.38095840000005</v>
      </c>
      <c r="K395" s="64">
        <f t="shared" si="251"/>
        <v>3.6057143760000003</v>
      </c>
      <c r="L395" s="64">
        <f>IF(
                        C395="INSUMO",
                                        IFERROR(
                                            IF(
                                                INDEX(
                                                    Insumos!C:C,
                                                    MATCH(
                                                        A395&amp;B395,
                                                        Insumos!I:I,
                                                        0)
                                                )="Mao_obra",
                                                INDEX(
                                                    Insumos!F:F,
                                                    MATCH(
                                                        A395&amp;B395,
                                                        Insumos!I:I,
                                                        0)
                                                ),
                                                0
                                            ),
                                            "Não encontrado"),
                                        IFERROR(
                                            INDEX(M:M,
                                                MATCH(
                                                    A395&amp;B395,AG:AG,
                                                    0)
                                            ),
                                            "Não encontrado")
                                    )</f>
        <v>197.78805840000004</v>
      </c>
      <c r="M395" s="64">
        <f t="shared" ref="M395:M399" si="252">L395*G395/1</f>
        <v>2.9668208760000003</v>
      </c>
      <c r="N395" s="64">
        <f>IF(
                        C395="INSUMO",
                                        IFERROR(
                                            IF(
                                                INDEX(
                                                    Insumos!C:C,
                                                    MATCH(
                                                        A395&amp;B395,
                                                        Insumos!I:I,
                                                        0)
                                                )="Equipamento",
                                                INDEX(
                                                    Insumos!F:F,
                                                    MATCH(
                                                        A395&amp;B395,
                                                        Insumos!I:I,
                                                        0)
                                                ),
                                                0
                                            ),
                                            "Não encontrado"),
                                        IFERROR(
                                            INDEX(O:O,
                                                MATCH(
                                                    A395&amp;B395,AG:AG,
                                                    0)
                                            ),
                                            "Não encontrado")
                                    )</f>
        <v>0</v>
      </c>
      <c r="O395" s="64">
        <f t="shared" ref="O395:O399" si="253">N395*G395/1</f>
        <v>0</v>
      </c>
      <c r="P395" s="64">
        <f>IF(
                        C395="INSUMO",
                                        IFERROR(
                                            IF(
                                                INDEX(
                                                    Insumos!C:C,
                                                    MATCH(
                                                        A395&amp;B395,
                                                        Insumos!I:I,
                                                        0)
                                                )="Transporte",
                                                INDEX(
                                                    Insumos!F:F,
                                                    MATCH(
                                                        A395&amp;B395,
                                                        Insumos!I:I,
                                                        0)
                                                ),
                                                0
                                            ),
                                            "Não encontrado"),
                                        IFERROR(
                                            INDEX(Q:Q,
                                                MATCH(
                                                    A395&amp;B395,AG:AG,
                                                    0)
                                            ),
                                            "Não encontrado")
                                    )</f>
        <v>0</v>
      </c>
      <c r="Q395" s="64">
        <f t="shared" ref="Q395:Q399" si="254">P395*G395/1</f>
        <v>0</v>
      </c>
      <c r="R395" s="64">
        <f>IF(
                        C395="INSUMO",
                                        IFERROR(
                                            IF(
                                                INDEX(
                                                    Insumos!C:C,
                                                    MATCH(
                                                        A395&amp;B395,
                                                        Insumos!I:I,
                                                        0)
                                                )="Terceirizados",
                                                INDEX(
                                                    Insumos!F:F,
                                                    MATCH(
                                                        A395&amp;B395,
                                                        Insumos!I:I,
                                                        0)
                                                ),
                                                0
                                            ),
                                            "Não encontrado"),
                                        IFERROR(
                                            INDEX(S:S,
                                                MATCH(
                                                    A395&amp;B395,AG:AG,
                                                    0)
                                            ),
                                            "Não encontrado")
                                    )</f>
        <v>0</v>
      </c>
      <c r="S395" s="64">
        <f t="shared" ref="S395:S399" si="255">R395*G395/1</f>
        <v>0</v>
      </c>
      <c r="T395" s="64">
        <f>IF(
                        C395="INSUMO",
                                        IFERROR(
                                            IF(
                                                INDEX(
                                                    Insumos!C:C,
                                                    MATCH(
                                                        A395&amp;B395,
                                                        Insumos!I:I,
                                                        0)
                                                )="Comissionamento",
                                                INDEX(
                                                    Insumos!F:F,
                                                    MATCH(
                                                        A395&amp;B395,
                                                        Insumos!I:I,
                                                        0)
                                                ),
                                                0
                                            ),
                                            "Não encontrado"),
                                        IFERROR(
                                            INDEX(U:U,
                                                MATCH(
                                                    A395&amp;B395,AG:AG,
                                                    0)
                                            ),
                                            "Não encontrado")
                                    )</f>
        <v>0</v>
      </c>
      <c r="U395" s="64">
        <f t="shared" ref="U395:U399" si="256">T395*G395/1</f>
        <v>0</v>
      </c>
      <c r="V395" s="64">
        <f>IF(
                        C395="INSUMO",
                                        IFERROR(
                                            IF(
                                                INDEX(
                                                    Insumos!C:C,
                                                    MATCH(
                                                        A395&amp;B395,
                                                        Insumos!I:I,
                                                        0)
                                                )="Verba",
                                                INDEX(
                                                    Insumos!F:F,
                                                    MATCH(
                                                        A395&amp;B395,
                                                        Insumos!I:I,
                                                        0)
                                                ),
                                                0
                                            ),
                                            "Não encontrado"),
                                        IFERROR(
                                            INDEX(W:W,
                                                MATCH(
                                                    A395&amp;B395,AG:AG,
                                                    0)
                                            ),
                                            "Não encontrado")
                                    )</f>
        <v>0</v>
      </c>
      <c r="W395" s="64">
        <f t="shared" ref="W395:W399" si="257">V395*G395/1</f>
        <v>0</v>
      </c>
      <c r="X395" s="64">
        <f>IF(
                        C395="INSUMO",
                                        IFERROR(
                                            IF(
                                                INDEX(
                                                    Insumos!C:C,
                                                    MATCH(
                                                        A395&amp;B395,
                                                        Insumos!I:I,
                                                        0)
                                                )="Outro",
                                                INDEX(
                                                    Insumos!F:F,
                                                    MATCH(
                                                        A395&amp;B395,
                                                        Insumos!I:I,
                                                        0)
                                                ),
                                                0
                                            ),
                                            "Não encontrado"),
                                        IFERROR(
                                            INDEX(Y:Y,
                                                MATCH(
                                                    A395&amp;B395,AG:AG,
                                                    0)
                                            ),
                                            "Não encontrado")
                                    )</f>
        <v>42.5929</v>
      </c>
      <c r="Y395" s="64">
        <f t="shared" ref="Y395:Y399" si="258">X395*G395/1</f>
        <v>0.6388935</v>
      </c>
      <c r="Z395" s="64">
        <f>IF(
                            C395="INSUMO",
                            IFERROR(
                                INDEX(
                                    Insumos!F:F,
                                    MATCH(
                                        A395&amp;B395,
                                        Insumos!I:I,
                                        0)
                                ),
                                "Não encontrado"),
                            IFERROR(
                                INDEX(AA:AA,
                                    MATCH(
                                        A395&amp;B395,AG:AG,
                                        0)
                                ),
                                "Não encontrado")
                        )</f>
        <v>832.5061584</v>
      </c>
      <c r="AA395" s="64">
        <f t="shared" ref="AA395:AA399" si="259">G395*Z395</f>
        <v>12.487592376</v>
      </c>
      <c r="AB395" s="65"/>
      <c r="AC395" s="65"/>
      <c r="AD395" s="62" t="s">
        <v>39</v>
      </c>
      <c r="AE395" s="66"/>
      <c r="AF395" s="66"/>
    </row>
    <row r="396" spans="1:33" x14ac:dyDescent="0.25">
      <c r="A396" s="137" t="s">
        <v>210</v>
      </c>
      <c r="B396" s="68" t="s">
        <v>38</v>
      </c>
      <c r="C396" s="69" t="s">
        <v>86</v>
      </c>
      <c r="D396" s="70" t="s">
        <v>40</v>
      </c>
      <c r="E396" s="70" t="s">
        <v>211</v>
      </c>
      <c r="F396" s="71" t="s">
        <v>90</v>
      </c>
      <c r="G396" s="71">
        <v>1.5</v>
      </c>
      <c r="H396" s="72">
        <f>IF(
                        C396="INSUMO",
                                        IFERROR(
                                            IF(
                                                INDEX(
                                                    Insumos!C:C,
                                                    MATCH(
                                                        A396&amp;B396,
                                                        Insumos!I:I,
                                                        0)
                                                )="Material",
                                                INDEX(
                                                    Insumos!F:F,
                                                    MATCH(
                                                        A396&amp;B396,
                                                        Insumos!I:I,
                                                        0)
                                                ),
                                                0
                                            ),
                                            "Não encontrado"),
                                        IFERROR(
                                            INDEX(I:I,
                                                MATCH(
                                                    A396&amp;B396,AG:AG,
                                                    0)
                                            ),
                                            "Não encontrado")
                                    )</f>
        <v>0</v>
      </c>
      <c r="I396" s="72">
        <f t="shared" si="250"/>
        <v>0</v>
      </c>
      <c r="J396" s="72">
        <f t="shared" si="251"/>
        <v>30.0758458</v>
      </c>
      <c r="K396" s="72">
        <f t="shared" si="251"/>
        <v>45.113768700000001</v>
      </c>
      <c r="L396" s="72">
        <f>IF(
                        C396="INSUMO",
                                        IFERROR(
                                            IF(
                                                INDEX(
                                                    Insumos!C:C,
                                                    MATCH(
                                                        A396&amp;B396,
                                                        Insumos!I:I,
                                                        0)
                                                )="Mao_obra",
                                                INDEX(
                                                    Insumos!F:F,
                                                    MATCH(
                                                        A396&amp;B396,
                                                        Insumos!I:I,
                                                        0)
                                                ),
                                                0
                                            ),
                                            "Não encontrado"),
                                        IFERROR(
                                            INDEX(M:M,
                                                MATCH(
                                                    A396&amp;B396,AG:AG,
                                                    0)
                                            ),
                                            "Não encontrado")
                                    )</f>
        <v>25.0558458</v>
      </c>
      <c r="M396" s="72">
        <f t="shared" si="252"/>
        <v>37.5837687</v>
      </c>
      <c r="N396" s="72">
        <f>IF(
                        C396="INSUMO",
                                        IFERROR(
                                            IF(
                                                INDEX(
                                                    Insumos!C:C,
                                                    MATCH(
                                                        A396&amp;B396,
                                                        Insumos!I:I,
                                                        0)
                                                )="Equipamento",
                                                INDEX(
                                                    Insumos!F:F,
                                                    MATCH(
                                                        A396&amp;B396,
                                                        Insumos!I:I,
                                                        0)
                                                ),
                                                0
                                            ),
                                            "Não encontrado"),
                                        IFERROR(
                                            INDEX(O:O,
                                                MATCH(
                                                    A396&amp;B396,AG:AG,
                                                    0)
                                            ),
                                            "Não encontrado")
                                    )</f>
        <v>0</v>
      </c>
      <c r="O396" s="72">
        <f t="shared" si="253"/>
        <v>0</v>
      </c>
      <c r="P396" s="72">
        <f>IF(
                        C396="INSUMO",
                                        IFERROR(
                                            IF(
                                                INDEX(
                                                    Insumos!C:C,
                                                    MATCH(
                                                        A396&amp;B396,
                                                        Insumos!I:I,
                                                        0)
                                                )="Transporte",
                                                INDEX(
                                                    Insumos!F:F,
                                                    MATCH(
                                                        A396&amp;B396,
                                                        Insumos!I:I,
                                                        0)
                                                ),
                                                0
                                            ),
                                            "Não encontrado"),
                                        IFERROR(
                                            INDEX(Q:Q,
                                                MATCH(
                                                    A396&amp;B396,AG:AG,
                                                    0)
                                            ),
                                            "Não encontrado")
                                    )</f>
        <v>0</v>
      </c>
      <c r="Q396" s="72">
        <f t="shared" si="254"/>
        <v>0</v>
      </c>
      <c r="R396" s="72">
        <f>IF(
                        C396="INSUMO",
                                        IFERROR(
                                            IF(
                                                INDEX(
                                                    Insumos!C:C,
                                                    MATCH(
                                                        A396&amp;B396,
                                                        Insumos!I:I,
                                                        0)
                                                )="Terceirizados",
                                                INDEX(
                                                    Insumos!F:F,
                                                    MATCH(
                                                        A396&amp;B396,
                                                        Insumos!I:I,
                                                        0)
                                                ),
                                                0
                                            ),
                                            "Não encontrado"),
                                        IFERROR(
                                            INDEX(S:S,
                                                MATCH(
                                                    A396&amp;B396,AG:AG,
                                                    0)
                                            ),
                                            "Não encontrado")
                                    )</f>
        <v>0</v>
      </c>
      <c r="S396" s="72">
        <f t="shared" si="255"/>
        <v>0</v>
      </c>
      <c r="T396" s="72">
        <f>IF(
                        C396="INSUMO",
                                        IFERROR(
                                            IF(
                                                INDEX(
                                                    Insumos!C:C,
                                                    MATCH(
                                                        A396&amp;B396,
                                                        Insumos!I:I,
                                                        0)
                                                )="Comissionamento",
                                                INDEX(
                                                    Insumos!F:F,
                                                    MATCH(
                                                        A396&amp;B396,
                                                        Insumos!I:I,
                                                        0)
                                                ),
                                                0
                                            ),
                                            "Não encontrado"),
                                        IFERROR(
                                            INDEX(U:U,
                                                MATCH(
                                                    A396&amp;B396,AG:AG,
                                                    0)
                                            ),
                                            "Não encontrado")
                                    )</f>
        <v>0</v>
      </c>
      <c r="U396" s="72">
        <f t="shared" si="256"/>
        <v>0</v>
      </c>
      <c r="V396" s="72">
        <f>IF(
                        C396="INSUMO",
                                        IFERROR(
                                            IF(
                                                INDEX(
                                                    Insumos!C:C,
                                                    MATCH(
                                                        A396&amp;B396,
                                                        Insumos!I:I,
                                                        0)
                                                )="Verba",
                                                INDEX(
                                                    Insumos!F:F,
                                                    MATCH(
                                                        A396&amp;B396,
                                                        Insumos!I:I,
                                                        0)
                                                ),
                                                0
                                            ),
                                            "Não encontrado"),
                                        IFERROR(
                                            INDEX(W:W,
                                                MATCH(
                                                    A396&amp;B396,AG:AG,
                                                    0)
                                            ),
                                            "Não encontrado")
                                    )</f>
        <v>0</v>
      </c>
      <c r="W396" s="72">
        <f t="shared" si="257"/>
        <v>0</v>
      </c>
      <c r="X396" s="72">
        <f>IF(
                        C396="INSUMO",
                                        IFERROR(
                                            IF(
                                                INDEX(
                                                    Insumos!C:C,
                                                    MATCH(
                                                        A396&amp;B396,
                                                        Insumos!I:I,
                                                        0)
                                                )="Outro",
                                                INDEX(
                                                    Insumos!F:F,
                                                    MATCH(
                                                        A396&amp;B396,
                                                        Insumos!I:I,
                                                        0)
                                                ),
                                                0
                                            ),
                                            "Não encontrado"),
                                        IFERROR(
                                            INDEX(Y:Y,
                                                MATCH(
                                                    A396&amp;B396,AG:AG,
                                                    0)
                                            ),
                                            "Não encontrado")
                                    )</f>
        <v>5.0199999999999996</v>
      </c>
      <c r="Y396" s="72">
        <f t="shared" si="258"/>
        <v>7.5299999999999994</v>
      </c>
      <c r="Z396" s="72">
        <f>IF(
                            C396="INSUMO",
                            IFERROR(
                                INDEX(
                                    Insumos!F:F,
                                    MATCH(
                                        A396&amp;B396,
                                        Insumos!I:I,
                                        0)
                                ),
                                "Não encontrado"),
                            IFERROR(
                                INDEX(AA:AA,
                                    MATCH(
                                        A396&amp;B396,AG:AG,
                                        0)
                                ),
                                "Não encontrado")
                        )</f>
        <v>30.0758458</v>
      </c>
      <c r="AA396" s="72">
        <f t="shared" si="259"/>
        <v>45.113768700000001</v>
      </c>
      <c r="AB396" s="73"/>
      <c r="AC396" s="73"/>
      <c r="AD396" s="70" t="s">
        <v>39</v>
      </c>
      <c r="AE396" s="74"/>
      <c r="AF396" s="74"/>
    </row>
    <row r="397" spans="1:33" x14ac:dyDescent="0.25">
      <c r="A397" s="138" t="s">
        <v>212</v>
      </c>
      <c r="B397" s="60" t="s">
        <v>38</v>
      </c>
      <c r="C397" s="61" t="s">
        <v>86</v>
      </c>
      <c r="D397" s="62" t="s">
        <v>40</v>
      </c>
      <c r="E397" s="62" t="s">
        <v>213</v>
      </c>
      <c r="F397" s="63" t="s">
        <v>90</v>
      </c>
      <c r="G397" s="63">
        <v>2.5</v>
      </c>
      <c r="H397" s="64">
        <f>IF(
                        C397="INSUMO",
                                        IFERROR(
                                            IF(
                                                INDEX(
                                                    Insumos!C:C,
                                                    MATCH(
                                                        A397&amp;B397,
                                                        Insumos!I:I,
                                                        0)
                                                )="Material",
                                                INDEX(
                                                    Insumos!F:F,
                                                    MATCH(
                                                        A397&amp;B397,
                                                        Insumos!I:I,
                                                        0)
                                                ),
                                                0
                                            ),
                                            "Não encontrado"),
                                        IFERROR(
                                            INDEX(I:I,
                                                MATCH(
                                                    A397&amp;B397,AG:AG,
                                                    0)
                                            ),
                                            "Não encontrado")
                                    )</f>
        <v>0</v>
      </c>
      <c r="I397" s="64">
        <f t="shared" si="250"/>
        <v>0</v>
      </c>
      <c r="J397" s="64">
        <f t="shared" si="251"/>
        <v>37.793896000000004</v>
      </c>
      <c r="K397" s="64">
        <f t="shared" si="251"/>
        <v>94.484740000000002</v>
      </c>
      <c r="L397" s="64">
        <f>IF(
                        C397="INSUMO",
                                        IFERROR(
                                            IF(
                                                INDEX(
                                                    Insumos!C:C,
                                                    MATCH(
                                                        A397&amp;B397,
                                                        Insumos!I:I,
                                                        0)
                                                )="Mao_obra",
                                                INDEX(
                                                    Insumos!F:F,
                                                    MATCH(
                                                        A397&amp;B397,
                                                        Insumos!I:I,
                                                        0)
                                                ),
                                                0
                                            ),
                                            "Não encontrado"),
                                        IFERROR(
                                            INDEX(M:M,
                                                MATCH(
                                                    A397&amp;B397,AG:AG,
                                                    0)
                                            ),
                                            "Não encontrado")
                                    )</f>
        <v>32.773896000000001</v>
      </c>
      <c r="M397" s="64">
        <f t="shared" si="252"/>
        <v>81.934740000000005</v>
      </c>
      <c r="N397" s="64">
        <f>IF(
                        C397="INSUMO",
                                        IFERROR(
                                            IF(
                                                INDEX(
                                                    Insumos!C:C,
                                                    MATCH(
                                                        A397&amp;B397,
                                                        Insumos!I:I,
                                                        0)
                                                )="Equipamento",
                                                INDEX(
                                                    Insumos!F:F,
                                                    MATCH(
                                                        A397&amp;B397,
                                                        Insumos!I:I,
                                                        0)
                                                ),
                                                0
                                            ),
                                            "Não encontrado"),
                                        IFERROR(
                                            INDEX(O:O,
                                                MATCH(
                                                    A397&amp;B397,AG:AG,
                                                    0)
                                            ),
                                            "Não encontrado")
                                    )</f>
        <v>0</v>
      </c>
      <c r="O397" s="64">
        <f t="shared" si="253"/>
        <v>0</v>
      </c>
      <c r="P397" s="64">
        <f>IF(
                        C397="INSUMO",
                                        IFERROR(
                                            IF(
                                                INDEX(
                                                    Insumos!C:C,
                                                    MATCH(
                                                        A397&amp;B397,
                                                        Insumos!I:I,
                                                        0)
                                                )="Transporte",
                                                INDEX(
                                                    Insumos!F:F,
                                                    MATCH(
                                                        A397&amp;B397,
                                                        Insumos!I:I,
                                                        0)
                                                ),
                                                0
                                            ),
                                            "Não encontrado"),
                                        IFERROR(
                                            INDEX(Q:Q,
                                                MATCH(
                                                    A397&amp;B397,AG:AG,
                                                    0)
                                            ),
                                            "Não encontrado")
                                    )</f>
        <v>0</v>
      </c>
      <c r="Q397" s="64">
        <f t="shared" si="254"/>
        <v>0</v>
      </c>
      <c r="R397" s="64">
        <f>IF(
                        C397="INSUMO",
                                        IFERROR(
                                            IF(
                                                INDEX(
                                                    Insumos!C:C,
                                                    MATCH(
                                                        A397&amp;B397,
                                                        Insumos!I:I,
                                                        0)
                                                )="Terceirizados",
                                                INDEX(
                                                    Insumos!F:F,
                                                    MATCH(
                                                        A397&amp;B397,
                                                        Insumos!I:I,
                                                        0)
                                                ),
                                                0
                                            ),
                                            "Não encontrado"),
                                        IFERROR(
                                            INDEX(S:S,
                                                MATCH(
                                                    A397&amp;B397,AG:AG,
                                                    0)
                                            ),
                                            "Não encontrado")
                                    )</f>
        <v>0</v>
      </c>
      <c r="S397" s="64">
        <f t="shared" si="255"/>
        <v>0</v>
      </c>
      <c r="T397" s="64">
        <f>IF(
                        C397="INSUMO",
                                        IFERROR(
                                            IF(
                                                INDEX(
                                                    Insumos!C:C,
                                                    MATCH(
                                                        A397&amp;B397,
                                                        Insumos!I:I,
                                                        0)
                                                )="Comissionamento",
                                                INDEX(
                                                    Insumos!F:F,
                                                    MATCH(
                                                        A397&amp;B397,
                                                        Insumos!I:I,
                                                        0)
                                                ),
                                                0
                                            ),
                                            "Não encontrado"),
                                        IFERROR(
                                            INDEX(U:U,
                                                MATCH(
                                                    A397&amp;B397,AG:AG,
                                                    0)
                                            ),
                                            "Não encontrado")
                                    )</f>
        <v>0</v>
      </c>
      <c r="U397" s="64">
        <f t="shared" si="256"/>
        <v>0</v>
      </c>
      <c r="V397" s="64">
        <f>IF(
                        C397="INSUMO",
                                        IFERROR(
                                            IF(
                                                INDEX(
                                                    Insumos!C:C,
                                                    MATCH(
                                                        A397&amp;B397,
                                                        Insumos!I:I,
                                                        0)
                                                )="Verba",
                                                INDEX(
                                                    Insumos!F:F,
                                                    MATCH(
                                                        A397&amp;B397,
                                                        Insumos!I:I,
                                                        0)
                                                ),
                                                0
                                            ),
                                            "Não encontrado"),
                                        IFERROR(
                                            INDEX(W:W,
                                                MATCH(
                                                    A397&amp;B397,AG:AG,
                                                    0)
                                            ),
                                            "Não encontrado")
                                    )</f>
        <v>0</v>
      </c>
      <c r="W397" s="64">
        <f t="shared" si="257"/>
        <v>0</v>
      </c>
      <c r="X397" s="64">
        <f>IF(
                        C397="INSUMO",
                                        IFERROR(
                                            IF(
                                                INDEX(
                                                    Insumos!C:C,
                                                    MATCH(
                                                        A397&amp;B397,
                                                        Insumos!I:I,
                                                        0)
                                                )="Outro",
                                                INDEX(
                                                    Insumos!F:F,
                                                    MATCH(
                                                        A397&amp;B397,
                                                        Insumos!I:I,
                                                        0)
                                                ),
                                                0
                                            ),
                                            "Não encontrado"),
                                        IFERROR(
                                            INDEX(Y:Y,
                                                MATCH(
                                                    A397&amp;B397,AG:AG,
                                                    0)
                                            ),
                                            "Não encontrado")
                                    )</f>
        <v>5.0199999999999996</v>
      </c>
      <c r="Y397" s="64">
        <f t="shared" si="258"/>
        <v>12.549999999999999</v>
      </c>
      <c r="Z397" s="64">
        <f>IF(
                            C397="INSUMO",
                            IFERROR(
                                INDEX(
                                    Insumos!F:F,
                                    MATCH(
                                        A397&amp;B397,
                                        Insumos!I:I,
                                        0)
                                ),
                                "Não encontrado"),
                            IFERROR(
                                INDEX(AA:AA,
                                    MATCH(
                                        A397&amp;B397,AG:AG,
                                        0)
                                ),
                                "Não encontrado")
                        )</f>
        <v>37.793895999999997</v>
      </c>
      <c r="AA397" s="64">
        <f t="shared" si="259"/>
        <v>94.484739999999988</v>
      </c>
      <c r="AB397" s="65"/>
      <c r="AC397" s="65"/>
      <c r="AD397" s="62" t="s">
        <v>39</v>
      </c>
      <c r="AE397" s="66"/>
      <c r="AF397" s="66"/>
    </row>
    <row r="398" spans="1:33" x14ac:dyDescent="0.25">
      <c r="A398" s="137" t="s">
        <v>465</v>
      </c>
      <c r="B398" s="68" t="s">
        <v>38</v>
      </c>
      <c r="C398" s="69" t="s">
        <v>45</v>
      </c>
      <c r="D398" s="70" t="s">
        <v>40</v>
      </c>
      <c r="E398" s="70" t="s">
        <v>466</v>
      </c>
      <c r="F398" s="71" t="s">
        <v>78</v>
      </c>
      <c r="G398" s="71">
        <v>8</v>
      </c>
      <c r="H398" s="72">
        <f>IF(
                        C398="INSUMO",
                                        IFERROR(
                                            IF(
                                                INDEX(
                                                    Insumos!C:C,
                                                    MATCH(
                                                        A398&amp;B398,
                                                        Insumos!I:I,
                                                        0)
                                                )="Material",
                                                INDEX(
                                                    Insumos!F:F,
                                                    MATCH(
                                                        A398&amp;B398,
                                                        Insumos!I:I,
                                                        0)
                                                ),
                                                0
                                            ),
                                            "Não encontrado"),
                                        IFERROR(
                                            INDEX(I:I,
                                                MATCH(
                                                    A398&amp;B398,AG:AG,
                                                    0)
                                            ),
                                            "Não encontrado")
                                    )</f>
        <v>2.89</v>
      </c>
      <c r="I398" s="72">
        <f t="shared" si="250"/>
        <v>23.12</v>
      </c>
      <c r="J398" s="72">
        <f t="shared" si="251"/>
        <v>0</v>
      </c>
      <c r="K398" s="72">
        <f t="shared" si="251"/>
        <v>0</v>
      </c>
      <c r="L398" s="72">
        <f>IF(
                        C398="INSUMO",
                                        IFERROR(
                                            IF(
                                                INDEX(
                                                    Insumos!C:C,
                                                    MATCH(
                                                        A398&amp;B398,
                                                        Insumos!I:I,
                                                        0)
                                                )="Mao_obra",
                                                INDEX(
                                                    Insumos!F:F,
                                                    MATCH(
                                                        A398&amp;B398,
                                                        Insumos!I:I,
                                                        0)
                                                ),
                                                0
                                            ),
                                            "Não encontrado"),
                                        IFERROR(
                                            INDEX(M:M,
                                                MATCH(
                                                    A398&amp;B398,AG:AG,
                                                    0)
                                            ),
                                            "Não encontrado")
                                    )</f>
        <v>0</v>
      </c>
      <c r="M398" s="72">
        <f t="shared" si="252"/>
        <v>0</v>
      </c>
      <c r="N398" s="72">
        <f>IF(
                        C398="INSUMO",
                                        IFERROR(
                                            IF(
                                                INDEX(
                                                    Insumos!C:C,
                                                    MATCH(
                                                        A398&amp;B398,
                                                        Insumos!I:I,
                                                        0)
                                                )="Equipamento",
                                                INDEX(
                                                    Insumos!F:F,
                                                    MATCH(
                                                        A398&amp;B398,
                                                        Insumos!I:I,
                                                        0)
                                                ),
                                                0
                                            ),
                                            "Não encontrado"),
                                        IFERROR(
                                            INDEX(O:O,
                                                MATCH(
                                                    A398&amp;B398,AG:AG,
                                                    0)
                                            ),
                                            "Não encontrado")
                                    )</f>
        <v>0</v>
      </c>
      <c r="O398" s="72">
        <f t="shared" si="253"/>
        <v>0</v>
      </c>
      <c r="P398" s="72">
        <f>IF(
                        C398="INSUMO",
                                        IFERROR(
                                            IF(
                                                INDEX(
                                                    Insumos!C:C,
                                                    MATCH(
                                                        A398&amp;B398,
                                                        Insumos!I:I,
                                                        0)
                                                )="Transporte",
                                                INDEX(
                                                    Insumos!F:F,
                                                    MATCH(
                                                        A398&amp;B398,
                                                        Insumos!I:I,
                                                        0)
                                                ),
                                                0
                                            ),
                                            "Não encontrado"),
                                        IFERROR(
                                            INDEX(Q:Q,
                                                MATCH(
                                                    A398&amp;B398,AG:AG,
                                                    0)
                                            ),
                                            "Não encontrado")
                                    )</f>
        <v>0</v>
      </c>
      <c r="Q398" s="72">
        <f t="shared" si="254"/>
        <v>0</v>
      </c>
      <c r="R398" s="72">
        <f>IF(
                        C398="INSUMO",
                                        IFERROR(
                                            IF(
                                                INDEX(
                                                    Insumos!C:C,
                                                    MATCH(
                                                        A398&amp;B398,
                                                        Insumos!I:I,
                                                        0)
                                                )="Terceirizados",
                                                INDEX(
                                                    Insumos!F:F,
                                                    MATCH(
                                                        A398&amp;B398,
                                                        Insumos!I:I,
                                                        0)
                                                ),
                                                0
                                            ),
                                            "Não encontrado"),
                                        IFERROR(
                                            INDEX(S:S,
                                                MATCH(
                                                    A398&amp;B398,AG:AG,
                                                    0)
                                            ),
                                            "Não encontrado")
                                    )</f>
        <v>0</v>
      </c>
      <c r="S398" s="72">
        <f t="shared" si="255"/>
        <v>0</v>
      </c>
      <c r="T398" s="72">
        <f>IF(
                        C398="INSUMO",
                                        IFERROR(
                                            IF(
                                                INDEX(
                                                    Insumos!C:C,
                                                    MATCH(
                                                        A398&amp;B398,
                                                        Insumos!I:I,
                                                        0)
                                                )="Comissionamento",
                                                INDEX(
                                                    Insumos!F:F,
                                                    MATCH(
                                                        A398&amp;B398,
                                                        Insumos!I:I,
                                                        0)
                                                ),
                                                0
                                            ),
                                            "Não encontrado"),
                                        IFERROR(
                                            INDEX(U:U,
                                                MATCH(
                                                    A398&amp;B398,AG:AG,
                                                    0)
                                            ),
                                            "Não encontrado")
                                    )</f>
        <v>0</v>
      </c>
      <c r="U398" s="72">
        <f t="shared" si="256"/>
        <v>0</v>
      </c>
      <c r="V398" s="72">
        <f>IF(
                        C398="INSUMO",
                                        IFERROR(
                                            IF(
                                                INDEX(
                                                    Insumos!C:C,
                                                    MATCH(
                                                        A398&amp;B398,
                                                        Insumos!I:I,
                                                        0)
                                                )="Verba",
                                                INDEX(
                                                    Insumos!F:F,
                                                    MATCH(
                                                        A398&amp;B398,
                                                        Insumos!I:I,
                                                        0)
                                                ),
                                                0
                                            ),
                                            "Não encontrado"),
                                        IFERROR(
                                            INDEX(W:W,
                                                MATCH(
                                                    A398&amp;B398,AG:AG,
                                                    0)
                                            ),
                                            "Não encontrado")
                                    )</f>
        <v>0</v>
      </c>
      <c r="W398" s="72">
        <f t="shared" si="257"/>
        <v>0</v>
      </c>
      <c r="X398" s="72">
        <f>IF(
                        C398="INSUMO",
                                        IFERROR(
                                            IF(
                                                INDEX(
                                                    Insumos!C:C,
                                                    MATCH(
                                                        A398&amp;B398,
                                                        Insumos!I:I,
                                                        0)
                                                )="Outro",
                                                INDEX(
                                                    Insumos!F:F,
                                                    MATCH(
                                                        A398&amp;B398,
                                                        Insumos!I:I,
                                                        0)
                                                ),
                                                0
                                            ),
                                            "Não encontrado"),
                                        IFERROR(
                                            INDEX(Y:Y,
                                                MATCH(
                                                    A398&amp;B398,AG:AG,
                                                    0)
                                            ),
                                            "Não encontrado")
                                    )</f>
        <v>0</v>
      </c>
      <c r="Y398" s="72">
        <f t="shared" si="258"/>
        <v>0</v>
      </c>
      <c r="Z398" s="72">
        <f>IF(
                            C398="INSUMO",
                            IFERROR(
                                INDEX(
                                    Insumos!F:F,
                                    MATCH(
                                        A398&amp;B398,
                                        Insumos!I:I,
                                        0)
                                ),
                                "Não encontrado"),
                            IFERROR(
                                INDEX(AA:AA,
                                    MATCH(
                                        A398&amp;B398,AG:AG,
                                        0)
                                ),
                                "Não encontrado")
                        )</f>
        <v>2.89</v>
      </c>
      <c r="AA398" s="72">
        <f t="shared" si="259"/>
        <v>23.12</v>
      </c>
      <c r="AB398" s="73"/>
      <c r="AC398" s="73"/>
      <c r="AD398" s="70" t="s">
        <v>39</v>
      </c>
      <c r="AE398" s="74"/>
      <c r="AF398" s="74"/>
    </row>
    <row r="399" spans="1:33" x14ac:dyDescent="0.25">
      <c r="A399" s="138" t="s">
        <v>467</v>
      </c>
      <c r="B399" s="60" t="s">
        <v>76</v>
      </c>
      <c r="C399" s="61" t="s">
        <v>45</v>
      </c>
      <c r="D399" s="62" t="s">
        <v>40</v>
      </c>
      <c r="E399" s="62" t="s">
        <v>468</v>
      </c>
      <c r="F399" s="63" t="s">
        <v>78</v>
      </c>
      <c r="G399" s="63">
        <v>1</v>
      </c>
      <c r="H399" s="64">
        <f>IF(
                        C399="INSUMO",
                                        IFERROR(
                                            IF(
                                                INDEX(
                                                    Insumos!C:C,
                                                    MATCH(
                                                        A399&amp;B399,
                                                        Insumos!I:I,
                                                        0)
                                                )="Material",
                                                INDEX(
                                                    Insumos!F:F,
                                                    MATCH(
                                                        A399&amp;B399,
                                                        Insumos!I:I,
                                                        0)
                                                ),
                                                0
                                            ),
                                            "Não encontrado"),
                                        IFERROR(
                                            INDEX(I:I,
                                                MATCH(
                                                    A399&amp;B399,AG:AG,
                                                    0)
                                            ),
                                            "Não encontrado")
                                    )</f>
        <v>381.81</v>
      </c>
      <c r="I399" s="64">
        <f t="shared" si="250"/>
        <v>381.81</v>
      </c>
      <c r="J399" s="64">
        <f t="shared" si="251"/>
        <v>0</v>
      </c>
      <c r="K399" s="64">
        <f t="shared" si="251"/>
        <v>0</v>
      </c>
      <c r="L399" s="64">
        <f>IF(
                        C399="INSUMO",
                                        IFERROR(
                                            IF(
                                                INDEX(
                                                    Insumos!C:C,
                                                    MATCH(
                                                        A399&amp;B399,
                                                        Insumos!I:I,
                                                        0)
                                                )="Mao_obra",
                                                INDEX(
                                                    Insumos!F:F,
                                                    MATCH(
                                                        A399&amp;B399,
                                                        Insumos!I:I,
                                                        0)
                                                ),
                                                0
                                            ),
                                            "Não encontrado"),
                                        IFERROR(
                                            INDEX(M:M,
                                                MATCH(
                                                    A399&amp;B399,AG:AG,
                                                    0)
                                            ),
                                            "Não encontrado")
                                    )</f>
        <v>0</v>
      </c>
      <c r="M399" s="64">
        <f t="shared" si="252"/>
        <v>0</v>
      </c>
      <c r="N399" s="64">
        <f>IF(
                        C399="INSUMO",
                                        IFERROR(
                                            IF(
                                                INDEX(
                                                    Insumos!C:C,
                                                    MATCH(
                                                        A399&amp;B399,
                                                        Insumos!I:I,
                                                        0)
                                                )="Equipamento",
                                                INDEX(
                                                    Insumos!F:F,
                                                    MATCH(
                                                        A399&amp;B399,
                                                        Insumos!I:I,
                                                        0)
                                                ),
                                                0
                                            ),
                                            "Não encontrado"),
                                        IFERROR(
                                            INDEX(O:O,
                                                MATCH(
                                                    A399&amp;B399,AG:AG,
                                                    0)
                                            ),
                                            "Não encontrado")
                                    )</f>
        <v>0</v>
      </c>
      <c r="O399" s="64">
        <f t="shared" si="253"/>
        <v>0</v>
      </c>
      <c r="P399" s="64">
        <f>IF(
                        C399="INSUMO",
                                        IFERROR(
                                            IF(
                                                INDEX(
                                                    Insumos!C:C,
                                                    MATCH(
                                                        A399&amp;B399,
                                                        Insumos!I:I,
                                                        0)
                                                )="Transporte",
                                                INDEX(
                                                    Insumos!F:F,
                                                    MATCH(
                                                        A399&amp;B399,
                                                        Insumos!I:I,
                                                        0)
                                                ),
                                                0
                                            ),
                                            "Não encontrado"),
                                        IFERROR(
                                            INDEX(Q:Q,
                                                MATCH(
                                                    A399&amp;B399,AG:AG,
                                                    0)
                                            ),
                                            "Não encontrado")
                                    )</f>
        <v>0</v>
      </c>
      <c r="Q399" s="64">
        <f t="shared" si="254"/>
        <v>0</v>
      </c>
      <c r="R399" s="64">
        <f>IF(
                        C399="INSUMO",
                                        IFERROR(
                                            IF(
                                                INDEX(
                                                    Insumos!C:C,
                                                    MATCH(
                                                        A399&amp;B399,
                                                        Insumos!I:I,
                                                        0)
                                                )="Terceirizados",
                                                INDEX(
                                                    Insumos!F:F,
                                                    MATCH(
                                                        A399&amp;B399,
                                                        Insumos!I:I,
                                                        0)
                                                ),
                                                0
                                            ),
                                            "Não encontrado"),
                                        IFERROR(
                                            INDEX(S:S,
                                                MATCH(
                                                    A399&amp;B399,AG:AG,
                                                    0)
                                            ),
                                            "Não encontrado")
                                    )</f>
        <v>0</v>
      </c>
      <c r="S399" s="64">
        <f t="shared" si="255"/>
        <v>0</v>
      </c>
      <c r="T399" s="64">
        <f>IF(
                        C399="INSUMO",
                                        IFERROR(
                                            IF(
                                                INDEX(
                                                    Insumos!C:C,
                                                    MATCH(
                                                        A399&amp;B399,
                                                        Insumos!I:I,
                                                        0)
                                                )="Comissionamento",
                                                INDEX(
                                                    Insumos!F:F,
                                                    MATCH(
                                                        A399&amp;B399,
                                                        Insumos!I:I,
                                                        0)
                                                ),
                                                0
                                            ),
                                            "Não encontrado"),
                                        IFERROR(
                                            INDEX(U:U,
                                                MATCH(
                                                    A399&amp;B399,AG:AG,
                                                    0)
                                            ),
                                            "Não encontrado")
                                    )</f>
        <v>0</v>
      </c>
      <c r="U399" s="64">
        <f t="shared" si="256"/>
        <v>0</v>
      </c>
      <c r="V399" s="64">
        <f>IF(
                        C399="INSUMO",
                                        IFERROR(
                                            IF(
                                                INDEX(
                                                    Insumos!C:C,
                                                    MATCH(
                                                        A399&amp;B399,
                                                        Insumos!I:I,
                                                        0)
                                                )="Verba",
                                                INDEX(
                                                    Insumos!F:F,
                                                    MATCH(
                                                        A399&amp;B399,
                                                        Insumos!I:I,
                                                        0)
                                                ),
                                                0
                                            ),
                                            "Não encontrado"),
                                        IFERROR(
                                            INDEX(W:W,
                                                MATCH(
                                                    A399&amp;B399,AG:AG,
                                                    0)
                                            ),
                                            "Não encontrado")
                                    )</f>
        <v>0</v>
      </c>
      <c r="W399" s="64">
        <f t="shared" si="257"/>
        <v>0</v>
      </c>
      <c r="X399" s="64">
        <f>IF(
                        C399="INSUMO",
                                        IFERROR(
                                            IF(
                                                INDEX(
                                                    Insumos!C:C,
                                                    MATCH(
                                                        A399&amp;B399,
                                                        Insumos!I:I,
                                                        0)
                                                )="Outro",
                                                INDEX(
                                                    Insumos!F:F,
                                                    MATCH(
                                                        A399&amp;B399,
                                                        Insumos!I:I,
                                                        0)
                                                ),
                                                0
                                            ),
                                            "Não encontrado"),
                                        IFERROR(
                                            INDEX(Y:Y,
                                                MATCH(
                                                    A399&amp;B399,AG:AG,
                                                    0)
                                            ),
                                            "Não encontrado")
                                    )</f>
        <v>0</v>
      </c>
      <c r="Y399" s="64">
        <f t="shared" si="258"/>
        <v>0</v>
      </c>
      <c r="Z399" s="64">
        <f>IF(
                            C399="INSUMO",
                            IFERROR(
                                INDEX(
                                    Insumos!F:F,
                                    MATCH(
                                        A399&amp;B399,
                                        Insumos!I:I,
                                        0)
                                ),
                                "Não encontrado"),
                            IFERROR(
                                INDEX(AA:AA,
                                    MATCH(
                                        A399&amp;B399,AG:AG,
                                        0)
                                ),
                                "Não encontrado")
                        )</f>
        <v>381.81</v>
      </c>
      <c r="AA399" s="64">
        <f t="shared" si="259"/>
        <v>381.81</v>
      </c>
      <c r="AB399" s="65"/>
      <c r="AC399" s="65"/>
      <c r="AD399" s="62" t="s">
        <v>39</v>
      </c>
      <c r="AE399" s="66"/>
      <c r="AF399" s="66"/>
    </row>
    <row r="400" spans="1:33" x14ac:dyDescent="0.25">
      <c r="A400" s="136" t="s">
        <v>469</v>
      </c>
      <c r="B400" s="51" t="s">
        <v>76</v>
      </c>
      <c r="C400" s="52" t="s">
        <v>39</v>
      </c>
      <c r="D400" s="53" t="s">
        <v>40</v>
      </c>
      <c r="E400" s="53" t="s">
        <v>470</v>
      </c>
      <c r="F400" s="54" t="s">
        <v>83</v>
      </c>
      <c r="G400" s="55"/>
      <c r="H400" s="56"/>
      <c r="I400" s="56">
        <f>SUM(I401:I405)</f>
        <v>129.48289999999997</v>
      </c>
      <c r="J400" s="56"/>
      <c r="K400" s="56">
        <f>SUM(K401:K405)</f>
        <v>17.739240469999999</v>
      </c>
      <c r="L400" s="56"/>
      <c r="M400" s="56">
        <f>SUM(M401:M405)</f>
        <v>15.229240469999999</v>
      </c>
      <c r="N400" s="56"/>
      <c r="O400" s="56">
        <f>SUM(O401:O405)</f>
        <v>0</v>
      </c>
      <c r="P400" s="56"/>
      <c r="Q400" s="56">
        <f>SUM(Q401:Q405)</f>
        <v>0</v>
      </c>
      <c r="R400" s="56"/>
      <c r="S400" s="56">
        <f>SUM(S401:S405)</f>
        <v>0</v>
      </c>
      <c r="T400" s="56"/>
      <c r="U400" s="56">
        <f>SUM(U401:U405)</f>
        <v>0</v>
      </c>
      <c r="V400" s="56"/>
      <c r="W400" s="56">
        <f>SUM(W401:W405)</f>
        <v>0</v>
      </c>
      <c r="X400" s="56"/>
      <c r="Y400" s="56">
        <f>SUM(Y401:Y405)</f>
        <v>2.5099999999999998</v>
      </c>
      <c r="Z400" s="56"/>
      <c r="AA400" s="56">
        <f>SUM(AA401:AA405)</f>
        <v>147.22214047</v>
      </c>
      <c r="AB400" s="57" t="s">
        <v>39</v>
      </c>
      <c r="AC400" s="57"/>
      <c r="AD400" s="53" t="s">
        <v>39</v>
      </c>
      <c r="AE400" s="58" t="s">
        <v>39</v>
      </c>
      <c r="AF400" s="58" t="s">
        <v>79</v>
      </c>
      <c r="AG400" t="str">
        <f>A400&amp;B400&amp;C400</f>
        <v>0098PRÓPRIA</v>
      </c>
    </row>
    <row r="401" spans="1:33" x14ac:dyDescent="0.25">
      <c r="A401" s="137" t="s">
        <v>210</v>
      </c>
      <c r="B401" s="68" t="s">
        <v>38</v>
      </c>
      <c r="C401" s="69" t="s">
        <v>86</v>
      </c>
      <c r="D401" s="70" t="s">
        <v>40</v>
      </c>
      <c r="E401" s="70" t="s">
        <v>211</v>
      </c>
      <c r="F401" s="71" t="s">
        <v>90</v>
      </c>
      <c r="G401" s="71">
        <v>0.15</v>
      </c>
      <c r="H401" s="72">
        <f>IF(
                        C401="INSUMO",
                                        IFERROR(
                                            IF(
                                                INDEX(
                                                    Insumos!C:C,
                                                    MATCH(
                                                        A401&amp;B401,
                                                        Insumos!I:I,
                                                        0)
                                                )="Material",
                                                INDEX(
                                                    Insumos!F:F,
                                                    MATCH(
                                                        A401&amp;B401,
                                                        Insumos!I:I,
                                                        0)
                                                ),
                                                0
                                            ),
                                            "Não encontrado"),
                                        IFERROR(
                                            INDEX(I:I,
                                                MATCH(
                                                    A401&amp;B401,AG:AG,
                                                    0)
                                            ),
                                            "Não encontrado")
                                    )</f>
        <v>0</v>
      </c>
      <c r="I401" s="72">
        <f>H401*G401/1</f>
        <v>0</v>
      </c>
      <c r="J401" s="72">
        <f t="shared" ref="J401:K405" si="260">T401 + N401 + L401 + X401 + R401 + P401 + V401</f>
        <v>30.0758458</v>
      </c>
      <c r="K401" s="72">
        <f t="shared" si="260"/>
        <v>4.5113768699999994</v>
      </c>
      <c r="L401" s="72">
        <f>IF(
                        C401="INSUMO",
                                        IFERROR(
                                            IF(
                                                INDEX(
                                                    Insumos!C:C,
                                                    MATCH(
                                                        A401&amp;B401,
                                                        Insumos!I:I,
                                                        0)
                                                )="Mao_obra",
                                                INDEX(
                                                    Insumos!F:F,
                                                    MATCH(
                                                        A401&amp;B401,
                                                        Insumos!I:I,
                                                        0)
                                                ),
                                                0
                                            ),
                                            "Não encontrado"),
                                        IFERROR(
                                            INDEX(M:M,
                                                MATCH(
                                                    A401&amp;B401,AG:AG,
                                                    0)
                                            ),
                                            "Não encontrado")
                                    )</f>
        <v>25.0558458</v>
      </c>
      <c r="M401" s="72">
        <f>L401*G401/1</f>
        <v>3.7583768699999998</v>
      </c>
      <c r="N401" s="72">
        <f>IF(
                        C401="INSUMO",
                                        IFERROR(
                                            IF(
                                                INDEX(
                                                    Insumos!C:C,
                                                    MATCH(
                                                        A401&amp;B401,
                                                        Insumos!I:I,
                                                        0)
                                                )="Equipamento",
                                                INDEX(
                                                    Insumos!F:F,
                                                    MATCH(
                                                        A401&amp;B401,
                                                        Insumos!I:I,
                                                        0)
                                                ),
                                                0
                                            ),
                                            "Não encontrado"),
                                        IFERROR(
                                            INDEX(O:O,
                                                MATCH(
                                                    A401&amp;B401,AG:AG,
                                                    0)
                                            ),
                                            "Não encontrado")
                                    )</f>
        <v>0</v>
      </c>
      <c r="O401" s="72">
        <f>N401*G401/1</f>
        <v>0</v>
      </c>
      <c r="P401" s="72">
        <f>IF(
                        C401="INSUMO",
                                        IFERROR(
                                            IF(
                                                INDEX(
                                                    Insumos!C:C,
                                                    MATCH(
                                                        A401&amp;B401,
                                                        Insumos!I:I,
                                                        0)
                                                )="Transporte",
                                                INDEX(
                                                    Insumos!F:F,
                                                    MATCH(
                                                        A401&amp;B401,
                                                        Insumos!I:I,
                                                        0)
                                                ),
                                                0
                                            ),
                                            "Não encontrado"),
                                        IFERROR(
                                            INDEX(Q:Q,
                                                MATCH(
                                                    A401&amp;B401,AG:AG,
                                                    0)
                                            ),
                                            "Não encontrado")
                                    )</f>
        <v>0</v>
      </c>
      <c r="Q401" s="72">
        <f>P401*G401/1</f>
        <v>0</v>
      </c>
      <c r="R401" s="72">
        <f>IF(
                        C401="INSUMO",
                                        IFERROR(
                                            IF(
                                                INDEX(
                                                    Insumos!C:C,
                                                    MATCH(
                                                        A401&amp;B401,
                                                        Insumos!I:I,
                                                        0)
                                                )="Terceirizados",
                                                INDEX(
                                                    Insumos!F:F,
                                                    MATCH(
                                                        A401&amp;B401,
                                                        Insumos!I:I,
                                                        0)
                                                ),
                                                0
                                            ),
                                            "Não encontrado"),
                                        IFERROR(
                                            INDEX(S:S,
                                                MATCH(
                                                    A401&amp;B401,AG:AG,
                                                    0)
                                            ),
                                            "Não encontrado")
                                    )</f>
        <v>0</v>
      </c>
      <c r="S401" s="72">
        <f>R401*G401/1</f>
        <v>0</v>
      </c>
      <c r="T401" s="72">
        <f>IF(
                        C401="INSUMO",
                                        IFERROR(
                                            IF(
                                                INDEX(
                                                    Insumos!C:C,
                                                    MATCH(
                                                        A401&amp;B401,
                                                        Insumos!I:I,
                                                        0)
                                                )="Comissionamento",
                                                INDEX(
                                                    Insumos!F:F,
                                                    MATCH(
                                                        A401&amp;B401,
                                                        Insumos!I:I,
                                                        0)
                                                ),
                                                0
                                            ),
                                            "Não encontrado"),
                                        IFERROR(
                                            INDEX(U:U,
                                                MATCH(
                                                    A401&amp;B401,AG:AG,
                                                    0)
                                            ),
                                            "Não encontrado")
                                    )</f>
        <v>0</v>
      </c>
      <c r="U401" s="72">
        <f>T401*G401/1</f>
        <v>0</v>
      </c>
      <c r="V401" s="72">
        <f>IF(
                        C401="INSUMO",
                                        IFERROR(
                                            IF(
                                                INDEX(
                                                    Insumos!C:C,
                                                    MATCH(
                                                        A401&amp;B401,
                                                        Insumos!I:I,
                                                        0)
                                                )="Verba",
                                                INDEX(
                                                    Insumos!F:F,
                                                    MATCH(
                                                        A401&amp;B401,
                                                        Insumos!I:I,
                                                        0)
                                                ),
                                                0
                                            ),
                                            "Não encontrado"),
                                        IFERROR(
                                            INDEX(W:W,
                                                MATCH(
                                                    A401&amp;B401,AG:AG,
                                                    0)
                                            ),
                                            "Não encontrado")
                                    )</f>
        <v>0</v>
      </c>
      <c r="W401" s="72">
        <f>V401*G401/1</f>
        <v>0</v>
      </c>
      <c r="X401" s="72">
        <f>IF(
                        C401="INSUMO",
                                        IFERROR(
                                            IF(
                                                INDEX(
                                                    Insumos!C:C,
                                                    MATCH(
                                                        A401&amp;B401,
                                                        Insumos!I:I,
                                                        0)
                                                )="Outro",
                                                INDEX(
                                                    Insumos!F:F,
                                                    MATCH(
                                                        A401&amp;B401,
                                                        Insumos!I:I,
                                                        0)
                                                ),
                                                0
                                            ),
                                            "Não encontrado"),
                                        IFERROR(
                                            INDEX(Y:Y,
                                                MATCH(
                                                    A401&amp;B401,AG:AG,
                                                    0)
                                            ),
                                            "Não encontrado")
                                    )</f>
        <v>5.0199999999999996</v>
      </c>
      <c r="Y401" s="72">
        <f>X401*G401/1</f>
        <v>0.75299999999999989</v>
      </c>
      <c r="Z401" s="72">
        <f>IF(
                            C401="INSUMO",
                            IFERROR(
                                INDEX(
                                    Insumos!F:F,
                                    MATCH(
                                        A401&amp;B401,
                                        Insumos!I:I,
                                        0)
                                ),
                                "Não encontrado"),
                            IFERROR(
                                INDEX(AA:AA,
                                    MATCH(
                                        A401&amp;B401,AG:AG,
                                        0)
                                ),
                                "Não encontrado")
                        )</f>
        <v>30.0758458</v>
      </c>
      <c r="AA401" s="72">
        <f>G401*Z401</f>
        <v>4.5113768699999994</v>
      </c>
      <c r="AB401" s="73"/>
      <c r="AC401" s="73"/>
      <c r="AD401" s="70" t="s">
        <v>39</v>
      </c>
      <c r="AE401" s="74"/>
      <c r="AF401" s="74"/>
    </row>
    <row r="402" spans="1:33" x14ac:dyDescent="0.25">
      <c r="A402" s="138" t="s">
        <v>212</v>
      </c>
      <c r="B402" s="60" t="s">
        <v>38</v>
      </c>
      <c r="C402" s="61" t="s">
        <v>86</v>
      </c>
      <c r="D402" s="62" t="s">
        <v>40</v>
      </c>
      <c r="E402" s="62" t="s">
        <v>213</v>
      </c>
      <c r="F402" s="63" t="s">
        <v>90</v>
      </c>
      <c r="G402" s="63">
        <v>0.35</v>
      </c>
      <c r="H402" s="64">
        <f>IF(
                        C402="INSUMO",
                                        IFERROR(
                                            IF(
                                                INDEX(
                                                    Insumos!C:C,
                                                    MATCH(
                                                        A402&amp;B402,
                                                        Insumos!I:I,
                                                        0)
                                                )="Material",
                                                INDEX(
                                                    Insumos!F:F,
                                                    MATCH(
                                                        A402&amp;B402,
                                                        Insumos!I:I,
                                                        0)
                                                ),
                                                0
                                            ),
                                            "Não encontrado"),
                                        IFERROR(
                                            INDEX(I:I,
                                                MATCH(
                                                    A402&amp;B402,AG:AG,
                                                    0)
                                            ),
                                            "Não encontrado")
                                    )</f>
        <v>0</v>
      </c>
      <c r="I402" s="64">
        <f>H402*G402/1</f>
        <v>0</v>
      </c>
      <c r="J402" s="64">
        <f t="shared" si="260"/>
        <v>37.793896000000004</v>
      </c>
      <c r="K402" s="64">
        <f t="shared" si="260"/>
        <v>13.227863599999999</v>
      </c>
      <c r="L402" s="64">
        <f>IF(
                        C402="INSUMO",
                                        IFERROR(
                                            IF(
                                                INDEX(
                                                    Insumos!C:C,
                                                    MATCH(
                                                        A402&amp;B402,
                                                        Insumos!I:I,
                                                        0)
                                                )="Mao_obra",
                                                INDEX(
                                                    Insumos!F:F,
                                                    MATCH(
                                                        A402&amp;B402,
                                                        Insumos!I:I,
                                                        0)
                                                ),
                                                0
                                            ),
                                            "Não encontrado"),
                                        IFERROR(
                                            INDEX(M:M,
                                                MATCH(
                                                    A402&amp;B402,AG:AG,
                                                    0)
                                            ),
                                            "Não encontrado")
                                    )</f>
        <v>32.773896000000001</v>
      </c>
      <c r="M402" s="64">
        <f>L402*G402/1</f>
        <v>11.470863599999999</v>
      </c>
      <c r="N402" s="64">
        <f>IF(
                        C402="INSUMO",
                                        IFERROR(
                                            IF(
                                                INDEX(
                                                    Insumos!C:C,
                                                    MATCH(
                                                        A402&amp;B402,
                                                        Insumos!I:I,
                                                        0)
                                                )="Equipamento",
                                                INDEX(
                                                    Insumos!F:F,
                                                    MATCH(
                                                        A402&amp;B402,
                                                        Insumos!I:I,
                                                        0)
                                                ),
                                                0
                                            ),
                                            "Não encontrado"),
                                        IFERROR(
                                            INDEX(O:O,
                                                MATCH(
                                                    A402&amp;B402,AG:AG,
                                                    0)
                                            ),
                                            "Não encontrado")
                                    )</f>
        <v>0</v>
      </c>
      <c r="O402" s="64">
        <f>N402*G402/1</f>
        <v>0</v>
      </c>
      <c r="P402" s="64">
        <f>IF(
                        C402="INSUMO",
                                        IFERROR(
                                            IF(
                                                INDEX(
                                                    Insumos!C:C,
                                                    MATCH(
                                                        A402&amp;B402,
                                                        Insumos!I:I,
                                                        0)
                                                )="Transporte",
                                                INDEX(
                                                    Insumos!F:F,
                                                    MATCH(
                                                        A402&amp;B402,
                                                        Insumos!I:I,
                                                        0)
                                                ),
                                                0
                                            ),
                                            "Não encontrado"),
                                        IFERROR(
                                            INDEX(Q:Q,
                                                MATCH(
                                                    A402&amp;B402,AG:AG,
                                                    0)
                                            ),
                                            "Não encontrado")
                                    )</f>
        <v>0</v>
      </c>
      <c r="Q402" s="64">
        <f>P402*G402/1</f>
        <v>0</v>
      </c>
      <c r="R402" s="64">
        <f>IF(
                        C402="INSUMO",
                                        IFERROR(
                                            IF(
                                                INDEX(
                                                    Insumos!C:C,
                                                    MATCH(
                                                        A402&amp;B402,
                                                        Insumos!I:I,
                                                        0)
                                                )="Terceirizados",
                                                INDEX(
                                                    Insumos!F:F,
                                                    MATCH(
                                                        A402&amp;B402,
                                                        Insumos!I:I,
                                                        0)
                                                ),
                                                0
                                            ),
                                            "Não encontrado"),
                                        IFERROR(
                                            INDEX(S:S,
                                                MATCH(
                                                    A402&amp;B402,AG:AG,
                                                    0)
                                            ),
                                            "Não encontrado")
                                    )</f>
        <v>0</v>
      </c>
      <c r="S402" s="64">
        <f>R402*G402/1</f>
        <v>0</v>
      </c>
      <c r="T402" s="64">
        <f>IF(
                        C402="INSUMO",
                                        IFERROR(
                                            IF(
                                                INDEX(
                                                    Insumos!C:C,
                                                    MATCH(
                                                        A402&amp;B402,
                                                        Insumos!I:I,
                                                        0)
                                                )="Comissionamento",
                                                INDEX(
                                                    Insumos!F:F,
                                                    MATCH(
                                                        A402&amp;B402,
                                                        Insumos!I:I,
                                                        0)
                                                ),
                                                0
                                            ),
                                            "Não encontrado"),
                                        IFERROR(
                                            INDEX(U:U,
                                                MATCH(
                                                    A402&amp;B402,AG:AG,
                                                    0)
                                            ),
                                            "Não encontrado")
                                    )</f>
        <v>0</v>
      </c>
      <c r="U402" s="64">
        <f>T402*G402/1</f>
        <v>0</v>
      </c>
      <c r="V402" s="64">
        <f>IF(
                        C402="INSUMO",
                                        IFERROR(
                                            IF(
                                                INDEX(
                                                    Insumos!C:C,
                                                    MATCH(
                                                        A402&amp;B402,
                                                        Insumos!I:I,
                                                        0)
                                                )="Verba",
                                                INDEX(
                                                    Insumos!F:F,
                                                    MATCH(
                                                        A402&amp;B402,
                                                        Insumos!I:I,
                                                        0)
                                                ),
                                                0
                                            ),
                                            "Não encontrado"),
                                        IFERROR(
                                            INDEX(W:W,
                                                MATCH(
                                                    A402&amp;B402,AG:AG,
                                                    0)
                                            ),
                                            "Não encontrado")
                                    )</f>
        <v>0</v>
      </c>
      <c r="W402" s="64">
        <f>V402*G402/1</f>
        <v>0</v>
      </c>
      <c r="X402" s="64">
        <f>IF(
                        C402="INSUMO",
                                        IFERROR(
                                            IF(
                                                INDEX(
                                                    Insumos!C:C,
                                                    MATCH(
                                                        A402&amp;B402,
                                                        Insumos!I:I,
                                                        0)
                                                )="Outro",
                                                INDEX(
                                                    Insumos!F:F,
                                                    MATCH(
                                                        A402&amp;B402,
                                                        Insumos!I:I,
                                                        0)
                                                ),
                                                0
                                            ),
                                            "Não encontrado"),
                                        IFERROR(
                                            INDEX(Y:Y,
                                                MATCH(
                                                    A402&amp;B402,AG:AG,
                                                    0)
                                            ),
                                            "Não encontrado")
                                    )</f>
        <v>5.0199999999999996</v>
      </c>
      <c r="Y402" s="64">
        <f>X402*G402/1</f>
        <v>1.7569999999999997</v>
      </c>
      <c r="Z402" s="64">
        <f>IF(
                            C402="INSUMO",
                            IFERROR(
                                INDEX(
                                    Insumos!F:F,
                                    MATCH(
                                        A402&amp;B402,
                                        Insumos!I:I,
                                        0)
                                ),
                                "Não encontrado"),
                            IFERROR(
                                INDEX(AA:AA,
                                    MATCH(
                                        A402&amp;B402,AG:AG,
                                        0)
                                ),
                                "Não encontrado")
                        )</f>
        <v>37.793895999999997</v>
      </c>
      <c r="AA402" s="64">
        <f>G402*Z402</f>
        <v>13.227863599999997</v>
      </c>
      <c r="AB402" s="65"/>
      <c r="AC402" s="65"/>
      <c r="AD402" s="62" t="s">
        <v>39</v>
      </c>
      <c r="AE402" s="66"/>
      <c r="AF402" s="66"/>
    </row>
    <row r="403" spans="1:33" x14ac:dyDescent="0.25">
      <c r="A403" s="137" t="s">
        <v>471</v>
      </c>
      <c r="B403" s="68" t="s">
        <v>38</v>
      </c>
      <c r="C403" s="69" t="s">
        <v>45</v>
      </c>
      <c r="D403" s="70" t="s">
        <v>40</v>
      </c>
      <c r="E403" s="70" t="s">
        <v>472</v>
      </c>
      <c r="F403" s="71" t="s">
        <v>389</v>
      </c>
      <c r="G403" s="71">
        <v>0.12</v>
      </c>
      <c r="H403" s="72">
        <f>IF(
                        C403="INSUMO",
                                        IFERROR(
                                            IF(
                                                INDEX(
                                                    Insumos!C:C,
                                                    MATCH(
                                                        A403&amp;B403,
                                                        Insumos!I:I,
                                                        0)
                                                )="Material",
                                                INDEX(
                                                    Insumos!F:F,
                                                    MATCH(
                                                        A403&amp;B403,
                                                        Insumos!I:I,
                                                        0)
                                                ),
                                                0
                                            ),
                                            "Não encontrado"),
                                        IFERROR(
                                            INDEX(I:I,
                                                MATCH(
                                                    A403&amp;B403,AG:AG,
                                                    0)
                                            ),
                                            "Não encontrado")
                                    )</f>
        <v>33.08</v>
      </c>
      <c r="I403" s="72">
        <f>H403*G403/1</f>
        <v>3.9695999999999998</v>
      </c>
      <c r="J403" s="72">
        <f t="shared" si="260"/>
        <v>0</v>
      </c>
      <c r="K403" s="72">
        <f t="shared" si="260"/>
        <v>0</v>
      </c>
      <c r="L403" s="72">
        <f>IF(
                        C403="INSUMO",
                                        IFERROR(
                                            IF(
                                                INDEX(
                                                    Insumos!C:C,
                                                    MATCH(
                                                        A403&amp;B403,
                                                        Insumos!I:I,
                                                        0)
                                                )="Mao_obra",
                                                INDEX(
                                                    Insumos!F:F,
                                                    MATCH(
                                                        A403&amp;B403,
                                                        Insumos!I:I,
                                                        0)
                                                ),
                                                0
                                            ),
                                            "Não encontrado"),
                                        IFERROR(
                                            INDEX(M:M,
                                                MATCH(
                                                    A403&amp;B403,AG:AG,
                                                    0)
                                            ),
                                            "Não encontrado")
                                    )</f>
        <v>0</v>
      </c>
      <c r="M403" s="72">
        <f>L403*G403/1</f>
        <v>0</v>
      </c>
      <c r="N403" s="72">
        <f>IF(
                        C403="INSUMO",
                                        IFERROR(
                                            IF(
                                                INDEX(
                                                    Insumos!C:C,
                                                    MATCH(
                                                        A403&amp;B403,
                                                        Insumos!I:I,
                                                        0)
                                                )="Equipamento",
                                                INDEX(
                                                    Insumos!F:F,
                                                    MATCH(
                                                        A403&amp;B403,
                                                        Insumos!I:I,
                                                        0)
                                                ),
                                                0
                                            ),
                                            "Não encontrado"),
                                        IFERROR(
                                            INDEX(O:O,
                                                MATCH(
                                                    A403&amp;B403,AG:AG,
                                                    0)
                                            ),
                                            "Não encontrado")
                                    )</f>
        <v>0</v>
      </c>
      <c r="O403" s="72">
        <f>N403*G403/1</f>
        <v>0</v>
      </c>
      <c r="P403" s="72">
        <f>IF(
                        C403="INSUMO",
                                        IFERROR(
                                            IF(
                                                INDEX(
                                                    Insumos!C:C,
                                                    MATCH(
                                                        A403&amp;B403,
                                                        Insumos!I:I,
                                                        0)
                                                )="Transporte",
                                                INDEX(
                                                    Insumos!F:F,
                                                    MATCH(
                                                        A403&amp;B403,
                                                        Insumos!I:I,
                                                        0)
                                                ),
                                                0
                                            ),
                                            "Não encontrado"),
                                        IFERROR(
                                            INDEX(Q:Q,
                                                MATCH(
                                                    A403&amp;B403,AG:AG,
                                                    0)
                                            ),
                                            "Não encontrado")
                                    )</f>
        <v>0</v>
      </c>
      <c r="Q403" s="72">
        <f>P403*G403/1</f>
        <v>0</v>
      </c>
      <c r="R403" s="72">
        <f>IF(
                        C403="INSUMO",
                                        IFERROR(
                                            IF(
                                                INDEX(
                                                    Insumos!C:C,
                                                    MATCH(
                                                        A403&amp;B403,
                                                        Insumos!I:I,
                                                        0)
                                                )="Terceirizados",
                                                INDEX(
                                                    Insumos!F:F,
                                                    MATCH(
                                                        A403&amp;B403,
                                                        Insumos!I:I,
                                                        0)
                                                ),
                                                0
                                            ),
                                            "Não encontrado"),
                                        IFERROR(
                                            INDEX(S:S,
                                                MATCH(
                                                    A403&amp;B403,AG:AG,
                                                    0)
                                            ),
                                            "Não encontrado")
                                    )</f>
        <v>0</v>
      </c>
      <c r="S403" s="72">
        <f>R403*G403/1</f>
        <v>0</v>
      </c>
      <c r="T403" s="72">
        <f>IF(
                        C403="INSUMO",
                                        IFERROR(
                                            IF(
                                                INDEX(
                                                    Insumos!C:C,
                                                    MATCH(
                                                        A403&amp;B403,
                                                        Insumos!I:I,
                                                        0)
                                                )="Comissionamento",
                                                INDEX(
                                                    Insumos!F:F,
                                                    MATCH(
                                                        A403&amp;B403,
                                                        Insumos!I:I,
                                                        0)
                                                ),
                                                0
                                            ),
                                            "Não encontrado"),
                                        IFERROR(
                                            INDEX(U:U,
                                                MATCH(
                                                    A403&amp;B403,AG:AG,
                                                    0)
                                            ),
                                            "Não encontrado")
                                    )</f>
        <v>0</v>
      </c>
      <c r="U403" s="72">
        <f>T403*G403/1</f>
        <v>0</v>
      </c>
      <c r="V403" s="72">
        <f>IF(
                        C403="INSUMO",
                                        IFERROR(
                                            IF(
                                                INDEX(
                                                    Insumos!C:C,
                                                    MATCH(
                                                        A403&amp;B403,
                                                        Insumos!I:I,
                                                        0)
                                                )="Verba",
                                                INDEX(
                                                    Insumos!F:F,
                                                    MATCH(
                                                        A403&amp;B403,
                                                        Insumos!I:I,
                                                        0)
                                                ),
                                                0
                                            ),
                                            "Não encontrado"),
                                        IFERROR(
                                            INDEX(W:W,
                                                MATCH(
                                                    A403&amp;B403,AG:AG,
                                                    0)
                                            ),
                                            "Não encontrado")
                                    )</f>
        <v>0</v>
      </c>
      <c r="W403" s="72">
        <f>V403*G403/1</f>
        <v>0</v>
      </c>
      <c r="X403" s="72">
        <f>IF(
                        C403="INSUMO",
                                        IFERROR(
                                            IF(
                                                INDEX(
                                                    Insumos!C:C,
                                                    MATCH(
                                                        A403&amp;B403,
                                                        Insumos!I:I,
                                                        0)
                                                )="Outro",
                                                INDEX(
                                                    Insumos!F:F,
                                                    MATCH(
                                                        A403&amp;B403,
                                                        Insumos!I:I,
                                                        0)
                                                ),
                                                0
                                            ),
                                            "Não encontrado"),
                                        IFERROR(
                                            INDEX(Y:Y,
                                                MATCH(
                                                    A403&amp;B403,AG:AG,
                                                    0)
                                            ),
                                            "Não encontrado")
                                    )</f>
        <v>0</v>
      </c>
      <c r="Y403" s="72">
        <f>X403*G403/1</f>
        <v>0</v>
      </c>
      <c r="Z403" s="72">
        <f>IF(
                            C403="INSUMO",
                            IFERROR(
                                INDEX(
                                    Insumos!F:F,
                                    MATCH(
                                        A403&amp;B403,
                                        Insumos!I:I,
                                        0)
                                ),
                                "Não encontrado"),
                            IFERROR(
                                INDEX(AA:AA,
                                    MATCH(
                                        A403&amp;B403,AG:AG,
                                        0)
                                ),
                                "Não encontrado")
                        )</f>
        <v>33.08</v>
      </c>
      <c r="AA403" s="72">
        <f>G403*Z403</f>
        <v>3.9695999999999998</v>
      </c>
      <c r="AB403" s="73"/>
      <c r="AC403" s="73"/>
      <c r="AD403" s="70" t="s">
        <v>39</v>
      </c>
      <c r="AE403" s="74"/>
      <c r="AF403" s="74"/>
    </row>
    <row r="404" spans="1:33" x14ac:dyDescent="0.25">
      <c r="A404" s="138" t="s">
        <v>473</v>
      </c>
      <c r="B404" s="60" t="s">
        <v>38</v>
      </c>
      <c r="C404" s="61" t="s">
        <v>45</v>
      </c>
      <c r="D404" s="62" t="s">
        <v>40</v>
      </c>
      <c r="E404" s="62" t="s">
        <v>474</v>
      </c>
      <c r="F404" s="63" t="s">
        <v>95</v>
      </c>
      <c r="G404" s="63">
        <v>0.69499999999999995</v>
      </c>
      <c r="H404" s="64">
        <f>IF(
                        C404="INSUMO",
                                        IFERROR(
                                            IF(
                                                INDEX(
                                                    Insumos!C:C,
                                                    MATCH(
                                                        A404&amp;B404,
                                                        Insumos!I:I,
                                                        0)
                                                )="Material",
                                                INDEX(
                                                    Insumos!F:F,
                                                    MATCH(
                                                        A404&amp;B404,
                                                        Insumos!I:I,
                                                        0)
                                                ),
                                                0
                                            ),
                                            "Não encontrado"),
                                        IFERROR(
                                            INDEX(I:I,
                                                MATCH(
                                                    A404&amp;B404,AG:AG,
                                                    0)
                                            ),
                                            "Não encontrado")
                                    )</f>
        <v>66.94</v>
      </c>
      <c r="I404" s="64">
        <f>H404*G404/1</f>
        <v>46.523299999999992</v>
      </c>
      <c r="J404" s="64">
        <f t="shared" si="260"/>
        <v>0</v>
      </c>
      <c r="K404" s="64">
        <f t="shared" si="260"/>
        <v>0</v>
      </c>
      <c r="L404" s="64">
        <f>IF(
                        C404="INSUMO",
                                        IFERROR(
                                            IF(
                                                INDEX(
                                                    Insumos!C:C,
                                                    MATCH(
                                                        A404&amp;B404,
                                                        Insumos!I:I,
                                                        0)
                                                )="Mao_obra",
                                                INDEX(
                                                    Insumos!F:F,
                                                    MATCH(
                                                        A404&amp;B404,
                                                        Insumos!I:I,
                                                        0)
                                                ),
                                                0
                                            ),
                                            "Não encontrado"),
                                        IFERROR(
                                            INDEX(M:M,
                                                MATCH(
                                                    A404&amp;B404,AG:AG,
                                                    0)
                                            ),
                                            "Não encontrado")
                                    )</f>
        <v>0</v>
      </c>
      <c r="M404" s="64">
        <f>L404*G404/1</f>
        <v>0</v>
      </c>
      <c r="N404" s="64">
        <f>IF(
                        C404="INSUMO",
                                        IFERROR(
                                            IF(
                                                INDEX(
                                                    Insumos!C:C,
                                                    MATCH(
                                                        A404&amp;B404,
                                                        Insumos!I:I,
                                                        0)
                                                )="Equipamento",
                                                INDEX(
                                                    Insumos!F:F,
                                                    MATCH(
                                                        A404&amp;B404,
                                                        Insumos!I:I,
                                                        0)
                                                ),
                                                0
                                            ),
                                            "Não encontrado"),
                                        IFERROR(
                                            INDEX(O:O,
                                                MATCH(
                                                    A404&amp;B404,AG:AG,
                                                    0)
                                            ),
                                            "Não encontrado")
                                    )</f>
        <v>0</v>
      </c>
      <c r="O404" s="64">
        <f>N404*G404/1</f>
        <v>0</v>
      </c>
      <c r="P404" s="64">
        <f>IF(
                        C404="INSUMO",
                                        IFERROR(
                                            IF(
                                                INDEX(
                                                    Insumos!C:C,
                                                    MATCH(
                                                        A404&amp;B404,
                                                        Insumos!I:I,
                                                        0)
                                                )="Transporte",
                                                INDEX(
                                                    Insumos!F:F,
                                                    MATCH(
                                                        A404&amp;B404,
                                                        Insumos!I:I,
                                                        0)
                                                ),
                                                0
                                            ),
                                            "Não encontrado"),
                                        IFERROR(
                                            INDEX(Q:Q,
                                                MATCH(
                                                    A404&amp;B404,AG:AG,
                                                    0)
                                            ),
                                            "Não encontrado")
                                    )</f>
        <v>0</v>
      </c>
      <c r="Q404" s="64">
        <f>P404*G404/1</f>
        <v>0</v>
      </c>
      <c r="R404" s="64">
        <f>IF(
                        C404="INSUMO",
                                        IFERROR(
                                            IF(
                                                INDEX(
                                                    Insumos!C:C,
                                                    MATCH(
                                                        A404&amp;B404,
                                                        Insumos!I:I,
                                                        0)
                                                )="Terceirizados",
                                                INDEX(
                                                    Insumos!F:F,
                                                    MATCH(
                                                        A404&amp;B404,
                                                        Insumos!I:I,
                                                        0)
                                                ),
                                                0
                                            ),
                                            "Não encontrado"),
                                        IFERROR(
                                            INDEX(S:S,
                                                MATCH(
                                                    A404&amp;B404,AG:AG,
                                                    0)
                                            ),
                                            "Não encontrado")
                                    )</f>
        <v>0</v>
      </c>
      <c r="S404" s="64">
        <f>R404*G404/1</f>
        <v>0</v>
      </c>
      <c r="T404" s="64">
        <f>IF(
                        C404="INSUMO",
                                        IFERROR(
                                            IF(
                                                INDEX(
                                                    Insumos!C:C,
                                                    MATCH(
                                                        A404&amp;B404,
                                                        Insumos!I:I,
                                                        0)
                                                )="Comissionamento",
                                                INDEX(
                                                    Insumos!F:F,
                                                    MATCH(
                                                        A404&amp;B404,
                                                        Insumos!I:I,
                                                        0)
                                                ),
                                                0
                                            ),
                                            "Não encontrado"),
                                        IFERROR(
                                            INDEX(U:U,
                                                MATCH(
                                                    A404&amp;B404,AG:AG,
                                                    0)
                                            ),
                                            "Não encontrado")
                                    )</f>
        <v>0</v>
      </c>
      <c r="U404" s="64">
        <f>T404*G404/1</f>
        <v>0</v>
      </c>
      <c r="V404" s="64">
        <f>IF(
                        C404="INSUMO",
                                        IFERROR(
                                            IF(
                                                INDEX(
                                                    Insumos!C:C,
                                                    MATCH(
                                                        A404&amp;B404,
                                                        Insumos!I:I,
                                                        0)
                                                )="Verba",
                                                INDEX(
                                                    Insumos!F:F,
                                                    MATCH(
                                                        A404&amp;B404,
                                                        Insumos!I:I,
                                                        0)
                                                ),
                                                0
                                            ),
                                            "Não encontrado"),
                                        IFERROR(
                                            INDEX(W:W,
                                                MATCH(
                                                    A404&amp;B404,AG:AG,
                                                    0)
                                            ),
                                            "Não encontrado")
                                    )</f>
        <v>0</v>
      </c>
      <c r="W404" s="64">
        <f>V404*G404/1</f>
        <v>0</v>
      </c>
      <c r="X404" s="64">
        <f>IF(
                        C404="INSUMO",
                                        IFERROR(
                                            IF(
                                                INDEX(
                                                    Insumos!C:C,
                                                    MATCH(
                                                        A404&amp;B404,
                                                        Insumos!I:I,
                                                        0)
                                                )="Outro",
                                                INDEX(
                                                    Insumos!F:F,
                                                    MATCH(
                                                        A404&amp;B404,
                                                        Insumos!I:I,
                                                        0)
                                                ),
                                                0
                                            ),
                                            "Não encontrado"),
                                        IFERROR(
                                            INDEX(Y:Y,
                                                MATCH(
                                                    A404&amp;B404,AG:AG,
                                                    0)
                                            ),
                                            "Não encontrado")
                                    )</f>
        <v>0</v>
      </c>
      <c r="Y404" s="64">
        <f>X404*G404/1</f>
        <v>0</v>
      </c>
      <c r="Z404" s="64">
        <f>IF(
                            C404="INSUMO",
                            IFERROR(
                                INDEX(
                                    Insumos!F:F,
                                    MATCH(
                                        A404&amp;B404,
                                        Insumos!I:I,
                                        0)
                                ),
                                "Não encontrado"),
                            IFERROR(
                                INDEX(AA:AA,
                                    MATCH(
                                        A404&amp;B404,AG:AG,
                                        0)
                                ),
                                "Não encontrado")
                        )</f>
        <v>66.94</v>
      </c>
      <c r="AA404" s="64">
        <f>G404*Z404</f>
        <v>46.523299999999992</v>
      </c>
      <c r="AB404" s="65"/>
      <c r="AC404" s="65"/>
      <c r="AD404" s="62" t="s">
        <v>39</v>
      </c>
      <c r="AE404" s="66"/>
      <c r="AF404" s="66"/>
    </row>
    <row r="405" spans="1:33" x14ac:dyDescent="0.25">
      <c r="A405" s="137" t="s">
        <v>475</v>
      </c>
      <c r="B405" s="68" t="s">
        <v>76</v>
      </c>
      <c r="C405" s="69" t="s">
        <v>45</v>
      </c>
      <c r="D405" s="70" t="s">
        <v>40</v>
      </c>
      <c r="E405" s="70" t="s">
        <v>476</v>
      </c>
      <c r="F405" s="71" t="s">
        <v>83</v>
      </c>
      <c r="G405" s="71">
        <v>1</v>
      </c>
      <c r="H405" s="72">
        <f>IF(
                        C405="INSUMO",
                                        IFERROR(
                                            IF(
                                                INDEX(
                                                    Insumos!C:C,
                                                    MATCH(
                                                        A405&amp;B405,
                                                        Insumos!I:I,
                                                        0)
                                                )="Material",
                                                INDEX(
                                                    Insumos!F:F,
                                                    MATCH(
                                                        A405&amp;B405,
                                                        Insumos!I:I,
                                                        0)
                                                ),
                                                0
                                            ),
                                            "Não encontrado"),
                                        IFERROR(
                                            INDEX(I:I,
                                                MATCH(
                                                    A405&amp;B405,AG:AG,
                                                    0)
                                            ),
                                            "Não encontrado")
                                    )</f>
        <v>78.989999999999995</v>
      </c>
      <c r="I405" s="72">
        <f>H405*G405/1</f>
        <v>78.989999999999995</v>
      </c>
      <c r="J405" s="72">
        <f t="shared" si="260"/>
        <v>0</v>
      </c>
      <c r="K405" s="72">
        <f t="shared" si="260"/>
        <v>0</v>
      </c>
      <c r="L405" s="72">
        <f>IF(
                        C405="INSUMO",
                                        IFERROR(
                                            IF(
                                                INDEX(
                                                    Insumos!C:C,
                                                    MATCH(
                                                        A405&amp;B405,
                                                        Insumos!I:I,
                                                        0)
                                                )="Mao_obra",
                                                INDEX(
                                                    Insumos!F:F,
                                                    MATCH(
                                                        A405&amp;B405,
                                                        Insumos!I:I,
                                                        0)
                                                ),
                                                0
                                            ),
                                            "Não encontrado"),
                                        IFERROR(
                                            INDEX(M:M,
                                                MATCH(
                                                    A405&amp;B405,AG:AG,
                                                    0)
                                            ),
                                            "Não encontrado")
                                    )</f>
        <v>0</v>
      </c>
      <c r="M405" s="72">
        <f>L405*G405/1</f>
        <v>0</v>
      </c>
      <c r="N405" s="72">
        <f>IF(
                        C405="INSUMO",
                                        IFERROR(
                                            IF(
                                                INDEX(
                                                    Insumos!C:C,
                                                    MATCH(
                                                        A405&amp;B405,
                                                        Insumos!I:I,
                                                        0)
                                                )="Equipamento",
                                                INDEX(
                                                    Insumos!F:F,
                                                    MATCH(
                                                        A405&amp;B405,
                                                        Insumos!I:I,
                                                        0)
                                                ),
                                                0
                                            ),
                                            "Não encontrado"),
                                        IFERROR(
                                            INDEX(O:O,
                                                MATCH(
                                                    A405&amp;B405,AG:AG,
                                                    0)
                                            ),
                                            "Não encontrado")
                                    )</f>
        <v>0</v>
      </c>
      <c r="O405" s="72">
        <f>N405*G405/1</f>
        <v>0</v>
      </c>
      <c r="P405" s="72">
        <f>IF(
                        C405="INSUMO",
                                        IFERROR(
                                            IF(
                                                INDEX(
                                                    Insumos!C:C,
                                                    MATCH(
                                                        A405&amp;B405,
                                                        Insumos!I:I,
                                                        0)
                                                )="Transporte",
                                                INDEX(
                                                    Insumos!F:F,
                                                    MATCH(
                                                        A405&amp;B405,
                                                        Insumos!I:I,
                                                        0)
                                                ),
                                                0
                                            ),
                                            "Não encontrado"),
                                        IFERROR(
                                            INDEX(Q:Q,
                                                MATCH(
                                                    A405&amp;B405,AG:AG,
                                                    0)
                                            ),
                                            "Não encontrado")
                                    )</f>
        <v>0</v>
      </c>
      <c r="Q405" s="72">
        <f>P405*G405/1</f>
        <v>0</v>
      </c>
      <c r="R405" s="72">
        <f>IF(
                        C405="INSUMO",
                                        IFERROR(
                                            IF(
                                                INDEX(
                                                    Insumos!C:C,
                                                    MATCH(
                                                        A405&amp;B405,
                                                        Insumos!I:I,
                                                        0)
                                                )="Terceirizados",
                                                INDEX(
                                                    Insumos!F:F,
                                                    MATCH(
                                                        A405&amp;B405,
                                                        Insumos!I:I,
                                                        0)
                                                ),
                                                0
                                            ),
                                            "Não encontrado"),
                                        IFERROR(
                                            INDEX(S:S,
                                                MATCH(
                                                    A405&amp;B405,AG:AG,
                                                    0)
                                            ),
                                            "Não encontrado")
                                    )</f>
        <v>0</v>
      </c>
      <c r="S405" s="72">
        <f>R405*G405/1</f>
        <v>0</v>
      </c>
      <c r="T405" s="72">
        <f>IF(
                        C405="INSUMO",
                                        IFERROR(
                                            IF(
                                                INDEX(
                                                    Insumos!C:C,
                                                    MATCH(
                                                        A405&amp;B405,
                                                        Insumos!I:I,
                                                        0)
                                                )="Comissionamento",
                                                INDEX(
                                                    Insumos!F:F,
                                                    MATCH(
                                                        A405&amp;B405,
                                                        Insumos!I:I,
                                                        0)
                                                ),
                                                0
                                            ),
                                            "Não encontrado"),
                                        IFERROR(
                                            INDEX(U:U,
                                                MATCH(
                                                    A405&amp;B405,AG:AG,
                                                    0)
                                            ),
                                            "Não encontrado")
                                    )</f>
        <v>0</v>
      </c>
      <c r="U405" s="72">
        <f>T405*G405/1</f>
        <v>0</v>
      </c>
      <c r="V405" s="72">
        <f>IF(
                        C405="INSUMO",
                                        IFERROR(
                                            IF(
                                                INDEX(
                                                    Insumos!C:C,
                                                    MATCH(
                                                        A405&amp;B405,
                                                        Insumos!I:I,
                                                        0)
                                                )="Verba",
                                                INDEX(
                                                    Insumos!F:F,
                                                    MATCH(
                                                        A405&amp;B405,
                                                        Insumos!I:I,
                                                        0)
                                                ),
                                                0
                                            ),
                                            "Não encontrado"),
                                        IFERROR(
                                            INDEX(W:W,
                                                MATCH(
                                                    A405&amp;B405,AG:AG,
                                                    0)
                                            ),
                                            "Não encontrado")
                                    )</f>
        <v>0</v>
      </c>
      <c r="W405" s="72">
        <f>V405*G405/1</f>
        <v>0</v>
      </c>
      <c r="X405" s="72">
        <f>IF(
                        C405="INSUMO",
                                        IFERROR(
                                            IF(
                                                INDEX(
                                                    Insumos!C:C,
                                                    MATCH(
                                                        A405&amp;B405,
                                                        Insumos!I:I,
                                                        0)
                                                )="Outro",
                                                INDEX(
                                                    Insumos!F:F,
                                                    MATCH(
                                                        A405&amp;B405,
                                                        Insumos!I:I,
                                                        0)
                                                ),
                                                0
                                            ),
                                            "Não encontrado"),
                                        IFERROR(
                                            INDEX(Y:Y,
                                                MATCH(
                                                    A405&amp;B405,AG:AG,
                                                    0)
                                            ),
                                            "Não encontrado")
                                    )</f>
        <v>0</v>
      </c>
      <c r="Y405" s="72">
        <f>X405*G405/1</f>
        <v>0</v>
      </c>
      <c r="Z405" s="72">
        <f>IF(
                            C405="INSUMO",
                            IFERROR(
                                INDEX(
                                    Insumos!F:F,
                                    MATCH(
                                        A405&amp;B405,
                                        Insumos!I:I,
                                        0)
                                ),
                                "Não encontrado"),
                            IFERROR(
                                INDEX(AA:AA,
                                    MATCH(
                                        A405&amp;B405,AG:AG,
                                        0)
                                ),
                                "Não encontrado")
                        )</f>
        <v>78.989999999999995</v>
      </c>
      <c r="AA405" s="72">
        <f>G405*Z405</f>
        <v>78.989999999999995</v>
      </c>
      <c r="AB405" s="73"/>
      <c r="AC405" s="73"/>
      <c r="AD405" s="70" t="s">
        <v>39</v>
      </c>
      <c r="AE405" s="74"/>
      <c r="AF405" s="74"/>
    </row>
    <row r="406" spans="1:33" x14ac:dyDescent="0.25">
      <c r="A406" s="136" t="s">
        <v>477</v>
      </c>
      <c r="B406" s="51" t="s">
        <v>76</v>
      </c>
      <c r="C406" s="52" t="s">
        <v>39</v>
      </c>
      <c r="D406" s="53" t="s">
        <v>40</v>
      </c>
      <c r="E406" s="53" t="s">
        <v>478</v>
      </c>
      <c r="F406" s="54" t="s">
        <v>78</v>
      </c>
      <c r="G406" s="55"/>
      <c r="H406" s="56"/>
      <c r="I406" s="56">
        <f>SUM(I407:I420)</f>
        <v>354.66981319159999</v>
      </c>
      <c r="J406" s="56"/>
      <c r="K406" s="56">
        <f>SUM(K407:K420)</f>
        <v>570.33540940069895</v>
      </c>
      <c r="L406" s="56"/>
      <c r="M406" s="56">
        <f>SUM(M407:M420)</f>
        <v>485.36240760307777</v>
      </c>
      <c r="N406" s="56"/>
      <c r="O406" s="56">
        <f>SUM(O407:O420)</f>
        <v>7.4149461621171198E-2</v>
      </c>
      <c r="P406" s="56"/>
      <c r="Q406" s="56">
        <f>SUM(Q407:Q420)</f>
        <v>0</v>
      </c>
      <c r="R406" s="56"/>
      <c r="S406" s="56">
        <f>SUM(S407:S420)</f>
        <v>0</v>
      </c>
      <c r="T406" s="56"/>
      <c r="U406" s="56">
        <f>SUM(U407:U420)</f>
        <v>0</v>
      </c>
      <c r="V406" s="56"/>
      <c r="W406" s="56">
        <f>SUM(W407:W420)</f>
        <v>0</v>
      </c>
      <c r="X406" s="56"/>
      <c r="Y406" s="56">
        <f>SUM(Y407:Y420)</f>
        <v>84.89885233599999</v>
      </c>
      <c r="Z406" s="56"/>
      <c r="AA406" s="56">
        <f>SUM(AA407:AA420)</f>
        <v>925.00522259229888</v>
      </c>
      <c r="AB406" s="57" t="s">
        <v>39</v>
      </c>
      <c r="AC406" s="57"/>
      <c r="AD406" s="53" t="s">
        <v>39</v>
      </c>
      <c r="AE406" s="58" t="s">
        <v>39</v>
      </c>
      <c r="AF406" s="58" t="s">
        <v>79</v>
      </c>
      <c r="AG406" t="str">
        <f>A406&amp;B406&amp;C406</f>
        <v>0099PRÓPRIA</v>
      </c>
    </row>
    <row r="407" spans="1:33" x14ac:dyDescent="0.25">
      <c r="A407" s="137" t="s">
        <v>210</v>
      </c>
      <c r="B407" s="68" t="s">
        <v>38</v>
      </c>
      <c r="C407" s="69" t="s">
        <v>86</v>
      </c>
      <c r="D407" s="70" t="s">
        <v>40</v>
      </c>
      <c r="E407" s="70" t="s">
        <v>211</v>
      </c>
      <c r="F407" s="71" t="s">
        <v>90</v>
      </c>
      <c r="G407" s="71">
        <v>4</v>
      </c>
      <c r="H407" s="72">
        <f>IF(
                        C407="INSUMO",
                                        IFERROR(
                                            IF(
                                                INDEX(
                                                    Insumos!C:C,
                                                    MATCH(
                                                        A407&amp;B407,
                                                        Insumos!I:I,
                                                        0)
                                                )="Material",
                                                INDEX(
                                                    Insumos!F:F,
                                                    MATCH(
                                                        A407&amp;B407,
                                                        Insumos!I:I,
                                                        0)
                                                ),
                                                0
                                            ),
                                            "Não encontrado"),
                                        IFERROR(
                                            INDEX(I:I,
                                                MATCH(
                                                    A407&amp;B407,AG:AG,
                                                    0)
                                            ),
                                            "Não encontrado")
                                    )</f>
        <v>0</v>
      </c>
      <c r="I407" s="72">
        <f t="shared" ref="I407:I420" si="261">H407*G407/1</f>
        <v>0</v>
      </c>
      <c r="J407" s="72">
        <f t="shared" ref="J407:J420" si="262">T407 + N407 + L407 + X407 + R407 + P407 + V407</f>
        <v>30.0758458</v>
      </c>
      <c r="K407" s="72">
        <f t="shared" ref="K407:K420" si="263">U407 + O407 + M407 + Y407 + S407 + Q407 + W407</f>
        <v>120.3033832</v>
      </c>
      <c r="L407" s="72">
        <f>IF(
                        C407="INSUMO",
                                        IFERROR(
                                            IF(
                                                INDEX(
                                                    Insumos!C:C,
                                                    MATCH(
                                                        A407&amp;B407,
                                                        Insumos!I:I,
                                                        0)
                                                )="Mao_obra",
                                                INDEX(
                                                    Insumos!F:F,
                                                    MATCH(
                                                        A407&amp;B407,
                                                        Insumos!I:I,
                                                        0)
                                                ),
                                                0
                                            ),
                                            "Não encontrado"),
                                        IFERROR(
                                            INDEX(M:M,
                                                MATCH(
                                                    A407&amp;B407,AG:AG,
                                                    0)
                                            ),
                                            "Não encontrado")
                                    )</f>
        <v>25.0558458</v>
      </c>
      <c r="M407" s="72">
        <f t="shared" ref="M407:M420" si="264">L407*G407/1</f>
        <v>100.2233832</v>
      </c>
      <c r="N407" s="72">
        <f>IF(
                        C407="INSUMO",
                                        IFERROR(
                                            IF(
                                                INDEX(
                                                    Insumos!C:C,
                                                    MATCH(
                                                        A407&amp;B407,
                                                        Insumos!I:I,
                                                        0)
                                                )="Equipamento",
                                                INDEX(
                                                    Insumos!F:F,
                                                    MATCH(
                                                        A407&amp;B407,
                                                        Insumos!I:I,
                                                        0)
                                                ),
                                                0
                                            ),
                                            "Não encontrado"),
                                        IFERROR(
                                            INDEX(O:O,
                                                MATCH(
                                                    A407&amp;B407,AG:AG,
                                                    0)
                                            ),
                                            "Não encontrado")
                                    )</f>
        <v>0</v>
      </c>
      <c r="O407" s="72">
        <f t="shared" ref="O407:O420" si="265">N407*G407/1</f>
        <v>0</v>
      </c>
      <c r="P407" s="72">
        <f>IF(
                        C407="INSUMO",
                                        IFERROR(
                                            IF(
                                                INDEX(
                                                    Insumos!C:C,
                                                    MATCH(
                                                        A407&amp;B407,
                                                        Insumos!I:I,
                                                        0)
                                                )="Transporte",
                                                INDEX(
                                                    Insumos!F:F,
                                                    MATCH(
                                                        A407&amp;B407,
                                                        Insumos!I:I,
                                                        0)
                                                ),
                                                0
                                            ),
                                            "Não encontrado"),
                                        IFERROR(
                                            INDEX(Q:Q,
                                                MATCH(
                                                    A407&amp;B407,AG:AG,
                                                    0)
                                            ),
                                            "Não encontrado")
                                    )</f>
        <v>0</v>
      </c>
      <c r="Q407" s="72">
        <f t="shared" ref="Q407:Q420" si="266">P407*G407/1</f>
        <v>0</v>
      </c>
      <c r="R407" s="72">
        <f>IF(
                        C407="INSUMO",
                                        IFERROR(
                                            IF(
                                                INDEX(
                                                    Insumos!C:C,
                                                    MATCH(
                                                        A407&amp;B407,
                                                        Insumos!I:I,
                                                        0)
                                                )="Terceirizados",
                                                INDEX(
                                                    Insumos!F:F,
                                                    MATCH(
                                                        A407&amp;B407,
                                                        Insumos!I:I,
                                                        0)
                                                ),
                                                0
                                            ),
                                            "Não encontrado"),
                                        IFERROR(
                                            INDEX(S:S,
                                                MATCH(
                                                    A407&amp;B407,AG:AG,
                                                    0)
                                            ),
                                            "Não encontrado")
                                    )</f>
        <v>0</v>
      </c>
      <c r="S407" s="72">
        <f t="shared" ref="S407:S420" si="267">R407*G407/1</f>
        <v>0</v>
      </c>
      <c r="T407" s="72">
        <f>IF(
                        C407="INSUMO",
                                        IFERROR(
                                            IF(
                                                INDEX(
                                                    Insumos!C:C,
                                                    MATCH(
                                                        A407&amp;B407,
                                                        Insumos!I:I,
                                                        0)
                                                )="Comissionamento",
                                                INDEX(
                                                    Insumos!F:F,
                                                    MATCH(
                                                        A407&amp;B407,
                                                        Insumos!I:I,
                                                        0)
                                                ),
                                                0
                                            ),
                                            "Não encontrado"),
                                        IFERROR(
                                            INDEX(U:U,
                                                MATCH(
                                                    A407&amp;B407,AG:AG,
                                                    0)
                                            ),
                                            "Não encontrado")
                                    )</f>
        <v>0</v>
      </c>
      <c r="U407" s="72">
        <f t="shared" ref="U407:U420" si="268">T407*G407/1</f>
        <v>0</v>
      </c>
      <c r="V407" s="72">
        <f>IF(
                        C407="INSUMO",
                                        IFERROR(
                                            IF(
                                                INDEX(
                                                    Insumos!C:C,
                                                    MATCH(
                                                        A407&amp;B407,
                                                        Insumos!I:I,
                                                        0)
                                                )="Verba",
                                                INDEX(
                                                    Insumos!F:F,
                                                    MATCH(
                                                        A407&amp;B407,
                                                        Insumos!I:I,
                                                        0)
                                                ),
                                                0
                                            ),
                                            "Não encontrado"),
                                        IFERROR(
                                            INDEX(W:W,
                                                MATCH(
                                                    A407&amp;B407,AG:AG,
                                                    0)
                                            ),
                                            "Não encontrado")
                                    )</f>
        <v>0</v>
      </c>
      <c r="W407" s="72">
        <f t="shared" ref="W407:W420" si="269">V407*G407/1</f>
        <v>0</v>
      </c>
      <c r="X407" s="72">
        <f>IF(
                        C407="INSUMO",
                                        IFERROR(
                                            IF(
                                                INDEX(
                                                    Insumos!C:C,
                                                    MATCH(
                                                        A407&amp;B407,
                                                        Insumos!I:I,
                                                        0)
                                                )="Outro",
                                                INDEX(
                                                    Insumos!F:F,
                                                    MATCH(
                                                        A407&amp;B407,
                                                        Insumos!I:I,
                                                        0)
                                                ),
                                                0
                                            ),
                                            "Não encontrado"),
                                        IFERROR(
                                            INDEX(Y:Y,
                                                MATCH(
                                                    A407&amp;B407,AG:AG,
                                                    0)
                                            ),
                                            "Não encontrado")
                                    )</f>
        <v>5.0199999999999996</v>
      </c>
      <c r="Y407" s="72">
        <f t="shared" ref="Y407:Y420" si="270">X407*G407/1</f>
        <v>20.079999999999998</v>
      </c>
      <c r="Z407" s="72">
        <f>IF(
                            C407="INSUMO",
                            IFERROR(
                                INDEX(
                                    Insumos!F:F,
                                    MATCH(
                                        A407&amp;B407,
                                        Insumos!I:I,
                                        0)
                                ),
                                "Não encontrado"),
                            IFERROR(
                                INDEX(AA:AA,
                                    MATCH(
                                        A407&amp;B407,AG:AG,
                                        0)
                                ),
                                "Não encontrado")
                        )</f>
        <v>30.0758458</v>
      </c>
      <c r="AA407" s="72">
        <f t="shared" ref="AA407:AA420" si="271">G407*Z407</f>
        <v>120.3033832</v>
      </c>
      <c r="AB407" s="73"/>
      <c r="AC407" s="73"/>
      <c r="AD407" s="70" t="s">
        <v>39</v>
      </c>
      <c r="AE407" s="74"/>
      <c r="AF407" s="74"/>
    </row>
    <row r="408" spans="1:33" x14ac:dyDescent="0.25">
      <c r="A408" s="138" t="s">
        <v>479</v>
      </c>
      <c r="B408" s="60" t="s">
        <v>38</v>
      </c>
      <c r="C408" s="61" t="s">
        <v>86</v>
      </c>
      <c r="D408" s="62" t="s">
        <v>40</v>
      </c>
      <c r="E408" s="62" t="s">
        <v>480</v>
      </c>
      <c r="F408" s="63" t="s">
        <v>108</v>
      </c>
      <c r="G408" s="63">
        <v>6.4000000000000001E-2</v>
      </c>
      <c r="H408" s="64">
        <f>IF(
                        C408="INSUMO",
                                        IFERROR(
                                            IF(
                                                INDEX(
                                                    Insumos!C:C,
                                                    MATCH(
                                                        A408&amp;B408,
                                                        Insumos!I:I,
                                                        0)
                                                )="Material",
                                                INDEX(
                                                    Insumos!F:F,
                                                    MATCH(
                                                        A408&amp;B408,
                                                        Insumos!I:I,
                                                        0)
                                                ),
                                                0
                                            ),
                                            "Não encontrado"),
                                        IFERROR(
                                            INDEX(I:I,
                                                MATCH(
                                                    A408&amp;B408,AG:AG,
                                                    0)
                                            ),
                                            "Não encontrado")
                                    )</f>
        <v>506.55743000000001</v>
      </c>
      <c r="I408" s="64">
        <f t="shared" si="261"/>
        <v>32.419675519999998</v>
      </c>
      <c r="J408" s="64">
        <f t="shared" si="262"/>
        <v>121.4153240841668</v>
      </c>
      <c r="K408" s="64">
        <f t="shared" si="263"/>
        <v>7.7705807413866754</v>
      </c>
      <c r="L408" s="64">
        <f>IF(
                        C408="INSUMO",
                                        IFERROR(
                                            IF(
                                                INDEX(
                                                    Insumos!C:C,
                                                    MATCH(
                                                        A408&amp;B408,
                                                        Insumos!I:I,
                                                        0)
                                                )="Mao_obra",
                                                INDEX(
                                                    Insumos!F:F,
                                                    MATCH(
                                                        A408&amp;B408,
                                                        Insumos!I:I,
                                                        0)
                                                ),
                                                0
                                            ),
                                            "Não encontrado"),
                                        IFERROR(
                                            INDEX(M:M,
                                                MATCH(
                                                    A408&amp;B408,AG:AG,
                                                    0)
                                            ),
                                            "Não encontrado")
                                    )</f>
        <v>102.74914792809001</v>
      </c>
      <c r="M408" s="64">
        <f t="shared" si="264"/>
        <v>6.5759454673977604</v>
      </c>
      <c r="N408" s="64">
        <f>IF(
                        C408="INSUMO",
                                        IFERROR(
                                            IF(
                                                INDEX(
                                                    Insumos!C:C,
                                                    MATCH(
                                                        A408&amp;B408,
                                                        Insumos!I:I,
                                                        0)
                                                )="Equipamento",
                                                INDEX(
                                                    Insumos!F:F,
                                                    MATCH(
                                                        A408&amp;B408,
                                                        Insumos!I:I,
                                                        0)
                                                ),
                                                0
                                            ),
                                            "Não encontrado"),
                                        IFERROR(
                                            INDEX(O:O,
                                                MATCH(
                                                    A408&amp;B408,AG:AG,
                                                    0)
                                            ),
                                            "Não encontrado")
                                    )</f>
        <v>0.88766465607680001</v>
      </c>
      <c r="O408" s="64">
        <f t="shared" si="265"/>
        <v>5.6810537988915201E-2</v>
      </c>
      <c r="P408" s="64">
        <f>IF(
                        C408="INSUMO",
                                        IFERROR(
                                            IF(
                                                INDEX(
                                                    Insumos!C:C,
                                                    MATCH(
                                                        A408&amp;B408,
                                                        Insumos!I:I,
                                                        0)
                                                )="Transporte",
                                                INDEX(
                                                    Insumos!F:F,
                                                    MATCH(
                                                        A408&amp;B408,
                                                        Insumos!I:I,
                                                        0)
                                                ),
                                                0
                                            ),
                                            "Não encontrado"),
                                        IFERROR(
                                            INDEX(Q:Q,
                                                MATCH(
                                                    A408&amp;B408,AG:AG,
                                                    0)
                                            ),
                                            "Não encontrado")
                                    )</f>
        <v>0</v>
      </c>
      <c r="Q408" s="64">
        <f t="shared" si="266"/>
        <v>0</v>
      </c>
      <c r="R408" s="64">
        <f>IF(
                        C408="INSUMO",
                                        IFERROR(
                                            IF(
                                                INDEX(
                                                    Insumos!C:C,
                                                    MATCH(
                                                        A408&amp;B408,
                                                        Insumos!I:I,
                                                        0)
                                                )="Terceirizados",
                                                INDEX(
                                                    Insumos!F:F,
                                                    MATCH(
                                                        A408&amp;B408,
                                                        Insumos!I:I,
                                                        0)
                                                ),
                                                0
                                            ),
                                            "Não encontrado"),
                                        IFERROR(
                                            INDEX(S:S,
                                                MATCH(
                                                    A408&amp;B408,AG:AG,
                                                    0)
                                            ),
                                            "Não encontrado")
                                    )</f>
        <v>0</v>
      </c>
      <c r="S408" s="64">
        <f t="shared" si="267"/>
        <v>0</v>
      </c>
      <c r="T408" s="64">
        <f>IF(
                        C408="INSUMO",
                                        IFERROR(
                                            IF(
                                                INDEX(
                                                    Insumos!C:C,
                                                    MATCH(
                                                        A408&amp;B408,
                                                        Insumos!I:I,
                                                        0)
                                                )="Comissionamento",
                                                INDEX(
                                                    Insumos!F:F,
                                                    MATCH(
                                                        A408&amp;B408,
                                                        Insumos!I:I,
                                                        0)
                                                ),
                                                0
                                            ),
                                            "Não encontrado"),
                                        IFERROR(
                                            INDEX(U:U,
                                                MATCH(
                                                    A408&amp;B408,AG:AG,
                                                    0)
                                            ),
                                            "Não encontrado")
                                    )</f>
        <v>0</v>
      </c>
      <c r="U408" s="64">
        <f t="shared" si="268"/>
        <v>0</v>
      </c>
      <c r="V408" s="64">
        <f>IF(
                        C408="INSUMO",
                                        IFERROR(
                                            IF(
                                                INDEX(
                                                    Insumos!C:C,
                                                    MATCH(
                                                        A408&amp;B408,
                                                        Insumos!I:I,
                                                        0)
                                                )="Verba",
                                                INDEX(
                                                    Insumos!F:F,
                                                    MATCH(
                                                        A408&amp;B408,
                                                        Insumos!I:I,
                                                        0)
                                                ),
                                                0
                                            ),
                                            "Não encontrado"),
                                        IFERROR(
                                            INDEX(W:W,
                                                MATCH(
                                                    A408&amp;B408,AG:AG,
                                                    0)
                                            ),
                                            "Não encontrado")
                                    )</f>
        <v>0</v>
      </c>
      <c r="W408" s="64">
        <f t="shared" si="269"/>
        <v>0</v>
      </c>
      <c r="X408" s="64">
        <f>IF(
                        C408="INSUMO",
                                        IFERROR(
                                            IF(
                                                INDEX(
                                                    Insumos!C:C,
                                                    MATCH(
                                                        A408&amp;B408,
                                                        Insumos!I:I,
                                                        0)
                                                )="Outro",
                                                INDEX(
                                                    Insumos!F:F,
                                                    MATCH(
                                                        A408&amp;B408,
                                                        Insumos!I:I,
                                                        0)
                                                ),
                                                0
                                            ),
                                            "Não encontrado"),
                                        IFERROR(
                                            INDEX(Y:Y,
                                                MATCH(
                                                    A408&amp;B408,AG:AG,
                                                    0)
                                            ),
                                            "Não encontrado")
                                    )</f>
        <v>17.7785115</v>
      </c>
      <c r="Y408" s="64">
        <f t="shared" si="270"/>
        <v>1.137824736</v>
      </c>
      <c r="Z408" s="64">
        <f>IF(
                            C408="INSUMO",
                            IFERROR(
                                INDEX(
                                    Insumos!F:F,
                                    MATCH(
                                        A408&amp;B408,
                                        Insumos!I:I,
                                        0)
                                ),
                                "Não encontrado"),
                            IFERROR(
                                INDEX(AA:AA,
                                    MATCH(
                                        A408&amp;B408,AG:AG,
                                        0)
                                ),
                                "Não encontrado")
                        )</f>
        <v>627.97275408416681</v>
      </c>
      <c r="AA408" s="64">
        <f t="shared" si="271"/>
        <v>40.190256261386679</v>
      </c>
      <c r="AB408" s="65"/>
      <c r="AC408" s="65"/>
      <c r="AD408" s="62" t="s">
        <v>39</v>
      </c>
      <c r="AE408" s="66"/>
      <c r="AF408" s="66"/>
    </row>
    <row r="409" spans="1:33" x14ac:dyDescent="0.25">
      <c r="A409" s="137" t="s">
        <v>176</v>
      </c>
      <c r="B409" s="68" t="s">
        <v>38</v>
      </c>
      <c r="C409" s="69" t="s">
        <v>86</v>
      </c>
      <c r="D409" s="70" t="s">
        <v>40</v>
      </c>
      <c r="E409" s="70" t="s">
        <v>177</v>
      </c>
      <c r="F409" s="71" t="s">
        <v>108</v>
      </c>
      <c r="G409" s="71">
        <v>6.4000000000000001E-2</v>
      </c>
      <c r="H409" s="72">
        <f>IF(
                        C409="INSUMO",
                                        IFERROR(
                                            IF(
                                                INDEX(
                                                    Insumos!C:C,
                                                    MATCH(
                                                        A409&amp;B409,
                                                        Insumos!I:I,
                                                        0)
                                                )="Material",
                                                INDEX(
                                                    Insumos!F:F,
                                                    MATCH(
                                                        A409&amp;B409,
                                                        Insumos!I:I,
                                                        0)
                                                ),
                                                0
                                            ),
                                            "Não encontrado"),
                                        IFERROR(
                                            INDEX(I:I,
                                                MATCH(
                                                    A409&amp;B409,AG:AG,
                                                    0)
                                            ),
                                            "Não encontrado")
                                    )</f>
        <v>0</v>
      </c>
      <c r="I409" s="72">
        <f t="shared" si="261"/>
        <v>0</v>
      </c>
      <c r="J409" s="72">
        <f t="shared" si="262"/>
        <v>124.49279520000002</v>
      </c>
      <c r="K409" s="72">
        <f t="shared" si="263"/>
        <v>7.9675388928000004</v>
      </c>
      <c r="L409" s="72">
        <f>IF(
                        C409="INSUMO",
                                        IFERROR(
                                            IF(
                                                INDEX(
                                                    Insumos!C:C,
                                                    MATCH(
                                                        A409&amp;B409,
                                                        Insumos!I:I,
                                                        0)
                                                )="Mao_obra",
                                                INDEX(
                                                    Insumos!F:F,
                                                    MATCH(
                                                        A409&amp;B409,
                                                        Insumos!I:I,
                                                        0)
                                                ),
                                                0
                                            ),
                                            "Não encontrado"),
                                        IFERROR(
                                            INDEX(M:M,
                                                MATCH(
                                                    A409&amp;B409,AG:AG,
                                                    0)
                                            ),
                                            "Não encontrado")
                                    )</f>
        <v>104.10725520000001</v>
      </c>
      <c r="M409" s="72">
        <f t="shared" si="264"/>
        <v>6.6628643328000008</v>
      </c>
      <c r="N409" s="72">
        <f>IF(
                        C409="INSUMO",
                                        IFERROR(
                                            IF(
                                                INDEX(
                                                    Insumos!C:C,
                                                    MATCH(
                                                        A409&amp;B409,
                                                        Insumos!I:I,
                                                        0)
                                                )="Equipamento",
                                                INDEX(
                                                    Insumos!F:F,
                                                    MATCH(
                                                        A409&amp;B409,
                                                        Insumos!I:I,
                                                        0)
                                                ),
                                                0
                                            ),
                                            "Não encontrado"),
                                        IFERROR(
                                            INDEX(O:O,
                                                MATCH(
                                                    A409&amp;B409,AG:AG,
                                                    0)
                                            ),
                                            "Não encontrado")
                                    )</f>
        <v>0</v>
      </c>
      <c r="O409" s="72">
        <f t="shared" si="265"/>
        <v>0</v>
      </c>
      <c r="P409" s="72">
        <f>IF(
                        C409="INSUMO",
                                        IFERROR(
                                            IF(
                                                INDEX(
                                                    Insumos!C:C,
                                                    MATCH(
                                                        A409&amp;B409,
                                                        Insumos!I:I,
                                                        0)
                                                )="Transporte",
                                                INDEX(
                                                    Insumos!F:F,
                                                    MATCH(
                                                        A409&amp;B409,
                                                        Insumos!I:I,
                                                        0)
                                                ),
                                                0
                                            ),
                                            "Não encontrado"),
                                        IFERROR(
                                            INDEX(Q:Q,
                                                MATCH(
                                                    A409&amp;B409,AG:AG,
                                                    0)
                                            ),
                                            "Não encontrado")
                                    )</f>
        <v>0</v>
      </c>
      <c r="Q409" s="72">
        <f t="shared" si="266"/>
        <v>0</v>
      </c>
      <c r="R409" s="72">
        <f>IF(
                        C409="INSUMO",
                                        IFERROR(
                                            IF(
                                                INDEX(
                                                    Insumos!C:C,
                                                    MATCH(
                                                        A409&amp;B409,
                                                        Insumos!I:I,
                                                        0)
                                                )="Terceirizados",
                                                INDEX(
                                                    Insumos!F:F,
                                                    MATCH(
                                                        A409&amp;B409,
                                                        Insumos!I:I,
                                                        0)
                                                ),
                                                0
                                            ),
                                            "Não encontrado"),
                                        IFERROR(
                                            INDEX(S:S,
                                                MATCH(
                                                    A409&amp;B409,AG:AG,
                                                    0)
                                            ),
                                            "Não encontrado")
                                    )</f>
        <v>0</v>
      </c>
      <c r="S409" s="72">
        <f t="shared" si="267"/>
        <v>0</v>
      </c>
      <c r="T409" s="72">
        <f>IF(
                        C409="INSUMO",
                                        IFERROR(
                                            IF(
                                                INDEX(
                                                    Insumos!C:C,
                                                    MATCH(
                                                        A409&amp;B409,
                                                        Insumos!I:I,
                                                        0)
                                                )="Comissionamento",
                                                INDEX(
                                                    Insumos!F:F,
                                                    MATCH(
                                                        A409&amp;B409,
                                                        Insumos!I:I,
                                                        0)
                                                ),
                                                0
                                            ),
                                            "Não encontrado"),
                                        IFERROR(
                                            INDEX(U:U,
                                                MATCH(
                                                    A409&amp;B409,AG:AG,
                                                    0)
                                            ),
                                            "Não encontrado")
                                    )</f>
        <v>0</v>
      </c>
      <c r="U409" s="72">
        <f t="shared" si="268"/>
        <v>0</v>
      </c>
      <c r="V409" s="72">
        <f>IF(
                        C409="INSUMO",
                                        IFERROR(
                                            IF(
                                                INDEX(
                                                    Insumos!C:C,
                                                    MATCH(
                                                        A409&amp;B409,
                                                        Insumos!I:I,
                                                        0)
                                                )="Verba",
                                                INDEX(
                                                    Insumos!F:F,
                                                    MATCH(
                                                        A409&amp;B409,
                                                        Insumos!I:I,
                                                        0)
                                                ),
                                                0
                                            ),
                                            "Não encontrado"),
                                        IFERROR(
                                            INDEX(W:W,
                                                MATCH(
                                                    A409&amp;B409,AG:AG,
                                                    0)
                                            ),
                                            "Não encontrado")
                                    )</f>
        <v>0</v>
      </c>
      <c r="W409" s="72">
        <f t="shared" si="269"/>
        <v>0</v>
      </c>
      <c r="X409" s="72">
        <f>IF(
                        C409="INSUMO",
                                        IFERROR(
                                            IF(
                                                INDEX(
                                                    Insumos!C:C,
                                                    MATCH(
                                                        A409&amp;B409,
                                                        Insumos!I:I,
                                                        0)
                                                )="Outro",
                                                INDEX(
                                                    Insumos!F:F,
                                                    MATCH(
                                                        A409&amp;B409,
                                                        Insumos!I:I,
                                                        0)
                                                ),
                                                0
                                            ),
                                            "Não encontrado"),
                                        IFERROR(
                                            INDEX(Y:Y,
                                                MATCH(
                                                    A409&amp;B409,AG:AG,
                                                    0)
                                            ),
                                            "Não encontrado")
                                    )</f>
        <v>20.385539999999999</v>
      </c>
      <c r="Y409" s="72">
        <f t="shared" si="270"/>
        <v>1.30467456</v>
      </c>
      <c r="Z409" s="72">
        <f>IF(
                            C409="INSUMO",
                            IFERROR(
                                INDEX(
                                    Insumos!F:F,
                                    MATCH(
                                        A409&amp;B409,
                                        Insumos!I:I,
                                        0)
                                ),
                                "Não encontrado"),
                            IFERROR(
                                INDEX(AA:AA,
                                    MATCH(
                                        A409&amp;B409,AG:AG,
                                        0)
                                ),
                                "Não encontrado")
                        )</f>
        <v>124.49279519999999</v>
      </c>
      <c r="AA409" s="72">
        <f t="shared" si="271"/>
        <v>7.9675388927999995</v>
      </c>
      <c r="AB409" s="73"/>
      <c r="AC409" s="73"/>
      <c r="AD409" s="70" t="s">
        <v>39</v>
      </c>
      <c r="AE409" s="74"/>
      <c r="AF409" s="74"/>
    </row>
    <row r="410" spans="1:33" x14ac:dyDescent="0.25">
      <c r="A410" s="138" t="s">
        <v>166</v>
      </c>
      <c r="B410" s="60" t="s">
        <v>38</v>
      </c>
      <c r="C410" s="61" t="s">
        <v>86</v>
      </c>
      <c r="D410" s="62" t="s">
        <v>40</v>
      </c>
      <c r="E410" s="62" t="s">
        <v>167</v>
      </c>
      <c r="F410" s="63" t="s">
        <v>90</v>
      </c>
      <c r="G410" s="63">
        <v>0.8</v>
      </c>
      <c r="H410" s="64">
        <f>IF(
                        C410="INSUMO",
                                        IFERROR(
                                            IF(
                                                INDEX(
                                                    Insumos!C:C,
                                                    MATCH(
                                                        A410&amp;B410,
                                                        Insumos!I:I,
                                                        0)
                                                )="Material",
                                                INDEX(
                                                    Insumos!F:F,
                                                    MATCH(
                                                        A410&amp;B410,
                                                        Insumos!I:I,
                                                        0)
                                                ),
                                                0
                                            ),
                                            "Não encontrado"),
                                        IFERROR(
                                            INDEX(I:I,
                                                MATCH(
                                                    A410&amp;B410,AG:AG,
                                                    0)
                                            ),
                                            "Não encontrado")
                                    )</f>
        <v>0</v>
      </c>
      <c r="I410" s="64">
        <f t="shared" si="261"/>
        <v>0</v>
      </c>
      <c r="J410" s="64">
        <f t="shared" si="262"/>
        <v>38.106880000000004</v>
      </c>
      <c r="K410" s="64">
        <f t="shared" si="263"/>
        <v>30.485503999999999</v>
      </c>
      <c r="L410" s="64">
        <f>IF(
                        C410="INSUMO",
                                        IFERROR(
                                            IF(
                                                INDEX(
                                                    Insumos!C:C,
                                                    MATCH(
                                                        A410&amp;B410,
                                                        Insumos!I:I,
                                                        0)
                                                )="Mao_obra",
                                                INDEX(
                                                    Insumos!F:F,
                                                    MATCH(
                                                        A410&amp;B410,
                                                        Insumos!I:I,
                                                        0)
                                                ),
                                                0
                                            ),
                                            "Não encontrado"),
                                        IFERROR(
                                            INDEX(M:M,
                                                MATCH(
                                                    A410&amp;B410,AG:AG,
                                                    0)
                                            ),
                                            "Não encontrado")
                                    )</f>
        <v>33.086880000000001</v>
      </c>
      <c r="M410" s="64">
        <f t="shared" si="264"/>
        <v>26.469504000000001</v>
      </c>
      <c r="N410" s="64">
        <f>IF(
                        C410="INSUMO",
                                        IFERROR(
                                            IF(
                                                INDEX(
                                                    Insumos!C:C,
                                                    MATCH(
                                                        A410&amp;B410,
                                                        Insumos!I:I,
                                                        0)
                                                )="Equipamento",
                                                INDEX(
                                                    Insumos!F:F,
                                                    MATCH(
                                                        A410&amp;B410,
                                                        Insumos!I:I,
                                                        0)
                                                ),
                                                0
                                            ),
                                            "Não encontrado"),
                                        IFERROR(
                                            INDEX(O:O,
                                                MATCH(
                                                    A410&amp;B410,AG:AG,
                                                    0)
                                            ),
                                            "Não encontrado")
                                    )</f>
        <v>0</v>
      </c>
      <c r="O410" s="64">
        <f t="shared" si="265"/>
        <v>0</v>
      </c>
      <c r="P410" s="64">
        <f>IF(
                        C410="INSUMO",
                                        IFERROR(
                                            IF(
                                                INDEX(
                                                    Insumos!C:C,
                                                    MATCH(
                                                        A410&amp;B410,
                                                        Insumos!I:I,
                                                        0)
                                                )="Transporte",
                                                INDEX(
                                                    Insumos!F:F,
                                                    MATCH(
                                                        A410&amp;B410,
                                                        Insumos!I:I,
                                                        0)
                                                ),
                                                0
                                            ),
                                            "Não encontrado"),
                                        IFERROR(
                                            INDEX(Q:Q,
                                                MATCH(
                                                    A410&amp;B410,AG:AG,
                                                    0)
                                            ),
                                            "Não encontrado")
                                    )</f>
        <v>0</v>
      </c>
      <c r="Q410" s="64">
        <f t="shared" si="266"/>
        <v>0</v>
      </c>
      <c r="R410" s="64">
        <f>IF(
                        C410="INSUMO",
                                        IFERROR(
                                            IF(
                                                INDEX(
                                                    Insumos!C:C,
                                                    MATCH(
                                                        A410&amp;B410,
                                                        Insumos!I:I,
                                                        0)
                                                )="Terceirizados",
                                                INDEX(
                                                    Insumos!F:F,
                                                    MATCH(
                                                        A410&amp;B410,
                                                        Insumos!I:I,
                                                        0)
                                                ),
                                                0
                                            ),
                                            "Não encontrado"),
                                        IFERROR(
                                            INDEX(S:S,
                                                MATCH(
                                                    A410&amp;B410,AG:AG,
                                                    0)
                                            ),
                                            "Não encontrado")
                                    )</f>
        <v>0</v>
      </c>
      <c r="S410" s="64">
        <f t="shared" si="267"/>
        <v>0</v>
      </c>
      <c r="T410" s="64">
        <f>IF(
                        C410="INSUMO",
                                        IFERROR(
                                            IF(
                                                INDEX(
                                                    Insumos!C:C,
                                                    MATCH(
                                                        A410&amp;B410,
                                                        Insumos!I:I,
                                                        0)
                                                )="Comissionamento",
                                                INDEX(
                                                    Insumos!F:F,
                                                    MATCH(
                                                        A410&amp;B410,
                                                        Insumos!I:I,
                                                        0)
                                                ),
                                                0
                                            ),
                                            "Não encontrado"),
                                        IFERROR(
                                            INDEX(U:U,
                                                MATCH(
                                                    A410&amp;B410,AG:AG,
                                                    0)
                                            ),
                                            "Não encontrado")
                                    )</f>
        <v>0</v>
      </c>
      <c r="U410" s="64">
        <f t="shared" si="268"/>
        <v>0</v>
      </c>
      <c r="V410" s="64">
        <f>IF(
                        C410="INSUMO",
                                        IFERROR(
                                            IF(
                                                INDEX(
                                                    Insumos!C:C,
                                                    MATCH(
                                                        A410&amp;B410,
                                                        Insumos!I:I,
                                                        0)
                                                )="Verba",
                                                INDEX(
                                                    Insumos!F:F,
                                                    MATCH(
                                                        A410&amp;B410,
                                                        Insumos!I:I,
                                                        0)
                                                ),
                                                0
                                            ),
                                            "Não encontrado"),
                                        IFERROR(
                                            INDEX(W:W,
                                                MATCH(
                                                    A410&amp;B410,AG:AG,
                                                    0)
                                            ),
                                            "Não encontrado")
                                    )</f>
        <v>0</v>
      </c>
      <c r="W410" s="64">
        <f t="shared" si="269"/>
        <v>0</v>
      </c>
      <c r="X410" s="64">
        <f>IF(
                        C410="INSUMO",
                                        IFERROR(
                                            IF(
                                                INDEX(
                                                    Insumos!C:C,
                                                    MATCH(
                                                        A410&amp;B410,
                                                        Insumos!I:I,
                                                        0)
                                                )="Outro",
                                                INDEX(
                                                    Insumos!F:F,
                                                    MATCH(
                                                        A410&amp;B410,
                                                        Insumos!I:I,
                                                        0)
                                                ),
                                                0
                                            ),
                                            "Não encontrado"),
                                        IFERROR(
                                            INDEX(Y:Y,
                                                MATCH(
                                                    A410&amp;B410,AG:AG,
                                                    0)
                                            ),
                                            "Não encontrado")
                                    )</f>
        <v>5.0199999999999996</v>
      </c>
      <c r="Y410" s="64">
        <f t="shared" si="270"/>
        <v>4.016</v>
      </c>
      <c r="Z410" s="64">
        <f>IF(
                            C410="INSUMO",
                            IFERROR(
                                INDEX(
                                    Insumos!F:F,
                                    MATCH(
                                        A410&amp;B410,
                                        Insumos!I:I,
                                        0)
                                ),
                                "Não encontrado"),
                            IFERROR(
                                INDEX(AA:AA,
                                    MATCH(
                                        A410&amp;B410,AG:AG,
                                        0)
                                ),
                                "Não encontrado")
                        )</f>
        <v>38.106879999999997</v>
      </c>
      <c r="AA410" s="64">
        <f t="shared" si="271"/>
        <v>30.485503999999999</v>
      </c>
      <c r="AB410" s="65"/>
      <c r="AC410" s="65"/>
      <c r="AD410" s="62" t="s">
        <v>39</v>
      </c>
      <c r="AE410" s="66"/>
      <c r="AF410" s="66"/>
    </row>
    <row r="411" spans="1:33" x14ac:dyDescent="0.25">
      <c r="A411" s="137" t="s">
        <v>226</v>
      </c>
      <c r="B411" s="68" t="s">
        <v>38</v>
      </c>
      <c r="C411" s="69" t="s">
        <v>86</v>
      </c>
      <c r="D411" s="70" t="s">
        <v>40</v>
      </c>
      <c r="E411" s="70" t="s">
        <v>227</v>
      </c>
      <c r="F411" s="71" t="s">
        <v>90</v>
      </c>
      <c r="G411" s="71">
        <v>1.5</v>
      </c>
      <c r="H411" s="72">
        <f>IF(
                        C411="INSUMO",
                                        IFERROR(
                                            IF(
                                                INDEX(
                                                    Insumos!C:C,
                                                    MATCH(
                                                        A411&amp;B411,
                                                        Insumos!I:I,
                                                        0)
                                                )="Material",
                                                INDEX(
                                                    Insumos!F:F,
                                                    MATCH(
                                                        A411&amp;B411,
                                                        Insumos!I:I,
                                                        0)
                                                ),
                                                0
                                            ),
                                            "Não encontrado"),
                                        IFERROR(
                                            INDEX(I:I,
                                                MATCH(
                                                    A411&amp;B411,AG:AG,
                                                    0)
                                            ),
                                            "Não encontrado")
                                    )</f>
        <v>0</v>
      </c>
      <c r="I411" s="72">
        <f t="shared" si="261"/>
        <v>0</v>
      </c>
      <c r="J411" s="72">
        <f t="shared" si="262"/>
        <v>37.304128399999996</v>
      </c>
      <c r="K411" s="72">
        <f t="shared" si="263"/>
        <v>55.956192600000001</v>
      </c>
      <c r="L411" s="72">
        <f>IF(
                        C411="INSUMO",
                                        IFERROR(
                                            IF(
                                                INDEX(
                                                    Insumos!C:C,
                                                    MATCH(
                                                        A411&amp;B411,
                                                        Insumos!I:I,
                                                        0)
                                                )="Mao_obra",
                                                INDEX(
                                                    Insumos!F:F,
                                                    MATCH(
                                                        A411&amp;B411,
                                                        Insumos!I:I,
                                                        0)
                                                ),
                                                0
                                            ),
                                            "Não encontrado"),
                                        IFERROR(
                                            INDEX(M:M,
                                                MATCH(
                                                    A411&amp;B411,AG:AG,
                                                    0)
                                            ),
                                            "Não encontrado")
                                    )</f>
        <v>30.5341284</v>
      </c>
      <c r="M411" s="72">
        <f t="shared" si="264"/>
        <v>45.8011926</v>
      </c>
      <c r="N411" s="72">
        <f>IF(
                        C411="INSUMO",
                                        IFERROR(
                                            IF(
                                                INDEX(
                                                    Insumos!C:C,
                                                    MATCH(
                                                        A411&amp;B411,
                                                        Insumos!I:I,
                                                        0)
                                                )="Equipamento",
                                                INDEX(
                                                    Insumos!F:F,
                                                    MATCH(
                                                        A411&amp;B411,
                                                        Insumos!I:I,
                                                        0)
                                                ),
                                                0
                                            ),
                                            "Não encontrado"),
                                        IFERROR(
                                            INDEX(O:O,
                                                MATCH(
                                                    A411&amp;B411,AG:AG,
                                                    0)
                                            ),
                                            "Não encontrado")
                                    )</f>
        <v>0</v>
      </c>
      <c r="O411" s="72">
        <f t="shared" si="265"/>
        <v>0</v>
      </c>
      <c r="P411" s="72">
        <f>IF(
                        C411="INSUMO",
                                        IFERROR(
                                            IF(
                                                INDEX(
                                                    Insumos!C:C,
                                                    MATCH(
                                                        A411&amp;B411,
                                                        Insumos!I:I,
                                                        0)
                                                )="Transporte",
                                                INDEX(
                                                    Insumos!F:F,
                                                    MATCH(
                                                        A411&amp;B411,
                                                        Insumos!I:I,
                                                        0)
                                                ),
                                                0
                                            ),
                                            "Não encontrado"),
                                        IFERROR(
                                            INDEX(Q:Q,
                                                MATCH(
                                                    A411&amp;B411,AG:AG,
                                                    0)
                                            ),
                                            "Não encontrado")
                                    )</f>
        <v>0</v>
      </c>
      <c r="Q411" s="72">
        <f t="shared" si="266"/>
        <v>0</v>
      </c>
      <c r="R411" s="72">
        <f>IF(
                        C411="INSUMO",
                                        IFERROR(
                                            IF(
                                                INDEX(
                                                    Insumos!C:C,
                                                    MATCH(
                                                        A411&amp;B411,
                                                        Insumos!I:I,
                                                        0)
                                                )="Terceirizados",
                                                INDEX(
                                                    Insumos!F:F,
                                                    MATCH(
                                                        A411&amp;B411,
                                                        Insumos!I:I,
                                                        0)
                                                ),
                                                0
                                            ),
                                            "Não encontrado"),
                                        IFERROR(
                                            INDEX(S:S,
                                                MATCH(
                                                    A411&amp;B411,AG:AG,
                                                    0)
                                            ),
                                            "Não encontrado")
                                    )</f>
        <v>0</v>
      </c>
      <c r="S411" s="72">
        <f t="shared" si="267"/>
        <v>0</v>
      </c>
      <c r="T411" s="72">
        <f>IF(
                        C411="INSUMO",
                                        IFERROR(
                                            IF(
                                                INDEX(
                                                    Insumos!C:C,
                                                    MATCH(
                                                        A411&amp;B411,
                                                        Insumos!I:I,
                                                        0)
                                                )="Comissionamento",
                                                INDEX(
                                                    Insumos!F:F,
                                                    MATCH(
                                                        A411&amp;B411,
                                                        Insumos!I:I,
                                                        0)
                                                ),
                                                0
                                            ),
                                            "Não encontrado"),
                                        IFERROR(
                                            INDEX(U:U,
                                                MATCH(
                                                    A411&amp;B411,AG:AG,
                                                    0)
                                            ),
                                            "Não encontrado")
                                    )</f>
        <v>0</v>
      </c>
      <c r="U411" s="72">
        <f t="shared" si="268"/>
        <v>0</v>
      </c>
      <c r="V411" s="72">
        <f>IF(
                        C411="INSUMO",
                                        IFERROR(
                                            IF(
                                                INDEX(
                                                    Insumos!C:C,
                                                    MATCH(
                                                        A411&amp;B411,
                                                        Insumos!I:I,
                                                        0)
                                                )="Verba",
                                                INDEX(
                                                    Insumos!F:F,
                                                    MATCH(
                                                        A411&amp;B411,
                                                        Insumos!I:I,
                                                        0)
                                                ),
                                                0
                                            ),
                                            "Não encontrado"),
                                        IFERROR(
                                            INDEX(W:W,
                                                MATCH(
                                                    A411&amp;B411,AG:AG,
                                                    0)
                                            ),
                                            "Não encontrado")
                                    )</f>
        <v>0</v>
      </c>
      <c r="W411" s="72">
        <f t="shared" si="269"/>
        <v>0</v>
      </c>
      <c r="X411" s="72">
        <f>IF(
                        C411="INSUMO",
                                        IFERROR(
                                            IF(
                                                INDEX(
                                                    Insumos!C:C,
                                                    MATCH(
                                                        A411&amp;B411,
                                                        Insumos!I:I,
                                                        0)
                                                )="Outro",
                                                INDEX(
                                                    Insumos!F:F,
                                                    MATCH(
                                                        A411&amp;B411,
                                                        Insumos!I:I,
                                                        0)
                                                ),
                                                0
                                            ),
                                            "Não encontrado"),
                                        IFERROR(
                                            INDEX(Y:Y,
                                                MATCH(
                                                    A411&amp;B411,AG:AG,
                                                    0)
                                            ),
                                            "Não encontrado")
                                    )</f>
        <v>6.77</v>
      </c>
      <c r="Y411" s="72">
        <f t="shared" si="270"/>
        <v>10.154999999999999</v>
      </c>
      <c r="Z411" s="72">
        <f>IF(
                            C411="INSUMO",
                            IFERROR(
                                INDEX(
                                    Insumos!F:F,
                                    MATCH(
                                        A411&amp;B411,
                                        Insumos!I:I,
                                        0)
                                ),
                                "Não encontrado"),
                            IFERROR(
                                INDEX(AA:AA,
                                    MATCH(
                                        A411&amp;B411,AG:AG,
                                        0)
                                ),
                                "Não encontrado")
                        )</f>
        <v>37.304128399999996</v>
      </c>
      <c r="AA411" s="72">
        <f t="shared" si="271"/>
        <v>55.956192599999994</v>
      </c>
      <c r="AB411" s="73"/>
      <c r="AC411" s="73"/>
      <c r="AD411" s="70" t="s">
        <v>39</v>
      </c>
      <c r="AE411" s="74"/>
      <c r="AF411" s="74"/>
    </row>
    <row r="412" spans="1:33" x14ac:dyDescent="0.25">
      <c r="A412" s="138" t="s">
        <v>310</v>
      </c>
      <c r="B412" s="60" t="s">
        <v>38</v>
      </c>
      <c r="C412" s="61" t="s">
        <v>86</v>
      </c>
      <c r="D412" s="62" t="s">
        <v>40</v>
      </c>
      <c r="E412" s="62" t="s">
        <v>311</v>
      </c>
      <c r="F412" s="63" t="s">
        <v>108</v>
      </c>
      <c r="G412" s="63">
        <v>0.02</v>
      </c>
      <c r="H412" s="64">
        <f>IF(
                        C412="INSUMO",
                                        IFERROR(
                                            IF(
                                                INDEX(
                                                    Insumos!C:C,
                                                    MATCH(
                                                        A412&amp;B412,
                                                        Insumos!I:I,
                                                        0)
                                                )="Material",
                                                INDEX(
                                                    Insumos!F:F,
                                                    MATCH(
                                                        A412&amp;B412,
                                                        Insumos!I:I,
                                                        0)
                                                ),
                                                0
                                            ),
                                            "Não encontrado"),
                                        IFERROR(
                                            INDEX(I:I,
                                                MATCH(
                                                    A412&amp;B412,AG:AG,
                                                    0)
                                            ),
                                            "Não encontrado")
                                    )</f>
        <v>2.5068835800000002</v>
      </c>
      <c r="I412" s="64">
        <f t="shared" si="261"/>
        <v>5.0137671600000003E-2</v>
      </c>
      <c r="J412" s="64">
        <f t="shared" si="262"/>
        <v>31.122498325612803</v>
      </c>
      <c r="K412" s="64">
        <f t="shared" si="263"/>
        <v>0.62244996651225604</v>
      </c>
      <c r="L412" s="64">
        <f>IF(
                        C412="INSUMO",
                                        IFERROR(
                                            IF(
                                                INDEX(
                                                    Insumos!C:C,
                                                    MATCH(
                                                        A412&amp;B412,
                                                        Insumos!I:I,
                                                        0)
                                                )="Mao_obra",
                                                INDEX(
                                                    Insumos!F:F,
                                                    MATCH(
                                                        A412&amp;B412,
                                                        Insumos!I:I,
                                                        0)
                                                ),
                                                0
                                            ),
                                            "Não encontrado"),
                                        IFERROR(
                                            INDEX(M:M,
                                                MATCH(
                                                    A412&amp;B412,AG:AG,
                                                    0)
                                            ),
                                            "Não encontrado")
                                    )</f>
        <v>25.587900144000002</v>
      </c>
      <c r="M412" s="64">
        <f t="shared" si="264"/>
        <v>0.51175800288000006</v>
      </c>
      <c r="N412" s="64">
        <f>IF(
                        C412="INSUMO",
                                        IFERROR(
                                            IF(
                                                INDEX(
                                                    Insumos!C:C,
                                                    MATCH(
                                                        A412&amp;B412,
                                                        Insumos!I:I,
                                                        0)
                                                )="Equipamento",
                                                INDEX(
                                                    Insumos!F:F,
                                                    MATCH(
                                                        A412&amp;B412,
                                                        Insumos!I:I,
                                                        0)
                                                ),
                                                0
                                            ),
                                            "Não encontrado"),
                                        IFERROR(
                                            INDEX(O:O,
                                                MATCH(
                                                    A412&amp;B412,AG:AG,
                                                    0)
                                            ),
                                            "Não encontrado")
                                    )</f>
        <v>0.86694618161280002</v>
      </c>
      <c r="O412" s="64">
        <f t="shared" si="265"/>
        <v>1.7338923632256E-2</v>
      </c>
      <c r="P412" s="64">
        <f>IF(
                        C412="INSUMO",
                                        IFERROR(
                                            IF(
                                                INDEX(
                                                    Insumos!C:C,
                                                    MATCH(
                                                        A412&amp;B412,
                                                        Insumos!I:I,
                                                        0)
                                                )="Transporte",
                                                INDEX(
                                                    Insumos!F:F,
                                                    MATCH(
                                                        A412&amp;B412,
                                                        Insumos!I:I,
                                                        0)
                                                ),
                                                0
                                            ),
                                            "Não encontrado"),
                                        IFERROR(
                                            INDEX(Q:Q,
                                                MATCH(
                                                    A412&amp;B412,AG:AG,
                                                    0)
                                            ),
                                            "Não encontrado")
                                    )</f>
        <v>0</v>
      </c>
      <c r="Q412" s="64">
        <f t="shared" si="266"/>
        <v>0</v>
      </c>
      <c r="R412" s="64">
        <f>IF(
                        C412="INSUMO",
                                        IFERROR(
                                            IF(
                                                INDEX(
                                                    Insumos!C:C,
                                                    MATCH(
                                                        A412&amp;B412,
                                                        Insumos!I:I,
                                                        0)
                                                )="Terceirizados",
                                                INDEX(
                                                    Insumos!F:F,
                                                    MATCH(
                                                        A412&amp;B412,
                                                        Insumos!I:I,
                                                        0)
                                                ),
                                                0
                                            ),
                                            "Não encontrado"),
                                        IFERROR(
                                            INDEX(S:S,
                                                MATCH(
                                                    A412&amp;B412,AG:AG,
                                                    0)
                                            ),
                                            "Não encontrado")
                                    )</f>
        <v>0</v>
      </c>
      <c r="S412" s="64">
        <f t="shared" si="267"/>
        <v>0</v>
      </c>
      <c r="T412" s="64">
        <f>IF(
                        C412="INSUMO",
                                        IFERROR(
                                            IF(
                                                INDEX(
                                                    Insumos!C:C,
                                                    MATCH(
                                                        A412&amp;B412,
                                                        Insumos!I:I,
                                                        0)
                                                )="Comissionamento",
                                                INDEX(
                                                    Insumos!F:F,
                                                    MATCH(
                                                        A412&amp;B412,
                                                        Insumos!I:I,
                                                        0)
                                                ),
                                                0
                                            ),
                                            "Não encontrado"),
                                        IFERROR(
                                            INDEX(U:U,
                                                MATCH(
                                                    A412&amp;B412,AG:AG,
                                                    0)
                                            ),
                                            "Não encontrado")
                                    )</f>
        <v>0</v>
      </c>
      <c r="U412" s="64">
        <f t="shared" si="268"/>
        <v>0</v>
      </c>
      <c r="V412" s="64">
        <f>IF(
                        C412="INSUMO",
                                        IFERROR(
                                            IF(
                                                INDEX(
                                                    Insumos!C:C,
                                                    MATCH(
                                                        A412&amp;B412,
                                                        Insumos!I:I,
                                                        0)
                                                )="Verba",
                                                INDEX(
                                                    Insumos!F:F,
                                                    MATCH(
                                                        A412&amp;B412,
                                                        Insumos!I:I,
                                                        0)
                                                ),
                                                0
                                            ),
                                            "Não encontrado"),
                                        IFERROR(
                                            INDEX(W:W,
                                                MATCH(
                                                    A412&amp;B412,AG:AG,
                                                    0)
                                            ),
                                            "Não encontrado")
                                    )</f>
        <v>0</v>
      </c>
      <c r="W412" s="64">
        <f t="shared" si="269"/>
        <v>0</v>
      </c>
      <c r="X412" s="64">
        <f>IF(
                        C412="INSUMO",
                                        IFERROR(
                                            IF(
                                                INDEX(
                                                    Insumos!C:C,
                                                    MATCH(
                                                        A412&amp;B412,
                                                        Insumos!I:I,
                                                        0)
                                                )="Outro",
                                                INDEX(
                                                    Insumos!F:F,
                                                    MATCH(
                                                        A412&amp;B412,
                                                        Insumos!I:I,
                                                        0)
                                                ),
                                                0
                                            ),
                                            "Não encontrado"),
                                        IFERROR(
                                            INDEX(Y:Y,
                                                MATCH(
                                                    A412&amp;B412,AG:AG,
                                                    0)
                                            ),
                                            "Não encontrado")
                                    )</f>
        <v>4.6676519999999995</v>
      </c>
      <c r="Y412" s="64">
        <f t="shared" si="270"/>
        <v>9.3353039999999998E-2</v>
      </c>
      <c r="Z412" s="64">
        <f>IF(
                            C412="INSUMO",
                            IFERROR(
                                INDEX(
                                    Insumos!F:F,
                                    MATCH(
                                        A412&amp;B412,
                                        Insumos!I:I,
                                        0)
                                ),
                                "Não encontrado"),
                            IFERROR(
                                INDEX(AA:AA,
                                    MATCH(
                                        A412&amp;B412,AG:AG,
                                        0)
                                ),
                                "Não encontrado")
                        )</f>
        <v>33.629381905612803</v>
      </c>
      <c r="AA412" s="64">
        <f t="shared" si="271"/>
        <v>0.67258763811225608</v>
      </c>
      <c r="AB412" s="65"/>
      <c r="AC412" s="65"/>
      <c r="AD412" s="62" t="s">
        <v>39</v>
      </c>
      <c r="AE412" s="66"/>
      <c r="AF412" s="66"/>
    </row>
    <row r="413" spans="1:33" x14ac:dyDescent="0.25">
      <c r="A413" s="137" t="s">
        <v>212</v>
      </c>
      <c r="B413" s="68" t="s">
        <v>38</v>
      </c>
      <c r="C413" s="69" t="s">
        <v>86</v>
      </c>
      <c r="D413" s="70" t="s">
        <v>40</v>
      </c>
      <c r="E413" s="70" t="s">
        <v>213</v>
      </c>
      <c r="F413" s="71" t="s">
        <v>90</v>
      </c>
      <c r="G413" s="71">
        <v>8</v>
      </c>
      <c r="H413" s="72">
        <f>IF(
                        C413="INSUMO",
                                        IFERROR(
                                            IF(
                                                INDEX(
                                                    Insumos!C:C,
                                                    MATCH(
                                                        A413&amp;B413,
                                                        Insumos!I:I,
                                                        0)
                                                )="Material",
                                                INDEX(
                                                    Insumos!F:F,
                                                    MATCH(
                                                        A413&amp;B413,
                                                        Insumos!I:I,
                                                        0)
                                                ),
                                                0
                                            ),
                                            "Não encontrado"),
                                        IFERROR(
                                            INDEX(I:I,
                                                MATCH(
                                                    A413&amp;B413,AG:AG,
                                                    0)
                                            ),
                                            "Não encontrado")
                                    )</f>
        <v>0</v>
      </c>
      <c r="I413" s="72">
        <f t="shared" si="261"/>
        <v>0</v>
      </c>
      <c r="J413" s="72">
        <f t="shared" si="262"/>
        <v>37.793896000000004</v>
      </c>
      <c r="K413" s="72">
        <f t="shared" si="263"/>
        <v>302.35116800000003</v>
      </c>
      <c r="L413" s="72">
        <f>IF(
                        C413="INSUMO",
                                        IFERROR(
                                            IF(
                                                INDEX(
                                                    Insumos!C:C,
                                                    MATCH(
                                                        A413&amp;B413,
                                                        Insumos!I:I,
                                                        0)
                                                )="Mao_obra",
                                                INDEX(
                                                    Insumos!F:F,
                                                    MATCH(
                                                        A413&amp;B413,
                                                        Insumos!I:I,
                                                        0)
                                                ),
                                                0
                                            ),
                                            "Não encontrado"),
                                        IFERROR(
                                            INDEX(M:M,
                                                MATCH(
                                                    A413&amp;B413,AG:AG,
                                                    0)
                                            ),
                                            "Não encontrado")
                                    )</f>
        <v>32.773896000000001</v>
      </c>
      <c r="M413" s="72">
        <f t="shared" si="264"/>
        <v>262.191168</v>
      </c>
      <c r="N413" s="72">
        <f>IF(
                        C413="INSUMO",
                                        IFERROR(
                                            IF(
                                                INDEX(
                                                    Insumos!C:C,
                                                    MATCH(
                                                        A413&amp;B413,
                                                        Insumos!I:I,
                                                        0)
                                                )="Equipamento",
                                                INDEX(
                                                    Insumos!F:F,
                                                    MATCH(
                                                        A413&amp;B413,
                                                        Insumos!I:I,
                                                        0)
                                                ),
                                                0
                                            ),
                                            "Não encontrado"),
                                        IFERROR(
                                            INDEX(O:O,
                                                MATCH(
                                                    A413&amp;B413,AG:AG,
                                                    0)
                                            ),
                                            "Não encontrado")
                                    )</f>
        <v>0</v>
      </c>
      <c r="O413" s="72">
        <f t="shared" si="265"/>
        <v>0</v>
      </c>
      <c r="P413" s="72">
        <f>IF(
                        C413="INSUMO",
                                        IFERROR(
                                            IF(
                                                INDEX(
                                                    Insumos!C:C,
                                                    MATCH(
                                                        A413&amp;B413,
                                                        Insumos!I:I,
                                                        0)
                                                )="Transporte",
                                                INDEX(
                                                    Insumos!F:F,
                                                    MATCH(
                                                        A413&amp;B413,
                                                        Insumos!I:I,
                                                        0)
                                                ),
                                                0
                                            ),
                                            "Não encontrado"),
                                        IFERROR(
                                            INDEX(Q:Q,
                                                MATCH(
                                                    A413&amp;B413,AG:AG,
                                                    0)
                                            ),
                                            "Não encontrado")
                                    )</f>
        <v>0</v>
      </c>
      <c r="Q413" s="72">
        <f t="shared" si="266"/>
        <v>0</v>
      </c>
      <c r="R413" s="72">
        <f>IF(
                        C413="INSUMO",
                                        IFERROR(
                                            IF(
                                                INDEX(
                                                    Insumos!C:C,
                                                    MATCH(
                                                        A413&amp;B413,
                                                        Insumos!I:I,
                                                        0)
                                                )="Terceirizados",
                                                INDEX(
                                                    Insumos!F:F,
                                                    MATCH(
                                                        A413&amp;B413,
                                                        Insumos!I:I,
                                                        0)
                                                ),
                                                0
                                            ),
                                            "Não encontrado"),
                                        IFERROR(
                                            INDEX(S:S,
                                                MATCH(
                                                    A413&amp;B413,AG:AG,
                                                    0)
                                            ),
                                            "Não encontrado")
                                    )</f>
        <v>0</v>
      </c>
      <c r="S413" s="72">
        <f t="shared" si="267"/>
        <v>0</v>
      </c>
      <c r="T413" s="72">
        <f>IF(
                        C413="INSUMO",
                                        IFERROR(
                                            IF(
                                                INDEX(
                                                    Insumos!C:C,
                                                    MATCH(
                                                        A413&amp;B413,
                                                        Insumos!I:I,
                                                        0)
                                                )="Comissionamento",
                                                INDEX(
                                                    Insumos!F:F,
                                                    MATCH(
                                                        A413&amp;B413,
                                                        Insumos!I:I,
                                                        0)
                                                ),
                                                0
                                            ),
                                            "Não encontrado"),
                                        IFERROR(
                                            INDEX(U:U,
                                                MATCH(
                                                    A413&amp;B413,AG:AG,
                                                    0)
                                            ),
                                            "Não encontrado")
                                    )</f>
        <v>0</v>
      </c>
      <c r="U413" s="72">
        <f t="shared" si="268"/>
        <v>0</v>
      </c>
      <c r="V413" s="72">
        <f>IF(
                        C413="INSUMO",
                                        IFERROR(
                                            IF(
                                                INDEX(
                                                    Insumos!C:C,
                                                    MATCH(
                                                        A413&amp;B413,
                                                        Insumos!I:I,
                                                        0)
                                                )="Verba",
                                                INDEX(
                                                    Insumos!F:F,
                                                    MATCH(
                                                        A413&amp;B413,
                                                        Insumos!I:I,
                                                        0)
                                                ),
                                                0
                                            ),
                                            "Não encontrado"),
                                        IFERROR(
                                            INDEX(W:W,
                                                MATCH(
                                                    A413&amp;B413,AG:AG,
                                                    0)
                                            ),
                                            "Não encontrado")
                                    )</f>
        <v>0</v>
      </c>
      <c r="W413" s="72">
        <f t="shared" si="269"/>
        <v>0</v>
      </c>
      <c r="X413" s="72">
        <f>IF(
                        C413="INSUMO",
                                        IFERROR(
                                            IF(
                                                INDEX(
                                                    Insumos!C:C,
                                                    MATCH(
                                                        A413&amp;B413,
                                                        Insumos!I:I,
                                                        0)
                                                )="Outro",
                                                INDEX(
                                                    Insumos!F:F,
                                                    MATCH(
                                                        A413&amp;B413,
                                                        Insumos!I:I,
                                                        0)
                                                ),
                                                0
                                            ),
                                            "Não encontrado"),
                                        IFERROR(
                                            INDEX(Y:Y,
                                                MATCH(
                                                    A413&amp;B413,AG:AG,
                                                    0)
                                            ),
                                            "Não encontrado")
                                    )</f>
        <v>5.0199999999999996</v>
      </c>
      <c r="Y413" s="72">
        <f t="shared" si="270"/>
        <v>40.159999999999997</v>
      </c>
      <c r="Z413" s="72">
        <f>IF(
                            C413="INSUMO",
                            IFERROR(
                                INDEX(
                                    Insumos!F:F,
                                    MATCH(
                                        A413&amp;B413,
                                        Insumos!I:I,
                                        0)
                                ),
                                "Não encontrado"),
                            IFERROR(
                                INDEX(AA:AA,
                                    MATCH(
                                        A413&amp;B413,AG:AG,
                                        0)
                                ),
                                "Não encontrado")
                        )</f>
        <v>37.793895999999997</v>
      </c>
      <c r="AA413" s="72">
        <f t="shared" si="271"/>
        <v>302.35116799999997</v>
      </c>
      <c r="AB413" s="73"/>
      <c r="AC413" s="73"/>
      <c r="AD413" s="70" t="s">
        <v>39</v>
      </c>
      <c r="AE413" s="74"/>
      <c r="AF413" s="74"/>
    </row>
    <row r="414" spans="1:33" x14ac:dyDescent="0.25">
      <c r="A414" s="138" t="s">
        <v>88</v>
      </c>
      <c r="B414" s="60" t="s">
        <v>38</v>
      </c>
      <c r="C414" s="61" t="s">
        <v>86</v>
      </c>
      <c r="D414" s="62" t="s">
        <v>40</v>
      </c>
      <c r="E414" s="62" t="s">
        <v>89</v>
      </c>
      <c r="F414" s="63" t="s">
        <v>90</v>
      </c>
      <c r="G414" s="63">
        <v>1.6</v>
      </c>
      <c r="H414" s="64">
        <f>IF(
                        C414="INSUMO",
                                        IFERROR(
                                            IF(
                                                INDEX(
                                                    Insumos!C:C,
                                                    MATCH(
                                                        A414&amp;B414,
                                                        Insumos!I:I,
                                                        0)
                                                )="Material",
                                                INDEX(
                                                    Insumos!F:F,
                                                    MATCH(
                                                        A414&amp;B414,
                                                        Insumos!I:I,
                                                        0)
                                                ),
                                                0
                                            ),
                                            "Não encontrado"),
                                        IFERROR(
                                            INDEX(I:I,
                                                MATCH(
                                                    A414&amp;B414,AG:AG,
                                                    0)
                                            ),
                                            "Não encontrado")
                                    )</f>
        <v>0</v>
      </c>
      <c r="I414" s="64">
        <f t="shared" si="261"/>
        <v>0</v>
      </c>
      <c r="J414" s="64">
        <f t="shared" si="262"/>
        <v>28.049120000000002</v>
      </c>
      <c r="K414" s="64">
        <f t="shared" si="263"/>
        <v>44.878592000000005</v>
      </c>
      <c r="L414" s="64">
        <f>IF(
                        C414="INSUMO",
                                        IFERROR(
                                            IF(
                                                INDEX(
                                                    Insumos!C:C,
                                                    MATCH(
                                                        A414&amp;B414,
                                                        Insumos!I:I,
                                                        0)
                                                )="Mao_obra",
                                                INDEX(
                                                    Insumos!F:F,
                                                    MATCH(
                                                        A414&amp;B414,
                                                        Insumos!I:I,
                                                        0)
                                                ),
                                                0
                                            ),
                                            "Não encontrado"),
                                        IFERROR(
                                            INDEX(M:M,
                                                MATCH(
                                                    A414&amp;B414,AG:AG,
                                                    0)
                                            ),
                                            "Não encontrado")
                                    )</f>
        <v>23.079120000000003</v>
      </c>
      <c r="M414" s="64">
        <f t="shared" si="264"/>
        <v>36.926592000000007</v>
      </c>
      <c r="N414" s="64">
        <f>IF(
                        C414="INSUMO",
                                        IFERROR(
                                            IF(
                                                INDEX(
                                                    Insumos!C:C,
                                                    MATCH(
                                                        A414&amp;B414,
                                                        Insumos!I:I,
                                                        0)
                                                )="Equipamento",
                                                INDEX(
                                                    Insumos!F:F,
                                                    MATCH(
                                                        A414&amp;B414,
                                                        Insumos!I:I,
                                                        0)
                                                ),
                                                0
                                            ),
                                            "Não encontrado"),
                                        IFERROR(
                                            INDEX(O:O,
                                                MATCH(
                                                    A414&amp;B414,AG:AG,
                                                    0)
                                            ),
                                            "Não encontrado")
                                    )</f>
        <v>0</v>
      </c>
      <c r="O414" s="64">
        <f t="shared" si="265"/>
        <v>0</v>
      </c>
      <c r="P414" s="64">
        <f>IF(
                        C414="INSUMO",
                                        IFERROR(
                                            IF(
                                                INDEX(
                                                    Insumos!C:C,
                                                    MATCH(
                                                        A414&amp;B414,
                                                        Insumos!I:I,
                                                        0)
                                                )="Transporte",
                                                INDEX(
                                                    Insumos!F:F,
                                                    MATCH(
                                                        A414&amp;B414,
                                                        Insumos!I:I,
                                                        0)
                                                ),
                                                0
                                            ),
                                            "Não encontrado"),
                                        IFERROR(
                                            INDEX(Q:Q,
                                                MATCH(
                                                    A414&amp;B414,AG:AG,
                                                    0)
                                            ),
                                            "Não encontrado")
                                    )</f>
        <v>0</v>
      </c>
      <c r="Q414" s="64">
        <f t="shared" si="266"/>
        <v>0</v>
      </c>
      <c r="R414" s="64">
        <f>IF(
                        C414="INSUMO",
                                        IFERROR(
                                            IF(
                                                INDEX(
                                                    Insumos!C:C,
                                                    MATCH(
                                                        A414&amp;B414,
                                                        Insumos!I:I,
                                                        0)
                                                )="Terceirizados",
                                                INDEX(
                                                    Insumos!F:F,
                                                    MATCH(
                                                        A414&amp;B414,
                                                        Insumos!I:I,
                                                        0)
                                                ),
                                                0
                                            ),
                                            "Não encontrado"),
                                        IFERROR(
                                            INDEX(S:S,
                                                MATCH(
                                                    A414&amp;B414,AG:AG,
                                                    0)
                                            ),
                                            "Não encontrado")
                                    )</f>
        <v>0</v>
      </c>
      <c r="S414" s="64">
        <f t="shared" si="267"/>
        <v>0</v>
      </c>
      <c r="T414" s="64">
        <f>IF(
                        C414="INSUMO",
                                        IFERROR(
                                            IF(
                                                INDEX(
                                                    Insumos!C:C,
                                                    MATCH(
                                                        A414&amp;B414,
                                                        Insumos!I:I,
                                                        0)
                                                )="Comissionamento",
                                                INDEX(
                                                    Insumos!F:F,
                                                    MATCH(
                                                        A414&amp;B414,
                                                        Insumos!I:I,
                                                        0)
                                                ),
                                                0
                                            ),
                                            "Não encontrado"),
                                        IFERROR(
                                            INDEX(U:U,
                                                MATCH(
                                                    A414&amp;B414,AG:AG,
                                                    0)
                                            ),
                                            "Não encontrado")
                                    )</f>
        <v>0</v>
      </c>
      <c r="U414" s="64">
        <f t="shared" si="268"/>
        <v>0</v>
      </c>
      <c r="V414" s="64">
        <f>IF(
                        C414="INSUMO",
                                        IFERROR(
                                            IF(
                                                INDEX(
                                                    Insumos!C:C,
                                                    MATCH(
                                                        A414&amp;B414,
                                                        Insumos!I:I,
                                                        0)
                                                )="Verba",
                                                INDEX(
                                                    Insumos!F:F,
                                                    MATCH(
                                                        A414&amp;B414,
                                                        Insumos!I:I,
                                                        0)
                                                ),
                                                0
                                            ),
                                            "Não encontrado"),
                                        IFERROR(
                                            INDEX(W:W,
                                                MATCH(
                                                    A414&amp;B414,AG:AG,
                                                    0)
                                            ),
                                            "Não encontrado")
                                    )</f>
        <v>0</v>
      </c>
      <c r="W414" s="64">
        <f t="shared" si="269"/>
        <v>0</v>
      </c>
      <c r="X414" s="64">
        <f>IF(
                        C414="INSUMO",
                                        IFERROR(
                                            IF(
                                                INDEX(
                                                    Insumos!C:C,
                                                    MATCH(
                                                        A414&amp;B414,
                                                        Insumos!I:I,
                                                        0)
                                                )="Outro",
                                                INDEX(
                                                    Insumos!F:F,
                                                    MATCH(
                                                        A414&amp;B414,
                                                        Insumos!I:I,
                                                        0)
                                                ),
                                                0
                                            ),
                                            "Não encontrado"),
                                        IFERROR(
                                            INDEX(Y:Y,
                                                MATCH(
                                                    A414&amp;B414,AG:AG,
                                                    0)
                                            ),
                                            "Não encontrado")
                                    )</f>
        <v>4.97</v>
      </c>
      <c r="Y414" s="64">
        <f t="shared" si="270"/>
        <v>7.952</v>
      </c>
      <c r="Z414" s="64">
        <f>IF(
                            C414="INSUMO",
                            IFERROR(
                                INDEX(
                                    Insumos!F:F,
                                    MATCH(
                                        A414&amp;B414,
                                        Insumos!I:I,
                                        0)
                                ),
                                "Não encontrado"),
                            IFERROR(
                                INDEX(AA:AA,
                                    MATCH(
                                        A414&amp;B414,AG:AG,
                                        0)
                                ),
                                "Não encontrado")
                        )</f>
        <v>28.049120000000002</v>
      </c>
      <c r="AA414" s="64">
        <f t="shared" si="271"/>
        <v>44.878592000000005</v>
      </c>
      <c r="AB414" s="65"/>
      <c r="AC414" s="65"/>
      <c r="AD414" s="62" t="s">
        <v>39</v>
      </c>
      <c r="AE414" s="66"/>
      <c r="AF414" s="66"/>
    </row>
    <row r="415" spans="1:33" x14ac:dyDescent="0.25">
      <c r="A415" s="137" t="s">
        <v>481</v>
      </c>
      <c r="B415" s="68" t="s">
        <v>38</v>
      </c>
      <c r="C415" s="69" t="s">
        <v>45</v>
      </c>
      <c r="D415" s="70" t="s">
        <v>40</v>
      </c>
      <c r="E415" s="70" t="s">
        <v>482</v>
      </c>
      <c r="F415" s="71" t="s">
        <v>95</v>
      </c>
      <c r="G415" s="71">
        <v>30</v>
      </c>
      <c r="H415" s="72">
        <f>IF(
                        C415="INSUMO",
                                        IFERROR(
                                            IF(
                                                INDEX(
                                                    Insumos!C:C,
                                                    MATCH(
                                                        A415&amp;B415,
                                                        Insumos!I:I,
                                                        0)
                                                )="Material",
                                                INDEX(
                                                    Insumos!F:F,
                                                    MATCH(
                                                        A415&amp;B415,
                                                        Insumos!I:I,
                                                        0)
                                                ),
                                                0
                                            ),
                                            "Não encontrado"),
                                        IFERROR(
                                            INDEX(I:I,
                                                MATCH(
                                                    A415&amp;B415,AG:AG,
                                                    0)
                                            ),
                                            "Não encontrado")
                                    )</f>
        <v>8.02</v>
      </c>
      <c r="I415" s="72">
        <f t="shared" si="261"/>
        <v>240.6</v>
      </c>
      <c r="J415" s="72">
        <f t="shared" si="262"/>
        <v>0</v>
      </c>
      <c r="K415" s="72">
        <f t="shared" si="263"/>
        <v>0</v>
      </c>
      <c r="L415" s="72">
        <f>IF(
                        C415="INSUMO",
                                        IFERROR(
                                            IF(
                                                INDEX(
                                                    Insumos!C:C,
                                                    MATCH(
                                                        A415&amp;B415,
                                                        Insumos!I:I,
                                                        0)
                                                )="Mao_obra",
                                                INDEX(
                                                    Insumos!F:F,
                                                    MATCH(
                                                        A415&amp;B415,
                                                        Insumos!I:I,
                                                        0)
                                                ),
                                                0
                                            ),
                                            "Não encontrado"),
                                        IFERROR(
                                            INDEX(M:M,
                                                MATCH(
                                                    A415&amp;B415,AG:AG,
                                                    0)
                                            ),
                                            "Não encontrado")
                                    )</f>
        <v>0</v>
      </c>
      <c r="M415" s="72">
        <f t="shared" si="264"/>
        <v>0</v>
      </c>
      <c r="N415" s="72">
        <f>IF(
                        C415="INSUMO",
                                        IFERROR(
                                            IF(
                                                INDEX(
                                                    Insumos!C:C,
                                                    MATCH(
                                                        A415&amp;B415,
                                                        Insumos!I:I,
                                                        0)
                                                )="Equipamento",
                                                INDEX(
                                                    Insumos!F:F,
                                                    MATCH(
                                                        A415&amp;B415,
                                                        Insumos!I:I,
                                                        0)
                                                ),
                                                0
                                            ),
                                            "Não encontrado"),
                                        IFERROR(
                                            INDEX(O:O,
                                                MATCH(
                                                    A415&amp;B415,AG:AG,
                                                    0)
                                            ),
                                            "Não encontrado")
                                    )</f>
        <v>0</v>
      </c>
      <c r="O415" s="72">
        <f t="shared" si="265"/>
        <v>0</v>
      </c>
      <c r="P415" s="72">
        <f>IF(
                        C415="INSUMO",
                                        IFERROR(
                                            IF(
                                                INDEX(
                                                    Insumos!C:C,
                                                    MATCH(
                                                        A415&amp;B415,
                                                        Insumos!I:I,
                                                        0)
                                                )="Transporte",
                                                INDEX(
                                                    Insumos!F:F,
                                                    MATCH(
                                                        A415&amp;B415,
                                                        Insumos!I:I,
                                                        0)
                                                ),
                                                0
                                            ),
                                            "Não encontrado"),
                                        IFERROR(
                                            INDEX(Q:Q,
                                                MATCH(
                                                    A415&amp;B415,AG:AG,
                                                    0)
                                            ),
                                            "Não encontrado")
                                    )</f>
        <v>0</v>
      </c>
      <c r="Q415" s="72">
        <f t="shared" si="266"/>
        <v>0</v>
      </c>
      <c r="R415" s="72">
        <f>IF(
                        C415="INSUMO",
                                        IFERROR(
                                            IF(
                                                INDEX(
                                                    Insumos!C:C,
                                                    MATCH(
                                                        A415&amp;B415,
                                                        Insumos!I:I,
                                                        0)
                                                )="Terceirizados",
                                                INDEX(
                                                    Insumos!F:F,
                                                    MATCH(
                                                        A415&amp;B415,
                                                        Insumos!I:I,
                                                        0)
                                                ),
                                                0
                                            ),
                                            "Não encontrado"),
                                        IFERROR(
                                            INDEX(S:S,
                                                MATCH(
                                                    A415&amp;B415,AG:AG,
                                                    0)
                                            ),
                                            "Não encontrado")
                                    )</f>
        <v>0</v>
      </c>
      <c r="S415" s="72">
        <f t="shared" si="267"/>
        <v>0</v>
      </c>
      <c r="T415" s="72">
        <f>IF(
                        C415="INSUMO",
                                        IFERROR(
                                            IF(
                                                INDEX(
                                                    Insumos!C:C,
                                                    MATCH(
                                                        A415&amp;B415,
                                                        Insumos!I:I,
                                                        0)
                                                )="Comissionamento",
                                                INDEX(
                                                    Insumos!F:F,
                                                    MATCH(
                                                        A415&amp;B415,
                                                        Insumos!I:I,
                                                        0)
                                                ),
                                                0
                                            ),
                                            "Não encontrado"),
                                        IFERROR(
                                            INDEX(U:U,
                                                MATCH(
                                                    A415&amp;B415,AG:AG,
                                                    0)
                                            ),
                                            "Não encontrado")
                                    )</f>
        <v>0</v>
      </c>
      <c r="U415" s="72">
        <f t="shared" si="268"/>
        <v>0</v>
      </c>
      <c r="V415" s="72">
        <f>IF(
                        C415="INSUMO",
                                        IFERROR(
                                            IF(
                                                INDEX(
                                                    Insumos!C:C,
                                                    MATCH(
                                                        A415&amp;B415,
                                                        Insumos!I:I,
                                                        0)
                                                )="Verba",
                                                INDEX(
                                                    Insumos!F:F,
                                                    MATCH(
                                                        A415&amp;B415,
                                                        Insumos!I:I,
                                                        0)
                                                ),
                                                0
                                            ),
                                            "Não encontrado"),
                                        IFERROR(
                                            INDEX(W:W,
                                                MATCH(
                                                    A415&amp;B415,AG:AG,
                                                    0)
                                            ),
                                            "Não encontrado")
                                    )</f>
        <v>0</v>
      </c>
      <c r="W415" s="72">
        <f t="shared" si="269"/>
        <v>0</v>
      </c>
      <c r="X415" s="72">
        <f>IF(
                        C415="INSUMO",
                                        IFERROR(
                                            IF(
                                                INDEX(
                                                    Insumos!C:C,
                                                    MATCH(
                                                        A415&amp;B415,
                                                        Insumos!I:I,
                                                        0)
                                                )="Outro",
                                                INDEX(
                                                    Insumos!F:F,
                                                    MATCH(
                                                        A415&amp;B415,
                                                        Insumos!I:I,
                                                        0)
                                                ),
                                                0
                                            ),
                                            "Não encontrado"),
                                        IFERROR(
                                            INDEX(Y:Y,
                                                MATCH(
                                                    A415&amp;B415,AG:AG,
                                                    0)
                                            ),
                                            "Não encontrado")
                                    )</f>
        <v>0</v>
      </c>
      <c r="Y415" s="72">
        <f t="shared" si="270"/>
        <v>0</v>
      </c>
      <c r="Z415" s="72">
        <f>IF(
                            C415="INSUMO",
                            IFERROR(
                                INDEX(
                                    Insumos!F:F,
                                    MATCH(
                                        A415&amp;B415,
                                        Insumos!I:I,
                                        0)
                                ),
                                "Não encontrado"),
                            IFERROR(
                                INDEX(AA:AA,
                                    MATCH(
                                        A415&amp;B415,AG:AG,
                                        0)
                                ),
                                "Não encontrado")
                        )</f>
        <v>8.02</v>
      </c>
      <c r="AA415" s="72">
        <f t="shared" si="271"/>
        <v>240.6</v>
      </c>
      <c r="AB415" s="73"/>
      <c r="AC415" s="73"/>
      <c r="AD415" s="70" t="s">
        <v>39</v>
      </c>
      <c r="AE415" s="74"/>
      <c r="AF415" s="74"/>
    </row>
    <row r="416" spans="1:33" x14ac:dyDescent="0.25">
      <c r="A416" s="138" t="s">
        <v>483</v>
      </c>
      <c r="B416" s="60" t="s">
        <v>38</v>
      </c>
      <c r="C416" s="61" t="s">
        <v>45</v>
      </c>
      <c r="D416" s="62" t="s">
        <v>40</v>
      </c>
      <c r="E416" s="62" t="s">
        <v>484</v>
      </c>
      <c r="F416" s="63" t="s">
        <v>95</v>
      </c>
      <c r="G416" s="63">
        <v>0.7</v>
      </c>
      <c r="H416" s="64">
        <f>IF(
                        C416="INSUMO",
                                        IFERROR(
                                            IF(
                                                INDEX(
                                                    Insumos!C:C,
                                                    MATCH(
                                                        A416&amp;B416,
                                                        Insumos!I:I,
                                                        0)
                                                )="Material",
                                                INDEX(
                                                    Insumos!F:F,
                                                    MATCH(
                                                        A416&amp;B416,
                                                        Insumos!I:I,
                                                        0)
                                                ),
                                                0
                                            ),
                                            "Não encontrado"),
                                        IFERROR(
                                            INDEX(I:I,
                                                MATCH(
                                                    A416&amp;B416,AG:AG,
                                                    0)
                                            ),
                                            "Não encontrado")
                                    )</f>
        <v>29.9</v>
      </c>
      <c r="I416" s="64">
        <f t="shared" si="261"/>
        <v>20.929999999999996</v>
      </c>
      <c r="J416" s="64">
        <f t="shared" si="262"/>
        <v>0</v>
      </c>
      <c r="K416" s="64">
        <f t="shared" si="263"/>
        <v>0</v>
      </c>
      <c r="L416" s="64">
        <f>IF(
                        C416="INSUMO",
                                        IFERROR(
                                            IF(
                                                INDEX(
                                                    Insumos!C:C,
                                                    MATCH(
                                                        A416&amp;B416,
                                                        Insumos!I:I,
                                                        0)
                                                )="Mao_obra",
                                                INDEX(
                                                    Insumos!F:F,
                                                    MATCH(
                                                        A416&amp;B416,
                                                        Insumos!I:I,
                                                        0)
                                                ),
                                                0
                                            ),
                                            "Não encontrado"),
                                        IFERROR(
                                            INDEX(M:M,
                                                MATCH(
                                                    A416&amp;B416,AG:AG,
                                                    0)
                                            ),
                                            "Não encontrado")
                                    )</f>
        <v>0</v>
      </c>
      <c r="M416" s="64">
        <f t="shared" si="264"/>
        <v>0</v>
      </c>
      <c r="N416" s="64">
        <f>IF(
                        C416="INSUMO",
                                        IFERROR(
                                            IF(
                                                INDEX(
                                                    Insumos!C:C,
                                                    MATCH(
                                                        A416&amp;B416,
                                                        Insumos!I:I,
                                                        0)
                                                )="Equipamento",
                                                INDEX(
                                                    Insumos!F:F,
                                                    MATCH(
                                                        A416&amp;B416,
                                                        Insumos!I:I,
                                                        0)
                                                ),
                                                0
                                            ),
                                            "Não encontrado"),
                                        IFERROR(
                                            INDEX(O:O,
                                                MATCH(
                                                    A416&amp;B416,AG:AG,
                                                    0)
                                            ),
                                            "Não encontrado")
                                    )</f>
        <v>0</v>
      </c>
      <c r="O416" s="64">
        <f t="shared" si="265"/>
        <v>0</v>
      </c>
      <c r="P416" s="64">
        <f>IF(
                        C416="INSUMO",
                                        IFERROR(
                                            IF(
                                                INDEX(
                                                    Insumos!C:C,
                                                    MATCH(
                                                        A416&amp;B416,
                                                        Insumos!I:I,
                                                        0)
                                                )="Transporte",
                                                INDEX(
                                                    Insumos!F:F,
                                                    MATCH(
                                                        A416&amp;B416,
                                                        Insumos!I:I,
                                                        0)
                                                ),
                                                0
                                            ),
                                            "Não encontrado"),
                                        IFERROR(
                                            INDEX(Q:Q,
                                                MATCH(
                                                    A416&amp;B416,AG:AG,
                                                    0)
                                            ),
                                            "Não encontrado")
                                    )</f>
        <v>0</v>
      </c>
      <c r="Q416" s="64">
        <f t="shared" si="266"/>
        <v>0</v>
      </c>
      <c r="R416" s="64">
        <f>IF(
                        C416="INSUMO",
                                        IFERROR(
                                            IF(
                                                INDEX(
                                                    Insumos!C:C,
                                                    MATCH(
                                                        A416&amp;B416,
                                                        Insumos!I:I,
                                                        0)
                                                )="Terceirizados",
                                                INDEX(
                                                    Insumos!F:F,
                                                    MATCH(
                                                        A416&amp;B416,
                                                        Insumos!I:I,
                                                        0)
                                                ),
                                                0
                                            ),
                                            "Não encontrado"),
                                        IFERROR(
                                            INDEX(S:S,
                                                MATCH(
                                                    A416&amp;B416,AG:AG,
                                                    0)
                                            ),
                                            "Não encontrado")
                                    )</f>
        <v>0</v>
      </c>
      <c r="S416" s="64">
        <f t="shared" si="267"/>
        <v>0</v>
      </c>
      <c r="T416" s="64">
        <f>IF(
                        C416="INSUMO",
                                        IFERROR(
                                            IF(
                                                INDEX(
                                                    Insumos!C:C,
                                                    MATCH(
                                                        A416&amp;B416,
                                                        Insumos!I:I,
                                                        0)
                                                )="Comissionamento",
                                                INDEX(
                                                    Insumos!F:F,
                                                    MATCH(
                                                        A416&amp;B416,
                                                        Insumos!I:I,
                                                        0)
                                                ),
                                                0
                                            ),
                                            "Não encontrado"),
                                        IFERROR(
                                            INDEX(U:U,
                                                MATCH(
                                                    A416&amp;B416,AG:AG,
                                                    0)
                                            ),
                                            "Não encontrado")
                                    )</f>
        <v>0</v>
      </c>
      <c r="U416" s="64">
        <f t="shared" si="268"/>
        <v>0</v>
      </c>
      <c r="V416" s="64">
        <f>IF(
                        C416="INSUMO",
                                        IFERROR(
                                            IF(
                                                INDEX(
                                                    Insumos!C:C,
                                                    MATCH(
                                                        A416&amp;B416,
                                                        Insumos!I:I,
                                                        0)
                                                )="Verba",
                                                INDEX(
                                                    Insumos!F:F,
                                                    MATCH(
                                                        A416&amp;B416,
                                                        Insumos!I:I,
                                                        0)
                                                ),
                                                0
                                            ),
                                            "Não encontrado"),
                                        IFERROR(
                                            INDEX(W:W,
                                                MATCH(
                                                    A416&amp;B416,AG:AG,
                                                    0)
                                            ),
                                            "Não encontrado")
                                    )</f>
        <v>0</v>
      </c>
      <c r="W416" s="64">
        <f t="shared" si="269"/>
        <v>0</v>
      </c>
      <c r="X416" s="64">
        <f>IF(
                        C416="INSUMO",
                                        IFERROR(
                                            IF(
                                                INDEX(
                                                    Insumos!C:C,
                                                    MATCH(
                                                        A416&amp;B416,
                                                        Insumos!I:I,
                                                        0)
                                                )="Outro",
                                                INDEX(
                                                    Insumos!F:F,
                                                    MATCH(
                                                        A416&amp;B416,
                                                        Insumos!I:I,
                                                        0)
                                                ),
                                                0
                                            ),
                                            "Não encontrado"),
                                        IFERROR(
                                            INDEX(Y:Y,
                                                MATCH(
                                                    A416&amp;B416,AG:AG,
                                                    0)
                                            ),
                                            "Não encontrado")
                                    )</f>
        <v>0</v>
      </c>
      <c r="Y416" s="64">
        <f t="shared" si="270"/>
        <v>0</v>
      </c>
      <c r="Z416" s="64">
        <f>IF(
                            C416="INSUMO",
                            IFERROR(
                                INDEX(
                                    Insumos!F:F,
                                    MATCH(
                                        A416&amp;B416,
                                        Insumos!I:I,
                                        0)
                                ),
                                "Não encontrado"),
                            IFERROR(
                                INDEX(AA:AA,
                                    MATCH(
                                        A416&amp;B416,AG:AG,
                                        0)
                                ),
                                "Não encontrado")
                        )</f>
        <v>29.9</v>
      </c>
      <c r="AA416" s="64">
        <f t="shared" si="271"/>
        <v>20.929999999999996</v>
      </c>
      <c r="AB416" s="65"/>
      <c r="AC416" s="65"/>
      <c r="AD416" s="62" t="s">
        <v>39</v>
      </c>
      <c r="AE416" s="66"/>
      <c r="AF416" s="66"/>
    </row>
    <row r="417" spans="1:33" x14ac:dyDescent="0.25">
      <c r="A417" s="137" t="s">
        <v>485</v>
      </c>
      <c r="B417" s="68" t="s">
        <v>38</v>
      </c>
      <c r="C417" s="69" t="s">
        <v>45</v>
      </c>
      <c r="D417" s="70" t="s">
        <v>40</v>
      </c>
      <c r="E417" s="70" t="s">
        <v>486</v>
      </c>
      <c r="F417" s="71" t="s">
        <v>132</v>
      </c>
      <c r="G417" s="71">
        <v>0.4</v>
      </c>
      <c r="H417" s="72">
        <f>IF(
                        C417="INSUMO",
                                        IFERROR(
                                            IF(
                                                INDEX(
                                                    Insumos!C:C,
                                                    MATCH(
                                                        A417&amp;B417,
                                                        Insumos!I:I,
                                                        0)
                                                )="Material",
                                                INDEX(
                                                    Insumos!F:F,
                                                    MATCH(
                                                        A417&amp;B417,
                                                        Insumos!I:I,
                                                        0)
                                                ),
                                                0
                                            ),
                                            "Não encontrado"),
                                        IFERROR(
                                            INDEX(I:I,
                                                MATCH(
                                                    A417&amp;B417,AG:AG,
                                                    0)
                                            ),
                                            "Não encontrado")
                                    )</f>
        <v>43.45</v>
      </c>
      <c r="I417" s="72">
        <f t="shared" si="261"/>
        <v>17.380000000000003</v>
      </c>
      <c r="J417" s="72">
        <f t="shared" si="262"/>
        <v>0</v>
      </c>
      <c r="K417" s="72">
        <f t="shared" si="263"/>
        <v>0</v>
      </c>
      <c r="L417" s="72">
        <f>IF(
                        C417="INSUMO",
                                        IFERROR(
                                            IF(
                                                INDEX(
                                                    Insumos!C:C,
                                                    MATCH(
                                                        A417&amp;B417,
                                                        Insumos!I:I,
                                                        0)
                                                )="Mao_obra",
                                                INDEX(
                                                    Insumos!F:F,
                                                    MATCH(
                                                        A417&amp;B417,
                                                        Insumos!I:I,
                                                        0)
                                                ),
                                                0
                                            ),
                                            "Não encontrado"),
                                        IFERROR(
                                            INDEX(M:M,
                                                MATCH(
                                                    A417&amp;B417,AG:AG,
                                                    0)
                                            ),
                                            "Não encontrado")
                                    )</f>
        <v>0</v>
      </c>
      <c r="M417" s="72">
        <f t="shared" si="264"/>
        <v>0</v>
      </c>
      <c r="N417" s="72">
        <f>IF(
                        C417="INSUMO",
                                        IFERROR(
                                            IF(
                                                INDEX(
                                                    Insumos!C:C,
                                                    MATCH(
                                                        A417&amp;B417,
                                                        Insumos!I:I,
                                                        0)
                                                )="Equipamento",
                                                INDEX(
                                                    Insumos!F:F,
                                                    MATCH(
                                                        A417&amp;B417,
                                                        Insumos!I:I,
                                                        0)
                                                ),
                                                0
                                            ),
                                            "Não encontrado"),
                                        IFERROR(
                                            INDEX(O:O,
                                                MATCH(
                                                    A417&amp;B417,AG:AG,
                                                    0)
                                            ),
                                            "Não encontrado")
                                    )</f>
        <v>0</v>
      </c>
      <c r="O417" s="72">
        <f t="shared" si="265"/>
        <v>0</v>
      </c>
      <c r="P417" s="72">
        <f>IF(
                        C417="INSUMO",
                                        IFERROR(
                                            IF(
                                                INDEX(
                                                    Insumos!C:C,
                                                    MATCH(
                                                        A417&amp;B417,
                                                        Insumos!I:I,
                                                        0)
                                                )="Transporte",
                                                INDEX(
                                                    Insumos!F:F,
                                                    MATCH(
                                                        A417&amp;B417,
                                                        Insumos!I:I,
                                                        0)
                                                ),
                                                0
                                            ),
                                            "Não encontrado"),
                                        IFERROR(
                                            INDEX(Q:Q,
                                                MATCH(
                                                    A417&amp;B417,AG:AG,
                                                    0)
                                            ),
                                            "Não encontrado")
                                    )</f>
        <v>0</v>
      </c>
      <c r="Q417" s="72">
        <f t="shared" si="266"/>
        <v>0</v>
      </c>
      <c r="R417" s="72">
        <f>IF(
                        C417="INSUMO",
                                        IFERROR(
                                            IF(
                                                INDEX(
                                                    Insumos!C:C,
                                                    MATCH(
                                                        A417&amp;B417,
                                                        Insumos!I:I,
                                                        0)
                                                )="Terceirizados",
                                                INDEX(
                                                    Insumos!F:F,
                                                    MATCH(
                                                        A417&amp;B417,
                                                        Insumos!I:I,
                                                        0)
                                                ),
                                                0
                                            ),
                                            "Não encontrado"),
                                        IFERROR(
                                            INDEX(S:S,
                                                MATCH(
                                                    A417&amp;B417,AG:AG,
                                                    0)
                                            ),
                                            "Não encontrado")
                                    )</f>
        <v>0</v>
      </c>
      <c r="S417" s="72">
        <f t="shared" si="267"/>
        <v>0</v>
      </c>
      <c r="T417" s="72">
        <f>IF(
                        C417="INSUMO",
                                        IFERROR(
                                            IF(
                                                INDEX(
                                                    Insumos!C:C,
                                                    MATCH(
                                                        A417&amp;B417,
                                                        Insumos!I:I,
                                                        0)
                                                )="Comissionamento",
                                                INDEX(
                                                    Insumos!F:F,
                                                    MATCH(
                                                        A417&amp;B417,
                                                        Insumos!I:I,
                                                        0)
                                                ),
                                                0
                                            ),
                                            "Não encontrado"),
                                        IFERROR(
                                            INDEX(U:U,
                                                MATCH(
                                                    A417&amp;B417,AG:AG,
                                                    0)
                                            ),
                                            "Não encontrado")
                                    )</f>
        <v>0</v>
      </c>
      <c r="U417" s="72">
        <f t="shared" si="268"/>
        <v>0</v>
      </c>
      <c r="V417" s="72">
        <f>IF(
                        C417="INSUMO",
                                        IFERROR(
                                            IF(
                                                INDEX(
                                                    Insumos!C:C,
                                                    MATCH(
                                                        A417&amp;B417,
                                                        Insumos!I:I,
                                                        0)
                                                )="Verba",
                                                INDEX(
                                                    Insumos!F:F,
                                                    MATCH(
                                                        A417&amp;B417,
                                                        Insumos!I:I,
                                                        0)
                                                ),
                                                0
                                            ),
                                            "Não encontrado"),
                                        IFERROR(
                                            INDEX(W:W,
                                                MATCH(
                                                    A417&amp;B417,AG:AG,
                                                    0)
                                            ),
                                            "Não encontrado")
                                    )</f>
        <v>0</v>
      </c>
      <c r="W417" s="72">
        <f t="shared" si="269"/>
        <v>0</v>
      </c>
      <c r="X417" s="72">
        <f>IF(
                        C417="INSUMO",
                                        IFERROR(
                                            IF(
                                                INDEX(
                                                    Insumos!C:C,
                                                    MATCH(
                                                        A417&amp;B417,
                                                        Insumos!I:I,
                                                        0)
                                                )="Outro",
                                                INDEX(
                                                    Insumos!F:F,
                                                    MATCH(
                                                        A417&amp;B417,
                                                        Insumos!I:I,
                                                        0)
                                                ),
                                                0
                                            ),
                                            "Não encontrado"),
                                        IFERROR(
                                            INDEX(Y:Y,
                                                MATCH(
                                                    A417&amp;B417,AG:AG,
                                                    0)
                                            ),
                                            "Não encontrado")
                                    )</f>
        <v>0</v>
      </c>
      <c r="Y417" s="72">
        <f t="shared" si="270"/>
        <v>0</v>
      </c>
      <c r="Z417" s="72">
        <f>IF(
                            C417="INSUMO",
                            IFERROR(
                                INDEX(
                                    Insumos!F:F,
                                    MATCH(
                                        A417&amp;B417,
                                        Insumos!I:I,
                                        0)
                                ),
                                "Não encontrado"),
                            IFERROR(
                                INDEX(AA:AA,
                                    MATCH(
                                        A417&amp;B417,AG:AG,
                                        0)
                                ),
                                "Não encontrado")
                        )</f>
        <v>43.45</v>
      </c>
      <c r="AA417" s="72">
        <f t="shared" si="271"/>
        <v>17.380000000000003</v>
      </c>
      <c r="AB417" s="73"/>
      <c r="AC417" s="73"/>
      <c r="AD417" s="70" t="s">
        <v>39</v>
      </c>
      <c r="AE417" s="74"/>
      <c r="AF417" s="74"/>
    </row>
    <row r="418" spans="1:33" x14ac:dyDescent="0.25">
      <c r="A418" s="138" t="s">
        <v>465</v>
      </c>
      <c r="B418" s="60" t="s">
        <v>38</v>
      </c>
      <c r="C418" s="61" t="s">
        <v>45</v>
      </c>
      <c r="D418" s="62" t="s">
        <v>40</v>
      </c>
      <c r="E418" s="62" t="s">
        <v>466</v>
      </c>
      <c r="F418" s="63" t="s">
        <v>78</v>
      </c>
      <c r="G418" s="63">
        <v>4</v>
      </c>
      <c r="H418" s="64">
        <f>IF(
                        C418="INSUMO",
                                        IFERROR(
                                            IF(
                                                INDEX(
                                                    Insumos!C:C,
                                                    MATCH(
                                                        A418&amp;B418,
                                                        Insumos!I:I,
                                                        0)
                                                )="Material",
                                                INDEX(
                                                    Insumos!F:F,
                                                    MATCH(
                                                        A418&amp;B418,
                                                        Insumos!I:I,
                                                        0)
                                                ),
                                                0
                                            ),
                                            "Não encontrado"),
                                        IFERROR(
                                            INDEX(I:I,
                                                MATCH(
                                                    A418&amp;B418,AG:AG,
                                                    0)
                                            ),
                                            "Não encontrado")
                                    )</f>
        <v>2.89</v>
      </c>
      <c r="I418" s="64">
        <f t="shared" si="261"/>
        <v>11.56</v>
      </c>
      <c r="J418" s="64">
        <f t="shared" si="262"/>
        <v>0</v>
      </c>
      <c r="K418" s="64">
        <f t="shared" si="263"/>
        <v>0</v>
      </c>
      <c r="L418" s="64">
        <f>IF(
                        C418="INSUMO",
                                        IFERROR(
                                            IF(
                                                INDEX(
                                                    Insumos!C:C,
                                                    MATCH(
                                                        A418&amp;B418,
                                                        Insumos!I:I,
                                                        0)
                                                )="Mao_obra",
                                                INDEX(
                                                    Insumos!F:F,
                                                    MATCH(
                                                        A418&amp;B418,
                                                        Insumos!I:I,
                                                        0)
                                                ),
                                                0
                                            ),
                                            "Não encontrado"),
                                        IFERROR(
                                            INDEX(M:M,
                                                MATCH(
                                                    A418&amp;B418,AG:AG,
                                                    0)
                                            ),
                                            "Não encontrado")
                                    )</f>
        <v>0</v>
      </c>
      <c r="M418" s="64">
        <f t="shared" si="264"/>
        <v>0</v>
      </c>
      <c r="N418" s="64">
        <f>IF(
                        C418="INSUMO",
                                        IFERROR(
                                            IF(
                                                INDEX(
                                                    Insumos!C:C,
                                                    MATCH(
                                                        A418&amp;B418,
                                                        Insumos!I:I,
                                                        0)
                                                )="Equipamento",
                                                INDEX(
                                                    Insumos!F:F,
                                                    MATCH(
                                                        A418&amp;B418,
                                                        Insumos!I:I,
                                                        0)
                                                ),
                                                0
                                            ),
                                            "Não encontrado"),
                                        IFERROR(
                                            INDEX(O:O,
                                                MATCH(
                                                    A418&amp;B418,AG:AG,
                                                    0)
                                            ),
                                            "Não encontrado")
                                    )</f>
        <v>0</v>
      </c>
      <c r="O418" s="64">
        <f t="shared" si="265"/>
        <v>0</v>
      </c>
      <c r="P418" s="64">
        <f>IF(
                        C418="INSUMO",
                                        IFERROR(
                                            IF(
                                                INDEX(
                                                    Insumos!C:C,
                                                    MATCH(
                                                        A418&amp;B418,
                                                        Insumos!I:I,
                                                        0)
                                                )="Transporte",
                                                INDEX(
                                                    Insumos!F:F,
                                                    MATCH(
                                                        A418&amp;B418,
                                                        Insumos!I:I,
                                                        0)
                                                ),
                                                0
                                            ),
                                            "Não encontrado"),
                                        IFERROR(
                                            INDEX(Q:Q,
                                                MATCH(
                                                    A418&amp;B418,AG:AG,
                                                    0)
                                            ),
                                            "Não encontrado")
                                    )</f>
        <v>0</v>
      </c>
      <c r="Q418" s="64">
        <f t="shared" si="266"/>
        <v>0</v>
      </c>
      <c r="R418" s="64">
        <f>IF(
                        C418="INSUMO",
                                        IFERROR(
                                            IF(
                                                INDEX(
                                                    Insumos!C:C,
                                                    MATCH(
                                                        A418&amp;B418,
                                                        Insumos!I:I,
                                                        0)
                                                )="Terceirizados",
                                                INDEX(
                                                    Insumos!F:F,
                                                    MATCH(
                                                        A418&amp;B418,
                                                        Insumos!I:I,
                                                        0)
                                                ),
                                                0
                                            ),
                                            "Não encontrado"),
                                        IFERROR(
                                            INDEX(S:S,
                                                MATCH(
                                                    A418&amp;B418,AG:AG,
                                                    0)
                                            ),
                                            "Não encontrado")
                                    )</f>
        <v>0</v>
      </c>
      <c r="S418" s="64">
        <f t="shared" si="267"/>
        <v>0</v>
      </c>
      <c r="T418" s="64">
        <f>IF(
                        C418="INSUMO",
                                        IFERROR(
                                            IF(
                                                INDEX(
                                                    Insumos!C:C,
                                                    MATCH(
                                                        A418&amp;B418,
                                                        Insumos!I:I,
                                                        0)
                                                )="Comissionamento",
                                                INDEX(
                                                    Insumos!F:F,
                                                    MATCH(
                                                        A418&amp;B418,
                                                        Insumos!I:I,
                                                        0)
                                                ),
                                                0
                                            ),
                                            "Não encontrado"),
                                        IFERROR(
                                            INDEX(U:U,
                                                MATCH(
                                                    A418&amp;B418,AG:AG,
                                                    0)
                                            ),
                                            "Não encontrado")
                                    )</f>
        <v>0</v>
      </c>
      <c r="U418" s="64">
        <f t="shared" si="268"/>
        <v>0</v>
      </c>
      <c r="V418" s="64">
        <f>IF(
                        C418="INSUMO",
                                        IFERROR(
                                            IF(
                                                INDEX(
                                                    Insumos!C:C,
                                                    MATCH(
                                                        A418&amp;B418,
                                                        Insumos!I:I,
                                                        0)
                                                )="Verba",
                                                INDEX(
                                                    Insumos!F:F,
                                                    MATCH(
                                                        A418&amp;B418,
                                                        Insumos!I:I,
                                                        0)
                                                ),
                                                0
                                            ),
                                            "Não encontrado"),
                                        IFERROR(
                                            INDEX(W:W,
                                                MATCH(
                                                    A418&amp;B418,AG:AG,
                                                    0)
                                            ),
                                            "Não encontrado")
                                    )</f>
        <v>0</v>
      </c>
      <c r="W418" s="64">
        <f t="shared" si="269"/>
        <v>0</v>
      </c>
      <c r="X418" s="64">
        <f>IF(
                        C418="INSUMO",
                                        IFERROR(
                                            IF(
                                                INDEX(
                                                    Insumos!C:C,
                                                    MATCH(
                                                        A418&amp;B418,
                                                        Insumos!I:I,
                                                        0)
                                                )="Outro",
                                                INDEX(
                                                    Insumos!F:F,
                                                    MATCH(
                                                        A418&amp;B418,
                                                        Insumos!I:I,
                                                        0)
                                                ),
                                                0
                                            ),
                                            "Não encontrado"),
                                        IFERROR(
                                            INDEX(Y:Y,
                                                MATCH(
                                                    A418&amp;B418,AG:AG,
                                                    0)
                                            ),
                                            "Não encontrado")
                                    )</f>
        <v>0</v>
      </c>
      <c r="Y418" s="64">
        <f t="shared" si="270"/>
        <v>0</v>
      </c>
      <c r="Z418" s="64">
        <f>IF(
                            C418="INSUMO",
                            IFERROR(
                                INDEX(
                                    Insumos!F:F,
                                    MATCH(
                                        A418&amp;B418,
                                        Insumos!I:I,
                                        0)
                                ),
                                "Não encontrado"),
                            IFERROR(
                                INDEX(AA:AA,
                                    MATCH(
                                        A418&amp;B418,AG:AG,
                                        0)
                                ),
                                "Não encontrado")
                        )</f>
        <v>2.89</v>
      </c>
      <c r="AA418" s="64">
        <f t="shared" si="271"/>
        <v>11.56</v>
      </c>
      <c r="AB418" s="65"/>
      <c r="AC418" s="65"/>
      <c r="AD418" s="62" t="s">
        <v>39</v>
      </c>
      <c r="AE418" s="66"/>
      <c r="AF418" s="66"/>
    </row>
    <row r="419" spans="1:33" x14ac:dyDescent="0.25">
      <c r="A419" s="137" t="s">
        <v>487</v>
      </c>
      <c r="B419" s="68" t="s">
        <v>38</v>
      </c>
      <c r="C419" s="69" t="s">
        <v>45</v>
      </c>
      <c r="D419" s="70" t="s">
        <v>40</v>
      </c>
      <c r="E419" s="70" t="s">
        <v>488</v>
      </c>
      <c r="F419" s="71" t="s">
        <v>78</v>
      </c>
      <c r="G419" s="71">
        <v>8</v>
      </c>
      <c r="H419" s="72">
        <f>IF(
                        C419="INSUMO",
                                        IFERROR(
                                            IF(
                                                INDEX(
                                                    Insumos!C:C,
                                                    MATCH(
                                                        A419&amp;B419,
                                                        Insumos!I:I,
                                                        0)
                                                )="Material",
                                                INDEX(
                                                    Insumos!F:F,
                                                    MATCH(
                                                        A419&amp;B419,
                                                        Insumos!I:I,
                                                        0)
                                                ),
                                                0
                                            ),
                                            "Não encontrado"),
                                        IFERROR(
                                            INDEX(I:I,
                                                MATCH(
                                                    A419&amp;B419,AG:AG,
                                                    0)
                                            ),
                                            "Não encontrado")
                                    )</f>
        <v>2.16</v>
      </c>
      <c r="I419" s="72">
        <f t="shared" si="261"/>
        <v>17.28</v>
      </c>
      <c r="J419" s="72">
        <f t="shared" si="262"/>
        <v>0</v>
      </c>
      <c r="K419" s="72">
        <f t="shared" si="263"/>
        <v>0</v>
      </c>
      <c r="L419" s="72">
        <f>IF(
                        C419="INSUMO",
                                        IFERROR(
                                            IF(
                                                INDEX(
                                                    Insumos!C:C,
                                                    MATCH(
                                                        A419&amp;B419,
                                                        Insumos!I:I,
                                                        0)
                                                )="Mao_obra",
                                                INDEX(
                                                    Insumos!F:F,
                                                    MATCH(
                                                        A419&amp;B419,
                                                        Insumos!I:I,
                                                        0)
                                                ),
                                                0
                                            ),
                                            "Não encontrado"),
                                        IFERROR(
                                            INDEX(M:M,
                                                MATCH(
                                                    A419&amp;B419,AG:AG,
                                                    0)
                                            ),
                                            "Não encontrado")
                                    )</f>
        <v>0</v>
      </c>
      <c r="M419" s="72">
        <f t="shared" si="264"/>
        <v>0</v>
      </c>
      <c r="N419" s="72">
        <f>IF(
                        C419="INSUMO",
                                        IFERROR(
                                            IF(
                                                INDEX(
                                                    Insumos!C:C,
                                                    MATCH(
                                                        A419&amp;B419,
                                                        Insumos!I:I,
                                                        0)
                                                )="Equipamento",
                                                INDEX(
                                                    Insumos!F:F,
                                                    MATCH(
                                                        A419&amp;B419,
                                                        Insumos!I:I,
                                                        0)
                                                ),
                                                0
                                            ),
                                            "Não encontrado"),
                                        IFERROR(
                                            INDEX(O:O,
                                                MATCH(
                                                    A419&amp;B419,AG:AG,
                                                    0)
                                            ),
                                            "Não encontrado")
                                    )</f>
        <v>0</v>
      </c>
      <c r="O419" s="72">
        <f t="shared" si="265"/>
        <v>0</v>
      </c>
      <c r="P419" s="72">
        <f>IF(
                        C419="INSUMO",
                                        IFERROR(
                                            IF(
                                                INDEX(
                                                    Insumos!C:C,
                                                    MATCH(
                                                        A419&amp;B419,
                                                        Insumos!I:I,
                                                        0)
                                                )="Transporte",
                                                INDEX(
                                                    Insumos!F:F,
                                                    MATCH(
                                                        A419&amp;B419,
                                                        Insumos!I:I,
                                                        0)
                                                ),
                                                0
                                            ),
                                            "Não encontrado"),
                                        IFERROR(
                                            INDEX(Q:Q,
                                                MATCH(
                                                    A419&amp;B419,AG:AG,
                                                    0)
                                            ),
                                            "Não encontrado")
                                    )</f>
        <v>0</v>
      </c>
      <c r="Q419" s="72">
        <f t="shared" si="266"/>
        <v>0</v>
      </c>
      <c r="R419" s="72">
        <f>IF(
                        C419="INSUMO",
                                        IFERROR(
                                            IF(
                                                INDEX(
                                                    Insumos!C:C,
                                                    MATCH(
                                                        A419&amp;B419,
                                                        Insumos!I:I,
                                                        0)
                                                )="Terceirizados",
                                                INDEX(
                                                    Insumos!F:F,
                                                    MATCH(
                                                        A419&amp;B419,
                                                        Insumos!I:I,
                                                        0)
                                                ),
                                                0
                                            ),
                                            "Não encontrado"),
                                        IFERROR(
                                            INDEX(S:S,
                                                MATCH(
                                                    A419&amp;B419,AG:AG,
                                                    0)
                                            ),
                                            "Não encontrado")
                                    )</f>
        <v>0</v>
      </c>
      <c r="S419" s="72">
        <f t="shared" si="267"/>
        <v>0</v>
      </c>
      <c r="T419" s="72">
        <f>IF(
                        C419="INSUMO",
                                        IFERROR(
                                            IF(
                                                INDEX(
                                                    Insumos!C:C,
                                                    MATCH(
                                                        A419&amp;B419,
                                                        Insumos!I:I,
                                                        0)
                                                )="Comissionamento",
                                                INDEX(
                                                    Insumos!F:F,
                                                    MATCH(
                                                        A419&amp;B419,
                                                        Insumos!I:I,
                                                        0)
                                                ),
                                                0
                                            ),
                                            "Não encontrado"),
                                        IFERROR(
                                            INDEX(U:U,
                                                MATCH(
                                                    A419&amp;B419,AG:AG,
                                                    0)
                                            ),
                                            "Não encontrado")
                                    )</f>
        <v>0</v>
      </c>
      <c r="U419" s="72">
        <f t="shared" si="268"/>
        <v>0</v>
      </c>
      <c r="V419" s="72">
        <f>IF(
                        C419="INSUMO",
                                        IFERROR(
                                            IF(
                                                INDEX(
                                                    Insumos!C:C,
                                                    MATCH(
                                                        A419&amp;B419,
                                                        Insumos!I:I,
                                                        0)
                                                )="Verba",
                                                INDEX(
                                                    Insumos!F:F,
                                                    MATCH(
                                                        A419&amp;B419,
                                                        Insumos!I:I,
                                                        0)
                                                ),
                                                0
                                            ),
                                            "Não encontrado"),
                                        IFERROR(
                                            INDEX(W:W,
                                                MATCH(
                                                    A419&amp;B419,AG:AG,
                                                    0)
                                            ),
                                            "Não encontrado")
                                    )</f>
        <v>0</v>
      </c>
      <c r="W419" s="72">
        <f t="shared" si="269"/>
        <v>0</v>
      </c>
      <c r="X419" s="72">
        <f>IF(
                        C419="INSUMO",
                                        IFERROR(
                                            IF(
                                                INDEX(
                                                    Insumos!C:C,
                                                    MATCH(
                                                        A419&amp;B419,
                                                        Insumos!I:I,
                                                        0)
                                                )="Outro",
                                                INDEX(
                                                    Insumos!F:F,
                                                    MATCH(
                                                        A419&amp;B419,
                                                        Insumos!I:I,
                                                        0)
                                                ),
                                                0
                                            ),
                                            "Não encontrado"),
                                        IFERROR(
                                            INDEX(Y:Y,
                                                MATCH(
                                                    A419&amp;B419,AG:AG,
                                                    0)
                                            ),
                                            "Não encontrado")
                                    )</f>
        <v>0</v>
      </c>
      <c r="Y419" s="72">
        <f t="shared" si="270"/>
        <v>0</v>
      </c>
      <c r="Z419" s="72">
        <f>IF(
                            C419="INSUMO",
                            IFERROR(
                                INDEX(
                                    Insumos!F:F,
                                    MATCH(
                                        A419&amp;B419,
                                        Insumos!I:I,
                                        0)
                                ),
                                "Não encontrado"),
                            IFERROR(
                                INDEX(AA:AA,
                                    MATCH(
                                        A419&amp;B419,AG:AG,
                                        0)
                                ),
                                "Não encontrado")
                        )</f>
        <v>2.16</v>
      </c>
      <c r="AA419" s="72">
        <f t="shared" si="271"/>
        <v>17.28</v>
      </c>
      <c r="AB419" s="73"/>
      <c r="AC419" s="73"/>
      <c r="AD419" s="70" t="s">
        <v>39</v>
      </c>
      <c r="AE419" s="74"/>
      <c r="AF419" s="74"/>
    </row>
    <row r="420" spans="1:33" x14ac:dyDescent="0.25">
      <c r="A420" s="138" t="s">
        <v>489</v>
      </c>
      <c r="B420" s="60" t="s">
        <v>38</v>
      </c>
      <c r="C420" s="61" t="s">
        <v>45</v>
      </c>
      <c r="D420" s="62" t="s">
        <v>40</v>
      </c>
      <c r="E420" s="62" t="s">
        <v>490</v>
      </c>
      <c r="F420" s="63" t="s">
        <v>132</v>
      </c>
      <c r="G420" s="63">
        <v>0.5</v>
      </c>
      <c r="H420" s="64">
        <f>IF(
                        C420="INSUMO",
                                        IFERROR(
                                            IF(
                                                INDEX(
                                                    Insumos!C:C,
                                                    MATCH(
                                                        A420&amp;B420,
                                                        Insumos!I:I,
                                                        0)
                                                )="Material",
                                                INDEX(
                                                    Insumos!F:F,
                                                    MATCH(
                                                        A420&amp;B420,
                                                        Insumos!I:I,
                                                        0)
                                                ),
                                                0
                                            ),
                                            "Não encontrado"),
                                        IFERROR(
                                            INDEX(I:I,
                                                MATCH(
                                                    A420&amp;B420,AG:AG,
                                                    0)
                                            ),
                                            "Não encontrado")
                                    )</f>
        <v>28.9</v>
      </c>
      <c r="I420" s="64">
        <f t="shared" si="261"/>
        <v>14.45</v>
      </c>
      <c r="J420" s="64">
        <f t="shared" si="262"/>
        <v>0</v>
      </c>
      <c r="K420" s="64">
        <f t="shared" si="263"/>
        <v>0</v>
      </c>
      <c r="L420" s="64">
        <f>IF(
                        C420="INSUMO",
                                        IFERROR(
                                            IF(
                                                INDEX(
                                                    Insumos!C:C,
                                                    MATCH(
                                                        A420&amp;B420,
                                                        Insumos!I:I,
                                                        0)
                                                )="Mao_obra",
                                                INDEX(
                                                    Insumos!F:F,
                                                    MATCH(
                                                        A420&amp;B420,
                                                        Insumos!I:I,
                                                        0)
                                                ),
                                                0
                                            ),
                                            "Não encontrado"),
                                        IFERROR(
                                            INDEX(M:M,
                                                MATCH(
                                                    A420&amp;B420,AG:AG,
                                                    0)
                                            ),
                                            "Não encontrado")
                                    )</f>
        <v>0</v>
      </c>
      <c r="M420" s="64">
        <f t="shared" si="264"/>
        <v>0</v>
      </c>
      <c r="N420" s="64">
        <f>IF(
                        C420="INSUMO",
                                        IFERROR(
                                            IF(
                                                INDEX(
                                                    Insumos!C:C,
                                                    MATCH(
                                                        A420&amp;B420,
                                                        Insumos!I:I,
                                                        0)
                                                )="Equipamento",
                                                INDEX(
                                                    Insumos!F:F,
                                                    MATCH(
                                                        A420&amp;B420,
                                                        Insumos!I:I,
                                                        0)
                                                ),
                                                0
                                            ),
                                            "Não encontrado"),
                                        IFERROR(
                                            INDEX(O:O,
                                                MATCH(
                                                    A420&amp;B420,AG:AG,
                                                    0)
                                            ),
                                            "Não encontrado")
                                    )</f>
        <v>0</v>
      </c>
      <c r="O420" s="64">
        <f t="shared" si="265"/>
        <v>0</v>
      </c>
      <c r="P420" s="64">
        <f>IF(
                        C420="INSUMO",
                                        IFERROR(
                                            IF(
                                                INDEX(
                                                    Insumos!C:C,
                                                    MATCH(
                                                        A420&amp;B420,
                                                        Insumos!I:I,
                                                        0)
                                                )="Transporte",
                                                INDEX(
                                                    Insumos!F:F,
                                                    MATCH(
                                                        A420&amp;B420,
                                                        Insumos!I:I,
                                                        0)
                                                ),
                                                0
                                            ),
                                            "Não encontrado"),
                                        IFERROR(
                                            INDEX(Q:Q,
                                                MATCH(
                                                    A420&amp;B420,AG:AG,
                                                    0)
                                            ),
                                            "Não encontrado")
                                    )</f>
        <v>0</v>
      </c>
      <c r="Q420" s="64">
        <f t="shared" si="266"/>
        <v>0</v>
      </c>
      <c r="R420" s="64">
        <f>IF(
                        C420="INSUMO",
                                        IFERROR(
                                            IF(
                                                INDEX(
                                                    Insumos!C:C,
                                                    MATCH(
                                                        A420&amp;B420,
                                                        Insumos!I:I,
                                                        0)
                                                )="Terceirizados",
                                                INDEX(
                                                    Insumos!F:F,
                                                    MATCH(
                                                        A420&amp;B420,
                                                        Insumos!I:I,
                                                        0)
                                                ),
                                                0
                                            ),
                                            "Não encontrado"),
                                        IFERROR(
                                            INDEX(S:S,
                                                MATCH(
                                                    A420&amp;B420,AG:AG,
                                                    0)
                                            ),
                                            "Não encontrado")
                                    )</f>
        <v>0</v>
      </c>
      <c r="S420" s="64">
        <f t="shared" si="267"/>
        <v>0</v>
      </c>
      <c r="T420" s="64">
        <f>IF(
                        C420="INSUMO",
                                        IFERROR(
                                            IF(
                                                INDEX(
                                                    Insumos!C:C,
                                                    MATCH(
                                                        A420&amp;B420,
                                                        Insumos!I:I,
                                                        0)
                                                )="Comissionamento",
                                                INDEX(
                                                    Insumos!F:F,
                                                    MATCH(
                                                        A420&amp;B420,
                                                        Insumos!I:I,
                                                        0)
                                                ),
                                                0
                                            ),
                                            "Não encontrado"),
                                        IFERROR(
                                            INDEX(U:U,
                                                MATCH(
                                                    A420&amp;B420,AG:AG,
                                                    0)
                                            ),
                                            "Não encontrado")
                                    )</f>
        <v>0</v>
      </c>
      <c r="U420" s="64">
        <f t="shared" si="268"/>
        <v>0</v>
      </c>
      <c r="V420" s="64">
        <f>IF(
                        C420="INSUMO",
                                        IFERROR(
                                            IF(
                                                INDEX(
                                                    Insumos!C:C,
                                                    MATCH(
                                                        A420&amp;B420,
                                                        Insumos!I:I,
                                                        0)
                                                )="Verba",
                                                INDEX(
                                                    Insumos!F:F,
                                                    MATCH(
                                                        A420&amp;B420,
                                                        Insumos!I:I,
                                                        0)
                                                ),
                                                0
                                            ),
                                            "Não encontrado"),
                                        IFERROR(
                                            INDEX(W:W,
                                                MATCH(
                                                    A420&amp;B420,AG:AG,
                                                    0)
                                            ),
                                            "Não encontrado")
                                    )</f>
        <v>0</v>
      </c>
      <c r="W420" s="64">
        <f t="shared" si="269"/>
        <v>0</v>
      </c>
      <c r="X420" s="64">
        <f>IF(
                        C420="INSUMO",
                                        IFERROR(
                                            IF(
                                                INDEX(
                                                    Insumos!C:C,
                                                    MATCH(
                                                        A420&amp;B420,
                                                        Insumos!I:I,
                                                        0)
                                                )="Outro",
                                                INDEX(
                                                    Insumos!F:F,
                                                    MATCH(
                                                        A420&amp;B420,
                                                        Insumos!I:I,
                                                        0)
                                                ),
                                                0
                                            ),
                                            "Não encontrado"),
                                        IFERROR(
                                            INDEX(Y:Y,
                                                MATCH(
                                                    A420&amp;B420,AG:AG,
                                                    0)
                                            ),
                                            "Não encontrado")
                                    )</f>
        <v>0</v>
      </c>
      <c r="Y420" s="64">
        <f t="shared" si="270"/>
        <v>0</v>
      </c>
      <c r="Z420" s="64">
        <f>IF(
                            C420="INSUMO",
                            IFERROR(
                                INDEX(
                                    Insumos!F:F,
                                    MATCH(
                                        A420&amp;B420,
                                        Insumos!I:I,
                                        0)
                                ),
                                "Não encontrado"),
                            IFERROR(
                                INDEX(AA:AA,
                                    MATCH(
                                        A420&amp;B420,AG:AG,
                                        0)
                                ),
                                "Não encontrado")
                        )</f>
        <v>28.9</v>
      </c>
      <c r="AA420" s="64">
        <f t="shared" si="271"/>
        <v>14.45</v>
      </c>
      <c r="AB420" s="65"/>
      <c r="AC420" s="65"/>
      <c r="AD420" s="62" t="s">
        <v>39</v>
      </c>
      <c r="AE420" s="66"/>
      <c r="AF420" s="66"/>
    </row>
    <row r="421" spans="1:33" x14ac:dyDescent="0.25">
      <c r="A421" s="136" t="s">
        <v>491</v>
      </c>
      <c r="B421" s="51" t="s">
        <v>38</v>
      </c>
      <c r="C421" s="52" t="s">
        <v>39</v>
      </c>
      <c r="D421" s="53" t="s">
        <v>40</v>
      </c>
      <c r="E421" s="53" t="s">
        <v>492</v>
      </c>
      <c r="F421" s="54" t="s">
        <v>102</v>
      </c>
      <c r="G421" s="55"/>
      <c r="H421" s="56"/>
      <c r="I421" s="56">
        <f>SUM(I422:I424)</f>
        <v>10.516000000000002</v>
      </c>
      <c r="J421" s="56"/>
      <c r="K421" s="56">
        <f>SUM(K422:K424)</f>
        <v>13.32905130876</v>
      </c>
      <c r="L421" s="56"/>
      <c r="M421" s="56">
        <f>SUM(M422:M424)</f>
        <v>11.57363130876</v>
      </c>
      <c r="N421" s="56"/>
      <c r="O421" s="56">
        <f>SUM(O422:O424)</f>
        <v>0</v>
      </c>
      <c r="P421" s="56"/>
      <c r="Q421" s="56">
        <f>SUM(Q422:Q424)</f>
        <v>0</v>
      </c>
      <c r="R421" s="56"/>
      <c r="S421" s="56">
        <f>SUM(S422:S424)</f>
        <v>0</v>
      </c>
      <c r="T421" s="56"/>
      <c r="U421" s="56">
        <f>SUM(U422:U424)</f>
        <v>0</v>
      </c>
      <c r="V421" s="56"/>
      <c r="W421" s="56">
        <f>SUM(W422:W424)</f>
        <v>0</v>
      </c>
      <c r="X421" s="56"/>
      <c r="Y421" s="56">
        <f>SUM(Y422:Y424)</f>
        <v>1.75542</v>
      </c>
      <c r="Z421" s="56"/>
      <c r="AA421" s="56">
        <f>SUM(AA422:AA424)</f>
        <v>23.845051308760002</v>
      </c>
      <c r="AB421" s="57" t="s">
        <v>39</v>
      </c>
      <c r="AC421" s="57"/>
      <c r="AD421" s="53" t="s">
        <v>39</v>
      </c>
      <c r="AE421" s="58" t="s">
        <v>39</v>
      </c>
      <c r="AF421" s="58" t="s">
        <v>493</v>
      </c>
      <c r="AG421" t="str">
        <f>A421&amp;B421&amp;C421</f>
        <v>97670SINAPI</v>
      </c>
    </row>
    <row r="422" spans="1:33" x14ac:dyDescent="0.25">
      <c r="A422" s="137" t="s">
        <v>191</v>
      </c>
      <c r="B422" s="68" t="s">
        <v>38</v>
      </c>
      <c r="C422" s="69" t="s">
        <v>86</v>
      </c>
      <c r="D422" s="70" t="s">
        <v>40</v>
      </c>
      <c r="E422" s="70" t="s">
        <v>192</v>
      </c>
      <c r="F422" s="71" t="s">
        <v>90</v>
      </c>
      <c r="G422" s="71">
        <v>0.1721</v>
      </c>
      <c r="H422" s="72">
        <f>IF(
                        C422="INSUMO",
                                        IFERROR(
                                            IF(
                                                INDEX(
                                                    Insumos!C:C,
                                                    MATCH(
                                                        A422&amp;B422,
                                                        Insumos!I:I,
                                                        0)
                                                )="Material",
                                                INDEX(
                                                    Insumos!F:F,
                                                    MATCH(
                                                        A422&amp;B422,
                                                        Insumos!I:I,
                                                        0)
                                                ),
                                                0
                                            ),
                                            "Não encontrado"),
                                        IFERROR(
                                            INDEX(I:I,
                                                MATCH(
                                                    A422&amp;B422,AG:AG,
                                                    0)
                                            ),
                                            "Não encontrado")
                                    )</f>
        <v>0</v>
      </c>
      <c r="I422" s="72">
        <f>H422*G422/1</f>
        <v>0</v>
      </c>
      <c r="J422" s="72">
        <f t="shared" ref="J422:K424" si="272">T422 + N422 + L422 + X422 + R422 + P422 + V422</f>
        <v>46.655039200000004</v>
      </c>
      <c r="K422" s="72">
        <f t="shared" si="272"/>
        <v>8.029332246320001</v>
      </c>
      <c r="L422" s="72">
        <f>IF(
                        C422="INSUMO",
                                        IFERROR(
                                            IF(
                                                INDEX(
                                                    Insumos!C:C,
                                                    MATCH(
                                                        A422&amp;B422,
                                                        Insumos!I:I,
                                                        0)
                                                )="Mao_obra",
                                                INDEX(
                                                    Insumos!F:F,
                                                    MATCH(
                                                        A422&amp;B422,
                                                        Insumos!I:I,
                                                        0)
                                                ),
                                                0
                                            ),
                                            "Não encontrado"),
                                        IFERROR(
                                            INDEX(M:M,
                                                MATCH(
                                                    A422&amp;B422,AG:AG,
                                                    0)
                                            ),
                                            "Não encontrado")
                                    )</f>
        <v>41.555039200000003</v>
      </c>
      <c r="M422" s="72">
        <f>L422*G422/1</f>
        <v>7.1516222463200005</v>
      </c>
      <c r="N422" s="72">
        <f>IF(
                        C422="INSUMO",
                                        IFERROR(
                                            IF(
                                                INDEX(
                                                    Insumos!C:C,
                                                    MATCH(
                                                        A422&amp;B422,
                                                        Insumos!I:I,
                                                        0)
                                                )="Equipamento",
                                                INDEX(
                                                    Insumos!F:F,
                                                    MATCH(
                                                        A422&amp;B422,
                                                        Insumos!I:I,
                                                        0)
                                                ),
                                                0
                                            ),
                                            "Não encontrado"),
                                        IFERROR(
                                            INDEX(O:O,
                                                MATCH(
                                                    A422&amp;B422,AG:AG,
                                                    0)
                                            ),
                                            "Não encontrado")
                                    )</f>
        <v>0</v>
      </c>
      <c r="O422" s="72">
        <f>N422*G422/1</f>
        <v>0</v>
      </c>
      <c r="P422" s="72">
        <f>IF(
                        C422="INSUMO",
                                        IFERROR(
                                            IF(
                                                INDEX(
                                                    Insumos!C:C,
                                                    MATCH(
                                                        A422&amp;B422,
                                                        Insumos!I:I,
                                                        0)
                                                )="Transporte",
                                                INDEX(
                                                    Insumos!F:F,
                                                    MATCH(
                                                        A422&amp;B422,
                                                        Insumos!I:I,
                                                        0)
                                                ),
                                                0
                                            ),
                                            "Não encontrado"),
                                        IFERROR(
                                            INDEX(Q:Q,
                                                MATCH(
                                                    A422&amp;B422,AG:AG,
                                                    0)
                                            ),
                                            "Não encontrado")
                                    )</f>
        <v>0</v>
      </c>
      <c r="Q422" s="72">
        <f>P422*G422/1</f>
        <v>0</v>
      </c>
      <c r="R422" s="72">
        <f>IF(
                        C422="INSUMO",
                                        IFERROR(
                                            IF(
                                                INDEX(
                                                    Insumos!C:C,
                                                    MATCH(
                                                        A422&amp;B422,
                                                        Insumos!I:I,
                                                        0)
                                                )="Terceirizados",
                                                INDEX(
                                                    Insumos!F:F,
                                                    MATCH(
                                                        A422&amp;B422,
                                                        Insumos!I:I,
                                                        0)
                                                ),
                                                0
                                            ),
                                            "Não encontrado"),
                                        IFERROR(
                                            INDEX(S:S,
                                                MATCH(
                                                    A422&amp;B422,AG:AG,
                                                    0)
                                            ),
                                            "Não encontrado")
                                    )</f>
        <v>0</v>
      </c>
      <c r="S422" s="72">
        <f>R422*G422/1</f>
        <v>0</v>
      </c>
      <c r="T422" s="72">
        <f>IF(
                        C422="INSUMO",
                                        IFERROR(
                                            IF(
                                                INDEX(
                                                    Insumos!C:C,
                                                    MATCH(
                                                        A422&amp;B422,
                                                        Insumos!I:I,
                                                        0)
                                                )="Comissionamento",
                                                INDEX(
                                                    Insumos!F:F,
                                                    MATCH(
                                                        A422&amp;B422,
                                                        Insumos!I:I,
                                                        0)
                                                ),
                                                0
                                            ),
                                            "Não encontrado"),
                                        IFERROR(
                                            INDEX(U:U,
                                                MATCH(
                                                    A422&amp;B422,AG:AG,
                                                    0)
                                            ),
                                            "Não encontrado")
                                    )</f>
        <v>0</v>
      </c>
      <c r="U422" s="72">
        <f>T422*G422/1</f>
        <v>0</v>
      </c>
      <c r="V422" s="72">
        <f>IF(
                        C422="INSUMO",
                                        IFERROR(
                                            IF(
                                                INDEX(
                                                    Insumos!C:C,
                                                    MATCH(
                                                        A422&amp;B422,
                                                        Insumos!I:I,
                                                        0)
                                                )="Verba",
                                                INDEX(
                                                    Insumos!F:F,
                                                    MATCH(
                                                        A422&amp;B422,
                                                        Insumos!I:I,
                                                        0)
                                                ),
                                                0
                                            ),
                                            "Não encontrado"),
                                        IFERROR(
                                            INDEX(W:W,
                                                MATCH(
                                                    A422&amp;B422,AG:AG,
                                                    0)
                                            ),
                                            "Não encontrado")
                                    )</f>
        <v>0</v>
      </c>
      <c r="W422" s="72">
        <f>V422*G422/1</f>
        <v>0</v>
      </c>
      <c r="X422" s="72">
        <f>IF(
                        C422="INSUMO",
                                        IFERROR(
                                            IF(
                                                INDEX(
                                                    Insumos!C:C,
                                                    MATCH(
                                                        A422&amp;B422,
                                                        Insumos!I:I,
                                                        0)
                                                )="Outro",
                                                INDEX(
                                                    Insumos!F:F,
                                                    MATCH(
                                                        A422&amp;B422,
                                                        Insumos!I:I,
                                                        0)
                                                ),
                                                0
                                            ),
                                            "Não encontrado"),
                                        IFERROR(
                                            INDEX(Y:Y,
                                                MATCH(
                                                    A422&amp;B422,AG:AG,
                                                    0)
                                            ),
                                            "Não encontrado")
                                    )</f>
        <v>5.0999999999999996</v>
      </c>
      <c r="Y422" s="72">
        <f>X422*G422/1</f>
        <v>0.87770999999999999</v>
      </c>
      <c r="Z422" s="72">
        <f>IF(
                            C422="INSUMO",
                            IFERROR(
                                INDEX(
                                    Insumos!F:F,
                                    MATCH(
                                        A422&amp;B422,
                                        Insumos!I:I,
                                        0)
                                ),
                                "Não encontrado"),
                            IFERROR(
                                INDEX(AA:AA,
                                    MATCH(
                                        A422&amp;B422,AG:AG,
                                        0)
                                ),
                                "Não encontrado")
                        )</f>
        <v>46.655039200000004</v>
      </c>
      <c r="AA422" s="72">
        <f>G422*Z422</f>
        <v>8.029332246320001</v>
      </c>
      <c r="AB422" s="73"/>
      <c r="AC422" s="73"/>
      <c r="AD422" s="70" t="s">
        <v>39</v>
      </c>
      <c r="AE422" s="74"/>
      <c r="AF422" s="74"/>
    </row>
    <row r="423" spans="1:33" x14ac:dyDescent="0.25">
      <c r="A423" s="138" t="s">
        <v>189</v>
      </c>
      <c r="B423" s="60" t="s">
        <v>38</v>
      </c>
      <c r="C423" s="61" t="s">
        <v>86</v>
      </c>
      <c r="D423" s="62" t="s">
        <v>40</v>
      </c>
      <c r="E423" s="62" t="s">
        <v>190</v>
      </c>
      <c r="F423" s="63" t="s">
        <v>90</v>
      </c>
      <c r="G423" s="63">
        <v>0.1721</v>
      </c>
      <c r="H423" s="64">
        <f>IF(
                        C423="INSUMO",
                                        IFERROR(
                                            IF(
                                                INDEX(
                                                    Insumos!C:C,
                                                    MATCH(
                                                        A423&amp;B423,
                                                        Insumos!I:I,
                                                        0)
                                                )="Material",
                                                INDEX(
                                                    Insumos!F:F,
                                                    MATCH(
                                                        A423&amp;B423,
                                                        Insumos!I:I,
                                                        0)
                                                ),
                                                0
                                            ),
                                            "Não encontrado"),
                                        IFERROR(
                                            INDEX(I:I,
                                                MATCH(
                                                    A423&amp;B423,AG:AG,
                                                    0)
                                            ),
                                            "Não encontrado")
                                    )</f>
        <v>0</v>
      </c>
      <c r="I423" s="64">
        <f>H423*G423/1</f>
        <v>0</v>
      </c>
      <c r="J423" s="64">
        <f t="shared" si="272"/>
        <v>30.794416399999996</v>
      </c>
      <c r="K423" s="64">
        <f t="shared" si="272"/>
        <v>5.2997190624399995</v>
      </c>
      <c r="L423" s="64">
        <f>IF(
                        C423="INSUMO",
                                        IFERROR(
                                            IF(
                                                INDEX(
                                                    Insumos!C:C,
                                                    MATCH(
                                                        A423&amp;B423,
                                                        Insumos!I:I,
                                                        0)
                                                )="Mao_obra",
                                                INDEX(
                                                    Insumos!F:F,
                                                    MATCH(
                                                        A423&amp;B423,
                                                        Insumos!I:I,
                                                        0)
                                                ),
                                                0
                                            ),
                                            "Não encontrado"),
                                        IFERROR(
                                            INDEX(M:M,
                                                MATCH(
                                                    A423&amp;B423,AG:AG,
                                                    0)
                                            ),
                                            "Não encontrado")
                                    )</f>
        <v>25.694416399999998</v>
      </c>
      <c r="M423" s="64">
        <f>L423*G423/1</f>
        <v>4.4220090624399999</v>
      </c>
      <c r="N423" s="64">
        <f>IF(
                        C423="INSUMO",
                                        IFERROR(
                                            IF(
                                                INDEX(
                                                    Insumos!C:C,
                                                    MATCH(
                                                        A423&amp;B423,
                                                        Insumos!I:I,
                                                        0)
                                                )="Equipamento",
                                                INDEX(
                                                    Insumos!F:F,
                                                    MATCH(
                                                        A423&amp;B423,
                                                        Insumos!I:I,
                                                        0)
                                                ),
                                                0
                                            ),
                                            "Não encontrado"),
                                        IFERROR(
                                            INDEX(O:O,
                                                MATCH(
                                                    A423&amp;B423,AG:AG,
                                                    0)
                                            ),
                                            "Não encontrado")
                                    )</f>
        <v>0</v>
      </c>
      <c r="O423" s="64">
        <f>N423*G423/1</f>
        <v>0</v>
      </c>
      <c r="P423" s="64">
        <f>IF(
                        C423="INSUMO",
                                        IFERROR(
                                            IF(
                                                INDEX(
                                                    Insumos!C:C,
                                                    MATCH(
                                                        A423&amp;B423,
                                                        Insumos!I:I,
                                                        0)
                                                )="Transporte",
                                                INDEX(
                                                    Insumos!F:F,
                                                    MATCH(
                                                        A423&amp;B423,
                                                        Insumos!I:I,
                                                        0)
                                                ),
                                                0
                                            ),
                                            "Não encontrado"),
                                        IFERROR(
                                            INDEX(Q:Q,
                                                MATCH(
                                                    A423&amp;B423,AG:AG,
                                                    0)
                                            ),
                                            "Não encontrado")
                                    )</f>
        <v>0</v>
      </c>
      <c r="Q423" s="64">
        <f>P423*G423/1</f>
        <v>0</v>
      </c>
      <c r="R423" s="64">
        <f>IF(
                        C423="INSUMO",
                                        IFERROR(
                                            IF(
                                                INDEX(
                                                    Insumos!C:C,
                                                    MATCH(
                                                        A423&amp;B423,
                                                        Insumos!I:I,
                                                        0)
                                                )="Terceirizados",
                                                INDEX(
                                                    Insumos!F:F,
                                                    MATCH(
                                                        A423&amp;B423,
                                                        Insumos!I:I,
                                                        0)
                                                ),
                                                0
                                            ),
                                            "Não encontrado"),
                                        IFERROR(
                                            INDEX(S:S,
                                                MATCH(
                                                    A423&amp;B423,AG:AG,
                                                    0)
                                            ),
                                            "Não encontrado")
                                    )</f>
        <v>0</v>
      </c>
      <c r="S423" s="64">
        <f>R423*G423/1</f>
        <v>0</v>
      </c>
      <c r="T423" s="64">
        <f>IF(
                        C423="INSUMO",
                                        IFERROR(
                                            IF(
                                                INDEX(
                                                    Insumos!C:C,
                                                    MATCH(
                                                        A423&amp;B423,
                                                        Insumos!I:I,
                                                        0)
                                                )="Comissionamento",
                                                INDEX(
                                                    Insumos!F:F,
                                                    MATCH(
                                                        A423&amp;B423,
                                                        Insumos!I:I,
                                                        0)
                                                ),
                                                0
                                            ),
                                            "Não encontrado"),
                                        IFERROR(
                                            INDEX(U:U,
                                                MATCH(
                                                    A423&amp;B423,AG:AG,
                                                    0)
                                            ),
                                            "Não encontrado")
                                    )</f>
        <v>0</v>
      </c>
      <c r="U423" s="64">
        <f>T423*G423/1</f>
        <v>0</v>
      </c>
      <c r="V423" s="64">
        <f>IF(
                        C423="INSUMO",
                                        IFERROR(
                                            IF(
                                                INDEX(
                                                    Insumos!C:C,
                                                    MATCH(
                                                        A423&amp;B423,
                                                        Insumos!I:I,
                                                        0)
                                                )="Verba",
                                                INDEX(
                                                    Insumos!F:F,
                                                    MATCH(
                                                        A423&amp;B423,
                                                        Insumos!I:I,
                                                        0)
                                                ),
                                                0
                                            ),
                                            "Não encontrado"),
                                        IFERROR(
                                            INDEX(W:W,
                                                MATCH(
                                                    A423&amp;B423,AG:AG,
                                                    0)
                                            ),
                                            "Não encontrado")
                                    )</f>
        <v>0</v>
      </c>
      <c r="W423" s="64">
        <f>V423*G423/1</f>
        <v>0</v>
      </c>
      <c r="X423" s="64">
        <f>IF(
                        C423="INSUMO",
                                        IFERROR(
                                            IF(
                                                INDEX(
                                                    Insumos!C:C,
                                                    MATCH(
                                                        A423&amp;B423,
                                                        Insumos!I:I,
                                                        0)
                                                )="Outro",
                                                INDEX(
                                                    Insumos!F:F,
                                                    MATCH(
                                                        A423&amp;B423,
                                                        Insumos!I:I,
                                                        0)
                                                ),
                                                0
                                            ),
                                            "Não encontrado"),
                                        IFERROR(
                                            INDEX(Y:Y,
                                                MATCH(
                                                    A423&amp;B423,AG:AG,
                                                    0)
                                            ),
                                            "Não encontrado")
                                    )</f>
        <v>5.0999999999999996</v>
      </c>
      <c r="Y423" s="64">
        <f>X423*G423/1</f>
        <v>0.87770999999999999</v>
      </c>
      <c r="Z423" s="64">
        <f>IF(
                            C423="INSUMO",
                            IFERROR(
                                INDEX(
                                    Insumos!F:F,
                                    MATCH(
                                        A423&amp;B423,
                                        Insumos!I:I,
                                        0)
                                ),
                                "Não encontrado"),
                            IFERROR(
                                INDEX(AA:AA,
                                    MATCH(
                                        A423&amp;B423,AG:AG,
                                        0)
                                ),
                                "Não encontrado")
                        )</f>
        <v>30.794416399999999</v>
      </c>
      <c r="AA423" s="64">
        <f>G423*Z423</f>
        <v>5.2997190624400004</v>
      </c>
      <c r="AB423" s="65"/>
      <c r="AC423" s="65"/>
      <c r="AD423" s="62" t="s">
        <v>39</v>
      </c>
      <c r="AE423" s="66"/>
      <c r="AF423" s="66"/>
    </row>
    <row r="424" spans="1:33" x14ac:dyDescent="0.25">
      <c r="A424" s="137" t="s">
        <v>494</v>
      </c>
      <c r="B424" s="68" t="s">
        <v>38</v>
      </c>
      <c r="C424" s="69" t="s">
        <v>45</v>
      </c>
      <c r="D424" s="70" t="s">
        <v>40</v>
      </c>
      <c r="E424" s="70" t="s">
        <v>495</v>
      </c>
      <c r="F424" s="71" t="s">
        <v>102</v>
      </c>
      <c r="G424" s="71">
        <v>1.1000000000000001</v>
      </c>
      <c r="H424" s="72">
        <f>IF(
                        C424="INSUMO",
                                        IFERROR(
                                            IF(
                                                INDEX(
                                                    Insumos!C:C,
                                                    MATCH(
                                                        A424&amp;B424,
                                                        Insumos!I:I,
                                                        0)
                                                )="Material",
                                                INDEX(
                                                    Insumos!F:F,
                                                    MATCH(
                                                        A424&amp;B424,
                                                        Insumos!I:I,
                                                        0)
                                                ),
                                                0
                                            ),
                                            "Não encontrado"),
                                        IFERROR(
                                            INDEX(I:I,
                                                MATCH(
                                                    A424&amp;B424,AG:AG,
                                                    0)
                                            ),
                                            "Não encontrado")
                                    )</f>
        <v>9.56</v>
      </c>
      <c r="I424" s="72">
        <f>H424*G424/1</f>
        <v>10.516000000000002</v>
      </c>
      <c r="J424" s="72">
        <f t="shared" si="272"/>
        <v>0</v>
      </c>
      <c r="K424" s="72">
        <f t="shared" si="272"/>
        <v>0</v>
      </c>
      <c r="L424" s="72">
        <f>IF(
                        C424="INSUMO",
                                        IFERROR(
                                            IF(
                                                INDEX(
                                                    Insumos!C:C,
                                                    MATCH(
                                                        A424&amp;B424,
                                                        Insumos!I:I,
                                                        0)
                                                )="Mao_obra",
                                                INDEX(
                                                    Insumos!F:F,
                                                    MATCH(
                                                        A424&amp;B424,
                                                        Insumos!I:I,
                                                        0)
                                                ),
                                                0
                                            ),
                                            "Não encontrado"),
                                        IFERROR(
                                            INDEX(M:M,
                                                MATCH(
                                                    A424&amp;B424,AG:AG,
                                                    0)
                                            ),
                                            "Não encontrado")
                                    )</f>
        <v>0</v>
      </c>
      <c r="M424" s="72">
        <f>L424*G424/1</f>
        <v>0</v>
      </c>
      <c r="N424" s="72">
        <f>IF(
                        C424="INSUMO",
                                        IFERROR(
                                            IF(
                                                INDEX(
                                                    Insumos!C:C,
                                                    MATCH(
                                                        A424&amp;B424,
                                                        Insumos!I:I,
                                                        0)
                                                )="Equipamento",
                                                INDEX(
                                                    Insumos!F:F,
                                                    MATCH(
                                                        A424&amp;B424,
                                                        Insumos!I:I,
                                                        0)
                                                ),
                                                0
                                            ),
                                            "Não encontrado"),
                                        IFERROR(
                                            INDEX(O:O,
                                                MATCH(
                                                    A424&amp;B424,AG:AG,
                                                    0)
                                            ),
                                            "Não encontrado")
                                    )</f>
        <v>0</v>
      </c>
      <c r="O424" s="72">
        <f>N424*G424/1</f>
        <v>0</v>
      </c>
      <c r="P424" s="72">
        <f>IF(
                        C424="INSUMO",
                                        IFERROR(
                                            IF(
                                                INDEX(
                                                    Insumos!C:C,
                                                    MATCH(
                                                        A424&amp;B424,
                                                        Insumos!I:I,
                                                        0)
                                                )="Transporte",
                                                INDEX(
                                                    Insumos!F:F,
                                                    MATCH(
                                                        A424&amp;B424,
                                                        Insumos!I:I,
                                                        0)
                                                ),
                                                0
                                            ),
                                            "Não encontrado"),
                                        IFERROR(
                                            INDEX(Q:Q,
                                                MATCH(
                                                    A424&amp;B424,AG:AG,
                                                    0)
                                            ),
                                            "Não encontrado")
                                    )</f>
        <v>0</v>
      </c>
      <c r="Q424" s="72">
        <f>P424*G424/1</f>
        <v>0</v>
      </c>
      <c r="R424" s="72">
        <f>IF(
                        C424="INSUMO",
                                        IFERROR(
                                            IF(
                                                INDEX(
                                                    Insumos!C:C,
                                                    MATCH(
                                                        A424&amp;B424,
                                                        Insumos!I:I,
                                                        0)
                                                )="Terceirizados",
                                                INDEX(
                                                    Insumos!F:F,
                                                    MATCH(
                                                        A424&amp;B424,
                                                        Insumos!I:I,
                                                        0)
                                                ),
                                                0
                                            ),
                                            "Não encontrado"),
                                        IFERROR(
                                            INDEX(S:S,
                                                MATCH(
                                                    A424&amp;B424,AG:AG,
                                                    0)
                                            ),
                                            "Não encontrado")
                                    )</f>
        <v>0</v>
      </c>
      <c r="S424" s="72">
        <f>R424*G424/1</f>
        <v>0</v>
      </c>
      <c r="T424" s="72">
        <f>IF(
                        C424="INSUMO",
                                        IFERROR(
                                            IF(
                                                INDEX(
                                                    Insumos!C:C,
                                                    MATCH(
                                                        A424&amp;B424,
                                                        Insumos!I:I,
                                                        0)
                                                )="Comissionamento",
                                                INDEX(
                                                    Insumos!F:F,
                                                    MATCH(
                                                        A424&amp;B424,
                                                        Insumos!I:I,
                                                        0)
                                                ),
                                                0
                                            ),
                                            "Não encontrado"),
                                        IFERROR(
                                            INDEX(U:U,
                                                MATCH(
                                                    A424&amp;B424,AG:AG,
                                                    0)
                                            ),
                                            "Não encontrado")
                                    )</f>
        <v>0</v>
      </c>
      <c r="U424" s="72">
        <f>T424*G424/1</f>
        <v>0</v>
      </c>
      <c r="V424" s="72">
        <f>IF(
                        C424="INSUMO",
                                        IFERROR(
                                            IF(
                                                INDEX(
                                                    Insumos!C:C,
                                                    MATCH(
                                                        A424&amp;B424,
                                                        Insumos!I:I,
                                                        0)
                                                )="Verba",
                                                INDEX(
                                                    Insumos!F:F,
                                                    MATCH(
                                                        A424&amp;B424,
                                                        Insumos!I:I,
                                                        0)
                                                ),
                                                0
                                            ),
                                            "Não encontrado"),
                                        IFERROR(
                                            INDEX(W:W,
                                                MATCH(
                                                    A424&amp;B424,AG:AG,
                                                    0)
                                            ),
                                            "Não encontrado")
                                    )</f>
        <v>0</v>
      </c>
      <c r="W424" s="72">
        <f>V424*G424/1</f>
        <v>0</v>
      </c>
      <c r="X424" s="72">
        <f>IF(
                        C424="INSUMO",
                                        IFERROR(
                                            IF(
                                                INDEX(
                                                    Insumos!C:C,
                                                    MATCH(
                                                        A424&amp;B424,
                                                        Insumos!I:I,
                                                        0)
                                                )="Outro",
                                                INDEX(
                                                    Insumos!F:F,
                                                    MATCH(
                                                        A424&amp;B424,
                                                        Insumos!I:I,
                                                        0)
                                                ),
                                                0
                                            ),
                                            "Não encontrado"),
                                        IFERROR(
                                            INDEX(Y:Y,
                                                MATCH(
                                                    A424&amp;B424,AG:AG,
                                                    0)
                                            ),
                                            "Não encontrado")
                                    )</f>
        <v>0</v>
      </c>
      <c r="Y424" s="72">
        <f>X424*G424/1</f>
        <v>0</v>
      </c>
      <c r="Z424" s="72">
        <f>IF(
                            C424="INSUMO",
                            IFERROR(
                                INDEX(
                                    Insumos!F:F,
                                    MATCH(
                                        A424&amp;B424,
                                        Insumos!I:I,
                                        0)
                                ),
                                "Não encontrado"),
                            IFERROR(
                                INDEX(AA:AA,
                                    MATCH(
                                        A424&amp;B424,AG:AG,
                                        0)
                                ),
                                "Não encontrado")
                        )</f>
        <v>9.56</v>
      </c>
      <c r="AA424" s="72">
        <f>G424*Z424</f>
        <v>10.516000000000002</v>
      </c>
      <c r="AB424" s="73"/>
      <c r="AC424" s="73"/>
      <c r="AD424" s="70" t="s">
        <v>39</v>
      </c>
      <c r="AE424" s="74"/>
      <c r="AF424" s="74"/>
    </row>
    <row r="425" spans="1:33" x14ac:dyDescent="0.25">
      <c r="A425" s="136" t="s">
        <v>496</v>
      </c>
      <c r="B425" s="51" t="s">
        <v>38</v>
      </c>
      <c r="C425" s="52" t="s">
        <v>39</v>
      </c>
      <c r="D425" s="53" t="s">
        <v>40</v>
      </c>
      <c r="E425" s="53" t="s">
        <v>497</v>
      </c>
      <c r="F425" s="54" t="s">
        <v>102</v>
      </c>
      <c r="G425" s="55"/>
      <c r="H425" s="56"/>
      <c r="I425" s="56">
        <f>SUM(I426:I428)</f>
        <v>56.661000000000001</v>
      </c>
      <c r="J425" s="56"/>
      <c r="K425" s="56">
        <f>SUM(K426:K428)</f>
        <v>16.4967340428</v>
      </c>
      <c r="L425" s="56"/>
      <c r="M425" s="56">
        <f>SUM(M426:M428)</f>
        <v>14.324134042799999</v>
      </c>
      <c r="N425" s="56"/>
      <c r="O425" s="56">
        <f>SUM(O426:O428)</f>
        <v>0</v>
      </c>
      <c r="P425" s="56"/>
      <c r="Q425" s="56">
        <f>SUM(Q426:Q428)</f>
        <v>0</v>
      </c>
      <c r="R425" s="56"/>
      <c r="S425" s="56">
        <f>SUM(S426:S428)</f>
        <v>0</v>
      </c>
      <c r="T425" s="56"/>
      <c r="U425" s="56">
        <f>SUM(U426:U428)</f>
        <v>0</v>
      </c>
      <c r="V425" s="56"/>
      <c r="W425" s="56">
        <f>SUM(W426:W428)</f>
        <v>0</v>
      </c>
      <c r="X425" s="56"/>
      <c r="Y425" s="56">
        <f>SUM(Y426:Y428)</f>
        <v>2.1725999999999996</v>
      </c>
      <c r="Z425" s="56"/>
      <c r="AA425" s="56">
        <f>SUM(AA426:AA428)</f>
        <v>73.157734042800001</v>
      </c>
      <c r="AB425" s="57" t="s">
        <v>39</v>
      </c>
      <c r="AC425" s="57"/>
      <c r="AD425" s="53" t="s">
        <v>39</v>
      </c>
      <c r="AE425" s="58" t="s">
        <v>39</v>
      </c>
      <c r="AF425" s="58" t="s">
        <v>493</v>
      </c>
      <c r="AG425" t="str">
        <f>A425&amp;B425&amp;C425</f>
        <v>93012SINAPI</v>
      </c>
    </row>
    <row r="426" spans="1:33" x14ac:dyDescent="0.25">
      <c r="A426" s="137" t="s">
        <v>191</v>
      </c>
      <c r="B426" s="68" t="s">
        <v>38</v>
      </c>
      <c r="C426" s="69" t="s">
        <v>86</v>
      </c>
      <c r="D426" s="70" t="s">
        <v>40</v>
      </c>
      <c r="E426" s="70" t="s">
        <v>192</v>
      </c>
      <c r="F426" s="71" t="s">
        <v>90</v>
      </c>
      <c r="G426" s="71">
        <v>0.21299999999999999</v>
      </c>
      <c r="H426" s="72">
        <f>IF(
                        C426="INSUMO",
                                        IFERROR(
                                            IF(
                                                INDEX(
                                                    Insumos!C:C,
                                                    MATCH(
                                                        A426&amp;B426,
                                                        Insumos!I:I,
                                                        0)
                                                )="Material",
                                                INDEX(
                                                    Insumos!F:F,
                                                    MATCH(
                                                        A426&amp;B426,
                                                        Insumos!I:I,
                                                        0)
                                                ),
                                                0
                                            ),
                                            "Não encontrado"),
                                        IFERROR(
                                            INDEX(I:I,
                                                MATCH(
                                                    A426&amp;B426,AG:AG,
                                                    0)
                                            ),
                                            "Não encontrado")
                                    )</f>
        <v>0</v>
      </c>
      <c r="I426" s="72">
        <f>H426*G426/1</f>
        <v>0</v>
      </c>
      <c r="J426" s="72">
        <f t="shared" ref="J426:K428" si="273">T426 + N426 + L426 + X426 + R426 + P426 + V426</f>
        <v>46.655039200000004</v>
      </c>
      <c r="K426" s="72">
        <f t="shared" si="273"/>
        <v>9.9375233495999993</v>
      </c>
      <c r="L426" s="72">
        <f>IF(
                        C426="INSUMO",
                                        IFERROR(
                                            IF(
                                                INDEX(
                                                    Insumos!C:C,
                                                    MATCH(
                                                        A426&amp;B426,
                                                        Insumos!I:I,
                                                        0)
                                                )="Mao_obra",
                                                INDEX(
                                                    Insumos!F:F,
                                                    MATCH(
                                                        A426&amp;B426,
                                                        Insumos!I:I,
                                                        0)
                                                ),
                                                0
                                            ),
                                            "Não encontrado"),
                                        IFERROR(
                                            INDEX(M:M,
                                                MATCH(
                                                    A426&amp;B426,AG:AG,
                                                    0)
                                            ),
                                            "Não encontrado")
                                    )</f>
        <v>41.555039200000003</v>
      </c>
      <c r="M426" s="72">
        <f>L426*G426/1</f>
        <v>8.8512233495999997</v>
      </c>
      <c r="N426" s="72">
        <f>IF(
                        C426="INSUMO",
                                        IFERROR(
                                            IF(
                                                INDEX(
                                                    Insumos!C:C,
                                                    MATCH(
                                                        A426&amp;B426,
                                                        Insumos!I:I,
                                                        0)
                                                )="Equipamento",
                                                INDEX(
                                                    Insumos!F:F,
                                                    MATCH(
                                                        A426&amp;B426,
                                                        Insumos!I:I,
                                                        0)
                                                ),
                                                0
                                            ),
                                            "Não encontrado"),
                                        IFERROR(
                                            INDEX(O:O,
                                                MATCH(
                                                    A426&amp;B426,AG:AG,
                                                    0)
                                            ),
                                            "Não encontrado")
                                    )</f>
        <v>0</v>
      </c>
      <c r="O426" s="72">
        <f>N426*G426/1</f>
        <v>0</v>
      </c>
      <c r="P426" s="72">
        <f>IF(
                        C426="INSUMO",
                                        IFERROR(
                                            IF(
                                                INDEX(
                                                    Insumos!C:C,
                                                    MATCH(
                                                        A426&amp;B426,
                                                        Insumos!I:I,
                                                        0)
                                                )="Transporte",
                                                INDEX(
                                                    Insumos!F:F,
                                                    MATCH(
                                                        A426&amp;B426,
                                                        Insumos!I:I,
                                                        0)
                                                ),
                                                0
                                            ),
                                            "Não encontrado"),
                                        IFERROR(
                                            INDEX(Q:Q,
                                                MATCH(
                                                    A426&amp;B426,AG:AG,
                                                    0)
                                            ),
                                            "Não encontrado")
                                    )</f>
        <v>0</v>
      </c>
      <c r="Q426" s="72">
        <f>P426*G426/1</f>
        <v>0</v>
      </c>
      <c r="R426" s="72">
        <f>IF(
                        C426="INSUMO",
                                        IFERROR(
                                            IF(
                                                INDEX(
                                                    Insumos!C:C,
                                                    MATCH(
                                                        A426&amp;B426,
                                                        Insumos!I:I,
                                                        0)
                                                )="Terceirizados",
                                                INDEX(
                                                    Insumos!F:F,
                                                    MATCH(
                                                        A426&amp;B426,
                                                        Insumos!I:I,
                                                        0)
                                                ),
                                                0
                                            ),
                                            "Não encontrado"),
                                        IFERROR(
                                            INDEX(S:S,
                                                MATCH(
                                                    A426&amp;B426,AG:AG,
                                                    0)
                                            ),
                                            "Não encontrado")
                                    )</f>
        <v>0</v>
      </c>
      <c r="S426" s="72">
        <f>R426*G426/1</f>
        <v>0</v>
      </c>
      <c r="T426" s="72">
        <f>IF(
                        C426="INSUMO",
                                        IFERROR(
                                            IF(
                                                INDEX(
                                                    Insumos!C:C,
                                                    MATCH(
                                                        A426&amp;B426,
                                                        Insumos!I:I,
                                                        0)
                                                )="Comissionamento",
                                                INDEX(
                                                    Insumos!F:F,
                                                    MATCH(
                                                        A426&amp;B426,
                                                        Insumos!I:I,
                                                        0)
                                                ),
                                                0
                                            ),
                                            "Não encontrado"),
                                        IFERROR(
                                            INDEX(U:U,
                                                MATCH(
                                                    A426&amp;B426,AG:AG,
                                                    0)
                                            ),
                                            "Não encontrado")
                                    )</f>
        <v>0</v>
      </c>
      <c r="U426" s="72">
        <f>T426*G426/1</f>
        <v>0</v>
      </c>
      <c r="V426" s="72">
        <f>IF(
                        C426="INSUMO",
                                        IFERROR(
                                            IF(
                                                INDEX(
                                                    Insumos!C:C,
                                                    MATCH(
                                                        A426&amp;B426,
                                                        Insumos!I:I,
                                                        0)
                                                )="Verba",
                                                INDEX(
                                                    Insumos!F:F,
                                                    MATCH(
                                                        A426&amp;B426,
                                                        Insumos!I:I,
                                                        0)
                                                ),
                                                0
                                            ),
                                            "Não encontrado"),
                                        IFERROR(
                                            INDEX(W:W,
                                                MATCH(
                                                    A426&amp;B426,AG:AG,
                                                    0)
                                            ),
                                            "Não encontrado")
                                    )</f>
        <v>0</v>
      </c>
      <c r="W426" s="72">
        <f>V426*G426/1</f>
        <v>0</v>
      </c>
      <c r="X426" s="72">
        <f>IF(
                        C426="INSUMO",
                                        IFERROR(
                                            IF(
                                                INDEX(
                                                    Insumos!C:C,
                                                    MATCH(
                                                        A426&amp;B426,
                                                        Insumos!I:I,
                                                        0)
                                                )="Outro",
                                                INDEX(
                                                    Insumos!F:F,
                                                    MATCH(
                                                        A426&amp;B426,
                                                        Insumos!I:I,
                                                        0)
                                                ),
                                                0
                                            ),
                                            "Não encontrado"),
                                        IFERROR(
                                            INDEX(Y:Y,
                                                MATCH(
                                                    A426&amp;B426,AG:AG,
                                                    0)
                                            ),
                                            "Não encontrado")
                                    )</f>
        <v>5.0999999999999996</v>
      </c>
      <c r="Y426" s="72">
        <f>X426*G426/1</f>
        <v>1.0862999999999998</v>
      </c>
      <c r="Z426" s="72">
        <f>IF(
                            C426="INSUMO",
                            IFERROR(
                                INDEX(
                                    Insumos!F:F,
                                    MATCH(
                                        A426&amp;B426,
                                        Insumos!I:I,
                                        0)
                                ),
                                "Não encontrado"),
                            IFERROR(
                                INDEX(AA:AA,
                                    MATCH(
                                        A426&amp;B426,AG:AG,
                                        0)
                                ),
                                "Não encontrado")
                        )</f>
        <v>46.655039200000004</v>
      </c>
      <c r="AA426" s="72">
        <f>G426*Z426</f>
        <v>9.9375233496000011</v>
      </c>
      <c r="AB426" s="73"/>
      <c r="AC426" s="73"/>
      <c r="AD426" s="70" t="s">
        <v>39</v>
      </c>
      <c r="AE426" s="74"/>
      <c r="AF426" s="74"/>
    </row>
    <row r="427" spans="1:33" x14ac:dyDescent="0.25">
      <c r="A427" s="138" t="s">
        <v>189</v>
      </c>
      <c r="B427" s="60" t="s">
        <v>38</v>
      </c>
      <c r="C427" s="61" t="s">
        <v>86</v>
      </c>
      <c r="D427" s="62" t="s">
        <v>40</v>
      </c>
      <c r="E427" s="62" t="s">
        <v>190</v>
      </c>
      <c r="F427" s="63" t="s">
        <v>90</v>
      </c>
      <c r="G427" s="63">
        <v>0.21299999999999999</v>
      </c>
      <c r="H427" s="64">
        <f>IF(
                        C427="INSUMO",
                                        IFERROR(
                                            IF(
                                                INDEX(
                                                    Insumos!C:C,
                                                    MATCH(
                                                        A427&amp;B427,
                                                        Insumos!I:I,
                                                        0)
                                                )="Material",
                                                INDEX(
                                                    Insumos!F:F,
                                                    MATCH(
                                                        A427&amp;B427,
                                                        Insumos!I:I,
                                                        0)
                                                ),
                                                0
                                            ),
                                            "Não encontrado"),
                                        IFERROR(
                                            INDEX(I:I,
                                                MATCH(
                                                    A427&amp;B427,AG:AG,
                                                    0)
                                            ),
                                            "Não encontrado")
                                    )</f>
        <v>0</v>
      </c>
      <c r="I427" s="64">
        <f>H427*G427/1</f>
        <v>0</v>
      </c>
      <c r="J427" s="64">
        <f t="shared" si="273"/>
        <v>30.794416399999996</v>
      </c>
      <c r="K427" s="64">
        <f t="shared" si="273"/>
        <v>6.5592106931999989</v>
      </c>
      <c r="L427" s="64">
        <f>IF(
                        C427="INSUMO",
                                        IFERROR(
                                            IF(
                                                INDEX(
                                                    Insumos!C:C,
                                                    MATCH(
                                                        A427&amp;B427,
                                                        Insumos!I:I,
                                                        0)
                                                )="Mao_obra",
                                                INDEX(
                                                    Insumos!F:F,
                                                    MATCH(
                                                        A427&amp;B427,
                                                        Insumos!I:I,
                                                        0)
                                                ),
                                                0
                                            ),
                                            "Não encontrado"),
                                        IFERROR(
                                            INDEX(M:M,
                                                MATCH(
                                                    A427&amp;B427,AG:AG,
                                                    0)
                                            ),
                                            "Não encontrado")
                                    )</f>
        <v>25.694416399999998</v>
      </c>
      <c r="M427" s="64">
        <f>L427*G427/1</f>
        <v>5.4729106931999993</v>
      </c>
      <c r="N427" s="64">
        <f>IF(
                        C427="INSUMO",
                                        IFERROR(
                                            IF(
                                                INDEX(
                                                    Insumos!C:C,
                                                    MATCH(
                                                        A427&amp;B427,
                                                        Insumos!I:I,
                                                        0)
                                                )="Equipamento",
                                                INDEX(
                                                    Insumos!F:F,
                                                    MATCH(
                                                        A427&amp;B427,
                                                        Insumos!I:I,
                                                        0)
                                                ),
                                                0
                                            ),
                                            "Não encontrado"),
                                        IFERROR(
                                            INDEX(O:O,
                                                MATCH(
                                                    A427&amp;B427,AG:AG,
                                                    0)
                                            ),
                                            "Não encontrado")
                                    )</f>
        <v>0</v>
      </c>
      <c r="O427" s="64">
        <f>N427*G427/1</f>
        <v>0</v>
      </c>
      <c r="P427" s="64">
        <f>IF(
                        C427="INSUMO",
                                        IFERROR(
                                            IF(
                                                INDEX(
                                                    Insumos!C:C,
                                                    MATCH(
                                                        A427&amp;B427,
                                                        Insumos!I:I,
                                                        0)
                                                )="Transporte",
                                                INDEX(
                                                    Insumos!F:F,
                                                    MATCH(
                                                        A427&amp;B427,
                                                        Insumos!I:I,
                                                        0)
                                                ),
                                                0
                                            ),
                                            "Não encontrado"),
                                        IFERROR(
                                            INDEX(Q:Q,
                                                MATCH(
                                                    A427&amp;B427,AG:AG,
                                                    0)
                                            ),
                                            "Não encontrado")
                                    )</f>
        <v>0</v>
      </c>
      <c r="Q427" s="64">
        <f>P427*G427/1</f>
        <v>0</v>
      </c>
      <c r="R427" s="64">
        <f>IF(
                        C427="INSUMO",
                                        IFERROR(
                                            IF(
                                                INDEX(
                                                    Insumos!C:C,
                                                    MATCH(
                                                        A427&amp;B427,
                                                        Insumos!I:I,
                                                        0)
                                                )="Terceirizados",
                                                INDEX(
                                                    Insumos!F:F,
                                                    MATCH(
                                                        A427&amp;B427,
                                                        Insumos!I:I,
                                                        0)
                                                ),
                                                0
                                            ),
                                            "Não encontrado"),
                                        IFERROR(
                                            INDEX(S:S,
                                                MATCH(
                                                    A427&amp;B427,AG:AG,
                                                    0)
                                            ),
                                            "Não encontrado")
                                    )</f>
        <v>0</v>
      </c>
      <c r="S427" s="64">
        <f>R427*G427/1</f>
        <v>0</v>
      </c>
      <c r="T427" s="64">
        <f>IF(
                        C427="INSUMO",
                                        IFERROR(
                                            IF(
                                                INDEX(
                                                    Insumos!C:C,
                                                    MATCH(
                                                        A427&amp;B427,
                                                        Insumos!I:I,
                                                        0)
                                                )="Comissionamento",
                                                INDEX(
                                                    Insumos!F:F,
                                                    MATCH(
                                                        A427&amp;B427,
                                                        Insumos!I:I,
                                                        0)
                                                ),
                                                0
                                            ),
                                            "Não encontrado"),
                                        IFERROR(
                                            INDEX(U:U,
                                                MATCH(
                                                    A427&amp;B427,AG:AG,
                                                    0)
                                            ),
                                            "Não encontrado")
                                    )</f>
        <v>0</v>
      </c>
      <c r="U427" s="64">
        <f>T427*G427/1</f>
        <v>0</v>
      </c>
      <c r="V427" s="64">
        <f>IF(
                        C427="INSUMO",
                                        IFERROR(
                                            IF(
                                                INDEX(
                                                    Insumos!C:C,
                                                    MATCH(
                                                        A427&amp;B427,
                                                        Insumos!I:I,
                                                        0)
                                                )="Verba",
                                                INDEX(
                                                    Insumos!F:F,
                                                    MATCH(
                                                        A427&amp;B427,
                                                        Insumos!I:I,
                                                        0)
                                                ),
                                                0
                                            ),
                                            "Não encontrado"),
                                        IFERROR(
                                            INDEX(W:W,
                                                MATCH(
                                                    A427&amp;B427,AG:AG,
                                                    0)
                                            ),
                                            "Não encontrado")
                                    )</f>
        <v>0</v>
      </c>
      <c r="W427" s="64">
        <f>V427*G427/1</f>
        <v>0</v>
      </c>
      <c r="X427" s="64">
        <f>IF(
                        C427="INSUMO",
                                        IFERROR(
                                            IF(
                                                INDEX(
                                                    Insumos!C:C,
                                                    MATCH(
                                                        A427&amp;B427,
                                                        Insumos!I:I,
                                                        0)
                                                )="Outro",
                                                INDEX(
                                                    Insumos!F:F,
                                                    MATCH(
                                                        A427&amp;B427,
                                                        Insumos!I:I,
                                                        0)
                                                ),
                                                0
                                            ),
                                            "Não encontrado"),
                                        IFERROR(
                                            INDEX(Y:Y,
                                                MATCH(
                                                    A427&amp;B427,AG:AG,
                                                    0)
                                            ),
                                            "Não encontrado")
                                    )</f>
        <v>5.0999999999999996</v>
      </c>
      <c r="Y427" s="64">
        <f>X427*G427/1</f>
        <v>1.0862999999999998</v>
      </c>
      <c r="Z427" s="64">
        <f>IF(
                            C427="INSUMO",
                            IFERROR(
                                INDEX(
                                    Insumos!F:F,
                                    MATCH(
                                        A427&amp;B427,
                                        Insumos!I:I,
                                        0)
                                ),
                                "Não encontrado"),
                            IFERROR(
                                INDEX(AA:AA,
                                    MATCH(
                                        A427&amp;B427,AG:AG,
                                        0)
                                ),
                                "Não encontrado")
                        )</f>
        <v>30.794416399999999</v>
      </c>
      <c r="AA427" s="64">
        <f>G427*Z427</f>
        <v>6.5592106931999998</v>
      </c>
      <c r="AB427" s="65"/>
      <c r="AC427" s="65"/>
      <c r="AD427" s="62" t="s">
        <v>39</v>
      </c>
      <c r="AE427" s="66"/>
      <c r="AF427" s="66"/>
    </row>
    <row r="428" spans="1:33" x14ac:dyDescent="0.25">
      <c r="A428" s="137" t="s">
        <v>498</v>
      </c>
      <c r="B428" s="68" t="s">
        <v>38</v>
      </c>
      <c r="C428" s="69" t="s">
        <v>45</v>
      </c>
      <c r="D428" s="70" t="s">
        <v>40</v>
      </c>
      <c r="E428" s="70" t="s">
        <v>499</v>
      </c>
      <c r="F428" s="71" t="s">
        <v>102</v>
      </c>
      <c r="G428" s="71">
        <v>1.1000000000000001</v>
      </c>
      <c r="H428" s="72">
        <f>IF(
                        C428="INSUMO",
                                        IFERROR(
                                            IF(
                                                INDEX(
                                                    Insumos!C:C,
                                                    MATCH(
                                                        A428&amp;B428,
                                                        Insumos!I:I,
                                                        0)
                                                )="Material",
                                                INDEX(
                                                    Insumos!F:F,
                                                    MATCH(
                                                        A428&amp;B428,
                                                        Insumos!I:I,
                                                        0)
                                                ),
                                                0
                                            ),
                                            "Não encontrado"),
                                        IFERROR(
                                            INDEX(I:I,
                                                MATCH(
                                                    A428&amp;B428,AG:AG,
                                                    0)
                                            ),
                                            "Não encontrado")
                                    )</f>
        <v>51.51</v>
      </c>
      <c r="I428" s="72">
        <f>H428*G428/1</f>
        <v>56.661000000000001</v>
      </c>
      <c r="J428" s="72">
        <f t="shared" si="273"/>
        <v>0</v>
      </c>
      <c r="K428" s="72">
        <f t="shared" si="273"/>
        <v>0</v>
      </c>
      <c r="L428" s="72">
        <f>IF(
                        C428="INSUMO",
                                        IFERROR(
                                            IF(
                                                INDEX(
                                                    Insumos!C:C,
                                                    MATCH(
                                                        A428&amp;B428,
                                                        Insumos!I:I,
                                                        0)
                                                )="Mao_obra",
                                                INDEX(
                                                    Insumos!F:F,
                                                    MATCH(
                                                        A428&amp;B428,
                                                        Insumos!I:I,
                                                        0)
                                                ),
                                                0
                                            ),
                                            "Não encontrado"),
                                        IFERROR(
                                            INDEX(M:M,
                                                MATCH(
                                                    A428&amp;B428,AG:AG,
                                                    0)
                                            ),
                                            "Não encontrado")
                                    )</f>
        <v>0</v>
      </c>
      <c r="M428" s="72">
        <f>L428*G428/1</f>
        <v>0</v>
      </c>
      <c r="N428" s="72">
        <f>IF(
                        C428="INSUMO",
                                        IFERROR(
                                            IF(
                                                INDEX(
                                                    Insumos!C:C,
                                                    MATCH(
                                                        A428&amp;B428,
                                                        Insumos!I:I,
                                                        0)
                                                )="Equipamento",
                                                INDEX(
                                                    Insumos!F:F,
                                                    MATCH(
                                                        A428&amp;B428,
                                                        Insumos!I:I,
                                                        0)
                                                ),
                                                0
                                            ),
                                            "Não encontrado"),
                                        IFERROR(
                                            INDEX(O:O,
                                                MATCH(
                                                    A428&amp;B428,AG:AG,
                                                    0)
                                            ),
                                            "Não encontrado")
                                    )</f>
        <v>0</v>
      </c>
      <c r="O428" s="72">
        <f>N428*G428/1</f>
        <v>0</v>
      </c>
      <c r="P428" s="72">
        <f>IF(
                        C428="INSUMO",
                                        IFERROR(
                                            IF(
                                                INDEX(
                                                    Insumos!C:C,
                                                    MATCH(
                                                        A428&amp;B428,
                                                        Insumos!I:I,
                                                        0)
                                                )="Transporte",
                                                INDEX(
                                                    Insumos!F:F,
                                                    MATCH(
                                                        A428&amp;B428,
                                                        Insumos!I:I,
                                                        0)
                                                ),
                                                0
                                            ),
                                            "Não encontrado"),
                                        IFERROR(
                                            INDEX(Q:Q,
                                                MATCH(
                                                    A428&amp;B428,AG:AG,
                                                    0)
                                            ),
                                            "Não encontrado")
                                    )</f>
        <v>0</v>
      </c>
      <c r="Q428" s="72">
        <f>P428*G428/1</f>
        <v>0</v>
      </c>
      <c r="R428" s="72">
        <f>IF(
                        C428="INSUMO",
                                        IFERROR(
                                            IF(
                                                INDEX(
                                                    Insumos!C:C,
                                                    MATCH(
                                                        A428&amp;B428,
                                                        Insumos!I:I,
                                                        0)
                                                )="Terceirizados",
                                                INDEX(
                                                    Insumos!F:F,
                                                    MATCH(
                                                        A428&amp;B428,
                                                        Insumos!I:I,
                                                        0)
                                                ),
                                                0
                                            ),
                                            "Não encontrado"),
                                        IFERROR(
                                            INDEX(S:S,
                                                MATCH(
                                                    A428&amp;B428,AG:AG,
                                                    0)
                                            ),
                                            "Não encontrado")
                                    )</f>
        <v>0</v>
      </c>
      <c r="S428" s="72">
        <f>R428*G428/1</f>
        <v>0</v>
      </c>
      <c r="T428" s="72">
        <f>IF(
                        C428="INSUMO",
                                        IFERROR(
                                            IF(
                                                INDEX(
                                                    Insumos!C:C,
                                                    MATCH(
                                                        A428&amp;B428,
                                                        Insumos!I:I,
                                                        0)
                                                )="Comissionamento",
                                                INDEX(
                                                    Insumos!F:F,
                                                    MATCH(
                                                        A428&amp;B428,
                                                        Insumos!I:I,
                                                        0)
                                                ),
                                                0
                                            ),
                                            "Não encontrado"),
                                        IFERROR(
                                            INDEX(U:U,
                                                MATCH(
                                                    A428&amp;B428,AG:AG,
                                                    0)
                                            ),
                                            "Não encontrado")
                                    )</f>
        <v>0</v>
      </c>
      <c r="U428" s="72">
        <f>T428*G428/1</f>
        <v>0</v>
      </c>
      <c r="V428" s="72">
        <f>IF(
                        C428="INSUMO",
                                        IFERROR(
                                            IF(
                                                INDEX(
                                                    Insumos!C:C,
                                                    MATCH(
                                                        A428&amp;B428,
                                                        Insumos!I:I,
                                                        0)
                                                )="Verba",
                                                INDEX(
                                                    Insumos!F:F,
                                                    MATCH(
                                                        A428&amp;B428,
                                                        Insumos!I:I,
                                                        0)
                                                ),
                                                0
                                            ),
                                            "Não encontrado"),
                                        IFERROR(
                                            INDEX(W:W,
                                                MATCH(
                                                    A428&amp;B428,AG:AG,
                                                    0)
                                            ),
                                            "Não encontrado")
                                    )</f>
        <v>0</v>
      </c>
      <c r="W428" s="72">
        <f>V428*G428/1</f>
        <v>0</v>
      </c>
      <c r="X428" s="72">
        <f>IF(
                        C428="INSUMO",
                                        IFERROR(
                                            IF(
                                                INDEX(
                                                    Insumos!C:C,
                                                    MATCH(
                                                        A428&amp;B428,
                                                        Insumos!I:I,
                                                        0)
                                                )="Outro",
                                                INDEX(
                                                    Insumos!F:F,
                                                    MATCH(
                                                        A428&amp;B428,
                                                        Insumos!I:I,
                                                        0)
                                                ),
                                                0
                                            ),
                                            "Não encontrado"),
                                        IFERROR(
                                            INDEX(Y:Y,
                                                MATCH(
                                                    A428&amp;B428,AG:AG,
                                                    0)
                                            ),
                                            "Não encontrado")
                                    )</f>
        <v>0</v>
      </c>
      <c r="Y428" s="72">
        <f>X428*G428/1</f>
        <v>0</v>
      </c>
      <c r="Z428" s="72">
        <f>IF(
                            C428="INSUMO",
                            IFERROR(
                                INDEX(
                                    Insumos!F:F,
                                    MATCH(
                                        A428&amp;B428,
                                        Insumos!I:I,
                                        0)
                                ),
                                "Não encontrado"),
                            IFERROR(
                                INDEX(AA:AA,
                                    MATCH(
                                        A428&amp;B428,AG:AG,
                                        0)
                                ),
                                "Não encontrado")
                        )</f>
        <v>51.51</v>
      </c>
      <c r="AA428" s="72">
        <f>G428*Z428</f>
        <v>56.661000000000001</v>
      </c>
      <c r="AB428" s="73"/>
      <c r="AC428" s="73"/>
      <c r="AD428" s="70" t="s">
        <v>39</v>
      </c>
      <c r="AE428" s="74"/>
      <c r="AF428" s="74"/>
    </row>
    <row r="429" spans="1:33" x14ac:dyDescent="0.25">
      <c r="A429" s="136" t="s">
        <v>500</v>
      </c>
      <c r="B429" s="51" t="s">
        <v>38</v>
      </c>
      <c r="C429" s="52" t="s">
        <v>39</v>
      </c>
      <c r="D429" s="53" t="s">
        <v>40</v>
      </c>
      <c r="E429" s="53" t="s">
        <v>501</v>
      </c>
      <c r="F429" s="54" t="s">
        <v>102</v>
      </c>
      <c r="G429" s="55"/>
      <c r="H429" s="56"/>
      <c r="I429" s="56">
        <f>SUM(I430:I433)</f>
        <v>3.7468340000000002</v>
      </c>
      <c r="J429" s="56"/>
      <c r="K429" s="56">
        <f>SUM(K430:K433)</f>
        <v>15.187278214466163</v>
      </c>
      <c r="L429" s="56"/>
      <c r="M429" s="56">
        <f>SUM(M430:M433)</f>
        <v>13.329959064466161</v>
      </c>
      <c r="N429" s="56"/>
      <c r="O429" s="56">
        <f>SUM(O430:O433)</f>
        <v>0</v>
      </c>
      <c r="P429" s="56"/>
      <c r="Q429" s="56">
        <f>SUM(Q430:Q433)</f>
        <v>0</v>
      </c>
      <c r="R429" s="56"/>
      <c r="S429" s="56">
        <f>SUM(S430:S433)</f>
        <v>0</v>
      </c>
      <c r="T429" s="56"/>
      <c r="U429" s="56">
        <f>SUM(U430:U433)</f>
        <v>0</v>
      </c>
      <c r="V429" s="56"/>
      <c r="W429" s="56">
        <f>SUM(W430:W433)</f>
        <v>0</v>
      </c>
      <c r="X429" s="56"/>
      <c r="Y429" s="56">
        <f>SUM(Y430:Y433)</f>
        <v>1.8573191499999999</v>
      </c>
      <c r="Z429" s="56"/>
      <c r="AA429" s="56">
        <f>SUM(AA430:AA433)</f>
        <v>18.934112214466158</v>
      </c>
      <c r="AB429" s="57" t="s">
        <v>39</v>
      </c>
      <c r="AC429" s="57"/>
      <c r="AD429" s="53" t="s">
        <v>39</v>
      </c>
      <c r="AE429" s="58" t="s">
        <v>39</v>
      </c>
      <c r="AF429" s="58" t="s">
        <v>502</v>
      </c>
      <c r="AG429" t="str">
        <f>A429&amp;B429&amp;C429</f>
        <v>95726SINAPI</v>
      </c>
    </row>
    <row r="430" spans="1:33" x14ac:dyDescent="0.25">
      <c r="A430" s="137" t="s">
        <v>503</v>
      </c>
      <c r="B430" s="68" t="s">
        <v>38</v>
      </c>
      <c r="C430" s="69" t="s">
        <v>86</v>
      </c>
      <c r="D430" s="70" t="s">
        <v>40</v>
      </c>
      <c r="E430" s="70" t="s">
        <v>504</v>
      </c>
      <c r="F430" s="71" t="s">
        <v>102</v>
      </c>
      <c r="G430" s="71">
        <v>1</v>
      </c>
      <c r="H430" s="72">
        <f>IF(
                        C430="INSUMO",
                                        IFERROR(
                                            IF(
                                                INDEX(
                                                    Insumos!C:C,
                                                    MATCH(
                                                        A430&amp;B430,
                                                        Insumos!I:I,
                                                        0)
                                                )="Material",
                                                INDEX(
                                                    Insumos!F:F,
                                                    MATCH(
                                                        A430&amp;B430,
                                                        Insumos!I:I,
                                                        0)
                                                ),
                                                0
                                            ),
                                            "Não encontrado"),
                                        IFERROR(
                                            INDEX(I:I,
                                                MATCH(
                                                    A430&amp;B430,AG:AG,
                                                    0)
                                            ),
                                            "Não encontrado")
                                    )</f>
        <v>1.392846</v>
      </c>
      <c r="I430" s="72">
        <f>H430*G430/1</f>
        <v>1.392846</v>
      </c>
      <c r="J430" s="72">
        <f t="shared" ref="J430:K433" si="274">T430 + N430 + L430 + X430 + R430 + P430 + V430</f>
        <v>9.5692119947600016</v>
      </c>
      <c r="K430" s="72">
        <f t="shared" si="274"/>
        <v>9.5692119947600016</v>
      </c>
      <c r="L430" s="72">
        <f>IF(
                        C430="INSUMO",
                                        IFERROR(
                                            IF(
                                                INDEX(
                                                    Insumos!C:C,
                                                    MATCH(
                                                        A430&amp;B430,
                                                        Insumos!I:I,
                                                        0)
                                                )="Mao_obra",
                                                INDEX(
                                                    Insumos!F:F,
                                                    MATCH(
                                                        A430&amp;B430,
                                                        Insumos!I:I,
                                                        0)
                                                ),
                                                0
                                            ),
                                            "Não encontrado"),
                                        IFERROR(
                                            INDEX(M:M,
                                                MATCH(
                                                    A430&amp;B430,AG:AG,
                                                    0)
                                            ),
                                            "Não encontrado")
                                    )</f>
        <v>8.4045059947600009</v>
      </c>
      <c r="M430" s="72">
        <f>L430*G430/1</f>
        <v>8.4045059947600009</v>
      </c>
      <c r="N430" s="72">
        <f>IF(
                        C430="INSUMO",
                                        IFERROR(
                                            IF(
                                                INDEX(
                                                    Insumos!C:C,
                                                    MATCH(
                                                        A430&amp;B430,
                                                        Insumos!I:I,
                                                        0)
                                                )="Equipamento",
                                                INDEX(
                                                    Insumos!F:F,
                                                    MATCH(
                                                        A430&amp;B430,
                                                        Insumos!I:I,
                                                        0)
                                                ),
                                                0
                                            ),
                                            "Não encontrado"),
                                        IFERROR(
                                            INDEX(O:O,
                                                MATCH(
                                                    A430&amp;B430,AG:AG,
                                                    0)
                                            ),
                                            "Não encontrado")
                                    )</f>
        <v>0</v>
      </c>
      <c r="O430" s="72">
        <f>N430*G430/1</f>
        <v>0</v>
      </c>
      <c r="P430" s="72">
        <f>IF(
                        C430="INSUMO",
                                        IFERROR(
                                            IF(
                                                INDEX(
                                                    Insumos!C:C,
                                                    MATCH(
                                                        A430&amp;B430,
                                                        Insumos!I:I,
                                                        0)
                                                )="Transporte",
                                                INDEX(
                                                    Insumos!F:F,
                                                    MATCH(
                                                        A430&amp;B430,
                                                        Insumos!I:I,
                                                        0)
                                                ),
                                                0
                                            ),
                                            "Não encontrado"),
                                        IFERROR(
                                            INDEX(Q:Q,
                                                MATCH(
                                                    A430&amp;B430,AG:AG,
                                                    0)
                                            ),
                                            "Não encontrado")
                                    )</f>
        <v>0</v>
      </c>
      <c r="Q430" s="72">
        <f>P430*G430/1</f>
        <v>0</v>
      </c>
      <c r="R430" s="72">
        <f>IF(
                        C430="INSUMO",
                                        IFERROR(
                                            IF(
                                                INDEX(
                                                    Insumos!C:C,
                                                    MATCH(
                                                        A430&amp;B430,
                                                        Insumos!I:I,
                                                        0)
                                                )="Terceirizados",
                                                INDEX(
                                                    Insumos!F:F,
                                                    MATCH(
                                                        A430&amp;B430,
                                                        Insumos!I:I,
                                                        0)
                                                ),
                                                0
                                            ),
                                            "Não encontrado"),
                                        IFERROR(
                                            INDEX(S:S,
                                                MATCH(
                                                    A430&amp;B430,AG:AG,
                                                    0)
                                            ),
                                            "Não encontrado")
                                    )</f>
        <v>0</v>
      </c>
      <c r="S430" s="72">
        <f>R430*G430/1</f>
        <v>0</v>
      </c>
      <c r="T430" s="72">
        <f>IF(
                        C430="INSUMO",
                                        IFERROR(
                                            IF(
                                                INDEX(
                                                    Insumos!C:C,
                                                    MATCH(
                                                        A430&amp;B430,
                                                        Insumos!I:I,
                                                        0)
                                                )="Comissionamento",
                                                INDEX(
                                                    Insumos!F:F,
                                                    MATCH(
                                                        A430&amp;B430,
                                                        Insumos!I:I,
                                                        0)
                                                ),
                                                0
                                            ),
                                            "Não encontrado"),
                                        IFERROR(
                                            INDEX(U:U,
                                                MATCH(
                                                    A430&amp;B430,AG:AG,
                                                    0)
                                            ),
                                            "Não encontrado")
                                    )</f>
        <v>0</v>
      </c>
      <c r="U430" s="72">
        <f>T430*G430/1</f>
        <v>0</v>
      </c>
      <c r="V430" s="72">
        <f>IF(
                        C430="INSUMO",
                                        IFERROR(
                                            IF(
                                                INDEX(
                                                    Insumos!C:C,
                                                    MATCH(
                                                        A430&amp;B430,
                                                        Insumos!I:I,
                                                        0)
                                                )="Verba",
                                                INDEX(
                                                    Insumos!F:F,
                                                    MATCH(
                                                        A430&amp;B430,
                                                        Insumos!I:I,
                                                        0)
                                                ),
                                                0
                                            ),
                                            "Não encontrado"),
                                        IFERROR(
                                            INDEX(W:W,
                                                MATCH(
                                                    A430&amp;B430,AG:AG,
                                                    0)
                                            ),
                                            "Não encontrado")
                                    )</f>
        <v>0</v>
      </c>
      <c r="W430" s="72">
        <f>V430*G430/1</f>
        <v>0</v>
      </c>
      <c r="X430" s="72">
        <f>IF(
                        C430="INSUMO",
                                        IFERROR(
                                            IF(
                                                INDEX(
                                                    Insumos!C:C,
                                                    MATCH(
                                                        A430&amp;B430,
                                                        Insumos!I:I,
                                                        0)
                                                )="Outro",
                                                INDEX(
                                                    Insumos!F:F,
                                                    MATCH(
                                                        A430&amp;B430,
                                                        Insumos!I:I,
                                                        0)
                                                ),
                                                0
                                            ),
                                            "Não encontrado"),
                                        IFERROR(
                                            INDEX(Y:Y,
                                                MATCH(
                                                    A430&amp;B430,AG:AG,
                                                    0)
                                            ),
                                            "Não encontrado")
                                    )</f>
        <v>1.164706</v>
      </c>
      <c r="Y430" s="72">
        <f>X430*G430/1</f>
        <v>1.164706</v>
      </c>
      <c r="Z430" s="72">
        <f>IF(
                            C430="INSUMO",
                            IFERROR(
                                INDEX(
                                    Insumos!F:F,
                                    MATCH(
                                        A430&amp;B430,
                                        Insumos!I:I,
                                        0)
                                ),
                                "Não encontrado"),
                            IFERROR(
                                INDEX(AA:AA,
                                    MATCH(
                                        A430&amp;B430,AG:AG,
                                        0)
                                ),
                                "Não encontrado")
                        )</f>
        <v>10.962057994759999</v>
      </c>
      <c r="AA430" s="72">
        <f>G430*Z430</f>
        <v>10.962057994759999</v>
      </c>
      <c r="AB430" s="73"/>
      <c r="AC430" s="73"/>
      <c r="AD430" s="70" t="s">
        <v>39</v>
      </c>
      <c r="AE430" s="74"/>
      <c r="AF430" s="74"/>
    </row>
    <row r="431" spans="1:33" x14ac:dyDescent="0.25">
      <c r="A431" s="138" t="s">
        <v>191</v>
      </c>
      <c r="B431" s="60" t="s">
        <v>38</v>
      </c>
      <c r="C431" s="61" t="s">
        <v>86</v>
      </c>
      <c r="D431" s="62" t="s">
        <v>40</v>
      </c>
      <c r="E431" s="62" t="s">
        <v>192</v>
      </c>
      <c r="F431" s="63" t="s">
        <v>90</v>
      </c>
      <c r="G431" s="63">
        <v>9.0537699999999999E-2</v>
      </c>
      <c r="H431" s="64">
        <f>IF(
                        C431="INSUMO",
                                        IFERROR(
                                            IF(
                                                INDEX(
                                                    Insumos!C:C,
                                                    MATCH(
                                                        A431&amp;B431,
                                                        Insumos!I:I,
                                                        0)
                                                )="Material",
                                                INDEX(
                                                    Insumos!F:F,
                                                    MATCH(
                                                        A431&amp;B431,
                                                        Insumos!I:I,
                                                        0)
                                                ),
                                                0
                                            ),
                                            "Não encontrado"),
                                        IFERROR(
                                            INDEX(I:I,
                                                MATCH(
                                                    A431&amp;B431,AG:AG,
                                                    0)
                                            ),
                                            "Não encontrado")
                                    )</f>
        <v>0</v>
      </c>
      <c r="I431" s="64">
        <f>H431*G431/1</f>
        <v>0</v>
      </c>
      <c r="J431" s="64">
        <f t="shared" si="274"/>
        <v>46.655039200000004</v>
      </c>
      <c r="K431" s="64">
        <f t="shared" si="274"/>
        <v>4.2240399425778401</v>
      </c>
      <c r="L431" s="64">
        <f>IF(
                        C431="INSUMO",
                                        IFERROR(
                                            IF(
                                                INDEX(
                                                    Insumos!C:C,
                                                    MATCH(
                                                        A431&amp;B431,
                                                        Insumos!I:I,
                                                        0)
                                                )="Mao_obra",
                                                INDEX(
                                                    Insumos!F:F,
                                                    MATCH(
                                                        A431&amp;B431,
                                                        Insumos!I:I,
                                                        0)
                                                ),
                                                0
                                            ),
                                            "Não encontrado"),
                                        IFERROR(
                                            INDEX(M:M,
                                                MATCH(
                                                    A431&amp;B431,AG:AG,
                                                    0)
                                            ),
                                            "Não encontrado")
                                    )</f>
        <v>41.555039200000003</v>
      </c>
      <c r="M431" s="64">
        <f>L431*G431/1</f>
        <v>3.7622976725778403</v>
      </c>
      <c r="N431" s="64">
        <f>IF(
                        C431="INSUMO",
                                        IFERROR(
                                            IF(
                                                INDEX(
                                                    Insumos!C:C,
                                                    MATCH(
                                                        A431&amp;B431,
                                                        Insumos!I:I,
                                                        0)
                                                )="Equipamento",
                                                INDEX(
                                                    Insumos!F:F,
                                                    MATCH(
                                                        A431&amp;B431,
                                                        Insumos!I:I,
                                                        0)
                                                ),
                                                0
                                            ),
                                            "Não encontrado"),
                                        IFERROR(
                                            INDEX(O:O,
                                                MATCH(
                                                    A431&amp;B431,AG:AG,
                                                    0)
                                            ),
                                            "Não encontrado")
                                    )</f>
        <v>0</v>
      </c>
      <c r="O431" s="64">
        <f>N431*G431/1</f>
        <v>0</v>
      </c>
      <c r="P431" s="64">
        <f>IF(
                        C431="INSUMO",
                                        IFERROR(
                                            IF(
                                                INDEX(
                                                    Insumos!C:C,
                                                    MATCH(
                                                        A431&amp;B431,
                                                        Insumos!I:I,
                                                        0)
                                                )="Transporte",
                                                INDEX(
                                                    Insumos!F:F,
                                                    MATCH(
                                                        A431&amp;B431,
                                                        Insumos!I:I,
                                                        0)
                                                ),
                                                0
                                            ),
                                            "Não encontrado"),
                                        IFERROR(
                                            INDEX(Q:Q,
                                                MATCH(
                                                    A431&amp;B431,AG:AG,
                                                    0)
                                            ),
                                            "Não encontrado")
                                    )</f>
        <v>0</v>
      </c>
      <c r="Q431" s="64">
        <f>P431*G431/1</f>
        <v>0</v>
      </c>
      <c r="R431" s="64">
        <f>IF(
                        C431="INSUMO",
                                        IFERROR(
                                            IF(
                                                INDEX(
                                                    Insumos!C:C,
                                                    MATCH(
                                                        A431&amp;B431,
                                                        Insumos!I:I,
                                                        0)
                                                )="Terceirizados",
                                                INDEX(
                                                    Insumos!F:F,
                                                    MATCH(
                                                        A431&amp;B431,
                                                        Insumos!I:I,
                                                        0)
                                                ),
                                                0
                                            ),
                                            "Não encontrado"),
                                        IFERROR(
                                            INDEX(S:S,
                                                MATCH(
                                                    A431&amp;B431,AG:AG,
                                                    0)
                                            ),
                                            "Não encontrado")
                                    )</f>
        <v>0</v>
      </c>
      <c r="S431" s="64">
        <f>R431*G431/1</f>
        <v>0</v>
      </c>
      <c r="T431" s="64">
        <f>IF(
                        C431="INSUMO",
                                        IFERROR(
                                            IF(
                                                INDEX(
                                                    Insumos!C:C,
                                                    MATCH(
                                                        A431&amp;B431,
                                                        Insumos!I:I,
                                                        0)
                                                )="Comissionamento",
                                                INDEX(
                                                    Insumos!F:F,
                                                    MATCH(
                                                        A431&amp;B431,
                                                        Insumos!I:I,
                                                        0)
                                                ),
                                                0
                                            ),
                                            "Não encontrado"),
                                        IFERROR(
                                            INDEX(U:U,
                                                MATCH(
                                                    A431&amp;B431,AG:AG,
                                                    0)
                                            ),
                                            "Não encontrado")
                                    )</f>
        <v>0</v>
      </c>
      <c r="U431" s="64">
        <f>T431*G431/1</f>
        <v>0</v>
      </c>
      <c r="V431" s="64">
        <f>IF(
                        C431="INSUMO",
                                        IFERROR(
                                            IF(
                                                INDEX(
                                                    Insumos!C:C,
                                                    MATCH(
                                                        A431&amp;B431,
                                                        Insumos!I:I,
                                                        0)
                                                )="Verba",
                                                INDEX(
                                                    Insumos!F:F,
                                                    MATCH(
                                                        A431&amp;B431,
                                                        Insumos!I:I,
                                                        0)
                                                ),
                                                0
                                            ),
                                            "Não encontrado"),
                                        IFERROR(
                                            INDEX(W:W,
                                                MATCH(
                                                    A431&amp;B431,AG:AG,
                                                    0)
                                            ),
                                            "Não encontrado")
                                    )</f>
        <v>0</v>
      </c>
      <c r="W431" s="64">
        <f>V431*G431/1</f>
        <v>0</v>
      </c>
      <c r="X431" s="64">
        <f>IF(
                        C431="INSUMO",
                                        IFERROR(
                                            IF(
                                                INDEX(
                                                    Insumos!C:C,
                                                    MATCH(
                                                        A431&amp;B431,
                                                        Insumos!I:I,
                                                        0)
                                                )="Outro",
                                                INDEX(
                                                    Insumos!F:F,
                                                    MATCH(
                                                        A431&amp;B431,
                                                        Insumos!I:I,
                                                        0)
                                                ),
                                                0
                                            ),
                                            "Não encontrado"),
                                        IFERROR(
                                            INDEX(Y:Y,
                                                MATCH(
                                                    A431&amp;B431,AG:AG,
                                                    0)
                                            ),
                                            "Não encontrado")
                                    )</f>
        <v>5.0999999999999996</v>
      </c>
      <c r="Y431" s="64">
        <f>X431*G431/1</f>
        <v>0.46174226999999995</v>
      </c>
      <c r="Z431" s="64">
        <f>IF(
                            C431="INSUMO",
                            IFERROR(
                                INDEX(
                                    Insumos!F:F,
                                    MATCH(
                                        A431&amp;B431,
                                        Insumos!I:I,
                                        0)
                                ),
                                "Não encontrado"),
                            IFERROR(
                                INDEX(AA:AA,
                                    MATCH(
                                        A431&amp;B431,AG:AG,
                                        0)
                                ),
                                "Não encontrado")
                        )</f>
        <v>46.655039200000004</v>
      </c>
      <c r="AA431" s="64">
        <f>G431*Z431</f>
        <v>4.2240399425778401</v>
      </c>
      <c r="AB431" s="65"/>
      <c r="AC431" s="65"/>
      <c r="AD431" s="62" t="s">
        <v>39</v>
      </c>
      <c r="AE431" s="66"/>
      <c r="AF431" s="66"/>
    </row>
    <row r="432" spans="1:33" x14ac:dyDescent="0.25">
      <c r="A432" s="137" t="s">
        <v>189</v>
      </c>
      <c r="B432" s="68" t="s">
        <v>38</v>
      </c>
      <c r="C432" s="69" t="s">
        <v>86</v>
      </c>
      <c r="D432" s="70" t="s">
        <v>40</v>
      </c>
      <c r="E432" s="70" t="s">
        <v>190</v>
      </c>
      <c r="F432" s="71" t="s">
        <v>90</v>
      </c>
      <c r="G432" s="71">
        <v>4.5268799999999998E-2</v>
      </c>
      <c r="H432" s="72">
        <f>IF(
                        C432="INSUMO",
                                        IFERROR(
                                            IF(
                                                INDEX(
                                                    Insumos!C:C,
                                                    MATCH(
                                                        A432&amp;B432,
                                                        Insumos!I:I,
                                                        0)
                                                )="Material",
                                                INDEX(
                                                    Insumos!F:F,
                                                    MATCH(
                                                        A432&amp;B432,
                                                        Insumos!I:I,
                                                        0)
                                                ),
                                                0
                                            ),
                                            "Não encontrado"),
                                        IFERROR(
                                            INDEX(I:I,
                                                MATCH(
                                                    A432&amp;B432,AG:AG,
                                                    0)
                                            ),
                                            "Não encontrado")
                                    )</f>
        <v>0</v>
      </c>
      <c r="I432" s="72">
        <f>H432*G432/1</f>
        <v>0</v>
      </c>
      <c r="J432" s="72">
        <f t="shared" si="274"/>
        <v>30.794416399999996</v>
      </c>
      <c r="K432" s="72">
        <f t="shared" si="274"/>
        <v>1.3940262771283198</v>
      </c>
      <c r="L432" s="72">
        <f>IF(
                        C432="INSUMO",
                                        IFERROR(
                                            IF(
                                                INDEX(
                                                    Insumos!C:C,
                                                    MATCH(
                                                        A432&amp;B432,
                                                        Insumos!I:I,
                                                        0)
                                                )="Mao_obra",
                                                INDEX(
                                                    Insumos!F:F,
                                                    MATCH(
                                                        A432&amp;B432,
                                                        Insumos!I:I,
                                                        0)
                                                ),
                                                0
                                            ),
                                            "Não encontrado"),
                                        IFERROR(
                                            INDEX(M:M,
                                                MATCH(
                                                    A432&amp;B432,AG:AG,
                                                    0)
                                            ),
                                            "Não encontrado")
                                    )</f>
        <v>25.694416399999998</v>
      </c>
      <c r="M432" s="72">
        <f>L432*G432/1</f>
        <v>1.1631553971283199</v>
      </c>
      <c r="N432" s="72">
        <f>IF(
                        C432="INSUMO",
                                        IFERROR(
                                            IF(
                                                INDEX(
                                                    Insumos!C:C,
                                                    MATCH(
                                                        A432&amp;B432,
                                                        Insumos!I:I,
                                                        0)
                                                )="Equipamento",
                                                INDEX(
                                                    Insumos!F:F,
                                                    MATCH(
                                                        A432&amp;B432,
                                                        Insumos!I:I,
                                                        0)
                                                ),
                                                0
                                            ),
                                            "Não encontrado"),
                                        IFERROR(
                                            INDEX(O:O,
                                                MATCH(
                                                    A432&amp;B432,AG:AG,
                                                    0)
                                            ),
                                            "Não encontrado")
                                    )</f>
        <v>0</v>
      </c>
      <c r="O432" s="72">
        <f>N432*G432/1</f>
        <v>0</v>
      </c>
      <c r="P432" s="72">
        <f>IF(
                        C432="INSUMO",
                                        IFERROR(
                                            IF(
                                                INDEX(
                                                    Insumos!C:C,
                                                    MATCH(
                                                        A432&amp;B432,
                                                        Insumos!I:I,
                                                        0)
                                                )="Transporte",
                                                INDEX(
                                                    Insumos!F:F,
                                                    MATCH(
                                                        A432&amp;B432,
                                                        Insumos!I:I,
                                                        0)
                                                ),
                                                0
                                            ),
                                            "Não encontrado"),
                                        IFERROR(
                                            INDEX(Q:Q,
                                                MATCH(
                                                    A432&amp;B432,AG:AG,
                                                    0)
                                            ),
                                            "Não encontrado")
                                    )</f>
        <v>0</v>
      </c>
      <c r="Q432" s="72">
        <f>P432*G432/1</f>
        <v>0</v>
      </c>
      <c r="R432" s="72">
        <f>IF(
                        C432="INSUMO",
                                        IFERROR(
                                            IF(
                                                INDEX(
                                                    Insumos!C:C,
                                                    MATCH(
                                                        A432&amp;B432,
                                                        Insumos!I:I,
                                                        0)
                                                )="Terceirizados",
                                                INDEX(
                                                    Insumos!F:F,
                                                    MATCH(
                                                        A432&amp;B432,
                                                        Insumos!I:I,
                                                        0)
                                                ),
                                                0
                                            ),
                                            "Não encontrado"),
                                        IFERROR(
                                            INDEX(S:S,
                                                MATCH(
                                                    A432&amp;B432,AG:AG,
                                                    0)
                                            ),
                                            "Não encontrado")
                                    )</f>
        <v>0</v>
      </c>
      <c r="S432" s="72">
        <f>R432*G432/1</f>
        <v>0</v>
      </c>
      <c r="T432" s="72">
        <f>IF(
                        C432="INSUMO",
                                        IFERROR(
                                            IF(
                                                INDEX(
                                                    Insumos!C:C,
                                                    MATCH(
                                                        A432&amp;B432,
                                                        Insumos!I:I,
                                                        0)
                                                )="Comissionamento",
                                                INDEX(
                                                    Insumos!F:F,
                                                    MATCH(
                                                        A432&amp;B432,
                                                        Insumos!I:I,
                                                        0)
                                                ),
                                                0
                                            ),
                                            "Não encontrado"),
                                        IFERROR(
                                            INDEX(U:U,
                                                MATCH(
                                                    A432&amp;B432,AG:AG,
                                                    0)
                                            ),
                                            "Não encontrado")
                                    )</f>
        <v>0</v>
      </c>
      <c r="U432" s="72">
        <f>T432*G432/1</f>
        <v>0</v>
      </c>
      <c r="V432" s="72">
        <f>IF(
                        C432="INSUMO",
                                        IFERROR(
                                            IF(
                                                INDEX(
                                                    Insumos!C:C,
                                                    MATCH(
                                                        A432&amp;B432,
                                                        Insumos!I:I,
                                                        0)
                                                )="Verba",
                                                INDEX(
                                                    Insumos!F:F,
                                                    MATCH(
                                                        A432&amp;B432,
                                                        Insumos!I:I,
                                                        0)
                                                ),
                                                0
                                            ),
                                            "Não encontrado"),
                                        IFERROR(
                                            INDEX(W:W,
                                                MATCH(
                                                    A432&amp;B432,AG:AG,
                                                    0)
                                            ),
                                            "Não encontrado")
                                    )</f>
        <v>0</v>
      </c>
      <c r="W432" s="72">
        <f>V432*G432/1</f>
        <v>0</v>
      </c>
      <c r="X432" s="72">
        <f>IF(
                        C432="INSUMO",
                                        IFERROR(
                                            IF(
                                                INDEX(
                                                    Insumos!C:C,
                                                    MATCH(
                                                        A432&amp;B432,
                                                        Insumos!I:I,
                                                        0)
                                                )="Outro",
                                                INDEX(
                                                    Insumos!F:F,
                                                    MATCH(
                                                        A432&amp;B432,
                                                        Insumos!I:I,
                                                        0)
                                                ),
                                                0
                                            ),
                                            "Não encontrado"),
                                        IFERROR(
                                            INDEX(Y:Y,
                                                MATCH(
                                                    A432&amp;B432,AG:AG,
                                                    0)
                                            ),
                                            "Não encontrado")
                                    )</f>
        <v>5.0999999999999996</v>
      </c>
      <c r="Y432" s="72">
        <f>X432*G432/1</f>
        <v>0.23087087999999997</v>
      </c>
      <c r="Z432" s="72">
        <f>IF(
                            C432="INSUMO",
                            IFERROR(
                                INDEX(
                                    Insumos!F:F,
                                    MATCH(
                                        A432&amp;B432,
                                        Insumos!I:I,
                                        0)
                                ),
                                "Não encontrado"),
                            IFERROR(
                                INDEX(AA:AA,
                                    MATCH(
                                        A432&amp;B432,AG:AG,
                                        0)
                                ),
                                "Não encontrado")
                        )</f>
        <v>30.794416399999999</v>
      </c>
      <c r="AA432" s="72">
        <f>G432*Z432</f>
        <v>1.3940262771283198</v>
      </c>
      <c r="AB432" s="73"/>
      <c r="AC432" s="73"/>
      <c r="AD432" s="70" t="s">
        <v>39</v>
      </c>
      <c r="AE432" s="74"/>
      <c r="AF432" s="74"/>
    </row>
    <row r="433" spans="1:33" x14ac:dyDescent="0.25">
      <c r="A433" s="138" t="s">
        <v>505</v>
      </c>
      <c r="B433" s="60" t="s">
        <v>38</v>
      </c>
      <c r="C433" s="61" t="s">
        <v>45</v>
      </c>
      <c r="D433" s="62" t="s">
        <v>40</v>
      </c>
      <c r="E433" s="62" t="s">
        <v>506</v>
      </c>
      <c r="F433" s="63" t="s">
        <v>102</v>
      </c>
      <c r="G433" s="63">
        <v>1.0556000000000001</v>
      </c>
      <c r="H433" s="64">
        <f>IF(
                        C433="INSUMO",
                                        IFERROR(
                                            IF(
                                                INDEX(
                                                    Insumos!C:C,
                                                    MATCH(
                                                        A433&amp;B433,
                                                        Insumos!I:I,
                                                        0)
                                                )="Material",
                                                INDEX(
                                                    Insumos!F:F,
                                                    MATCH(
                                                        A433&amp;B433,
                                                        Insumos!I:I,
                                                        0)
                                                ),
                                                0
                                            ),
                                            "Não encontrado"),
                                        IFERROR(
                                            INDEX(I:I,
                                                MATCH(
                                                    A433&amp;B433,AG:AG,
                                                    0)
                                            ),
                                            "Não encontrado")
                                    )</f>
        <v>2.23</v>
      </c>
      <c r="I433" s="64">
        <f>H433*G433/1</f>
        <v>2.3539880000000002</v>
      </c>
      <c r="J433" s="64">
        <f t="shared" si="274"/>
        <v>0</v>
      </c>
      <c r="K433" s="64">
        <f t="shared" si="274"/>
        <v>0</v>
      </c>
      <c r="L433" s="64">
        <f>IF(
                        C433="INSUMO",
                                        IFERROR(
                                            IF(
                                                INDEX(
                                                    Insumos!C:C,
                                                    MATCH(
                                                        A433&amp;B433,
                                                        Insumos!I:I,
                                                        0)
                                                )="Mao_obra",
                                                INDEX(
                                                    Insumos!F:F,
                                                    MATCH(
                                                        A433&amp;B433,
                                                        Insumos!I:I,
                                                        0)
                                                ),
                                                0
                                            ),
                                            "Não encontrado"),
                                        IFERROR(
                                            INDEX(M:M,
                                                MATCH(
                                                    A433&amp;B433,AG:AG,
                                                    0)
                                            ),
                                            "Não encontrado")
                                    )</f>
        <v>0</v>
      </c>
      <c r="M433" s="64">
        <f>L433*G433/1</f>
        <v>0</v>
      </c>
      <c r="N433" s="64">
        <f>IF(
                        C433="INSUMO",
                                        IFERROR(
                                            IF(
                                                INDEX(
                                                    Insumos!C:C,
                                                    MATCH(
                                                        A433&amp;B433,
                                                        Insumos!I:I,
                                                        0)
                                                )="Equipamento",
                                                INDEX(
                                                    Insumos!F:F,
                                                    MATCH(
                                                        A433&amp;B433,
                                                        Insumos!I:I,
                                                        0)
                                                ),
                                                0
                                            ),
                                            "Não encontrado"),
                                        IFERROR(
                                            INDEX(O:O,
                                                MATCH(
                                                    A433&amp;B433,AG:AG,
                                                    0)
                                            ),
                                            "Não encontrado")
                                    )</f>
        <v>0</v>
      </c>
      <c r="O433" s="64">
        <f>N433*G433/1</f>
        <v>0</v>
      </c>
      <c r="P433" s="64">
        <f>IF(
                        C433="INSUMO",
                                        IFERROR(
                                            IF(
                                                INDEX(
                                                    Insumos!C:C,
                                                    MATCH(
                                                        A433&amp;B433,
                                                        Insumos!I:I,
                                                        0)
                                                )="Transporte",
                                                INDEX(
                                                    Insumos!F:F,
                                                    MATCH(
                                                        A433&amp;B433,
                                                        Insumos!I:I,
                                                        0)
                                                ),
                                                0
                                            ),
                                            "Não encontrado"),
                                        IFERROR(
                                            INDEX(Q:Q,
                                                MATCH(
                                                    A433&amp;B433,AG:AG,
                                                    0)
                                            ),
                                            "Não encontrado")
                                    )</f>
        <v>0</v>
      </c>
      <c r="Q433" s="64">
        <f>P433*G433/1</f>
        <v>0</v>
      </c>
      <c r="R433" s="64">
        <f>IF(
                        C433="INSUMO",
                                        IFERROR(
                                            IF(
                                                INDEX(
                                                    Insumos!C:C,
                                                    MATCH(
                                                        A433&amp;B433,
                                                        Insumos!I:I,
                                                        0)
                                                )="Terceirizados",
                                                INDEX(
                                                    Insumos!F:F,
                                                    MATCH(
                                                        A433&amp;B433,
                                                        Insumos!I:I,
                                                        0)
                                                ),
                                                0
                                            ),
                                            "Não encontrado"),
                                        IFERROR(
                                            INDEX(S:S,
                                                MATCH(
                                                    A433&amp;B433,AG:AG,
                                                    0)
                                            ),
                                            "Não encontrado")
                                    )</f>
        <v>0</v>
      </c>
      <c r="S433" s="64">
        <f>R433*G433/1</f>
        <v>0</v>
      </c>
      <c r="T433" s="64">
        <f>IF(
                        C433="INSUMO",
                                        IFERROR(
                                            IF(
                                                INDEX(
                                                    Insumos!C:C,
                                                    MATCH(
                                                        A433&amp;B433,
                                                        Insumos!I:I,
                                                        0)
                                                )="Comissionamento",
                                                INDEX(
                                                    Insumos!F:F,
                                                    MATCH(
                                                        A433&amp;B433,
                                                        Insumos!I:I,
                                                        0)
                                                ),
                                                0
                                            ),
                                            "Não encontrado"),
                                        IFERROR(
                                            INDEX(U:U,
                                                MATCH(
                                                    A433&amp;B433,AG:AG,
                                                    0)
                                            ),
                                            "Não encontrado")
                                    )</f>
        <v>0</v>
      </c>
      <c r="U433" s="64">
        <f>T433*G433/1</f>
        <v>0</v>
      </c>
      <c r="V433" s="64">
        <f>IF(
                        C433="INSUMO",
                                        IFERROR(
                                            IF(
                                                INDEX(
                                                    Insumos!C:C,
                                                    MATCH(
                                                        A433&amp;B433,
                                                        Insumos!I:I,
                                                        0)
                                                )="Verba",
                                                INDEX(
                                                    Insumos!F:F,
                                                    MATCH(
                                                        A433&amp;B433,
                                                        Insumos!I:I,
                                                        0)
                                                ),
                                                0
                                            ),
                                            "Não encontrado"),
                                        IFERROR(
                                            INDEX(W:W,
                                                MATCH(
                                                    A433&amp;B433,AG:AG,
                                                    0)
                                            ),
                                            "Não encontrado")
                                    )</f>
        <v>0</v>
      </c>
      <c r="W433" s="64">
        <f>V433*G433/1</f>
        <v>0</v>
      </c>
      <c r="X433" s="64">
        <f>IF(
                        C433="INSUMO",
                                        IFERROR(
                                            IF(
                                                INDEX(
                                                    Insumos!C:C,
                                                    MATCH(
                                                        A433&amp;B433,
                                                        Insumos!I:I,
                                                        0)
                                                )="Outro",
                                                INDEX(
                                                    Insumos!F:F,
                                                    MATCH(
                                                        A433&amp;B433,
                                                        Insumos!I:I,
                                                        0)
                                                ),
                                                0
                                            ),
                                            "Não encontrado"),
                                        IFERROR(
                                            INDEX(Y:Y,
                                                MATCH(
                                                    A433&amp;B433,AG:AG,
                                                    0)
                                            ),
                                            "Não encontrado")
                                    )</f>
        <v>0</v>
      </c>
      <c r="Y433" s="64">
        <f>X433*G433/1</f>
        <v>0</v>
      </c>
      <c r="Z433" s="64">
        <f>IF(
                            C433="INSUMO",
                            IFERROR(
                                INDEX(
                                    Insumos!F:F,
                                    MATCH(
                                        A433&amp;B433,
                                        Insumos!I:I,
                                        0)
                                ),
                                "Não encontrado"),
                            IFERROR(
                                INDEX(AA:AA,
                                    MATCH(
                                        A433&amp;B433,AG:AG,
                                        0)
                                ),
                                "Não encontrado")
                        )</f>
        <v>2.23</v>
      </c>
      <c r="AA433" s="64">
        <f>G433*Z433</f>
        <v>2.3539880000000002</v>
      </c>
      <c r="AB433" s="65"/>
      <c r="AC433" s="65"/>
      <c r="AD433" s="62" t="s">
        <v>39</v>
      </c>
      <c r="AE433" s="66"/>
      <c r="AF433" s="66"/>
    </row>
    <row r="434" spans="1:33" x14ac:dyDescent="0.25">
      <c r="A434" s="136" t="s">
        <v>507</v>
      </c>
      <c r="B434" s="51" t="s">
        <v>38</v>
      </c>
      <c r="C434" s="52" t="s">
        <v>39</v>
      </c>
      <c r="D434" s="53" t="s">
        <v>40</v>
      </c>
      <c r="E434" s="53" t="s">
        <v>508</v>
      </c>
      <c r="F434" s="54" t="s">
        <v>78</v>
      </c>
      <c r="G434" s="55"/>
      <c r="H434" s="56"/>
      <c r="I434" s="56">
        <f>SUM(I435:I443)</f>
        <v>327.9794768842151</v>
      </c>
      <c r="J434" s="56"/>
      <c r="K434" s="56">
        <f>SUM(K435:K443)</f>
        <v>412.24042226349769</v>
      </c>
      <c r="L434" s="56"/>
      <c r="M434" s="56">
        <f>SUM(M435:M443)</f>
        <v>344.12652065414534</v>
      </c>
      <c r="N434" s="56"/>
      <c r="O434" s="56">
        <f>SUM(O435:O443)</f>
        <v>9.6680688461097084</v>
      </c>
      <c r="P434" s="56"/>
      <c r="Q434" s="56">
        <f>SUM(Q435:Q443)</f>
        <v>0</v>
      </c>
      <c r="R434" s="56"/>
      <c r="S434" s="56">
        <f>SUM(S435:S443)</f>
        <v>0</v>
      </c>
      <c r="T434" s="56"/>
      <c r="U434" s="56">
        <f>SUM(U435:U443)</f>
        <v>0</v>
      </c>
      <c r="V434" s="56"/>
      <c r="W434" s="56">
        <f>SUM(W435:W443)</f>
        <v>0</v>
      </c>
      <c r="X434" s="56"/>
      <c r="Y434" s="56">
        <f>SUM(Y435:Y443)</f>
        <v>58.445832763242642</v>
      </c>
      <c r="Z434" s="56"/>
      <c r="AA434" s="56">
        <f>SUM(AA435:AA443)</f>
        <v>740.21989914771268</v>
      </c>
      <c r="AB434" s="57" t="s">
        <v>39</v>
      </c>
      <c r="AC434" s="57"/>
      <c r="AD434" s="53" t="s">
        <v>39</v>
      </c>
      <c r="AE434" s="58" t="s">
        <v>39</v>
      </c>
      <c r="AF434" s="58" t="s">
        <v>509</v>
      </c>
      <c r="AG434" t="str">
        <f>A434&amp;B434&amp;C434</f>
        <v>97894SINAPI</v>
      </c>
    </row>
    <row r="435" spans="1:33" x14ac:dyDescent="0.25">
      <c r="A435" s="137" t="s">
        <v>510</v>
      </c>
      <c r="B435" s="68" t="s">
        <v>38</v>
      </c>
      <c r="C435" s="69" t="s">
        <v>86</v>
      </c>
      <c r="D435" s="70" t="s">
        <v>40</v>
      </c>
      <c r="E435" s="70" t="s">
        <v>511</v>
      </c>
      <c r="F435" s="71" t="s">
        <v>108</v>
      </c>
      <c r="G435" s="71">
        <v>0.16900000000000001</v>
      </c>
      <c r="H435" s="72">
        <f>IF(
                        C435="INSUMO",
                                        IFERROR(
                                            IF(
                                                INDEX(
                                                    Insumos!C:C,
                                                    MATCH(
                                                        A435&amp;B435,
                                                        Insumos!I:I,
                                                        0)
                                                )="Material",
                                                INDEX(
                                                    Insumos!F:F,
                                                    MATCH(
                                                        A435&amp;B435,
                                                        Insumos!I:I,
                                                        0)
                                                ),
                                                0
                                            ),
                                            "Não encontrado"),
                                        IFERROR(
                                            INDEX(I:I,
                                                MATCH(
                                                    A435&amp;B435,AG:AG,
                                                    0)
                                            ),
                                            "Não encontrado")
                                    )</f>
        <v>178.35284265750002</v>
      </c>
      <c r="I435" s="72">
        <f t="shared" ref="I435:I443" si="275">H435*G435/1</f>
        <v>30.141630409117504</v>
      </c>
      <c r="J435" s="72">
        <f t="shared" ref="J435:J443" si="276">T435 + N435 + L435 + X435 + R435 + P435 + V435</f>
        <v>165.75415491068952</v>
      </c>
      <c r="K435" s="72">
        <f t="shared" ref="K435:K443" si="277">U435 + O435 + M435 + Y435 + S435 + Q435 + W435</f>
        <v>28.012452179906528</v>
      </c>
      <c r="L435" s="72">
        <f>IF(
                        C435="INSUMO",
                                        IFERROR(
                                            IF(
                                                INDEX(
                                                    Insumos!C:C,
                                                    MATCH(
                                                        A435&amp;B435,
                                                        Insumos!I:I,
                                                        0)
                                                )="Mao_obra",
                                                INDEX(
                                                    Insumos!F:F,
                                                    MATCH(
                                                        A435&amp;B435,
                                                        Insumos!I:I,
                                                        0)
                                                ),
                                                0
                                            ),
                                            "Não encontrado"),
                                        IFERROR(
                                            INDEX(M:M,
                                                MATCH(
                                                    A435&amp;B435,AG:AG,
                                                    0)
                                            ),
                                            "Não encontrado")
                                    )</f>
        <v>110.23792729304101</v>
      </c>
      <c r="M435" s="72">
        <f t="shared" ref="M435:M443" si="278">L435*G435/1</f>
        <v>18.630209712523932</v>
      </c>
      <c r="N435" s="72">
        <f>IF(
                        C435="INSUMO",
                                        IFERROR(
                                            IF(
                                                INDEX(
                                                    Insumos!C:C,
                                                    MATCH(
                                                        A435&amp;B435,
                                                        Insumos!I:I,
                                                        0)
                                                )="Equipamento",
                                                INDEX(
                                                    Insumos!F:F,
                                                    MATCH(
                                                        A435&amp;B435,
                                                        Insumos!I:I,
                                                        0)
                                                ),
                                                0
                                            ),
                                            "Não encontrado"),
                                        IFERROR(
                                            INDEX(O:O,
                                                MATCH(
                                                    A435&amp;B435,AG:AG,
                                                    0)
                                            ),
                                            "Não encontrado")
                                    )</f>
        <v>38.187489227648499</v>
      </c>
      <c r="O435" s="72">
        <f t="shared" ref="O435:O443" si="279">N435*G435/1</f>
        <v>6.4536856794725965</v>
      </c>
      <c r="P435" s="72">
        <f>IF(
                        C435="INSUMO",
                                        IFERROR(
                                            IF(
                                                INDEX(
                                                    Insumos!C:C,
                                                    MATCH(
                                                        A435&amp;B435,
                                                        Insumos!I:I,
                                                        0)
                                                )="Transporte",
                                                INDEX(
                                                    Insumos!F:F,
                                                    MATCH(
                                                        A435&amp;B435,
                                                        Insumos!I:I,
                                                        0)
                                                ),
                                                0
                                            ),
                                            "Não encontrado"),
                                        IFERROR(
                                            INDEX(Q:Q,
                                                MATCH(
                                                    A435&amp;B435,AG:AG,
                                                    0)
                                            ),
                                            "Não encontrado")
                                    )</f>
        <v>0</v>
      </c>
      <c r="Q435" s="72">
        <f t="shared" ref="Q435:Q443" si="280">P435*G435/1</f>
        <v>0</v>
      </c>
      <c r="R435" s="72">
        <f>IF(
                        C435="INSUMO",
                                        IFERROR(
                                            IF(
                                                INDEX(
                                                    Insumos!C:C,
                                                    MATCH(
                                                        A435&amp;B435,
                                                        Insumos!I:I,
                                                        0)
                                                )="Terceirizados",
                                                INDEX(
                                                    Insumos!F:F,
                                                    MATCH(
                                                        A435&amp;B435,
                                                        Insumos!I:I,
                                                        0)
                                                ),
                                                0
                                            ),
                                            "Não encontrado"),
                                        IFERROR(
                                            INDEX(S:S,
                                                MATCH(
                                                    A435&amp;B435,AG:AG,
                                                    0)
                                            ),
                                            "Não encontrado")
                                    )</f>
        <v>0</v>
      </c>
      <c r="S435" s="72">
        <f t="shared" ref="S435:S443" si="281">R435*G435/1</f>
        <v>0</v>
      </c>
      <c r="T435" s="72">
        <f>IF(
                        C435="INSUMO",
                                        IFERROR(
                                            IF(
                                                INDEX(
                                                    Insumos!C:C,
                                                    MATCH(
                                                        A435&amp;B435,
                                                        Insumos!I:I,
                                                        0)
                                                )="Comissionamento",
                                                INDEX(
                                                    Insumos!F:F,
                                                    MATCH(
                                                        A435&amp;B435,
                                                        Insumos!I:I,
                                                        0)
                                                ),
                                                0
                                            ),
                                            "Não encontrado"),
                                        IFERROR(
                                            INDEX(U:U,
                                                MATCH(
                                                    A435&amp;B435,AG:AG,
                                                    0)
                                            ),
                                            "Não encontrado")
                                    )</f>
        <v>0</v>
      </c>
      <c r="U435" s="72">
        <f t="shared" ref="U435:U443" si="282">T435*G435/1</f>
        <v>0</v>
      </c>
      <c r="V435" s="72">
        <f>IF(
                        C435="INSUMO",
                                        IFERROR(
                                            IF(
                                                INDEX(
                                                    Insumos!C:C,
                                                    MATCH(
                                                        A435&amp;B435,
                                                        Insumos!I:I,
                                                        0)
                                                )="Verba",
                                                INDEX(
                                                    Insumos!F:F,
                                                    MATCH(
                                                        A435&amp;B435,
                                                        Insumos!I:I,
                                                        0)
                                                ),
                                                0
                                            ),
                                            "Não encontrado"),
                                        IFERROR(
                                            INDEX(W:W,
                                                MATCH(
                                                    A435&amp;B435,AG:AG,
                                                    0)
                                            ),
                                            "Não encontrado")
                                    )</f>
        <v>0</v>
      </c>
      <c r="W435" s="72">
        <f t="shared" ref="W435:W443" si="283">V435*G435/1</f>
        <v>0</v>
      </c>
      <c r="X435" s="72">
        <f>IF(
                        C435="INSUMO",
                                        IFERROR(
                                            IF(
                                                INDEX(
                                                    Insumos!C:C,
                                                    MATCH(
                                                        A435&amp;B435,
                                                        Insumos!I:I,
                                                        0)
                                                )="Outro",
                                                INDEX(
                                                    Insumos!F:F,
                                                    MATCH(
                                                        A435&amp;B435,
                                                        Insumos!I:I,
                                                        0)
                                                ),
                                                0
                                            ),
                                            "Não encontrado"),
                                        IFERROR(
                                            INDEX(Y:Y,
                                                MATCH(
                                                    A435&amp;B435,AG:AG,
                                                    0)
                                            ),
                                            "Não encontrado")
                                    )</f>
        <v>17.328738389999998</v>
      </c>
      <c r="Y435" s="72">
        <f t="shared" ref="Y435:Y443" si="284">X435*G435/1</f>
        <v>2.9285567879099998</v>
      </c>
      <c r="Z435" s="72">
        <f>IF(
                            C435="INSUMO",
                            IFERROR(
                                INDEX(
                                    Insumos!F:F,
                                    MATCH(
                                        A435&amp;B435,
                                        Insumos!I:I,
                                        0)
                                ),
                                "Não encontrado"),
                            IFERROR(
                                INDEX(AA:AA,
                                    MATCH(
                                        A435&amp;B435,AG:AG,
                                        0)
                                ),
                                "Não encontrado")
                        )</f>
        <v>344.10699756818951</v>
      </c>
      <c r="AA435" s="72">
        <f t="shared" ref="AA435:AA443" si="285">G435*Z435</f>
        <v>58.154082589024028</v>
      </c>
      <c r="AB435" s="73"/>
      <c r="AC435" s="73"/>
      <c r="AD435" s="70" t="s">
        <v>39</v>
      </c>
      <c r="AE435" s="74"/>
      <c r="AF435" s="74"/>
    </row>
    <row r="436" spans="1:33" x14ac:dyDescent="0.25">
      <c r="A436" s="138" t="s">
        <v>512</v>
      </c>
      <c r="B436" s="60" t="s">
        <v>38</v>
      </c>
      <c r="C436" s="61" t="s">
        <v>86</v>
      </c>
      <c r="D436" s="62" t="s">
        <v>40</v>
      </c>
      <c r="E436" s="62" t="s">
        <v>513</v>
      </c>
      <c r="F436" s="63" t="s">
        <v>108</v>
      </c>
      <c r="G436" s="63">
        <v>9.1899999999999996E-2</v>
      </c>
      <c r="H436" s="64">
        <f>IF(
                        C436="INSUMO",
                                        IFERROR(
                                            IF(
                                                INDEX(
                                                    Insumos!C:C,
                                                    MATCH(
                                                        A436&amp;B436,
                                                        Insumos!I:I,
                                                        0)
                                                )="Material",
                                                INDEX(
                                                    Insumos!F:F,
                                                    MATCH(
                                                        A436&amp;B436,
                                                        Insumos!I:I,
                                                        0)
                                                ),
                                                0
                                            ),
                                            "Não encontrado"),
                                        IFERROR(
                                            INDEX(I:I,
                                                MATCH(
                                                    A436&amp;B436,AG:AG,
                                                    0)
                                            ),
                                            "Não encontrado")
                                    )</f>
        <v>705.00240000000008</v>
      </c>
      <c r="I436" s="64">
        <f t="shared" si="275"/>
        <v>64.789720560000006</v>
      </c>
      <c r="J436" s="64">
        <f t="shared" si="276"/>
        <v>143.424632067</v>
      </c>
      <c r="K436" s="64">
        <f t="shared" si="277"/>
        <v>13.1807236869573</v>
      </c>
      <c r="L436" s="64">
        <f>IF(
                        C436="INSUMO",
                                        IFERROR(
                                            IF(
                                                INDEX(
                                                    Insumos!C:C,
                                                    MATCH(
                                                        A436&amp;B436,
                                                        Insumos!I:I,
                                                        0)
                                                )="Mao_obra",
                                                INDEX(
                                                    Insumos!F:F,
                                                    MATCH(
                                                        A436&amp;B436,
                                                        Insumos!I:I,
                                                        0)
                                                ),
                                                0
                                            ),
                                            "Não encontrado"),
                                        IFERROR(
                                            INDEX(M:M,
                                                MATCH(
                                                    A436&amp;B436,AG:AG,
                                                    0)
                                            ),
                                            "Não encontrado")
                                    )</f>
        <v>126.555508875</v>
      </c>
      <c r="M436" s="64">
        <f t="shared" si="278"/>
        <v>11.6304512656125</v>
      </c>
      <c r="N436" s="64">
        <f>IF(
                        C436="INSUMO",
                                        IFERROR(
                                            IF(
                                                INDEX(
                                                    Insumos!C:C,
                                                    MATCH(
                                                        A436&amp;B436,
                                                        Insumos!I:I,
                                                        0)
                                                )="Equipamento",
                                                INDEX(
                                                    Insumos!F:F,
                                                    MATCH(
                                                        A436&amp;B436,
                                                        Insumos!I:I,
                                                        0)
                                                ),
                                                0
                                            ),
                                            "Não encontrado"),
                                        IFERROR(
                                            INDEX(O:O,
                                                MATCH(
                                                    A436&amp;B436,AG:AG,
                                                    0)
                                            ),
                                            "Não encontrado")
                                    )</f>
        <v>1.8822481919999998</v>
      </c>
      <c r="O436" s="64">
        <f t="shared" si="279"/>
        <v>0.17297860884479999</v>
      </c>
      <c r="P436" s="64">
        <f>IF(
                        C436="INSUMO",
                                        IFERROR(
                                            IF(
                                                INDEX(
                                                    Insumos!C:C,
                                                    MATCH(
                                                        A436&amp;B436,
                                                        Insumos!I:I,
                                                        0)
                                                )="Transporte",
                                                INDEX(
                                                    Insumos!F:F,
                                                    MATCH(
                                                        A436&amp;B436,
                                                        Insumos!I:I,
                                                        0)
                                                ),
                                                0
                                            ),
                                            "Não encontrado"),
                                        IFERROR(
                                            INDEX(Q:Q,
                                                MATCH(
                                                    A436&amp;B436,AG:AG,
                                                    0)
                                            ),
                                            "Não encontrado")
                                    )</f>
        <v>0</v>
      </c>
      <c r="Q436" s="64">
        <f t="shared" si="280"/>
        <v>0</v>
      </c>
      <c r="R436" s="64">
        <f>IF(
                        C436="INSUMO",
                                        IFERROR(
                                            IF(
                                                INDEX(
                                                    Insumos!C:C,
                                                    MATCH(
                                                        A436&amp;B436,
                                                        Insumos!I:I,
                                                        0)
                                                )="Terceirizados",
                                                INDEX(
                                                    Insumos!F:F,
                                                    MATCH(
                                                        A436&amp;B436,
                                                        Insumos!I:I,
                                                        0)
                                                ),
                                                0
                                            ),
                                            "Não encontrado"),
                                        IFERROR(
                                            INDEX(S:S,
                                                MATCH(
                                                    A436&amp;B436,AG:AG,
                                                    0)
                                            ),
                                            "Não encontrado")
                                    )</f>
        <v>0</v>
      </c>
      <c r="S436" s="64">
        <f t="shared" si="281"/>
        <v>0</v>
      </c>
      <c r="T436" s="64">
        <f>IF(
                        C436="INSUMO",
                                        IFERROR(
                                            IF(
                                                INDEX(
                                                    Insumos!C:C,
                                                    MATCH(
                                                        A436&amp;B436,
                                                        Insumos!I:I,
                                                        0)
                                                )="Comissionamento",
                                                INDEX(
                                                    Insumos!F:F,
                                                    MATCH(
                                                        A436&amp;B436,
                                                        Insumos!I:I,
                                                        0)
                                                ),
                                                0
                                            ),
                                            "Não encontrado"),
                                        IFERROR(
                                            INDEX(U:U,
                                                MATCH(
                                                    A436&amp;B436,AG:AG,
                                                    0)
                                            ),
                                            "Não encontrado")
                                    )</f>
        <v>0</v>
      </c>
      <c r="U436" s="64">
        <f t="shared" si="282"/>
        <v>0</v>
      </c>
      <c r="V436" s="64">
        <f>IF(
                        C436="INSUMO",
                                        IFERROR(
                                            IF(
                                                INDEX(
                                                    Insumos!C:C,
                                                    MATCH(
                                                        A436&amp;B436,
                                                        Insumos!I:I,
                                                        0)
                                                )="Verba",
                                                INDEX(
                                                    Insumos!F:F,
                                                    MATCH(
                                                        A436&amp;B436,
                                                        Insumos!I:I,
                                                        0)
                                                ),
                                                0
                                            ),
                                            "Não encontrado"),
                                        IFERROR(
                                            INDEX(W:W,
                                                MATCH(
                                                    A436&amp;B436,AG:AG,
                                                    0)
                                            ),
                                            "Não encontrado")
                                    )</f>
        <v>0</v>
      </c>
      <c r="W436" s="64">
        <f t="shared" si="283"/>
        <v>0</v>
      </c>
      <c r="X436" s="64">
        <f>IF(
                        C436="INSUMO",
                                        IFERROR(
                                            IF(
                                                INDEX(
                                                    Insumos!C:C,
                                                    MATCH(
                                                        A436&amp;B436,
                                                        Insumos!I:I,
                                                        0)
                                                )="Outro",
                                                INDEX(
                                                    Insumos!F:F,
                                                    MATCH(
                                                        A436&amp;B436,
                                                        Insumos!I:I,
                                                        0)
                                                ),
                                                0
                                            ),
                                            "Não encontrado"),
                                        IFERROR(
                                            INDEX(Y:Y,
                                                MATCH(
                                                    A436&amp;B436,AG:AG,
                                                    0)
                                            ),
                                            "Não encontrado")
                                    )</f>
        <v>14.986874999999998</v>
      </c>
      <c r="Y436" s="64">
        <f t="shared" si="284"/>
        <v>1.3772938124999998</v>
      </c>
      <c r="Z436" s="64">
        <f>IF(
                            C436="INSUMO",
                            IFERROR(
                                INDEX(
                                    Insumos!F:F,
                                    MATCH(
                                        A436&amp;B436,
                                        Insumos!I:I,
                                        0)
                                ),
                                "Não encontrado"),
                            IFERROR(
                                INDEX(AA:AA,
                                    MATCH(
                                        A436&amp;B436,AG:AG,
                                        0)
                                ),
                                "Não encontrado")
                        )</f>
        <v>848.42703206700003</v>
      </c>
      <c r="AA436" s="64">
        <f t="shared" si="285"/>
        <v>77.9704442469573</v>
      </c>
      <c r="AB436" s="65"/>
      <c r="AC436" s="65"/>
      <c r="AD436" s="62" t="s">
        <v>39</v>
      </c>
      <c r="AE436" s="66"/>
      <c r="AF436" s="66"/>
    </row>
    <row r="437" spans="1:33" x14ac:dyDescent="0.25">
      <c r="A437" s="137" t="s">
        <v>514</v>
      </c>
      <c r="B437" s="68" t="s">
        <v>38</v>
      </c>
      <c r="C437" s="69" t="s">
        <v>86</v>
      </c>
      <c r="D437" s="70" t="s">
        <v>40</v>
      </c>
      <c r="E437" s="70" t="s">
        <v>515</v>
      </c>
      <c r="F437" s="71" t="s">
        <v>108</v>
      </c>
      <c r="G437" s="71">
        <v>0.1008</v>
      </c>
      <c r="H437" s="72">
        <f>IF(
                        C437="INSUMO",
                                        IFERROR(
                                            IF(
                                                INDEX(
                                                    Insumos!C:C,
                                                    MATCH(
                                                        A437&amp;B437,
                                                        Insumos!I:I,
                                                        0)
                                                )="Material",
                                                INDEX(
                                                    Insumos!F:F,
                                                    MATCH(
                                                        A437&amp;B437,
                                                        Insumos!I:I,
                                                        0)
                                                ),
                                                0
                                            ),
                                            "Não encontrado"),
                                        IFERROR(
                                            INDEX(I:I,
                                                MATCH(
                                                    A437&amp;B437,AG:AG,
                                                    0)
                                            ),
                                            "Não encontrado")
                                    )</f>
        <v>1000.810078622</v>
      </c>
      <c r="I437" s="72">
        <f t="shared" si="275"/>
        <v>100.8816559250976</v>
      </c>
      <c r="J437" s="72">
        <f t="shared" si="276"/>
        <v>778.65774799320707</v>
      </c>
      <c r="K437" s="72">
        <f t="shared" si="277"/>
        <v>78.48870099771527</v>
      </c>
      <c r="L437" s="72">
        <f>IF(
                        C437="INSUMO",
                                        IFERROR(
                                            IF(
                                                INDEX(
                                                    Insumos!C:C,
                                                    MATCH(
                                                        A437&amp;B437,
                                                        Insumos!I:I,
                                                        0)
                                                )="Mao_obra",
                                                INDEX(
                                                    Insumos!F:F,
                                                    MATCH(
                                                        A437&amp;B437,
                                                        Insumos!I:I,
                                                        0)
                                                ),
                                                0
                                            ),
                                            "Não encontrado"),
                                        IFERROR(
                                            INDEX(M:M,
                                                MATCH(
                                                    A437&amp;B437,AG:AG,
                                                    0)
                                            ),
                                            "Não encontrado")
                                    )</f>
        <v>660.24537222917547</v>
      </c>
      <c r="M437" s="72">
        <f t="shared" si="278"/>
        <v>66.552733520700883</v>
      </c>
      <c r="N437" s="72">
        <f>IF(
                        C437="INSUMO",
                                        IFERROR(
                                            IF(
                                                INDEX(
                                                    Insumos!C:C,
                                                    MATCH(
                                                        A437&amp;B437,
                                                        Insumos!I:I,
                                                        0)
                                                )="Equipamento",
                                                INDEX(
                                                    Insumos!F:F,
                                                    MATCH(
                                                        A437&amp;B437,
                                                        Insumos!I:I,
                                                        0)
                                                ),
                                                0
                                            ),
                                            "Não encontrado"),
                                        IFERROR(
                                            INDEX(O:O,
                                                MATCH(
                                                    A437&amp;B437,AG:AG,
                                                    0)
                                            ),
                                            "Não encontrado")
                                    )</f>
        <v>5.4141648232316602</v>
      </c>
      <c r="O437" s="72">
        <f t="shared" si="279"/>
        <v>0.54574781418175133</v>
      </c>
      <c r="P437" s="72">
        <f>IF(
                        C437="INSUMO",
                                        IFERROR(
                                            IF(
                                                INDEX(
                                                    Insumos!C:C,
                                                    MATCH(
                                                        A437&amp;B437,
                                                        Insumos!I:I,
                                                        0)
                                                )="Transporte",
                                                INDEX(
                                                    Insumos!F:F,
                                                    MATCH(
                                                        A437&amp;B437,
                                                        Insumos!I:I,
                                                        0)
                                                ),
                                                0
                                            ),
                                            "Não encontrado"),
                                        IFERROR(
                                            INDEX(Q:Q,
                                                MATCH(
                                                    A437&amp;B437,AG:AG,
                                                    0)
                                            ),
                                            "Não encontrado")
                                    )</f>
        <v>0</v>
      </c>
      <c r="Q437" s="72">
        <f t="shared" si="280"/>
        <v>0</v>
      </c>
      <c r="R437" s="72">
        <f>IF(
                        C437="INSUMO",
                                        IFERROR(
                                            IF(
                                                INDEX(
                                                    Insumos!C:C,
                                                    MATCH(
                                                        A437&amp;B437,
                                                        Insumos!I:I,
                                                        0)
                                                )="Terceirizados",
                                                INDEX(
                                                    Insumos!F:F,
                                                    MATCH(
                                                        A437&amp;B437,
                                                        Insumos!I:I,
                                                        0)
                                                ),
                                                0
                                            ),
                                            "Não encontrado"),
                                        IFERROR(
                                            INDEX(S:S,
                                                MATCH(
                                                    A437&amp;B437,AG:AG,
                                                    0)
                                            ),
                                            "Não encontrado")
                                    )</f>
        <v>0</v>
      </c>
      <c r="S437" s="72">
        <f t="shared" si="281"/>
        <v>0</v>
      </c>
      <c r="T437" s="72">
        <f>IF(
                        C437="INSUMO",
                                        IFERROR(
                                            IF(
                                                INDEX(
                                                    Insumos!C:C,
                                                    MATCH(
                                                        A437&amp;B437,
                                                        Insumos!I:I,
                                                        0)
                                                )="Comissionamento",
                                                INDEX(
                                                    Insumos!F:F,
                                                    MATCH(
                                                        A437&amp;B437,
                                                        Insumos!I:I,
                                                        0)
                                                ),
                                                0
                                            ),
                                            "Não encontrado"),
                                        IFERROR(
                                            INDEX(U:U,
                                                MATCH(
                                                    A437&amp;B437,AG:AG,
                                                    0)
                                            ),
                                            "Não encontrado")
                                    )</f>
        <v>0</v>
      </c>
      <c r="U437" s="72">
        <f t="shared" si="282"/>
        <v>0</v>
      </c>
      <c r="V437" s="72">
        <f>IF(
                        C437="INSUMO",
                                        IFERROR(
                                            IF(
                                                INDEX(
                                                    Insumos!C:C,
                                                    MATCH(
                                                        A437&amp;B437,
                                                        Insumos!I:I,
                                                        0)
                                                )="Verba",
                                                INDEX(
                                                    Insumos!F:F,
                                                    MATCH(
                                                        A437&amp;B437,
                                                        Insumos!I:I,
                                                        0)
                                                ),
                                                0
                                            ),
                                            "Não encontrado"),
                                        IFERROR(
                                            INDEX(W:W,
                                                MATCH(
                                                    A437&amp;B437,AG:AG,
                                                    0)
                                            ),
                                            "Não encontrado")
                                    )</f>
        <v>0</v>
      </c>
      <c r="W437" s="72">
        <f t="shared" si="283"/>
        <v>0</v>
      </c>
      <c r="X437" s="72">
        <f>IF(
                        C437="INSUMO",
                                        IFERROR(
                                            IF(
                                                INDEX(
                                                    Insumos!C:C,
                                                    MATCH(
                                                        A437&amp;B437,
                                                        Insumos!I:I,
                                                        0)
                                                )="Outro",
                                                INDEX(
                                                    Insumos!F:F,
                                                    MATCH(
                                                        A437&amp;B437,
                                                        Insumos!I:I,
                                                        0)
                                                ),
                                                0
                                            ),
                                            "Não encontrado"),
                                        IFERROR(
                                            INDEX(Y:Y,
                                                MATCH(
                                                    A437&amp;B437,AG:AG,
                                                    0)
                                            ),
                                            "Não encontrado")
                                    )</f>
        <v>112.99821094079999</v>
      </c>
      <c r="Y437" s="72">
        <f t="shared" si="284"/>
        <v>11.390219662832639</v>
      </c>
      <c r="Z437" s="72">
        <f>IF(
                            C437="INSUMO",
                            IFERROR(
                                INDEX(
                                    Insumos!F:F,
                                    MATCH(
                                        A437&amp;B437,
                                        Insumos!I:I,
                                        0)
                                ),
                                "Não encontrado"),
                            IFERROR(
                                INDEX(AA:AA,
                                    MATCH(
                                        A437&amp;B437,AG:AG,
                                        0)
                                ),
                                "Não encontrado")
                        )</f>
        <v>1779.4678266152071</v>
      </c>
      <c r="AA437" s="72">
        <f t="shared" si="285"/>
        <v>179.37035692281287</v>
      </c>
      <c r="AB437" s="73"/>
      <c r="AC437" s="73"/>
      <c r="AD437" s="70" t="s">
        <v>39</v>
      </c>
      <c r="AE437" s="74"/>
      <c r="AF437" s="74"/>
    </row>
    <row r="438" spans="1:33" x14ac:dyDescent="0.25">
      <c r="A438" s="138" t="s">
        <v>88</v>
      </c>
      <c r="B438" s="60" t="s">
        <v>38</v>
      </c>
      <c r="C438" s="61" t="s">
        <v>86</v>
      </c>
      <c r="D438" s="62" t="s">
        <v>40</v>
      </c>
      <c r="E438" s="62" t="s">
        <v>89</v>
      </c>
      <c r="F438" s="63" t="s">
        <v>90</v>
      </c>
      <c r="G438" s="63">
        <v>3.7094</v>
      </c>
      <c r="H438" s="64">
        <f>IF(
                        C438="INSUMO",
                                        IFERROR(
                                            IF(
                                                INDEX(
                                                    Insumos!C:C,
                                                    MATCH(
                                                        A438&amp;B438,
                                                        Insumos!I:I,
                                                        0)
                                                )="Material",
                                                INDEX(
                                                    Insumos!F:F,
                                                    MATCH(
                                                        A438&amp;B438,
                                                        Insumos!I:I,
                                                        0)
                                                ),
                                                0
                                            ),
                                            "Não encontrado"),
                                        IFERROR(
                                            INDEX(I:I,
                                                MATCH(
                                                    A438&amp;B438,AG:AG,
                                                    0)
                                            ),
                                            "Não encontrado")
                                    )</f>
        <v>0</v>
      </c>
      <c r="I438" s="64">
        <f t="shared" si="275"/>
        <v>0</v>
      </c>
      <c r="J438" s="64">
        <f t="shared" si="276"/>
        <v>28.049120000000002</v>
      </c>
      <c r="K438" s="64">
        <f t="shared" si="277"/>
        <v>104.04540572800001</v>
      </c>
      <c r="L438" s="64">
        <f>IF(
                        C438="INSUMO",
                                        IFERROR(
                                            IF(
                                                INDEX(
                                                    Insumos!C:C,
                                                    MATCH(
                                                        A438&amp;B438,
                                                        Insumos!I:I,
                                                        0)
                                                )="Mao_obra",
                                                INDEX(
                                                    Insumos!F:F,
                                                    MATCH(
                                                        A438&amp;B438,
                                                        Insumos!I:I,
                                                        0)
                                                ),
                                                0
                                            ),
                                            "Não encontrado"),
                                        IFERROR(
                                            INDEX(M:M,
                                                MATCH(
                                                    A438&amp;B438,AG:AG,
                                                    0)
                                            ),
                                            "Não encontrado")
                                    )</f>
        <v>23.079120000000003</v>
      </c>
      <c r="M438" s="64">
        <f t="shared" si="278"/>
        <v>85.609687728000011</v>
      </c>
      <c r="N438" s="64">
        <f>IF(
                        C438="INSUMO",
                                        IFERROR(
                                            IF(
                                                INDEX(
                                                    Insumos!C:C,
                                                    MATCH(
                                                        A438&amp;B438,
                                                        Insumos!I:I,
                                                        0)
                                                )="Equipamento",
                                                INDEX(
                                                    Insumos!F:F,
                                                    MATCH(
                                                        A438&amp;B438,
                                                        Insumos!I:I,
                                                        0)
                                                ),
                                                0
                                            ),
                                            "Não encontrado"),
                                        IFERROR(
                                            INDEX(O:O,
                                                MATCH(
                                                    A438&amp;B438,AG:AG,
                                                    0)
                                            ),
                                            "Não encontrado")
                                    )</f>
        <v>0</v>
      </c>
      <c r="O438" s="64">
        <f t="shared" si="279"/>
        <v>0</v>
      </c>
      <c r="P438" s="64">
        <f>IF(
                        C438="INSUMO",
                                        IFERROR(
                                            IF(
                                                INDEX(
                                                    Insumos!C:C,
                                                    MATCH(
                                                        A438&amp;B438,
                                                        Insumos!I:I,
                                                        0)
                                                )="Transporte",
                                                INDEX(
                                                    Insumos!F:F,
                                                    MATCH(
                                                        A438&amp;B438,
                                                        Insumos!I:I,
                                                        0)
                                                ),
                                                0
                                            ),
                                            "Não encontrado"),
                                        IFERROR(
                                            INDEX(Q:Q,
                                                MATCH(
                                                    A438&amp;B438,AG:AG,
                                                    0)
                                            ),
                                            "Não encontrado")
                                    )</f>
        <v>0</v>
      </c>
      <c r="Q438" s="64">
        <f t="shared" si="280"/>
        <v>0</v>
      </c>
      <c r="R438" s="64">
        <f>IF(
                        C438="INSUMO",
                                        IFERROR(
                                            IF(
                                                INDEX(
                                                    Insumos!C:C,
                                                    MATCH(
                                                        A438&amp;B438,
                                                        Insumos!I:I,
                                                        0)
                                                )="Terceirizados",
                                                INDEX(
                                                    Insumos!F:F,
                                                    MATCH(
                                                        A438&amp;B438,
                                                        Insumos!I:I,
                                                        0)
                                                ),
                                                0
                                            ),
                                            "Não encontrado"),
                                        IFERROR(
                                            INDEX(S:S,
                                                MATCH(
                                                    A438&amp;B438,AG:AG,
                                                    0)
                                            ),
                                            "Não encontrado")
                                    )</f>
        <v>0</v>
      </c>
      <c r="S438" s="64">
        <f t="shared" si="281"/>
        <v>0</v>
      </c>
      <c r="T438" s="64">
        <f>IF(
                        C438="INSUMO",
                                        IFERROR(
                                            IF(
                                                INDEX(
                                                    Insumos!C:C,
                                                    MATCH(
                                                        A438&amp;B438,
                                                        Insumos!I:I,
                                                        0)
                                                )="Comissionamento",
                                                INDEX(
                                                    Insumos!F:F,
                                                    MATCH(
                                                        A438&amp;B438,
                                                        Insumos!I:I,
                                                        0)
                                                ),
                                                0
                                            ),
                                            "Não encontrado"),
                                        IFERROR(
                                            INDEX(U:U,
                                                MATCH(
                                                    A438&amp;B438,AG:AG,
                                                    0)
                                            ),
                                            "Não encontrado")
                                    )</f>
        <v>0</v>
      </c>
      <c r="U438" s="64">
        <f t="shared" si="282"/>
        <v>0</v>
      </c>
      <c r="V438" s="64">
        <f>IF(
                        C438="INSUMO",
                                        IFERROR(
                                            IF(
                                                INDEX(
                                                    Insumos!C:C,
                                                    MATCH(
                                                        A438&amp;B438,
                                                        Insumos!I:I,
                                                        0)
                                                )="Verba",
                                                INDEX(
                                                    Insumos!F:F,
                                                    MATCH(
                                                        A438&amp;B438,
                                                        Insumos!I:I,
                                                        0)
                                                ),
                                                0
                                            ),
                                            "Não encontrado"),
                                        IFERROR(
                                            INDEX(W:W,
                                                MATCH(
                                                    A438&amp;B438,AG:AG,
                                                    0)
                                            ),
                                            "Não encontrado")
                                    )</f>
        <v>0</v>
      </c>
      <c r="W438" s="64">
        <f t="shared" si="283"/>
        <v>0</v>
      </c>
      <c r="X438" s="64">
        <f>IF(
                        C438="INSUMO",
                                        IFERROR(
                                            IF(
                                                INDEX(
                                                    Insumos!C:C,
                                                    MATCH(
                                                        A438&amp;B438,
                                                        Insumos!I:I,
                                                        0)
                                                )="Outro",
                                                INDEX(
                                                    Insumos!F:F,
                                                    MATCH(
                                                        A438&amp;B438,
                                                        Insumos!I:I,
                                                        0)
                                                ),
                                                0
                                            ),
                                            "Não encontrado"),
                                        IFERROR(
                                            INDEX(Y:Y,
                                                MATCH(
                                                    A438&amp;B438,AG:AG,
                                                    0)
                                            ),
                                            "Não encontrado")
                                    )</f>
        <v>4.97</v>
      </c>
      <c r="Y438" s="64">
        <f t="shared" si="284"/>
        <v>18.435717999999998</v>
      </c>
      <c r="Z438" s="64">
        <f>IF(
                            C438="INSUMO",
                            IFERROR(
                                INDEX(
                                    Insumos!F:F,
                                    MATCH(
                                        A438&amp;B438,
                                        Insumos!I:I,
                                        0)
                                ),
                                "Não encontrado"),
                            IFERROR(
                                INDEX(AA:AA,
                                    MATCH(
                                        A438&amp;B438,AG:AG,
                                        0)
                                ),
                                "Não encontrado")
                        )</f>
        <v>28.049120000000002</v>
      </c>
      <c r="AA438" s="64">
        <f t="shared" si="285"/>
        <v>104.04540572800001</v>
      </c>
      <c r="AB438" s="65"/>
      <c r="AC438" s="65"/>
      <c r="AD438" s="62" t="s">
        <v>39</v>
      </c>
      <c r="AE438" s="66"/>
      <c r="AF438" s="66"/>
    </row>
    <row r="439" spans="1:33" x14ac:dyDescent="0.25">
      <c r="A439" s="137" t="s">
        <v>166</v>
      </c>
      <c r="B439" s="68" t="s">
        <v>38</v>
      </c>
      <c r="C439" s="69" t="s">
        <v>86</v>
      </c>
      <c r="D439" s="70" t="s">
        <v>40</v>
      </c>
      <c r="E439" s="70" t="s">
        <v>167</v>
      </c>
      <c r="F439" s="71" t="s">
        <v>90</v>
      </c>
      <c r="G439" s="71">
        <v>4.7210999999999999</v>
      </c>
      <c r="H439" s="72">
        <f>IF(
                        C439="INSUMO",
                                        IFERROR(
                                            IF(
                                                INDEX(
                                                    Insumos!C:C,
                                                    MATCH(
                                                        A439&amp;B439,
                                                        Insumos!I:I,
                                                        0)
                                                )="Material",
                                                INDEX(
                                                    Insumos!F:F,
                                                    MATCH(
                                                        A439&amp;B439,
                                                        Insumos!I:I,
                                                        0)
                                                ),
                                                0
                                            ),
                                            "Não encontrado"),
                                        IFERROR(
                                            INDEX(I:I,
                                                MATCH(
                                                    A439&amp;B439,AG:AG,
                                                    0)
                                            ),
                                            "Não encontrado")
                                    )</f>
        <v>0</v>
      </c>
      <c r="I439" s="72">
        <f t="shared" si="275"/>
        <v>0</v>
      </c>
      <c r="J439" s="72">
        <f t="shared" si="276"/>
        <v>38.106880000000004</v>
      </c>
      <c r="K439" s="72">
        <f t="shared" si="277"/>
        <v>179.906391168</v>
      </c>
      <c r="L439" s="72">
        <f>IF(
                        C439="INSUMO",
                                        IFERROR(
                                            IF(
                                                INDEX(
                                                    Insumos!C:C,
                                                    MATCH(
                                                        A439&amp;B439,
                                                        Insumos!I:I,
                                                        0)
                                                )="Mao_obra",
                                                INDEX(
                                                    Insumos!F:F,
                                                    MATCH(
                                                        A439&amp;B439,
                                                        Insumos!I:I,
                                                        0)
                                                ),
                                                0
                                            ),
                                            "Não encontrado"),
                                        IFERROR(
                                            INDEX(M:M,
                                                MATCH(
                                                    A439&amp;B439,AG:AG,
                                                    0)
                                            ),
                                            "Não encontrado")
                                    )</f>
        <v>33.086880000000001</v>
      </c>
      <c r="M439" s="72">
        <f t="shared" si="278"/>
        <v>156.20646916800001</v>
      </c>
      <c r="N439" s="72">
        <f>IF(
                        C439="INSUMO",
                                        IFERROR(
                                            IF(
                                                INDEX(
                                                    Insumos!C:C,
                                                    MATCH(
                                                        A439&amp;B439,
                                                        Insumos!I:I,
                                                        0)
                                                )="Equipamento",
                                                INDEX(
                                                    Insumos!F:F,
                                                    MATCH(
                                                        A439&amp;B439,
                                                        Insumos!I:I,
                                                        0)
                                                ),
                                                0
                                            ),
                                            "Não encontrado"),
                                        IFERROR(
                                            INDEX(O:O,
                                                MATCH(
                                                    A439&amp;B439,AG:AG,
                                                    0)
                                            ),
                                            "Não encontrado")
                                    )</f>
        <v>0</v>
      </c>
      <c r="O439" s="72">
        <f t="shared" si="279"/>
        <v>0</v>
      </c>
      <c r="P439" s="72">
        <f>IF(
                        C439="INSUMO",
                                        IFERROR(
                                            IF(
                                                INDEX(
                                                    Insumos!C:C,
                                                    MATCH(
                                                        A439&amp;B439,
                                                        Insumos!I:I,
                                                        0)
                                                )="Transporte",
                                                INDEX(
                                                    Insumos!F:F,
                                                    MATCH(
                                                        A439&amp;B439,
                                                        Insumos!I:I,
                                                        0)
                                                ),
                                                0
                                            ),
                                            "Não encontrado"),
                                        IFERROR(
                                            INDEX(Q:Q,
                                                MATCH(
                                                    A439&amp;B439,AG:AG,
                                                    0)
                                            ),
                                            "Não encontrado")
                                    )</f>
        <v>0</v>
      </c>
      <c r="Q439" s="72">
        <f t="shared" si="280"/>
        <v>0</v>
      </c>
      <c r="R439" s="72">
        <f>IF(
                        C439="INSUMO",
                                        IFERROR(
                                            IF(
                                                INDEX(
                                                    Insumos!C:C,
                                                    MATCH(
                                                        A439&amp;B439,
                                                        Insumos!I:I,
                                                        0)
                                                )="Terceirizados",
                                                INDEX(
                                                    Insumos!F:F,
                                                    MATCH(
                                                        A439&amp;B439,
                                                        Insumos!I:I,
                                                        0)
                                                ),
                                                0
                                            ),
                                            "Não encontrado"),
                                        IFERROR(
                                            INDEX(S:S,
                                                MATCH(
                                                    A439&amp;B439,AG:AG,
                                                    0)
                                            ),
                                            "Não encontrado")
                                    )</f>
        <v>0</v>
      </c>
      <c r="S439" s="72">
        <f t="shared" si="281"/>
        <v>0</v>
      </c>
      <c r="T439" s="72">
        <f>IF(
                        C439="INSUMO",
                                        IFERROR(
                                            IF(
                                                INDEX(
                                                    Insumos!C:C,
                                                    MATCH(
                                                        A439&amp;B439,
                                                        Insumos!I:I,
                                                        0)
                                                )="Comissionamento",
                                                INDEX(
                                                    Insumos!F:F,
                                                    MATCH(
                                                        A439&amp;B439,
                                                        Insumos!I:I,
                                                        0)
                                                ),
                                                0
                                            ),
                                            "Não encontrado"),
                                        IFERROR(
                                            INDEX(U:U,
                                                MATCH(
                                                    A439&amp;B439,AG:AG,
                                                    0)
                                            ),
                                            "Não encontrado")
                                    )</f>
        <v>0</v>
      </c>
      <c r="U439" s="72">
        <f t="shared" si="282"/>
        <v>0</v>
      </c>
      <c r="V439" s="72">
        <f>IF(
                        C439="INSUMO",
                                        IFERROR(
                                            IF(
                                                INDEX(
                                                    Insumos!C:C,
                                                    MATCH(
                                                        A439&amp;B439,
                                                        Insumos!I:I,
                                                        0)
                                                )="Verba",
                                                INDEX(
                                                    Insumos!F:F,
                                                    MATCH(
                                                        A439&amp;B439,
                                                        Insumos!I:I,
                                                        0)
                                                ),
                                                0
                                            ),
                                            "Não encontrado"),
                                        IFERROR(
                                            INDEX(W:W,
                                                MATCH(
                                                    A439&amp;B439,AG:AG,
                                                    0)
                                            ),
                                            "Não encontrado")
                                    )</f>
        <v>0</v>
      </c>
      <c r="W439" s="72">
        <f t="shared" si="283"/>
        <v>0</v>
      </c>
      <c r="X439" s="72">
        <f>IF(
                        C439="INSUMO",
                                        IFERROR(
                                            IF(
                                                INDEX(
                                                    Insumos!C:C,
                                                    MATCH(
                                                        A439&amp;B439,
                                                        Insumos!I:I,
                                                        0)
                                                )="Outro",
                                                INDEX(
                                                    Insumos!F:F,
                                                    MATCH(
                                                        A439&amp;B439,
                                                        Insumos!I:I,
                                                        0)
                                                ),
                                                0
                                            ),
                                            "Não encontrado"),
                                        IFERROR(
                                            INDEX(Y:Y,
                                                MATCH(
                                                    A439&amp;B439,AG:AG,
                                                    0)
                                            ),
                                            "Não encontrado")
                                    )</f>
        <v>5.0199999999999996</v>
      </c>
      <c r="Y439" s="72">
        <f t="shared" si="284"/>
        <v>23.699921999999997</v>
      </c>
      <c r="Z439" s="72">
        <f>IF(
                            C439="INSUMO",
                            IFERROR(
                                INDEX(
                                    Insumos!F:F,
                                    MATCH(
                                        A439&amp;B439,
                                        Insumos!I:I,
                                        0)
                                ),
                                "Não encontrado"),
                            IFERROR(
                                INDEX(AA:AA,
                                    MATCH(
                                        A439&amp;B439,AG:AG,
                                        0)
                                ),
                                "Não encontrado")
                        )</f>
        <v>38.106879999999997</v>
      </c>
      <c r="AA439" s="72">
        <f t="shared" si="285"/>
        <v>179.90639116799997</v>
      </c>
      <c r="AB439" s="73"/>
      <c r="AC439" s="73"/>
      <c r="AD439" s="70" t="s">
        <v>39</v>
      </c>
      <c r="AE439" s="74"/>
      <c r="AF439" s="74"/>
    </row>
    <row r="440" spans="1:33" x14ac:dyDescent="0.25">
      <c r="A440" s="138" t="s">
        <v>516</v>
      </c>
      <c r="B440" s="60" t="s">
        <v>38</v>
      </c>
      <c r="C440" s="61" t="s">
        <v>86</v>
      </c>
      <c r="D440" s="62" t="s">
        <v>40</v>
      </c>
      <c r="E440" s="62" t="s">
        <v>517</v>
      </c>
      <c r="F440" s="63" t="s">
        <v>108</v>
      </c>
      <c r="G440" s="63">
        <v>2.1000000000000001E-2</v>
      </c>
      <c r="H440" s="64">
        <f>IF(
                        C440="INSUMO",
                                        IFERROR(
                                            IF(
                                                INDEX(
                                                    Insumos!C:C,
                                                    MATCH(
                                                        A440&amp;B440,
                                                        Insumos!I:I,
                                                        0)
                                                )="Material",
                                                INDEX(
                                                    Insumos!F:F,
                                                    MATCH(
                                                        A440&amp;B440,
                                                        Insumos!I:I,
                                                        0)
                                                ),
                                                0
                                            ),
                                            "Não encontrado"),
                                        IFERROR(
                                            INDEX(I:I,
                                                MATCH(
                                                    A440&amp;B440,AG:AG,
                                                    0)
                                            ),
                                            "Não encontrado")
                                    )</f>
        <v>461.2296</v>
      </c>
      <c r="I440" s="64">
        <f t="shared" si="275"/>
        <v>9.6858216000000006</v>
      </c>
      <c r="J440" s="64">
        <f t="shared" si="276"/>
        <v>177.46911938495995</v>
      </c>
      <c r="K440" s="64">
        <f t="shared" si="277"/>
        <v>3.7268515070841599</v>
      </c>
      <c r="L440" s="64">
        <f>IF(
                        C440="INSUMO",
                                        IFERROR(
                                            IF(
                                                INDEX(
                                                    Insumos!C:C,
                                                    MATCH(
                                                        A440&amp;B440,
                                                        Insumos!I:I,
                                                        0)
                                                )="Mao_obra",
                                                INDEX(
                                                    Insumos!F:F,
                                                    MATCH(
                                                        A440&amp;B440,
                                                        Insumos!I:I,
                                                        0)
                                                ),
                                                0
                                            ),
                                            "Não encontrado"),
                                        IFERROR(
                                            INDEX(M:M,
                                                MATCH(
                                                    A440&amp;B440,AG:AG,
                                                    0)
                                            ),
                                            "Não encontrado")
                                    )</f>
        <v>156.59134964799998</v>
      </c>
      <c r="M440" s="64">
        <f t="shared" si="278"/>
        <v>3.2884183426079998</v>
      </c>
      <c r="N440" s="64">
        <f>IF(
                        C440="INSUMO",
                                        IFERROR(
                                            IF(
                                                INDEX(
                                                    Insumos!C:C,
                                                    MATCH(
                                                        A440&amp;B440,
                                                        Insumos!I:I,
                                                        0)
                                                )="Equipamento",
                                                INDEX(
                                                    Insumos!F:F,
                                                    MATCH(
                                                        A440&amp;B440,
                                                        Insumos!I:I,
                                                        0)
                                                ),
                                                0
                                            ),
                                            "Não encontrado"),
                                        IFERROR(
                                            INDEX(O:O,
                                                MATCH(
                                                    A440&amp;B440,AG:AG,
                                                    0)
                                            ),
                                            "Não encontrado")
                                    )</f>
        <v>2.3302697369600001</v>
      </c>
      <c r="O440" s="64">
        <f t="shared" si="279"/>
        <v>4.8935664476160004E-2</v>
      </c>
      <c r="P440" s="64">
        <f>IF(
                        C440="INSUMO",
                                        IFERROR(
                                            IF(
                                                INDEX(
                                                    Insumos!C:C,
                                                    MATCH(
                                                        A440&amp;B440,
                                                        Insumos!I:I,
                                                        0)
                                                )="Transporte",
                                                INDEX(
                                                    Insumos!F:F,
                                                    MATCH(
                                                        A440&amp;B440,
                                                        Insumos!I:I,
                                                        0)
                                                ),
                                                0
                                            ),
                                            "Não encontrado"),
                                        IFERROR(
                                            INDEX(Q:Q,
                                                MATCH(
                                                    A440&amp;B440,AG:AG,
                                                    0)
                                            ),
                                            "Não encontrado")
                                    )</f>
        <v>0</v>
      </c>
      <c r="Q440" s="64">
        <f t="shared" si="280"/>
        <v>0</v>
      </c>
      <c r="R440" s="64">
        <f>IF(
                        C440="INSUMO",
                                        IFERROR(
                                            IF(
                                                INDEX(
                                                    Insumos!C:C,
                                                    MATCH(
                                                        A440&amp;B440,
                                                        Insumos!I:I,
                                                        0)
                                                )="Terceirizados",
                                                INDEX(
                                                    Insumos!F:F,
                                                    MATCH(
                                                        A440&amp;B440,
                                                        Insumos!I:I,
                                                        0)
                                                ),
                                                0
                                            ),
                                            "Não encontrado"),
                                        IFERROR(
                                            INDEX(S:S,
                                                MATCH(
                                                    A440&amp;B440,AG:AG,
                                                    0)
                                            ),
                                            "Não encontrado")
                                    )</f>
        <v>0</v>
      </c>
      <c r="S440" s="64">
        <f t="shared" si="281"/>
        <v>0</v>
      </c>
      <c r="T440" s="64">
        <f>IF(
                        C440="INSUMO",
                                        IFERROR(
                                            IF(
                                                INDEX(
                                                    Insumos!C:C,
                                                    MATCH(
                                                        A440&amp;B440,
                                                        Insumos!I:I,
                                                        0)
                                                )="Comissionamento",
                                                INDEX(
                                                    Insumos!F:F,
                                                    MATCH(
                                                        A440&amp;B440,
                                                        Insumos!I:I,
                                                        0)
                                                ),
                                                0
                                            ),
                                            "Não encontrado"),
                                        IFERROR(
                                            INDEX(U:U,
                                                MATCH(
                                                    A440&amp;B440,AG:AG,
                                                    0)
                                            ),
                                            "Não encontrado")
                                    )</f>
        <v>0</v>
      </c>
      <c r="U440" s="64">
        <f t="shared" si="282"/>
        <v>0</v>
      </c>
      <c r="V440" s="64">
        <f>IF(
                        C440="INSUMO",
                                        IFERROR(
                                            IF(
                                                INDEX(
                                                    Insumos!C:C,
                                                    MATCH(
                                                        A440&amp;B440,
                                                        Insumos!I:I,
                                                        0)
                                                )="Verba",
                                                INDEX(
                                                    Insumos!F:F,
                                                    MATCH(
                                                        A440&amp;B440,
                                                        Insumos!I:I,
                                                        0)
                                                ),
                                                0
                                            ),
                                            "Não encontrado"),
                                        IFERROR(
                                            INDEX(W:W,
                                                MATCH(
                                                    A440&amp;B440,AG:AG,
                                                    0)
                                            ),
                                            "Não encontrado")
                                    )</f>
        <v>0</v>
      </c>
      <c r="W440" s="64">
        <f t="shared" si="283"/>
        <v>0</v>
      </c>
      <c r="X440" s="64">
        <f>IF(
                        C440="INSUMO",
                                        IFERROR(
                                            IF(
                                                INDEX(
                                                    Insumos!C:C,
                                                    MATCH(
                                                        A440&amp;B440,
                                                        Insumos!I:I,
                                                        0)
                                                )="Outro",
                                                INDEX(
                                                    Insumos!F:F,
                                                    MATCH(
                                                        A440&amp;B440,
                                                        Insumos!I:I,
                                                        0)
                                                ),
                                                0
                                            ),
                                            "Não encontrado"),
                                        IFERROR(
                                            INDEX(Y:Y,
                                                MATCH(
                                                    A440&amp;B440,AG:AG,
                                                    0)
                                            ),
                                            "Não encontrado")
                                    )</f>
        <v>18.547499999999996</v>
      </c>
      <c r="Y440" s="64">
        <f t="shared" si="284"/>
        <v>0.38949749999999994</v>
      </c>
      <c r="Z440" s="64">
        <f>IF(
                            C440="INSUMO",
                            IFERROR(
                                INDEX(
                                    Insumos!F:F,
                                    MATCH(
                                        A440&amp;B440,
                                        Insumos!I:I,
                                        0)
                                ),
                                "Não encontrado"),
                            IFERROR(
                                INDEX(AA:AA,
                                    MATCH(
                                        A440&amp;B440,AG:AG,
                                        0)
                                ),
                                "Não encontrado")
                        )</f>
        <v>638.69871938495999</v>
      </c>
      <c r="AA440" s="64">
        <f t="shared" si="285"/>
        <v>13.41267310708416</v>
      </c>
      <c r="AB440" s="65"/>
      <c r="AC440" s="65"/>
      <c r="AD440" s="62" t="s">
        <v>39</v>
      </c>
      <c r="AE440" s="66"/>
      <c r="AF440" s="66"/>
    </row>
    <row r="441" spans="1:33" x14ac:dyDescent="0.25">
      <c r="A441" s="137" t="s">
        <v>158</v>
      </c>
      <c r="B441" s="68" t="s">
        <v>38</v>
      </c>
      <c r="C441" s="69" t="s">
        <v>86</v>
      </c>
      <c r="D441" s="70" t="s">
        <v>40</v>
      </c>
      <c r="E441" s="70" t="s">
        <v>159</v>
      </c>
      <c r="F441" s="71" t="s">
        <v>111</v>
      </c>
      <c r="G441" s="71">
        <v>4.02E-2</v>
      </c>
      <c r="H441" s="72">
        <f>IF(
                        C441="INSUMO",
                                        IFERROR(
                                            IF(
                                                INDEX(
                                                    Insumos!C:C,
                                                    MATCH(
                                                        A441&amp;B441,
                                                        Insumos!I:I,
                                                        0)
                                                )="Material",
                                                INDEX(
                                                    Insumos!F:F,
                                                    MATCH(
                                                        A441&amp;B441,
                                                        Insumos!I:I,
                                                        0)
                                                ),
                                                0
                                            ),
                                            "Não encontrado"),
                                        IFERROR(
                                            INDEX(I:I,
                                                MATCH(
                                                    A441&amp;B441,AG:AG,
                                                    0)
                                            ),
                                            "Não encontrado")
                                    )</f>
        <v>0</v>
      </c>
      <c r="I441" s="72">
        <f t="shared" si="275"/>
        <v>0</v>
      </c>
      <c r="J441" s="72">
        <f t="shared" si="276"/>
        <v>71.444533056000012</v>
      </c>
      <c r="K441" s="72">
        <f t="shared" si="277"/>
        <v>2.8720702288512001</v>
      </c>
      <c r="L441" s="72">
        <f>IF(
                        C441="INSUMO",
                                        IFERROR(
                                            IF(
                                                INDEX(
                                                    Insumos!C:C,
                                                    MATCH(
                                                        A441&amp;B441,
                                                        Insumos!I:I,
                                                        0)
                                                )="Mao_obra",
                                                INDEX(
                                                    Insumos!F:F,
                                                    MATCH(
                                                        A441&amp;B441,
                                                        Insumos!I:I,
                                                        0)
                                                ),
                                                0
                                            ),
                                            "Não encontrado"),
                                        IFERROR(
                                            INDEX(M:M,
                                                MATCH(
                                                    A441&amp;B441,AG:AG,
                                                    0)
                                            ),
                                            "Não encontrado")
                                    )</f>
        <v>36.870633000000005</v>
      </c>
      <c r="M441" s="72">
        <f t="shared" si="278"/>
        <v>1.4821994466000001</v>
      </c>
      <c r="N441" s="72">
        <f>IF(
                        C441="INSUMO",
                                        IFERROR(
                                            IF(
                                                INDEX(
                                                    Insumos!C:C,
                                                    MATCH(
                                                        A441&amp;B441,
                                                        Insumos!I:I,
                                                        0)
                                                )="Equipamento",
                                                INDEX(
                                                    Insumos!F:F,
                                                    MATCH(
                                                        A441&amp;B441,
                                                        Insumos!I:I,
                                                        0)
                                                ),
                                                0
                                            ),
                                            "Não encontrado"),
                                        IFERROR(
                                            INDEX(O:O,
                                                MATCH(
                                                    A441&amp;B441,AG:AG,
                                                    0)
                                            ),
                                            "Não encontrado")
                                    )</f>
        <v>30.823900056000003</v>
      </c>
      <c r="O441" s="72">
        <f t="shared" si="279"/>
        <v>1.2391207822512</v>
      </c>
      <c r="P441" s="72">
        <f>IF(
                        C441="INSUMO",
                                        IFERROR(
                                            IF(
                                                INDEX(
                                                    Insumos!C:C,
                                                    MATCH(
                                                        A441&amp;B441,
                                                        Insumos!I:I,
                                                        0)
                                                )="Transporte",
                                                INDEX(
                                                    Insumos!F:F,
                                                    MATCH(
                                                        A441&amp;B441,
                                                        Insumos!I:I,
                                                        0)
                                                ),
                                                0
                                            ),
                                            "Não encontrado"),
                                        IFERROR(
                                            INDEX(Q:Q,
                                                MATCH(
                                                    A441&amp;B441,AG:AG,
                                                    0)
                                            ),
                                            "Não encontrado")
                                    )</f>
        <v>0</v>
      </c>
      <c r="Q441" s="72">
        <f t="shared" si="280"/>
        <v>0</v>
      </c>
      <c r="R441" s="72">
        <f>IF(
                        C441="INSUMO",
                                        IFERROR(
                                            IF(
                                                INDEX(
                                                    Insumos!C:C,
                                                    MATCH(
                                                        A441&amp;B441,
                                                        Insumos!I:I,
                                                        0)
                                                )="Terceirizados",
                                                INDEX(
                                                    Insumos!F:F,
                                                    MATCH(
                                                        A441&amp;B441,
                                                        Insumos!I:I,
                                                        0)
                                                ),
                                                0
                                            ),
                                            "Não encontrado"),
                                        IFERROR(
                                            INDEX(S:S,
                                                MATCH(
                                                    A441&amp;B441,AG:AG,
                                                    0)
                                            ),
                                            "Não encontrado")
                                    )</f>
        <v>0</v>
      </c>
      <c r="S441" s="72">
        <f t="shared" si="281"/>
        <v>0</v>
      </c>
      <c r="T441" s="72">
        <f>IF(
                        C441="INSUMO",
                                        IFERROR(
                                            IF(
                                                INDEX(
                                                    Insumos!C:C,
                                                    MATCH(
                                                        A441&amp;B441,
                                                        Insumos!I:I,
                                                        0)
                                                )="Comissionamento",
                                                INDEX(
                                                    Insumos!F:F,
                                                    MATCH(
                                                        A441&amp;B441,
                                                        Insumos!I:I,
                                                        0)
                                                ),
                                                0
                                            ),
                                            "Não encontrado"),
                                        IFERROR(
                                            INDEX(U:U,
                                                MATCH(
                                                    A441&amp;B441,AG:AG,
                                                    0)
                                            ),
                                            "Não encontrado")
                                    )</f>
        <v>0</v>
      </c>
      <c r="U441" s="72">
        <f t="shared" si="282"/>
        <v>0</v>
      </c>
      <c r="V441" s="72">
        <f>IF(
                        C441="INSUMO",
                                        IFERROR(
                                            IF(
                                                INDEX(
                                                    Insumos!C:C,
                                                    MATCH(
                                                        A441&amp;B441,
                                                        Insumos!I:I,
                                                        0)
                                                )="Verba",
                                                INDEX(
                                                    Insumos!F:F,
                                                    MATCH(
                                                        A441&amp;B441,
                                                        Insumos!I:I,
                                                        0)
                                                ),
                                                0
                                            ),
                                            "Não encontrado"),
                                        IFERROR(
                                            INDEX(W:W,
                                                MATCH(
                                                    A441&amp;B441,AG:AG,
                                                    0)
                                            ),
                                            "Não encontrado")
                                    )</f>
        <v>0</v>
      </c>
      <c r="W441" s="72">
        <f t="shared" si="283"/>
        <v>0</v>
      </c>
      <c r="X441" s="72">
        <f>IF(
                        C441="INSUMO",
                                        IFERROR(
                                            IF(
                                                INDEX(
                                                    Insumos!C:C,
                                                    MATCH(
                                                        A441&amp;B441,
                                                        Insumos!I:I,
                                                        0)
                                                )="Outro",
                                                INDEX(
                                                    Insumos!F:F,
                                                    MATCH(
                                                        A441&amp;B441,
                                                        Insumos!I:I,
                                                        0)
                                                ),
                                                0
                                            ),
                                            "Não encontrado"),
                                        IFERROR(
                                            INDEX(Y:Y,
                                                MATCH(
                                                    A441&amp;B441,AG:AG,
                                                    0)
                                            ),
                                            "Não encontrado")
                                    )</f>
        <v>3.7499999999999996</v>
      </c>
      <c r="Y441" s="72">
        <f t="shared" si="284"/>
        <v>0.15074999999999997</v>
      </c>
      <c r="Z441" s="72">
        <f>IF(
                            C441="INSUMO",
                            IFERROR(
                                INDEX(
                                    Insumos!F:F,
                                    MATCH(
                                        A441&amp;B441,
                                        Insumos!I:I,
                                        0)
                                ),
                                "Não encontrado"),
                            IFERROR(
                                INDEX(AA:AA,
                                    MATCH(
                                        A441&amp;B441,AG:AG,
                                        0)
                                ),
                                "Não encontrado")
                        )</f>
        <v>71.444533056000012</v>
      </c>
      <c r="AA441" s="72">
        <f t="shared" si="285"/>
        <v>2.8720702288512006</v>
      </c>
      <c r="AB441" s="73"/>
      <c r="AC441" s="73"/>
      <c r="AD441" s="70" t="s">
        <v>39</v>
      </c>
      <c r="AE441" s="74"/>
      <c r="AF441" s="74"/>
    </row>
    <row r="442" spans="1:33" x14ac:dyDescent="0.25">
      <c r="A442" s="138" t="s">
        <v>160</v>
      </c>
      <c r="B442" s="60" t="s">
        <v>38</v>
      </c>
      <c r="C442" s="61" t="s">
        <v>86</v>
      </c>
      <c r="D442" s="62" t="s">
        <v>40</v>
      </c>
      <c r="E442" s="62" t="s">
        <v>161</v>
      </c>
      <c r="F442" s="63" t="s">
        <v>114</v>
      </c>
      <c r="G442" s="63">
        <v>1.9699999999999999E-2</v>
      </c>
      <c r="H442" s="64">
        <f>IF(
                        C442="INSUMO",
                                        IFERROR(
                                            IF(
                                                INDEX(
                                                    Insumos!C:C,
                                                    MATCH(
                                                        A442&amp;B442,
                                                        Insumos!I:I,
                                                        0)
                                                )="Material",
                                                INDEX(
                                                    Insumos!F:F,
                                                    MATCH(
                                                        A442&amp;B442,
                                                        Insumos!I:I,
                                                        0)
                                                ),
                                                0
                                            ),
                                            "Não encontrado"),
                                        IFERROR(
                                            INDEX(I:I,
                                                MATCH(
                                                    A442&amp;B442,AG:AG,
                                                    0)
                                            ),
                                            "Não encontrado")
                                    )</f>
        <v>57.918699999999994</v>
      </c>
      <c r="I442" s="64">
        <f t="shared" si="275"/>
        <v>1.1409983899999998</v>
      </c>
      <c r="J442" s="64">
        <f t="shared" si="276"/>
        <v>101.92014045600001</v>
      </c>
      <c r="K442" s="64">
        <f t="shared" si="277"/>
        <v>2.0078267669832002</v>
      </c>
      <c r="L442" s="64">
        <f>IF(
                        C442="INSUMO",
                                        IFERROR(
                                            IF(
                                                INDEX(
                                                    Insumos!C:C,
                                                    MATCH(
                                                        A442&amp;B442,
                                                        Insumos!I:I,
                                                        0)
                                                )="Mao_obra",
                                                INDEX(
                                                    Insumos!F:F,
                                                    MATCH(
                                                        A442&amp;B442,
                                                        Insumos!I:I,
                                                        0)
                                                ),
                                                0
                                            ),
                                            "Não encontrado"),
                                        IFERROR(
                                            INDEX(M:M,
                                                MATCH(
                                                    A442&amp;B442,AG:AG,
                                                    0)
                                            ),
                                            "Não encontrado")
                                    )</f>
        <v>36.870633000000005</v>
      </c>
      <c r="M442" s="64">
        <f t="shared" si="278"/>
        <v>0.72635147010000001</v>
      </c>
      <c r="N442" s="64">
        <f>IF(
                        C442="INSUMO",
                                        IFERROR(
                                            IF(
                                                INDEX(
                                                    Insumos!C:C,
                                                    MATCH(
                                                        A442&amp;B442,
                                                        Insumos!I:I,
                                                        0)
                                                )="Equipamento",
                                                INDEX(
                                                    Insumos!F:F,
                                                    MATCH(
                                                        A442&amp;B442,
                                                        Insumos!I:I,
                                                        0)
                                                ),
                                                0
                                            ),
                                            "Não encontrado"),
                                        IFERROR(
                                            INDEX(O:O,
                                                MATCH(
                                                    A442&amp;B442,AG:AG,
                                                    0)
                                            ),
                                            "Não encontrado")
                                    )</f>
        <v>61.299507456000001</v>
      </c>
      <c r="O442" s="64">
        <f t="shared" si="279"/>
        <v>1.2076002968832</v>
      </c>
      <c r="P442" s="64">
        <f>IF(
                        C442="INSUMO",
                                        IFERROR(
                                            IF(
                                                INDEX(
                                                    Insumos!C:C,
                                                    MATCH(
                                                        A442&amp;B442,
                                                        Insumos!I:I,
                                                        0)
                                                )="Transporte",
                                                INDEX(
                                                    Insumos!F:F,
                                                    MATCH(
                                                        A442&amp;B442,
                                                        Insumos!I:I,
                                                        0)
                                                ),
                                                0
                                            ),
                                            "Não encontrado"),
                                        IFERROR(
                                            INDEX(Q:Q,
                                                MATCH(
                                                    A442&amp;B442,AG:AG,
                                                    0)
                                            ),
                                            "Não encontrado")
                                    )</f>
        <v>0</v>
      </c>
      <c r="Q442" s="64">
        <f t="shared" si="280"/>
        <v>0</v>
      </c>
      <c r="R442" s="64">
        <f>IF(
                        C442="INSUMO",
                                        IFERROR(
                                            IF(
                                                INDEX(
                                                    Insumos!C:C,
                                                    MATCH(
                                                        A442&amp;B442,
                                                        Insumos!I:I,
                                                        0)
                                                )="Terceirizados",
                                                INDEX(
                                                    Insumos!F:F,
                                                    MATCH(
                                                        A442&amp;B442,
                                                        Insumos!I:I,
                                                        0)
                                                ),
                                                0
                                            ),
                                            "Não encontrado"),
                                        IFERROR(
                                            INDEX(S:S,
                                                MATCH(
                                                    A442&amp;B442,AG:AG,
                                                    0)
                                            ),
                                            "Não encontrado")
                                    )</f>
        <v>0</v>
      </c>
      <c r="S442" s="64">
        <f t="shared" si="281"/>
        <v>0</v>
      </c>
      <c r="T442" s="64">
        <f>IF(
                        C442="INSUMO",
                                        IFERROR(
                                            IF(
                                                INDEX(
                                                    Insumos!C:C,
                                                    MATCH(
                                                        A442&amp;B442,
                                                        Insumos!I:I,
                                                        0)
                                                )="Comissionamento",
                                                INDEX(
                                                    Insumos!F:F,
                                                    MATCH(
                                                        A442&amp;B442,
                                                        Insumos!I:I,
                                                        0)
                                                ),
                                                0
                                            ),
                                            "Não encontrado"),
                                        IFERROR(
                                            INDEX(U:U,
                                                MATCH(
                                                    A442&amp;B442,AG:AG,
                                                    0)
                                            ),
                                            "Não encontrado")
                                    )</f>
        <v>0</v>
      </c>
      <c r="U442" s="64">
        <f t="shared" si="282"/>
        <v>0</v>
      </c>
      <c r="V442" s="64">
        <f>IF(
                        C442="INSUMO",
                                        IFERROR(
                                            IF(
                                                INDEX(
                                                    Insumos!C:C,
                                                    MATCH(
                                                        A442&amp;B442,
                                                        Insumos!I:I,
                                                        0)
                                                )="Verba",
                                                INDEX(
                                                    Insumos!F:F,
                                                    MATCH(
                                                        A442&amp;B442,
                                                        Insumos!I:I,
                                                        0)
                                                ),
                                                0
                                            ),
                                            "Não encontrado"),
                                        IFERROR(
                                            INDEX(W:W,
                                                MATCH(
                                                    A442&amp;B442,AG:AG,
                                                    0)
                                            ),
                                            "Não encontrado")
                                    )</f>
        <v>0</v>
      </c>
      <c r="W442" s="64">
        <f t="shared" si="283"/>
        <v>0</v>
      </c>
      <c r="X442" s="64">
        <f>IF(
                        C442="INSUMO",
                                        IFERROR(
                                            IF(
                                                INDEX(
                                                    Insumos!C:C,
                                                    MATCH(
                                                        A442&amp;B442,
                                                        Insumos!I:I,
                                                        0)
                                                )="Outro",
                                                INDEX(
                                                    Insumos!F:F,
                                                    MATCH(
                                                        A442&amp;B442,
                                                        Insumos!I:I,
                                                        0)
                                                ),
                                                0
                                            ),
                                            "Não encontrado"),
                                        IFERROR(
                                            INDEX(Y:Y,
                                                MATCH(
                                                    A442&amp;B442,AG:AG,
                                                    0)
                                            ),
                                            "Não encontrado")
                                    )</f>
        <v>3.7499999999999996</v>
      </c>
      <c r="Y442" s="64">
        <f t="shared" si="284"/>
        <v>7.3874999999999982E-2</v>
      </c>
      <c r="Z442" s="64">
        <f>IF(
                            C442="INSUMO",
                            IFERROR(
                                INDEX(
                                    Insumos!F:F,
                                    MATCH(
                                        A442&amp;B442,
                                        Insumos!I:I,
                                        0)
                                ),
                                "Não encontrado"),
                            IFERROR(
                                INDEX(AA:AA,
                                    MATCH(
                                        A442&amp;B442,AG:AG,
                                        0)
                                ),
                                "Não encontrado")
                        )</f>
        <v>159.83884045600001</v>
      </c>
      <c r="AA442" s="64">
        <f t="shared" si="285"/>
        <v>3.1488251569832002</v>
      </c>
      <c r="AB442" s="65"/>
      <c r="AC442" s="65"/>
      <c r="AD442" s="62" t="s">
        <v>39</v>
      </c>
      <c r="AE442" s="66"/>
      <c r="AF442" s="66"/>
    </row>
    <row r="443" spans="1:33" x14ac:dyDescent="0.25">
      <c r="A443" s="137" t="s">
        <v>518</v>
      </c>
      <c r="B443" s="68" t="s">
        <v>38</v>
      </c>
      <c r="C443" s="69" t="s">
        <v>45</v>
      </c>
      <c r="D443" s="70" t="s">
        <v>40</v>
      </c>
      <c r="E443" s="70" t="s">
        <v>519</v>
      </c>
      <c r="F443" s="71" t="s">
        <v>78</v>
      </c>
      <c r="G443" s="71">
        <v>32.794499999999999</v>
      </c>
      <c r="H443" s="72">
        <f>IF(
                        C443="INSUMO",
                                        IFERROR(
                                            IF(
                                                INDEX(
                                                    Insumos!C:C,
                                                    MATCH(
                                                        A443&amp;B443,
                                                        Insumos!I:I,
                                                        0)
                                                )="Material",
                                                INDEX(
                                                    Insumos!F:F,
                                                    MATCH(
                                                        A443&amp;B443,
                                                        Insumos!I:I,
                                                        0)
                                                ),
                                                0
                                            ),
                                            "Não encontrado"),
                                        IFERROR(
                                            INDEX(I:I,
                                                MATCH(
                                                    A443&amp;B443,AG:AG,
                                                    0)
                                            ),
                                            "Não encontrado")
                                    )</f>
        <v>3.7</v>
      </c>
      <c r="I443" s="72">
        <f t="shared" si="275"/>
        <v>121.33965000000001</v>
      </c>
      <c r="J443" s="72">
        <f t="shared" si="276"/>
        <v>0</v>
      </c>
      <c r="K443" s="72">
        <f t="shared" si="277"/>
        <v>0</v>
      </c>
      <c r="L443" s="72">
        <f>IF(
                        C443="INSUMO",
                                        IFERROR(
                                            IF(
                                                INDEX(
                                                    Insumos!C:C,
                                                    MATCH(
                                                        A443&amp;B443,
                                                        Insumos!I:I,
                                                        0)
                                                )="Mao_obra",
                                                INDEX(
                                                    Insumos!F:F,
                                                    MATCH(
                                                        A443&amp;B443,
                                                        Insumos!I:I,
                                                        0)
                                                ),
                                                0
                                            ),
                                            "Não encontrado"),
                                        IFERROR(
                                            INDEX(M:M,
                                                MATCH(
                                                    A443&amp;B443,AG:AG,
                                                    0)
                                            ),
                                            "Não encontrado")
                                    )</f>
        <v>0</v>
      </c>
      <c r="M443" s="72">
        <f t="shared" si="278"/>
        <v>0</v>
      </c>
      <c r="N443" s="72">
        <f>IF(
                        C443="INSUMO",
                                        IFERROR(
                                            IF(
                                                INDEX(
                                                    Insumos!C:C,
                                                    MATCH(
                                                        A443&amp;B443,
                                                        Insumos!I:I,
                                                        0)
                                                )="Equipamento",
                                                INDEX(
                                                    Insumos!F:F,
                                                    MATCH(
                                                        A443&amp;B443,
                                                        Insumos!I:I,
                                                        0)
                                                ),
                                                0
                                            ),
                                            "Não encontrado"),
                                        IFERROR(
                                            INDEX(O:O,
                                                MATCH(
                                                    A443&amp;B443,AG:AG,
                                                    0)
                                            ),
                                            "Não encontrado")
                                    )</f>
        <v>0</v>
      </c>
      <c r="O443" s="72">
        <f t="shared" si="279"/>
        <v>0</v>
      </c>
      <c r="P443" s="72">
        <f>IF(
                        C443="INSUMO",
                                        IFERROR(
                                            IF(
                                                INDEX(
                                                    Insumos!C:C,
                                                    MATCH(
                                                        A443&amp;B443,
                                                        Insumos!I:I,
                                                        0)
                                                )="Transporte",
                                                INDEX(
                                                    Insumos!F:F,
                                                    MATCH(
                                                        A443&amp;B443,
                                                        Insumos!I:I,
                                                        0)
                                                ),
                                                0
                                            ),
                                            "Não encontrado"),
                                        IFERROR(
                                            INDEX(Q:Q,
                                                MATCH(
                                                    A443&amp;B443,AG:AG,
                                                    0)
                                            ),
                                            "Não encontrado")
                                    )</f>
        <v>0</v>
      </c>
      <c r="Q443" s="72">
        <f t="shared" si="280"/>
        <v>0</v>
      </c>
      <c r="R443" s="72">
        <f>IF(
                        C443="INSUMO",
                                        IFERROR(
                                            IF(
                                                INDEX(
                                                    Insumos!C:C,
                                                    MATCH(
                                                        A443&amp;B443,
                                                        Insumos!I:I,
                                                        0)
                                                )="Terceirizados",
                                                INDEX(
                                                    Insumos!F:F,
                                                    MATCH(
                                                        A443&amp;B443,
                                                        Insumos!I:I,
                                                        0)
                                                ),
                                                0
                                            ),
                                            "Não encontrado"),
                                        IFERROR(
                                            INDEX(S:S,
                                                MATCH(
                                                    A443&amp;B443,AG:AG,
                                                    0)
                                            ),
                                            "Não encontrado")
                                    )</f>
        <v>0</v>
      </c>
      <c r="S443" s="72">
        <f t="shared" si="281"/>
        <v>0</v>
      </c>
      <c r="T443" s="72">
        <f>IF(
                        C443="INSUMO",
                                        IFERROR(
                                            IF(
                                                INDEX(
                                                    Insumos!C:C,
                                                    MATCH(
                                                        A443&amp;B443,
                                                        Insumos!I:I,
                                                        0)
                                                )="Comissionamento",
                                                INDEX(
                                                    Insumos!F:F,
                                                    MATCH(
                                                        A443&amp;B443,
                                                        Insumos!I:I,
                                                        0)
                                                ),
                                                0
                                            ),
                                            "Não encontrado"),
                                        IFERROR(
                                            INDEX(U:U,
                                                MATCH(
                                                    A443&amp;B443,AG:AG,
                                                    0)
                                            ),
                                            "Não encontrado")
                                    )</f>
        <v>0</v>
      </c>
      <c r="U443" s="72">
        <f t="shared" si="282"/>
        <v>0</v>
      </c>
      <c r="V443" s="72">
        <f>IF(
                        C443="INSUMO",
                                        IFERROR(
                                            IF(
                                                INDEX(
                                                    Insumos!C:C,
                                                    MATCH(
                                                        A443&amp;B443,
                                                        Insumos!I:I,
                                                        0)
                                                )="Verba",
                                                INDEX(
                                                    Insumos!F:F,
                                                    MATCH(
                                                        A443&amp;B443,
                                                        Insumos!I:I,
                                                        0)
                                                ),
                                                0
                                            ),
                                            "Não encontrado"),
                                        IFERROR(
                                            INDEX(W:W,
                                                MATCH(
                                                    A443&amp;B443,AG:AG,
                                                    0)
                                            ),
                                            "Não encontrado")
                                    )</f>
        <v>0</v>
      </c>
      <c r="W443" s="72">
        <f t="shared" si="283"/>
        <v>0</v>
      </c>
      <c r="X443" s="72">
        <f>IF(
                        C443="INSUMO",
                                        IFERROR(
                                            IF(
                                                INDEX(
                                                    Insumos!C:C,
                                                    MATCH(
                                                        A443&amp;B443,
                                                        Insumos!I:I,
                                                        0)
                                                )="Outro",
                                                INDEX(
                                                    Insumos!F:F,
                                                    MATCH(
                                                        A443&amp;B443,
                                                        Insumos!I:I,
                                                        0)
                                                ),
                                                0
                                            ),
                                            "Não encontrado"),
                                        IFERROR(
                                            INDEX(Y:Y,
                                                MATCH(
                                                    A443&amp;B443,AG:AG,
                                                    0)
                                            ),
                                            "Não encontrado")
                                    )</f>
        <v>0</v>
      </c>
      <c r="Y443" s="72">
        <f t="shared" si="284"/>
        <v>0</v>
      </c>
      <c r="Z443" s="72">
        <f>IF(
                            C443="INSUMO",
                            IFERROR(
                                INDEX(
                                    Insumos!F:F,
                                    MATCH(
                                        A443&amp;B443,
                                        Insumos!I:I,
                                        0)
                                ),
                                "Não encontrado"),
                            IFERROR(
                                INDEX(AA:AA,
                                    MATCH(
                                        A443&amp;B443,AG:AG,
                                        0)
                                ),
                                "Não encontrado")
                        )</f>
        <v>3.7</v>
      </c>
      <c r="AA443" s="72">
        <f t="shared" si="285"/>
        <v>121.33965000000001</v>
      </c>
      <c r="AB443" s="73"/>
      <c r="AC443" s="73"/>
      <c r="AD443" s="70" t="s">
        <v>39</v>
      </c>
      <c r="AE443" s="74"/>
      <c r="AF443" s="74"/>
    </row>
    <row r="444" spans="1:33" x14ac:dyDescent="0.25">
      <c r="A444" s="136" t="s">
        <v>520</v>
      </c>
      <c r="B444" s="51" t="s">
        <v>38</v>
      </c>
      <c r="C444" s="52" t="s">
        <v>39</v>
      </c>
      <c r="D444" s="53" t="s">
        <v>40</v>
      </c>
      <c r="E444" s="53" t="s">
        <v>521</v>
      </c>
      <c r="F444" s="54" t="s">
        <v>78</v>
      </c>
      <c r="G444" s="55"/>
      <c r="H444" s="56"/>
      <c r="I444" s="56">
        <f>SUM(I445:I448)</f>
        <v>728.20809664000001</v>
      </c>
      <c r="J444" s="56"/>
      <c r="K444" s="56">
        <f>SUM(K445:K448)</f>
        <v>101.06662324518395</v>
      </c>
      <c r="L444" s="56"/>
      <c r="M444" s="56">
        <f>SUM(M445:M448)</f>
        <v>86.098232189476818</v>
      </c>
      <c r="N444" s="56"/>
      <c r="O444" s="56">
        <f>SUM(O445:O448)</f>
        <v>1.2377055707135999E-2</v>
      </c>
      <c r="P444" s="56"/>
      <c r="Q444" s="56">
        <f>SUM(Q445:Q448)</f>
        <v>0</v>
      </c>
      <c r="R444" s="56"/>
      <c r="S444" s="56">
        <f>SUM(S445:S448)</f>
        <v>0</v>
      </c>
      <c r="T444" s="56"/>
      <c r="U444" s="56">
        <f>SUM(U445:U448)</f>
        <v>0</v>
      </c>
      <c r="V444" s="56"/>
      <c r="W444" s="56">
        <f>SUM(W445:W448)</f>
        <v>0</v>
      </c>
      <c r="X444" s="56"/>
      <c r="Y444" s="56">
        <f>SUM(Y445:Y448)</f>
        <v>14.956014</v>
      </c>
      <c r="Z444" s="56"/>
      <c r="AA444" s="56">
        <f>SUM(AA445:AA448)</f>
        <v>829.27471988518403</v>
      </c>
      <c r="AB444" s="57" t="s">
        <v>39</v>
      </c>
      <c r="AC444" s="57"/>
      <c r="AD444" s="53" t="s">
        <v>39</v>
      </c>
      <c r="AE444" s="58" t="s">
        <v>39</v>
      </c>
      <c r="AF444" s="58" t="s">
        <v>522</v>
      </c>
      <c r="AG444" t="str">
        <f>A444&amp;B444&amp;C444</f>
        <v>101799SINAPI</v>
      </c>
    </row>
    <row r="445" spans="1:33" x14ac:dyDescent="0.25">
      <c r="A445" s="137" t="s">
        <v>523</v>
      </c>
      <c r="B445" s="68" t="s">
        <v>38</v>
      </c>
      <c r="C445" s="69" t="s">
        <v>86</v>
      </c>
      <c r="D445" s="70" t="s">
        <v>40</v>
      </c>
      <c r="E445" s="70" t="s">
        <v>524</v>
      </c>
      <c r="F445" s="71" t="s">
        <v>108</v>
      </c>
      <c r="G445" s="71">
        <v>7.1999999999999998E-3</v>
      </c>
      <c r="H445" s="72">
        <f>IF(
                        C445="INSUMO",
                                        IFERROR(
                                            IF(
                                                INDEX(
                                                    Insumos!C:C,
                                                    MATCH(
                                                        A445&amp;B445,
                                                        Insumos!I:I,
                                                        0)
                                                )="Material",
                                                INDEX(
                                                    Insumos!F:F,
                                                    MATCH(
                                                        A445&amp;B445,
                                                        Insumos!I:I,
                                                        0)
                                                ),
                                                0
                                            ),
                                            "Não encontrado"),
                                        IFERROR(
                                            INDEX(I:I,
                                                MATCH(
                                                    A445&amp;B445,AG:AG,
                                                    0)
                                            ),
                                            "Não encontrado")
                                    )</f>
        <v>592.7912</v>
      </c>
      <c r="I445" s="72">
        <f>H445*G445/1</f>
        <v>4.2680966399999996</v>
      </c>
      <c r="J445" s="72">
        <f t="shared" ref="J445:K448" si="286">T445 + N445 + L445 + X445 + R445 + P445 + V445</f>
        <v>130.81265960887998</v>
      </c>
      <c r="K445" s="72">
        <f t="shared" si="286"/>
        <v>0.94185114918393587</v>
      </c>
      <c r="L445" s="72">
        <f>IF(
                        C445="INSUMO",
                                        IFERROR(
                                            IF(
                                                INDEX(
                                                    Insumos!C:C,
                                                    MATCH(
                                                        A445&amp;B445,
                                                        Insumos!I:I,
                                                        0)
                                                )="Mao_obra",
                                                INDEX(
                                                    Insumos!F:F,
                                                    MATCH(
                                                        A445&amp;B445,
                                                        Insumos!I:I,
                                                        0)
                                                ),
                                                0
                                            ),
                                            "Não encontrado"),
                                        IFERROR(
                                            INDEX(M:M,
                                                MATCH(
                                                    A445&amp;B445,AG:AG,
                                                    0)
                                            ),
                                            "Não encontrado")
                                    )</f>
        <v>115.41862409399999</v>
      </c>
      <c r="M445" s="72">
        <f>L445*G445/1</f>
        <v>0.83101409347679989</v>
      </c>
      <c r="N445" s="72">
        <f>IF(
                        C445="INSUMO",
                                        IFERROR(
                                            IF(
                                                INDEX(
                                                    Insumos!C:C,
                                                    MATCH(
                                                        A445&amp;B445,
                                                        Insumos!I:I,
                                                        0)
                                                )="Equipamento",
                                                INDEX(
                                                    Insumos!F:F,
                                                    MATCH(
                                                        A445&amp;B445,
                                                        Insumos!I:I,
                                                        0)
                                                ),
                                                0
                                            ),
                                            "Não encontrado"),
                                        IFERROR(
                                            INDEX(O:O,
                                                MATCH(
                                                    A445&amp;B445,AG:AG,
                                                    0)
                                            ),
                                            "Não encontrado")
                                    )</f>
        <v>1.7190355148799998</v>
      </c>
      <c r="O445" s="72">
        <f>N445*G445/1</f>
        <v>1.2377055707135999E-2</v>
      </c>
      <c r="P445" s="72">
        <f>IF(
                        C445="INSUMO",
                                        IFERROR(
                                            IF(
                                                INDEX(
                                                    Insumos!C:C,
                                                    MATCH(
                                                        A445&amp;B445,
                                                        Insumos!I:I,
                                                        0)
                                                )="Transporte",
                                                INDEX(
                                                    Insumos!F:F,
                                                    MATCH(
                                                        A445&amp;B445,
                                                        Insumos!I:I,
                                                        0)
                                                ),
                                                0
                                            ),
                                            "Não encontrado"),
                                        IFERROR(
                                            INDEX(Q:Q,
                                                MATCH(
                                                    A445&amp;B445,AG:AG,
                                                    0)
                                            ),
                                            "Não encontrado")
                                    )</f>
        <v>0</v>
      </c>
      <c r="Q445" s="72">
        <f>P445*G445/1</f>
        <v>0</v>
      </c>
      <c r="R445" s="72">
        <f>IF(
                        C445="INSUMO",
                                        IFERROR(
                                            IF(
                                                INDEX(
                                                    Insumos!C:C,
                                                    MATCH(
                                                        A445&amp;B445,
                                                        Insumos!I:I,
                                                        0)
                                                )="Terceirizados",
                                                INDEX(
                                                    Insumos!F:F,
                                                    MATCH(
                                                        A445&amp;B445,
                                                        Insumos!I:I,
                                                        0)
                                                ),
                                                0
                                            ),
                                            "Não encontrado"),
                                        IFERROR(
                                            INDEX(S:S,
                                                MATCH(
                                                    A445&amp;B445,AG:AG,
                                                    0)
                                            ),
                                            "Não encontrado")
                                    )</f>
        <v>0</v>
      </c>
      <c r="S445" s="72">
        <f>R445*G445/1</f>
        <v>0</v>
      </c>
      <c r="T445" s="72">
        <f>IF(
                        C445="INSUMO",
                                        IFERROR(
                                            IF(
                                                INDEX(
                                                    Insumos!C:C,
                                                    MATCH(
                                                        A445&amp;B445,
                                                        Insumos!I:I,
                                                        0)
                                                )="Comissionamento",
                                                INDEX(
                                                    Insumos!F:F,
                                                    MATCH(
                                                        A445&amp;B445,
                                                        Insumos!I:I,
                                                        0)
                                                ),
                                                0
                                            ),
                                            "Não encontrado"),
                                        IFERROR(
                                            INDEX(U:U,
                                                MATCH(
                                                    A445&amp;B445,AG:AG,
                                                    0)
                                            ),
                                            "Não encontrado")
                                    )</f>
        <v>0</v>
      </c>
      <c r="U445" s="72">
        <f>T445*G445/1</f>
        <v>0</v>
      </c>
      <c r="V445" s="72">
        <f>IF(
                        C445="INSUMO",
                                        IFERROR(
                                            IF(
                                                INDEX(
                                                    Insumos!C:C,
                                                    MATCH(
                                                        A445&amp;B445,
                                                        Insumos!I:I,
                                                        0)
                                                )="Verba",
                                                INDEX(
                                                    Insumos!F:F,
                                                    MATCH(
                                                        A445&amp;B445,
                                                        Insumos!I:I,
                                                        0)
                                                ),
                                                0
                                            ),
                                            "Não encontrado"),
                                        IFERROR(
                                            INDEX(W:W,
                                                MATCH(
                                                    A445&amp;B445,AG:AG,
                                                    0)
                                            ),
                                            "Não encontrado")
                                    )</f>
        <v>0</v>
      </c>
      <c r="W445" s="72">
        <f>V445*G445/1</f>
        <v>0</v>
      </c>
      <c r="X445" s="72">
        <f>IF(
                        C445="INSUMO",
                                        IFERROR(
                                            IF(
                                                INDEX(
                                                    Insumos!C:C,
                                                    MATCH(
                                                        A445&amp;B445,
                                                        Insumos!I:I,
                                                        0)
                                                )="Outro",
                                                INDEX(
                                                    Insumos!F:F,
                                                    MATCH(
                                                        A445&amp;B445,
                                                        Insumos!I:I,
                                                        0)
                                                ),
                                                0
                                            ),
                                            "Não encontrado"),
                                        IFERROR(
                                            INDEX(Y:Y,
                                                MATCH(
                                                    A445&amp;B445,AG:AG,
                                                    0)
                                            ),
                                            "Não encontrado")
                                    )</f>
        <v>13.674999999999997</v>
      </c>
      <c r="Y445" s="72">
        <f>X445*G445/1</f>
        <v>9.8459999999999978E-2</v>
      </c>
      <c r="Z445" s="72">
        <f>IF(
                            C445="INSUMO",
                            IFERROR(
                                INDEX(
                                    Insumos!F:F,
                                    MATCH(
                                        A445&amp;B445,
                                        Insumos!I:I,
                                        0)
                                ),
                                "Não encontrado"),
                            IFERROR(
                                INDEX(AA:AA,
                                    MATCH(
                                        A445&amp;B445,AG:AG,
                                        0)
                                ),
                                "Não encontrado")
                        )</f>
        <v>723.60385960887993</v>
      </c>
      <c r="AA445" s="72">
        <f>G445*Z445</f>
        <v>5.2099477891839356</v>
      </c>
      <c r="AB445" s="73"/>
      <c r="AC445" s="73"/>
      <c r="AD445" s="70" t="s">
        <v>39</v>
      </c>
      <c r="AE445" s="74"/>
      <c r="AF445" s="74"/>
    </row>
    <row r="446" spans="1:33" x14ac:dyDescent="0.25">
      <c r="A446" s="138" t="s">
        <v>88</v>
      </c>
      <c r="B446" s="60" t="s">
        <v>38</v>
      </c>
      <c r="C446" s="61" t="s">
        <v>86</v>
      </c>
      <c r="D446" s="62" t="s">
        <v>40</v>
      </c>
      <c r="E446" s="62" t="s">
        <v>89</v>
      </c>
      <c r="F446" s="63" t="s">
        <v>90</v>
      </c>
      <c r="G446" s="63">
        <v>1.3080000000000001</v>
      </c>
      <c r="H446" s="64">
        <f>IF(
                        C446="INSUMO",
                                        IFERROR(
                                            IF(
                                                INDEX(
                                                    Insumos!C:C,
                                                    MATCH(
                                                        A446&amp;B446,
                                                        Insumos!I:I,
                                                        0)
                                                )="Material",
                                                INDEX(
                                                    Insumos!F:F,
                                                    MATCH(
                                                        A446&amp;B446,
                                                        Insumos!I:I,
                                                        0)
                                                ),
                                                0
                                            ),
                                            "Não encontrado"),
                                        IFERROR(
                                            INDEX(I:I,
                                                MATCH(
                                                    A446&amp;B446,AG:AG,
                                                    0)
                                            ),
                                            "Não encontrado")
                                    )</f>
        <v>0</v>
      </c>
      <c r="I446" s="64">
        <f>H446*G446/1</f>
        <v>0</v>
      </c>
      <c r="J446" s="64">
        <f t="shared" si="286"/>
        <v>28.049120000000002</v>
      </c>
      <c r="K446" s="64">
        <f t="shared" si="286"/>
        <v>36.68824896000001</v>
      </c>
      <c r="L446" s="64">
        <f>IF(
                        C446="INSUMO",
                                        IFERROR(
                                            IF(
                                                INDEX(
                                                    Insumos!C:C,
                                                    MATCH(
                                                        A446&amp;B446,
                                                        Insumos!I:I,
                                                        0)
                                                )="Mao_obra",
                                                INDEX(
                                                    Insumos!F:F,
                                                    MATCH(
                                                        A446&amp;B446,
                                                        Insumos!I:I,
                                                        0)
                                                ),
                                                0
                                            ),
                                            "Não encontrado"),
                                        IFERROR(
                                            INDEX(M:M,
                                                MATCH(
                                                    A446&amp;B446,AG:AG,
                                                    0)
                                            ),
                                            "Não encontrado")
                                    )</f>
        <v>23.079120000000003</v>
      </c>
      <c r="M446" s="64">
        <f>L446*G446/1</f>
        <v>30.187488960000007</v>
      </c>
      <c r="N446" s="64">
        <f>IF(
                        C446="INSUMO",
                                        IFERROR(
                                            IF(
                                                INDEX(
                                                    Insumos!C:C,
                                                    MATCH(
                                                        A446&amp;B446,
                                                        Insumos!I:I,
                                                        0)
                                                )="Equipamento",
                                                INDEX(
                                                    Insumos!F:F,
                                                    MATCH(
                                                        A446&amp;B446,
                                                        Insumos!I:I,
                                                        0)
                                                ),
                                                0
                                            ),
                                            "Não encontrado"),
                                        IFERROR(
                                            INDEX(O:O,
                                                MATCH(
                                                    A446&amp;B446,AG:AG,
                                                    0)
                                            ),
                                            "Não encontrado")
                                    )</f>
        <v>0</v>
      </c>
      <c r="O446" s="64">
        <f>N446*G446/1</f>
        <v>0</v>
      </c>
      <c r="P446" s="64">
        <f>IF(
                        C446="INSUMO",
                                        IFERROR(
                                            IF(
                                                INDEX(
                                                    Insumos!C:C,
                                                    MATCH(
                                                        A446&amp;B446,
                                                        Insumos!I:I,
                                                        0)
                                                )="Transporte",
                                                INDEX(
                                                    Insumos!F:F,
                                                    MATCH(
                                                        A446&amp;B446,
                                                        Insumos!I:I,
                                                        0)
                                                ),
                                                0
                                            ),
                                            "Não encontrado"),
                                        IFERROR(
                                            INDEX(Q:Q,
                                                MATCH(
                                                    A446&amp;B446,AG:AG,
                                                    0)
                                            ),
                                            "Não encontrado")
                                    )</f>
        <v>0</v>
      </c>
      <c r="Q446" s="64">
        <f>P446*G446/1</f>
        <v>0</v>
      </c>
      <c r="R446" s="64">
        <f>IF(
                        C446="INSUMO",
                                        IFERROR(
                                            IF(
                                                INDEX(
                                                    Insumos!C:C,
                                                    MATCH(
                                                        A446&amp;B446,
                                                        Insumos!I:I,
                                                        0)
                                                )="Terceirizados",
                                                INDEX(
                                                    Insumos!F:F,
                                                    MATCH(
                                                        A446&amp;B446,
                                                        Insumos!I:I,
                                                        0)
                                                ),
                                                0
                                            ),
                                            "Não encontrado"),
                                        IFERROR(
                                            INDEX(S:S,
                                                MATCH(
                                                    A446&amp;B446,AG:AG,
                                                    0)
                                            ),
                                            "Não encontrado")
                                    )</f>
        <v>0</v>
      </c>
      <c r="S446" s="64">
        <f>R446*G446/1</f>
        <v>0</v>
      </c>
      <c r="T446" s="64">
        <f>IF(
                        C446="INSUMO",
                                        IFERROR(
                                            IF(
                                                INDEX(
                                                    Insumos!C:C,
                                                    MATCH(
                                                        A446&amp;B446,
                                                        Insumos!I:I,
                                                        0)
                                                )="Comissionamento",
                                                INDEX(
                                                    Insumos!F:F,
                                                    MATCH(
                                                        A446&amp;B446,
                                                        Insumos!I:I,
                                                        0)
                                                ),
                                                0
                                            ),
                                            "Não encontrado"),
                                        IFERROR(
                                            INDEX(U:U,
                                                MATCH(
                                                    A446&amp;B446,AG:AG,
                                                    0)
                                            ),
                                            "Não encontrado")
                                    )</f>
        <v>0</v>
      </c>
      <c r="U446" s="64">
        <f>T446*G446/1</f>
        <v>0</v>
      </c>
      <c r="V446" s="64">
        <f>IF(
                        C446="INSUMO",
                                        IFERROR(
                                            IF(
                                                INDEX(
                                                    Insumos!C:C,
                                                    MATCH(
                                                        A446&amp;B446,
                                                        Insumos!I:I,
                                                        0)
                                                )="Verba",
                                                INDEX(
                                                    Insumos!F:F,
                                                    MATCH(
                                                        A446&amp;B446,
                                                        Insumos!I:I,
                                                        0)
                                                ),
                                                0
                                            ),
                                            "Não encontrado"),
                                        IFERROR(
                                            INDEX(W:W,
                                                MATCH(
                                                    A446&amp;B446,AG:AG,
                                                    0)
                                            ),
                                            "Não encontrado")
                                    )</f>
        <v>0</v>
      </c>
      <c r="W446" s="64">
        <f>V446*G446/1</f>
        <v>0</v>
      </c>
      <c r="X446" s="64">
        <f>IF(
                        C446="INSUMO",
                                        IFERROR(
                                            IF(
                                                INDEX(
                                                    Insumos!C:C,
                                                    MATCH(
                                                        A446&amp;B446,
                                                        Insumos!I:I,
                                                        0)
                                                )="Outro",
                                                INDEX(
                                                    Insumos!F:F,
                                                    MATCH(
                                                        A446&amp;B446,
                                                        Insumos!I:I,
                                                        0)
                                                ),
                                                0
                                            ),
                                            "Não encontrado"),
                                        IFERROR(
                                            INDEX(Y:Y,
                                                MATCH(
                                                    A446&amp;B446,AG:AG,
                                                    0)
                                            ),
                                            "Não encontrado")
                                    )</f>
        <v>4.97</v>
      </c>
      <c r="Y446" s="64">
        <f>X446*G446/1</f>
        <v>6.5007599999999996</v>
      </c>
      <c r="Z446" s="64">
        <f>IF(
                            C446="INSUMO",
                            IFERROR(
                                INDEX(
                                    Insumos!F:F,
                                    MATCH(
                                        A446&amp;B446,
                                        Insumos!I:I,
                                        0)
                                ),
                                "Não encontrado"),
                            IFERROR(
                                INDEX(AA:AA,
                                    MATCH(
                                        A446&amp;B446,AG:AG,
                                        0)
                                ),
                                "Não encontrado")
                        )</f>
        <v>28.049120000000002</v>
      </c>
      <c r="AA446" s="64">
        <f>G446*Z446</f>
        <v>36.688248960000003</v>
      </c>
      <c r="AB446" s="65"/>
      <c r="AC446" s="65"/>
      <c r="AD446" s="62" t="s">
        <v>39</v>
      </c>
      <c r="AE446" s="66"/>
      <c r="AF446" s="66"/>
    </row>
    <row r="447" spans="1:33" x14ac:dyDescent="0.25">
      <c r="A447" s="137" t="s">
        <v>166</v>
      </c>
      <c r="B447" s="68" t="s">
        <v>38</v>
      </c>
      <c r="C447" s="69" t="s">
        <v>86</v>
      </c>
      <c r="D447" s="70" t="s">
        <v>40</v>
      </c>
      <c r="E447" s="70" t="s">
        <v>167</v>
      </c>
      <c r="F447" s="71" t="s">
        <v>90</v>
      </c>
      <c r="G447" s="71">
        <v>1.6647000000000001</v>
      </c>
      <c r="H447" s="72">
        <f>IF(
                        C447="INSUMO",
                                        IFERROR(
                                            IF(
                                                INDEX(
                                                    Insumos!C:C,
                                                    MATCH(
                                                        A447&amp;B447,
                                                        Insumos!I:I,
                                                        0)
                                                )="Material",
                                                INDEX(
                                                    Insumos!F:F,
                                                    MATCH(
                                                        A447&amp;B447,
                                                        Insumos!I:I,
                                                        0)
                                                ),
                                                0
                                            ),
                                            "Não encontrado"),
                                        IFERROR(
                                            INDEX(I:I,
                                                MATCH(
                                                    A447&amp;B447,AG:AG,
                                                    0)
                                            ),
                                            "Não encontrado")
                                    )</f>
        <v>0</v>
      </c>
      <c r="I447" s="72">
        <f>H447*G447/1</f>
        <v>0</v>
      </c>
      <c r="J447" s="72">
        <f t="shared" si="286"/>
        <v>38.106880000000004</v>
      </c>
      <c r="K447" s="72">
        <f t="shared" si="286"/>
        <v>63.436523136000005</v>
      </c>
      <c r="L447" s="72">
        <f>IF(
                        C447="INSUMO",
                                        IFERROR(
                                            IF(
                                                INDEX(
                                                    Insumos!C:C,
                                                    MATCH(
                                                        A447&amp;B447,
                                                        Insumos!I:I,
                                                        0)
                                                )="Mao_obra",
                                                INDEX(
                                                    Insumos!F:F,
                                                    MATCH(
                                                        A447&amp;B447,
                                                        Insumos!I:I,
                                                        0)
                                                ),
                                                0
                                            ),
                                            "Não encontrado"),
                                        IFERROR(
                                            INDEX(M:M,
                                                MATCH(
                                                    A447&amp;B447,AG:AG,
                                                    0)
                                            ),
                                            "Não encontrado")
                                    )</f>
        <v>33.086880000000001</v>
      </c>
      <c r="M447" s="72">
        <f>L447*G447/1</f>
        <v>55.079729136000005</v>
      </c>
      <c r="N447" s="72">
        <f>IF(
                        C447="INSUMO",
                                        IFERROR(
                                            IF(
                                                INDEX(
                                                    Insumos!C:C,
                                                    MATCH(
                                                        A447&amp;B447,
                                                        Insumos!I:I,
                                                        0)
                                                )="Equipamento",
                                                INDEX(
                                                    Insumos!F:F,
                                                    MATCH(
                                                        A447&amp;B447,
                                                        Insumos!I:I,
                                                        0)
                                                ),
                                                0
                                            ),
                                            "Não encontrado"),
                                        IFERROR(
                                            INDEX(O:O,
                                                MATCH(
                                                    A447&amp;B447,AG:AG,
                                                    0)
                                            ),
                                            "Não encontrado")
                                    )</f>
        <v>0</v>
      </c>
      <c r="O447" s="72">
        <f>N447*G447/1</f>
        <v>0</v>
      </c>
      <c r="P447" s="72">
        <f>IF(
                        C447="INSUMO",
                                        IFERROR(
                                            IF(
                                                INDEX(
                                                    Insumos!C:C,
                                                    MATCH(
                                                        A447&amp;B447,
                                                        Insumos!I:I,
                                                        0)
                                                )="Transporte",
                                                INDEX(
                                                    Insumos!F:F,
                                                    MATCH(
                                                        A447&amp;B447,
                                                        Insumos!I:I,
                                                        0)
                                                ),
                                                0
                                            ),
                                            "Não encontrado"),
                                        IFERROR(
                                            INDEX(Q:Q,
                                                MATCH(
                                                    A447&amp;B447,AG:AG,
                                                    0)
                                            ),
                                            "Não encontrado")
                                    )</f>
        <v>0</v>
      </c>
      <c r="Q447" s="72">
        <f>P447*G447/1</f>
        <v>0</v>
      </c>
      <c r="R447" s="72">
        <f>IF(
                        C447="INSUMO",
                                        IFERROR(
                                            IF(
                                                INDEX(
                                                    Insumos!C:C,
                                                    MATCH(
                                                        A447&amp;B447,
                                                        Insumos!I:I,
                                                        0)
                                                )="Terceirizados",
                                                INDEX(
                                                    Insumos!F:F,
                                                    MATCH(
                                                        A447&amp;B447,
                                                        Insumos!I:I,
                                                        0)
                                                ),
                                                0
                                            ),
                                            "Não encontrado"),
                                        IFERROR(
                                            INDEX(S:S,
                                                MATCH(
                                                    A447&amp;B447,AG:AG,
                                                    0)
                                            ),
                                            "Não encontrado")
                                    )</f>
        <v>0</v>
      </c>
      <c r="S447" s="72">
        <f>R447*G447/1</f>
        <v>0</v>
      </c>
      <c r="T447" s="72">
        <f>IF(
                        C447="INSUMO",
                                        IFERROR(
                                            IF(
                                                INDEX(
                                                    Insumos!C:C,
                                                    MATCH(
                                                        A447&amp;B447,
                                                        Insumos!I:I,
                                                        0)
                                                )="Comissionamento",
                                                INDEX(
                                                    Insumos!F:F,
                                                    MATCH(
                                                        A447&amp;B447,
                                                        Insumos!I:I,
                                                        0)
                                                ),
                                                0
                                            ),
                                            "Não encontrado"),
                                        IFERROR(
                                            INDEX(U:U,
                                                MATCH(
                                                    A447&amp;B447,AG:AG,
                                                    0)
                                            ),
                                            "Não encontrado")
                                    )</f>
        <v>0</v>
      </c>
      <c r="U447" s="72">
        <f>T447*G447/1</f>
        <v>0</v>
      </c>
      <c r="V447" s="72">
        <f>IF(
                        C447="INSUMO",
                                        IFERROR(
                                            IF(
                                                INDEX(
                                                    Insumos!C:C,
                                                    MATCH(
                                                        A447&amp;B447,
                                                        Insumos!I:I,
                                                        0)
                                                )="Verba",
                                                INDEX(
                                                    Insumos!F:F,
                                                    MATCH(
                                                        A447&amp;B447,
                                                        Insumos!I:I,
                                                        0)
                                                ),
                                                0
                                            ),
                                            "Não encontrado"),
                                        IFERROR(
                                            INDEX(W:W,
                                                MATCH(
                                                    A447&amp;B447,AG:AG,
                                                    0)
                                            ),
                                            "Não encontrado")
                                    )</f>
        <v>0</v>
      </c>
      <c r="W447" s="72">
        <f>V447*G447/1</f>
        <v>0</v>
      </c>
      <c r="X447" s="72">
        <f>IF(
                        C447="INSUMO",
                                        IFERROR(
                                            IF(
                                                INDEX(
                                                    Insumos!C:C,
                                                    MATCH(
                                                        A447&amp;B447,
                                                        Insumos!I:I,
                                                        0)
                                                )="Outro",
                                                INDEX(
                                                    Insumos!F:F,
                                                    MATCH(
                                                        A447&amp;B447,
                                                        Insumos!I:I,
                                                        0)
                                                ),
                                                0
                                            ),
                                            "Não encontrado"),
                                        IFERROR(
                                            INDEX(Y:Y,
                                                MATCH(
                                                    A447&amp;B447,AG:AG,
                                                    0)
                                            ),
                                            "Não encontrado")
                                    )</f>
        <v>5.0199999999999996</v>
      </c>
      <c r="Y447" s="72">
        <f>X447*G447/1</f>
        <v>8.3567939999999989</v>
      </c>
      <c r="Z447" s="72">
        <f>IF(
                            C447="INSUMO",
                            IFERROR(
                                INDEX(
                                    Insumos!F:F,
                                    MATCH(
                                        A447&amp;B447,
                                        Insumos!I:I,
                                        0)
                                ),
                                "Não encontrado"),
                            IFERROR(
                                INDEX(AA:AA,
                                    MATCH(
                                        A447&amp;B447,AG:AG,
                                        0)
                                ),
                                "Não encontrado")
                        )</f>
        <v>38.106879999999997</v>
      </c>
      <c r="AA447" s="72">
        <f>G447*Z447</f>
        <v>63.436523135999998</v>
      </c>
      <c r="AB447" s="73"/>
      <c r="AC447" s="73"/>
      <c r="AD447" s="70" t="s">
        <v>39</v>
      </c>
      <c r="AE447" s="74"/>
      <c r="AF447" s="74"/>
    </row>
    <row r="448" spans="1:33" x14ac:dyDescent="0.25">
      <c r="A448" s="138" t="s">
        <v>525</v>
      </c>
      <c r="B448" s="60" t="s">
        <v>38</v>
      </c>
      <c r="C448" s="61" t="s">
        <v>45</v>
      </c>
      <c r="D448" s="62" t="s">
        <v>40</v>
      </c>
      <c r="E448" s="62" t="s">
        <v>526</v>
      </c>
      <c r="F448" s="63" t="s">
        <v>78</v>
      </c>
      <c r="G448" s="63">
        <v>1</v>
      </c>
      <c r="H448" s="64">
        <f>IF(
                        C448="INSUMO",
                                        IFERROR(
                                            IF(
                                                INDEX(
                                                    Insumos!C:C,
                                                    MATCH(
                                                        A448&amp;B448,
                                                        Insumos!I:I,
                                                        0)
                                                )="Material",
                                                INDEX(
                                                    Insumos!F:F,
                                                    MATCH(
                                                        A448&amp;B448,
                                                        Insumos!I:I,
                                                        0)
                                                ),
                                                0
                                            ),
                                            "Não encontrado"),
                                        IFERROR(
                                            INDEX(I:I,
                                                MATCH(
                                                    A448&amp;B448,AG:AG,
                                                    0)
                                            ),
                                            "Não encontrado")
                                    )</f>
        <v>723.94</v>
      </c>
      <c r="I448" s="64">
        <f>H448*G448/1</f>
        <v>723.94</v>
      </c>
      <c r="J448" s="64">
        <f t="shared" si="286"/>
        <v>0</v>
      </c>
      <c r="K448" s="64">
        <f t="shared" si="286"/>
        <v>0</v>
      </c>
      <c r="L448" s="64">
        <f>IF(
                        C448="INSUMO",
                                        IFERROR(
                                            IF(
                                                INDEX(
                                                    Insumos!C:C,
                                                    MATCH(
                                                        A448&amp;B448,
                                                        Insumos!I:I,
                                                        0)
                                                )="Mao_obra",
                                                INDEX(
                                                    Insumos!F:F,
                                                    MATCH(
                                                        A448&amp;B448,
                                                        Insumos!I:I,
                                                        0)
                                                ),
                                                0
                                            ),
                                            "Não encontrado"),
                                        IFERROR(
                                            INDEX(M:M,
                                                MATCH(
                                                    A448&amp;B448,AG:AG,
                                                    0)
                                            ),
                                            "Não encontrado")
                                    )</f>
        <v>0</v>
      </c>
      <c r="M448" s="64">
        <f>L448*G448/1</f>
        <v>0</v>
      </c>
      <c r="N448" s="64">
        <f>IF(
                        C448="INSUMO",
                                        IFERROR(
                                            IF(
                                                INDEX(
                                                    Insumos!C:C,
                                                    MATCH(
                                                        A448&amp;B448,
                                                        Insumos!I:I,
                                                        0)
                                                )="Equipamento",
                                                INDEX(
                                                    Insumos!F:F,
                                                    MATCH(
                                                        A448&amp;B448,
                                                        Insumos!I:I,
                                                        0)
                                                ),
                                                0
                                            ),
                                            "Não encontrado"),
                                        IFERROR(
                                            INDEX(O:O,
                                                MATCH(
                                                    A448&amp;B448,AG:AG,
                                                    0)
                                            ),
                                            "Não encontrado")
                                    )</f>
        <v>0</v>
      </c>
      <c r="O448" s="64">
        <f>N448*G448/1</f>
        <v>0</v>
      </c>
      <c r="P448" s="64">
        <f>IF(
                        C448="INSUMO",
                                        IFERROR(
                                            IF(
                                                INDEX(
                                                    Insumos!C:C,
                                                    MATCH(
                                                        A448&amp;B448,
                                                        Insumos!I:I,
                                                        0)
                                                )="Transporte",
                                                INDEX(
                                                    Insumos!F:F,
                                                    MATCH(
                                                        A448&amp;B448,
                                                        Insumos!I:I,
                                                        0)
                                                ),
                                                0
                                            ),
                                            "Não encontrado"),
                                        IFERROR(
                                            INDEX(Q:Q,
                                                MATCH(
                                                    A448&amp;B448,AG:AG,
                                                    0)
                                            ),
                                            "Não encontrado")
                                    )</f>
        <v>0</v>
      </c>
      <c r="Q448" s="64">
        <f>P448*G448/1</f>
        <v>0</v>
      </c>
      <c r="R448" s="64">
        <f>IF(
                        C448="INSUMO",
                                        IFERROR(
                                            IF(
                                                INDEX(
                                                    Insumos!C:C,
                                                    MATCH(
                                                        A448&amp;B448,
                                                        Insumos!I:I,
                                                        0)
                                                )="Terceirizados",
                                                INDEX(
                                                    Insumos!F:F,
                                                    MATCH(
                                                        A448&amp;B448,
                                                        Insumos!I:I,
                                                        0)
                                                ),
                                                0
                                            ),
                                            "Não encontrado"),
                                        IFERROR(
                                            INDEX(S:S,
                                                MATCH(
                                                    A448&amp;B448,AG:AG,
                                                    0)
                                            ),
                                            "Não encontrado")
                                    )</f>
        <v>0</v>
      </c>
      <c r="S448" s="64">
        <f>R448*G448/1</f>
        <v>0</v>
      </c>
      <c r="T448" s="64">
        <f>IF(
                        C448="INSUMO",
                                        IFERROR(
                                            IF(
                                                INDEX(
                                                    Insumos!C:C,
                                                    MATCH(
                                                        A448&amp;B448,
                                                        Insumos!I:I,
                                                        0)
                                                )="Comissionamento",
                                                INDEX(
                                                    Insumos!F:F,
                                                    MATCH(
                                                        A448&amp;B448,
                                                        Insumos!I:I,
                                                        0)
                                                ),
                                                0
                                            ),
                                            "Não encontrado"),
                                        IFERROR(
                                            INDEX(U:U,
                                                MATCH(
                                                    A448&amp;B448,AG:AG,
                                                    0)
                                            ),
                                            "Não encontrado")
                                    )</f>
        <v>0</v>
      </c>
      <c r="U448" s="64">
        <f>T448*G448/1</f>
        <v>0</v>
      </c>
      <c r="V448" s="64">
        <f>IF(
                        C448="INSUMO",
                                        IFERROR(
                                            IF(
                                                INDEX(
                                                    Insumos!C:C,
                                                    MATCH(
                                                        A448&amp;B448,
                                                        Insumos!I:I,
                                                        0)
                                                )="Verba",
                                                INDEX(
                                                    Insumos!F:F,
                                                    MATCH(
                                                        A448&amp;B448,
                                                        Insumos!I:I,
                                                        0)
                                                ),
                                                0
                                            ),
                                            "Não encontrado"),
                                        IFERROR(
                                            INDEX(W:W,
                                                MATCH(
                                                    A448&amp;B448,AG:AG,
                                                    0)
                                            ),
                                            "Não encontrado")
                                    )</f>
        <v>0</v>
      </c>
      <c r="W448" s="64">
        <f>V448*G448/1</f>
        <v>0</v>
      </c>
      <c r="X448" s="64">
        <f>IF(
                        C448="INSUMO",
                                        IFERROR(
                                            IF(
                                                INDEX(
                                                    Insumos!C:C,
                                                    MATCH(
                                                        A448&amp;B448,
                                                        Insumos!I:I,
                                                        0)
                                                )="Outro",
                                                INDEX(
                                                    Insumos!F:F,
                                                    MATCH(
                                                        A448&amp;B448,
                                                        Insumos!I:I,
                                                        0)
                                                ),
                                                0
                                            ),
                                            "Não encontrado"),
                                        IFERROR(
                                            INDEX(Y:Y,
                                                MATCH(
                                                    A448&amp;B448,AG:AG,
                                                    0)
                                            ),
                                            "Não encontrado")
                                    )</f>
        <v>0</v>
      </c>
      <c r="Y448" s="64">
        <f>X448*G448/1</f>
        <v>0</v>
      </c>
      <c r="Z448" s="64">
        <f>IF(
                            C448="INSUMO",
                            IFERROR(
                                INDEX(
                                    Insumos!F:F,
                                    MATCH(
                                        A448&amp;B448,
                                        Insumos!I:I,
                                        0)
                                ),
                                "Não encontrado"),
                            IFERROR(
                                INDEX(AA:AA,
                                    MATCH(
                                        A448&amp;B448,AG:AG,
                                        0)
                                ),
                                "Não encontrado")
                        )</f>
        <v>723.94</v>
      </c>
      <c r="AA448" s="64">
        <f>G448*Z448</f>
        <v>723.94</v>
      </c>
      <c r="AB448" s="65"/>
      <c r="AC448" s="65"/>
      <c r="AD448" s="62" t="s">
        <v>39</v>
      </c>
      <c r="AE448" s="66"/>
      <c r="AF448" s="66"/>
    </row>
    <row r="449" spans="1:33" x14ac:dyDescent="0.25">
      <c r="A449" s="136" t="s">
        <v>527</v>
      </c>
      <c r="B449" s="51" t="s">
        <v>76</v>
      </c>
      <c r="C449" s="52" t="s">
        <v>39</v>
      </c>
      <c r="D449" s="53" t="s">
        <v>40</v>
      </c>
      <c r="E449" s="53" t="s">
        <v>528</v>
      </c>
      <c r="F449" s="54" t="s">
        <v>78</v>
      </c>
      <c r="G449" s="55"/>
      <c r="H449" s="56"/>
      <c r="I449" s="56">
        <f>SUM(I450:I451)</f>
        <v>278.06980312467738</v>
      </c>
      <c r="J449" s="56"/>
      <c r="K449" s="56">
        <f>SUM(K450:K451)</f>
        <v>166.49725056750026</v>
      </c>
      <c r="L449" s="56"/>
      <c r="M449" s="56">
        <f>SUM(M450:M451)</f>
        <v>141.49989824511712</v>
      </c>
      <c r="N449" s="56"/>
      <c r="O449" s="56">
        <f>SUM(O450:O451)</f>
        <v>0.6129412407928746</v>
      </c>
      <c r="P449" s="56"/>
      <c r="Q449" s="56">
        <f>SUM(Q450:Q451)</f>
        <v>0</v>
      </c>
      <c r="R449" s="56"/>
      <c r="S449" s="56">
        <f>SUM(S450:S451)</f>
        <v>0</v>
      </c>
      <c r="T449" s="56"/>
      <c r="U449" s="56">
        <f>SUM(U450:U451)</f>
        <v>0</v>
      </c>
      <c r="V449" s="56"/>
      <c r="W449" s="56">
        <f>SUM(W450:W451)</f>
        <v>0</v>
      </c>
      <c r="X449" s="56"/>
      <c r="Y449" s="56">
        <f>SUM(Y450:Y451)</f>
        <v>24.384411081590244</v>
      </c>
      <c r="Z449" s="56"/>
      <c r="AA449" s="56">
        <f>SUM(AA450:AA451)</f>
        <v>444.56705369217764</v>
      </c>
      <c r="AB449" s="57" t="s">
        <v>39</v>
      </c>
      <c r="AC449" s="57"/>
      <c r="AD449" s="53" t="s">
        <v>39</v>
      </c>
      <c r="AE449" s="58" t="s">
        <v>39</v>
      </c>
      <c r="AF449" s="58" t="s">
        <v>79</v>
      </c>
      <c r="AG449" t="str">
        <f>A449&amp;B449&amp;C449</f>
        <v>0102PRÓPRIA</v>
      </c>
    </row>
    <row r="450" spans="1:33" x14ac:dyDescent="0.25">
      <c r="A450" s="137" t="s">
        <v>529</v>
      </c>
      <c r="B450" s="68" t="s">
        <v>38</v>
      </c>
      <c r="C450" s="69" t="s">
        <v>86</v>
      </c>
      <c r="D450" s="70" t="s">
        <v>40</v>
      </c>
      <c r="E450" s="70" t="s">
        <v>530</v>
      </c>
      <c r="F450" s="71" t="s">
        <v>78</v>
      </c>
      <c r="G450" s="71">
        <v>1</v>
      </c>
      <c r="H450" s="72">
        <f>IF(
                        C450="INSUMO",
                                        IFERROR(
                                            IF(
                                                INDEX(
                                                    Insumos!C:C,
                                                    MATCH(
                                                        A450&amp;B450,
                                                        Insumos!I:I,
                                                        0)
                                                )="Material",
                                                INDEX(
                                                    Insumos!F:F,
                                                    MATCH(
                                                        A450&amp;B450,
                                                        Insumos!I:I,
                                                        0)
                                                ),
                                                0
                                            ),
                                            "Não encontrado"),
                                        IFERROR(
                                            INDEX(I:I,
                                                MATCH(
                                                    A450&amp;B450,AG:AG,
                                                    0)
                                            ),
                                            "Não encontrado")
                                    )</f>
        <v>91.069803124677406</v>
      </c>
      <c r="I450" s="72">
        <f>H450*G450/1</f>
        <v>91.069803124677406</v>
      </c>
      <c r="J450" s="72">
        <f>T450 + N450 + L450 + X450 + R450 + P450 + V450</f>
        <v>166.49725056750026</v>
      </c>
      <c r="K450" s="72">
        <f>U450 + O450 + M450 + Y450 + S450 + Q450 + W450</f>
        <v>166.49725056750026</v>
      </c>
      <c r="L450" s="72">
        <f>IF(
                        C450="INSUMO",
                                        IFERROR(
                                            IF(
                                                INDEX(
                                                    Insumos!C:C,
                                                    MATCH(
                                                        A450&amp;B450,
                                                        Insumos!I:I,
                                                        0)
                                                )="Mao_obra",
                                                INDEX(
                                                    Insumos!F:F,
                                                    MATCH(
                                                        A450&amp;B450,
                                                        Insumos!I:I,
                                                        0)
                                                ),
                                                0
                                            ),
                                            "Não encontrado"),
                                        IFERROR(
                                            INDEX(M:M,
                                                MATCH(
                                                    A450&amp;B450,AG:AG,
                                                    0)
                                            ),
                                            "Não encontrado")
                                    )</f>
        <v>141.49989824511712</v>
      </c>
      <c r="M450" s="72">
        <f>L450*G450/1</f>
        <v>141.49989824511712</v>
      </c>
      <c r="N450" s="72">
        <f>IF(
                        C450="INSUMO",
                                        IFERROR(
                                            IF(
                                                INDEX(
                                                    Insumos!C:C,
                                                    MATCH(
                                                        A450&amp;B450,
                                                        Insumos!I:I,
                                                        0)
                                                )="Equipamento",
                                                INDEX(
                                                    Insumos!F:F,
                                                    MATCH(
                                                        A450&amp;B450,
                                                        Insumos!I:I,
                                                        0)
                                                ),
                                                0
                                            ),
                                            "Não encontrado"),
                                        IFERROR(
                                            INDEX(O:O,
                                                MATCH(
                                                    A450&amp;B450,AG:AG,
                                                    0)
                                            ),
                                            "Não encontrado")
                                    )</f>
        <v>0.6129412407928746</v>
      </c>
      <c r="O450" s="72">
        <f>N450*G450/1</f>
        <v>0.6129412407928746</v>
      </c>
      <c r="P450" s="72">
        <f>IF(
                        C450="INSUMO",
                                        IFERROR(
                                            IF(
                                                INDEX(
                                                    Insumos!C:C,
                                                    MATCH(
                                                        A450&amp;B450,
                                                        Insumos!I:I,
                                                        0)
                                                )="Transporte",
                                                INDEX(
                                                    Insumos!F:F,
                                                    MATCH(
                                                        A450&amp;B450,
                                                        Insumos!I:I,
                                                        0)
                                                ),
                                                0
                                            ),
                                            "Não encontrado"),
                                        IFERROR(
                                            INDEX(Q:Q,
                                                MATCH(
                                                    A450&amp;B450,AG:AG,
                                                    0)
                                            ),
                                            "Não encontrado")
                                    )</f>
        <v>0</v>
      </c>
      <c r="Q450" s="72">
        <f>P450*G450/1</f>
        <v>0</v>
      </c>
      <c r="R450" s="72">
        <f>IF(
                        C450="INSUMO",
                                        IFERROR(
                                            IF(
                                                INDEX(
                                                    Insumos!C:C,
                                                    MATCH(
                                                        A450&amp;B450,
                                                        Insumos!I:I,
                                                        0)
                                                )="Terceirizados",
                                                INDEX(
                                                    Insumos!F:F,
                                                    MATCH(
                                                        A450&amp;B450,
                                                        Insumos!I:I,
                                                        0)
                                                ),
                                                0
                                            ),
                                            "Não encontrado"),
                                        IFERROR(
                                            INDEX(S:S,
                                                MATCH(
                                                    A450&amp;B450,AG:AG,
                                                    0)
                                            ),
                                            "Não encontrado")
                                    )</f>
        <v>0</v>
      </c>
      <c r="S450" s="72">
        <f>R450*G450/1</f>
        <v>0</v>
      </c>
      <c r="T450" s="72">
        <f>IF(
                        C450="INSUMO",
                                        IFERROR(
                                            IF(
                                                INDEX(
                                                    Insumos!C:C,
                                                    MATCH(
                                                        A450&amp;B450,
                                                        Insumos!I:I,
                                                        0)
                                                )="Comissionamento",
                                                INDEX(
                                                    Insumos!F:F,
                                                    MATCH(
                                                        A450&amp;B450,
                                                        Insumos!I:I,
                                                        0)
                                                ),
                                                0
                                            ),
                                            "Não encontrado"),
                                        IFERROR(
                                            INDEX(U:U,
                                                MATCH(
                                                    A450&amp;B450,AG:AG,
                                                    0)
                                            ),
                                            "Não encontrado")
                                    )</f>
        <v>0</v>
      </c>
      <c r="U450" s="72">
        <f>T450*G450/1</f>
        <v>0</v>
      </c>
      <c r="V450" s="72">
        <f>IF(
                        C450="INSUMO",
                                        IFERROR(
                                            IF(
                                                INDEX(
                                                    Insumos!C:C,
                                                    MATCH(
                                                        A450&amp;B450,
                                                        Insumos!I:I,
                                                        0)
                                                )="Verba",
                                                INDEX(
                                                    Insumos!F:F,
                                                    MATCH(
                                                        A450&amp;B450,
                                                        Insumos!I:I,
                                                        0)
                                                ),
                                                0
                                            ),
                                            "Não encontrado"),
                                        IFERROR(
                                            INDEX(W:W,
                                                MATCH(
                                                    A450&amp;B450,AG:AG,
                                                    0)
                                            ),
                                            "Não encontrado")
                                    )</f>
        <v>0</v>
      </c>
      <c r="W450" s="72">
        <f>V450*G450/1</f>
        <v>0</v>
      </c>
      <c r="X450" s="72">
        <f>IF(
                        C450="INSUMO",
                                        IFERROR(
                                            IF(
                                                INDEX(
                                                    Insumos!C:C,
                                                    MATCH(
                                                        A450&amp;B450,
                                                        Insumos!I:I,
                                                        0)
                                                )="Outro",
                                                INDEX(
                                                    Insumos!F:F,
                                                    MATCH(
                                                        A450&amp;B450,
                                                        Insumos!I:I,
                                                        0)
                                                ),
                                                0
                                            ),
                                            "Não encontrado"),
                                        IFERROR(
                                            INDEX(Y:Y,
                                                MATCH(
                                                    A450&amp;B450,AG:AG,
                                                    0)
                                            ),
                                            "Não encontrado")
                                    )</f>
        <v>24.384411081590244</v>
      </c>
      <c r="Y450" s="72">
        <f>X450*G450/1</f>
        <v>24.384411081590244</v>
      </c>
      <c r="Z450" s="72">
        <f>IF(
                            C450="INSUMO",
                            IFERROR(
                                INDEX(
                                    Insumos!F:F,
                                    MATCH(
                                        A450&amp;B450,
                                        Insumos!I:I,
                                        0)
                                ),
                                "Não encontrado"),
                            IFERROR(
                                INDEX(AA:AA,
                                    MATCH(
                                        A450&amp;B450,AG:AG,
                                        0)
                                ),
                                "Não encontrado")
                        )</f>
        <v>257.56705369217764</v>
      </c>
      <c r="AA450" s="72">
        <f>G450*Z450</f>
        <v>257.56705369217764</v>
      </c>
      <c r="AB450" s="73"/>
      <c r="AC450" s="73"/>
      <c r="AD450" s="70" t="s">
        <v>39</v>
      </c>
      <c r="AE450" s="74"/>
      <c r="AF450" s="74"/>
    </row>
    <row r="451" spans="1:33" x14ac:dyDescent="0.25">
      <c r="A451" s="138" t="s">
        <v>531</v>
      </c>
      <c r="B451" s="60" t="s">
        <v>76</v>
      </c>
      <c r="C451" s="61" t="s">
        <v>45</v>
      </c>
      <c r="D451" s="62" t="s">
        <v>40</v>
      </c>
      <c r="E451" s="62" t="s">
        <v>532</v>
      </c>
      <c r="F451" s="63" t="s">
        <v>78</v>
      </c>
      <c r="G451" s="63">
        <v>1</v>
      </c>
      <c r="H451" s="64">
        <f>IF(
                        C451="INSUMO",
                                        IFERROR(
                                            IF(
                                                INDEX(
                                                    Insumos!C:C,
                                                    MATCH(
                                                        A451&amp;B451,
                                                        Insumos!I:I,
                                                        0)
                                                )="Material",
                                                INDEX(
                                                    Insumos!F:F,
                                                    MATCH(
                                                        A451&amp;B451,
                                                        Insumos!I:I,
                                                        0)
                                                ),
                                                0
                                            ),
                                            "Não encontrado"),
                                        IFERROR(
                                            INDEX(I:I,
                                                MATCH(
                                                    A451&amp;B451,AG:AG,
                                                    0)
                                            ),
                                            "Não encontrado")
                                    )</f>
        <v>187</v>
      </c>
      <c r="I451" s="64">
        <f>H451*G451/1</f>
        <v>187</v>
      </c>
      <c r="J451" s="64">
        <f>T451 + N451 + L451 + X451 + R451 + P451 + V451</f>
        <v>0</v>
      </c>
      <c r="K451" s="64">
        <f>U451 + O451 + M451 + Y451 + S451 + Q451 + W451</f>
        <v>0</v>
      </c>
      <c r="L451" s="64">
        <f>IF(
                        C451="INSUMO",
                                        IFERROR(
                                            IF(
                                                INDEX(
                                                    Insumos!C:C,
                                                    MATCH(
                                                        A451&amp;B451,
                                                        Insumos!I:I,
                                                        0)
                                                )="Mao_obra",
                                                INDEX(
                                                    Insumos!F:F,
                                                    MATCH(
                                                        A451&amp;B451,
                                                        Insumos!I:I,
                                                        0)
                                                ),
                                                0
                                            ),
                                            "Não encontrado"),
                                        IFERROR(
                                            INDEX(M:M,
                                                MATCH(
                                                    A451&amp;B451,AG:AG,
                                                    0)
                                            ),
                                            "Não encontrado")
                                    )</f>
        <v>0</v>
      </c>
      <c r="M451" s="64">
        <f>L451*G451/1</f>
        <v>0</v>
      </c>
      <c r="N451" s="64">
        <f>IF(
                        C451="INSUMO",
                                        IFERROR(
                                            IF(
                                                INDEX(
                                                    Insumos!C:C,
                                                    MATCH(
                                                        A451&amp;B451,
                                                        Insumos!I:I,
                                                        0)
                                                )="Equipamento",
                                                INDEX(
                                                    Insumos!F:F,
                                                    MATCH(
                                                        A451&amp;B451,
                                                        Insumos!I:I,
                                                        0)
                                                ),
                                                0
                                            ),
                                            "Não encontrado"),
                                        IFERROR(
                                            INDEX(O:O,
                                                MATCH(
                                                    A451&amp;B451,AG:AG,
                                                    0)
                                            ),
                                            "Não encontrado")
                                    )</f>
        <v>0</v>
      </c>
      <c r="O451" s="64">
        <f>N451*G451/1</f>
        <v>0</v>
      </c>
      <c r="P451" s="64">
        <f>IF(
                        C451="INSUMO",
                                        IFERROR(
                                            IF(
                                                INDEX(
                                                    Insumos!C:C,
                                                    MATCH(
                                                        A451&amp;B451,
                                                        Insumos!I:I,
                                                        0)
                                                )="Transporte",
                                                INDEX(
                                                    Insumos!F:F,
                                                    MATCH(
                                                        A451&amp;B451,
                                                        Insumos!I:I,
                                                        0)
                                                ),
                                                0
                                            ),
                                            "Não encontrado"),
                                        IFERROR(
                                            INDEX(Q:Q,
                                                MATCH(
                                                    A451&amp;B451,AG:AG,
                                                    0)
                                            ),
                                            "Não encontrado")
                                    )</f>
        <v>0</v>
      </c>
      <c r="Q451" s="64">
        <f>P451*G451/1</f>
        <v>0</v>
      </c>
      <c r="R451" s="64">
        <f>IF(
                        C451="INSUMO",
                                        IFERROR(
                                            IF(
                                                INDEX(
                                                    Insumos!C:C,
                                                    MATCH(
                                                        A451&amp;B451,
                                                        Insumos!I:I,
                                                        0)
                                                )="Terceirizados",
                                                INDEX(
                                                    Insumos!F:F,
                                                    MATCH(
                                                        A451&amp;B451,
                                                        Insumos!I:I,
                                                        0)
                                                ),
                                                0
                                            ),
                                            "Não encontrado"),
                                        IFERROR(
                                            INDEX(S:S,
                                                MATCH(
                                                    A451&amp;B451,AG:AG,
                                                    0)
                                            ),
                                            "Não encontrado")
                                    )</f>
        <v>0</v>
      </c>
      <c r="S451" s="64">
        <f>R451*G451/1</f>
        <v>0</v>
      </c>
      <c r="T451" s="64">
        <f>IF(
                        C451="INSUMO",
                                        IFERROR(
                                            IF(
                                                INDEX(
                                                    Insumos!C:C,
                                                    MATCH(
                                                        A451&amp;B451,
                                                        Insumos!I:I,
                                                        0)
                                                )="Comissionamento",
                                                INDEX(
                                                    Insumos!F:F,
                                                    MATCH(
                                                        A451&amp;B451,
                                                        Insumos!I:I,
                                                        0)
                                                ),
                                                0
                                            ),
                                            "Não encontrado"),
                                        IFERROR(
                                            INDEX(U:U,
                                                MATCH(
                                                    A451&amp;B451,AG:AG,
                                                    0)
                                            ),
                                            "Não encontrado")
                                    )</f>
        <v>0</v>
      </c>
      <c r="U451" s="64">
        <f>T451*G451/1</f>
        <v>0</v>
      </c>
      <c r="V451" s="64">
        <f>IF(
                        C451="INSUMO",
                                        IFERROR(
                                            IF(
                                                INDEX(
                                                    Insumos!C:C,
                                                    MATCH(
                                                        A451&amp;B451,
                                                        Insumos!I:I,
                                                        0)
                                                )="Verba",
                                                INDEX(
                                                    Insumos!F:F,
                                                    MATCH(
                                                        A451&amp;B451,
                                                        Insumos!I:I,
                                                        0)
                                                ),
                                                0
                                            ),
                                            "Não encontrado"),
                                        IFERROR(
                                            INDEX(W:W,
                                                MATCH(
                                                    A451&amp;B451,AG:AG,
                                                    0)
                                            ),
                                            "Não encontrado")
                                    )</f>
        <v>0</v>
      </c>
      <c r="W451" s="64">
        <f>V451*G451/1</f>
        <v>0</v>
      </c>
      <c r="X451" s="64">
        <f>IF(
                        C451="INSUMO",
                                        IFERROR(
                                            IF(
                                                INDEX(
                                                    Insumos!C:C,
                                                    MATCH(
                                                        A451&amp;B451,
                                                        Insumos!I:I,
                                                        0)
                                                )="Outro",
                                                INDEX(
                                                    Insumos!F:F,
                                                    MATCH(
                                                        A451&amp;B451,
                                                        Insumos!I:I,
                                                        0)
                                                ),
                                                0
                                            ),
                                            "Não encontrado"),
                                        IFERROR(
                                            INDEX(Y:Y,
                                                MATCH(
                                                    A451&amp;B451,AG:AG,
                                                    0)
                                            ),
                                            "Não encontrado")
                                    )</f>
        <v>0</v>
      </c>
      <c r="Y451" s="64">
        <f>X451*G451/1</f>
        <v>0</v>
      </c>
      <c r="Z451" s="64">
        <f>IF(
                            C451="INSUMO",
                            IFERROR(
                                INDEX(
                                    Insumos!F:F,
                                    MATCH(
                                        A451&amp;B451,
                                        Insumos!I:I,
                                        0)
                                ),
                                "Não encontrado"),
                            IFERROR(
                                INDEX(AA:AA,
                                    MATCH(
                                        A451&amp;B451,AG:AG,
                                        0)
                                ),
                                "Não encontrado")
                        )</f>
        <v>187</v>
      </c>
      <c r="AA451" s="64">
        <f>G451*Z451</f>
        <v>187</v>
      </c>
      <c r="AB451" s="65"/>
      <c r="AC451" s="65"/>
      <c r="AD451" s="62" t="s">
        <v>39</v>
      </c>
      <c r="AE451" s="66"/>
      <c r="AF451" s="66"/>
    </row>
    <row r="452" spans="1:33" x14ac:dyDescent="0.25">
      <c r="A452" s="136" t="s">
        <v>533</v>
      </c>
      <c r="B452" s="51" t="s">
        <v>76</v>
      </c>
      <c r="C452" s="52" t="s">
        <v>39</v>
      </c>
      <c r="D452" s="53" t="s">
        <v>40</v>
      </c>
      <c r="E452" s="53" t="s">
        <v>534</v>
      </c>
      <c r="F452" s="54" t="s">
        <v>78</v>
      </c>
      <c r="G452" s="55"/>
      <c r="H452" s="56"/>
      <c r="I452" s="56">
        <f>SUM(I453:I458)</f>
        <v>187.64724000000001</v>
      </c>
      <c r="J452" s="56"/>
      <c r="K452" s="56">
        <f>SUM(K453:K458)</f>
        <v>119.93139955800001</v>
      </c>
      <c r="L452" s="56"/>
      <c r="M452" s="56">
        <f>SUM(M453:M458)</f>
        <v>101.857099558</v>
      </c>
      <c r="N452" s="56"/>
      <c r="O452" s="56">
        <f>SUM(O453:O458)</f>
        <v>0</v>
      </c>
      <c r="P452" s="56"/>
      <c r="Q452" s="56">
        <f>SUM(Q453:Q458)</f>
        <v>0</v>
      </c>
      <c r="R452" s="56"/>
      <c r="S452" s="56">
        <f>SUM(S453:S458)</f>
        <v>0</v>
      </c>
      <c r="T452" s="56"/>
      <c r="U452" s="56">
        <f>SUM(U453:U458)</f>
        <v>0</v>
      </c>
      <c r="V452" s="56"/>
      <c r="W452" s="56">
        <f>SUM(W453:W458)</f>
        <v>0</v>
      </c>
      <c r="X452" s="56"/>
      <c r="Y452" s="56">
        <f>SUM(Y453:Y458)</f>
        <v>18.074299999999997</v>
      </c>
      <c r="Z452" s="56"/>
      <c r="AA452" s="56">
        <f>SUM(AA453:AA458)</f>
        <v>307.57863955799996</v>
      </c>
      <c r="AB452" s="57" t="s">
        <v>39</v>
      </c>
      <c r="AC452" s="57"/>
      <c r="AD452" s="53" t="s">
        <v>39</v>
      </c>
      <c r="AE452" s="58" t="s">
        <v>39</v>
      </c>
      <c r="AF452" s="58" t="s">
        <v>79</v>
      </c>
      <c r="AG452" t="str">
        <f>A452&amp;B452&amp;C452</f>
        <v>0103PRÓPRIA</v>
      </c>
    </row>
    <row r="453" spans="1:33" x14ac:dyDescent="0.25">
      <c r="A453" s="137" t="s">
        <v>166</v>
      </c>
      <c r="B453" s="68" t="s">
        <v>38</v>
      </c>
      <c r="C453" s="69" t="s">
        <v>86</v>
      </c>
      <c r="D453" s="70" t="s">
        <v>40</v>
      </c>
      <c r="E453" s="70" t="s">
        <v>167</v>
      </c>
      <c r="F453" s="71" t="s">
        <v>90</v>
      </c>
      <c r="G453" s="71">
        <v>1.2</v>
      </c>
      <c r="H453" s="72">
        <f>IF(
                        C453="INSUMO",
                                        IFERROR(
                                            IF(
                                                INDEX(
                                                    Insumos!C:C,
                                                    MATCH(
                                                        A453&amp;B453,
                                                        Insumos!I:I,
                                                        0)
                                                )="Material",
                                                INDEX(
                                                    Insumos!F:F,
                                                    MATCH(
                                                        A453&amp;B453,
                                                        Insumos!I:I,
                                                        0)
                                                ),
                                                0
                                            ),
                                            "Não encontrado"),
                                        IFERROR(
                                            INDEX(I:I,
                                                MATCH(
                                                    A453&amp;B453,AG:AG,
                                                    0)
                                            ),
                                            "Não encontrado")
                                    )</f>
        <v>0</v>
      </c>
      <c r="I453" s="72">
        <f t="shared" ref="I453:I458" si="287">H453*G453/1</f>
        <v>0</v>
      </c>
      <c r="J453" s="72">
        <f t="shared" ref="J453:K458" si="288">T453 + N453 + L453 + X453 + R453 + P453 + V453</f>
        <v>38.106880000000004</v>
      </c>
      <c r="K453" s="72">
        <f t="shared" si="288"/>
        <v>45.728256000000002</v>
      </c>
      <c r="L453" s="72">
        <f>IF(
                        C453="INSUMO",
                                        IFERROR(
                                            IF(
                                                INDEX(
                                                    Insumos!C:C,
                                                    MATCH(
                                                        A453&amp;B453,
                                                        Insumos!I:I,
                                                        0)
                                                )="Mao_obra",
                                                INDEX(
                                                    Insumos!F:F,
                                                    MATCH(
                                                        A453&amp;B453,
                                                        Insumos!I:I,
                                                        0)
                                                ),
                                                0
                                            ),
                                            "Não encontrado"),
                                        IFERROR(
                                            INDEX(M:M,
                                                MATCH(
                                                    A453&amp;B453,AG:AG,
                                                    0)
                                            ),
                                            "Não encontrado")
                                    )</f>
        <v>33.086880000000001</v>
      </c>
      <c r="M453" s="72">
        <f t="shared" ref="M453:M458" si="289">L453*G453/1</f>
        <v>39.704256000000001</v>
      </c>
      <c r="N453" s="72">
        <f>IF(
                        C453="INSUMO",
                                        IFERROR(
                                            IF(
                                                INDEX(
                                                    Insumos!C:C,
                                                    MATCH(
                                                        A453&amp;B453,
                                                        Insumos!I:I,
                                                        0)
                                                )="Equipamento",
                                                INDEX(
                                                    Insumos!F:F,
                                                    MATCH(
                                                        A453&amp;B453,
                                                        Insumos!I:I,
                                                        0)
                                                ),
                                                0
                                            ),
                                            "Não encontrado"),
                                        IFERROR(
                                            INDEX(O:O,
                                                MATCH(
                                                    A453&amp;B453,AG:AG,
                                                    0)
                                            ),
                                            "Não encontrado")
                                    )</f>
        <v>0</v>
      </c>
      <c r="O453" s="72">
        <f t="shared" ref="O453:O458" si="290">N453*G453/1</f>
        <v>0</v>
      </c>
      <c r="P453" s="72">
        <f>IF(
                        C453="INSUMO",
                                        IFERROR(
                                            IF(
                                                INDEX(
                                                    Insumos!C:C,
                                                    MATCH(
                                                        A453&amp;B453,
                                                        Insumos!I:I,
                                                        0)
                                                )="Transporte",
                                                INDEX(
                                                    Insumos!F:F,
                                                    MATCH(
                                                        A453&amp;B453,
                                                        Insumos!I:I,
                                                        0)
                                                ),
                                                0
                                            ),
                                            "Não encontrado"),
                                        IFERROR(
                                            INDEX(Q:Q,
                                                MATCH(
                                                    A453&amp;B453,AG:AG,
                                                    0)
                                            ),
                                            "Não encontrado")
                                    )</f>
        <v>0</v>
      </c>
      <c r="Q453" s="72">
        <f t="shared" ref="Q453:Q458" si="291">P453*G453/1</f>
        <v>0</v>
      </c>
      <c r="R453" s="72">
        <f>IF(
                        C453="INSUMO",
                                        IFERROR(
                                            IF(
                                                INDEX(
                                                    Insumos!C:C,
                                                    MATCH(
                                                        A453&amp;B453,
                                                        Insumos!I:I,
                                                        0)
                                                )="Terceirizados",
                                                INDEX(
                                                    Insumos!F:F,
                                                    MATCH(
                                                        A453&amp;B453,
                                                        Insumos!I:I,
                                                        0)
                                                ),
                                                0
                                            ),
                                            "Não encontrado"),
                                        IFERROR(
                                            INDEX(S:S,
                                                MATCH(
                                                    A453&amp;B453,AG:AG,
                                                    0)
                                            ),
                                            "Não encontrado")
                                    )</f>
        <v>0</v>
      </c>
      <c r="S453" s="72">
        <f t="shared" ref="S453:S458" si="292">R453*G453/1</f>
        <v>0</v>
      </c>
      <c r="T453" s="72">
        <f>IF(
                        C453="INSUMO",
                                        IFERROR(
                                            IF(
                                                INDEX(
                                                    Insumos!C:C,
                                                    MATCH(
                                                        A453&amp;B453,
                                                        Insumos!I:I,
                                                        0)
                                                )="Comissionamento",
                                                INDEX(
                                                    Insumos!F:F,
                                                    MATCH(
                                                        A453&amp;B453,
                                                        Insumos!I:I,
                                                        0)
                                                ),
                                                0
                                            ),
                                            "Não encontrado"),
                                        IFERROR(
                                            INDEX(U:U,
                                                MATCH(
                                                    A453&amp;B453,AG:AG,
                                                    0)
                                            ),
                                            "Não encontrado")
                                    )</f>
        <v>0</v>
      </c>
      <c r="U453" s="72">
        <f t="shared" ref="U453:U458" si="293">T453*G453/1</f>
        <v>0</v>
      </c>
      <c r="V453" s="72">
        <f>IF(
                        C453="INSUMO",
                                        IFERROR(
                                            IF(
                                                INDEX(
                                                    Insumos!C:C,
                                                    MATCH(
                                                        A453&amp;B453,
                                                        Insumos!I:I,
                                                        0)
                                                )="Verba",
                                                INDEX(
                                                    Insumos!F:F,
                                                    MATCH(
                                                        A453&amp;B453,
                                                        Insumos!I:I,
                                                        0)
                                                ),
                                                0
                                            ),
                                            "Não encontrado"),
                                        IFERROR(
                                            INDEX(W:W,
                                                MATCH(
                                                    A453&amp;B453,AG:AG,
                                                    0)
                                            ),
                                            "Não encontrado")
                                    )</f>
        <v>0</v>
      </c>
      <c r="W453" s="72">
        <f t="shared" ref="W453:W458" si="294">V453*G453/1</f>
        <v>0</v>
      </c>
      <c r="X453" s="72">
        <f>IF(
                        C453="INSUMO",
                                        IFERROR(
                                            IF(
                                                INDEX(
                                                    Insumos!C:C,
                                                    MATCH(
                                                        A453&amp;B453,
                                                        Insumos!I:I,
                                                        0)
                                                )="Outro",
                                                INDEX(
                                                    Insumos!F:F,
                                                    MATCH(
                                                        A453&amp;B453,
                                                        Insumos!I:I,
                                                        0)
                                                ),
                                                0
                                            ),
                                            "Não encontrado"),
                                        IFERROR(
                                            INDEX(Y:Y,
                                                MATCH(
                                                    A453&amp;B453,AG:AG,
                                                    0)
                                            ),
                                            "Não encontrado")
                                    )</f>
        <v>5.0199999999999996</v>
      </c>
      <c r="Y453" s="72">
        <f t="shared" ref="Y453:Y458" si="295">X453*G453/1</f>
        <v>6.0239999999999991</v>
      </c>
      <c r="Z453" s="72">
        <f>IF(
                            C453="INSUMO",
                            IFERROR(
                                INDEX(
                                    Insumos!F:F,
                                    MATCH(
                                        A453&amp;B453,
                                        Insumos!I:I,
                                        0)
                                ),
                                "Não encontrado"),
                            IFERROR(
                                INDEX(AA:AA,
                                    MATCH(
                                        A453&amp;B453,AG:AG,
                                        0)
                                ),
                                "Não encontrado")
                        )</f>
        <v>38.106879999999997</v>
      </c>
      <c r="AA453" s="72">
        <f t="shared" ref="AA453:AA458" si="296">G453*Z453</f>
        <v>45.728255999999995</v>
      </c>
      <c r="AB453" s="73"/>
      <c r="AC453" s="73"/>
      <c r="AD453" s="70" t="s">
        <v>39</v>
      </c>
      <c r="AE453" s="74"/>
      <c r="AF453" s="74"/>
    </row>
    <row r="454" spans="1:33" x14ac:dyDescent="0.25">
      <c r="A454" s="138" t="s">
        <v>88</v>
      </c>
      <c r="B454" s="60" t="s">
        <v>38</v>
      </c>
      <c r="C454" s="61" t="s">
        <v>86</v>
      </c>
      <c r="D454" s="62" t="s">
        <v>40</v>
      </c>
      <c r="E454" s="62" t="s">
        <v>89</v>
      </c>
      <c r="F454" s="63" t="s">
        <v>90</v>
      </c>
      <c r="G454" s="63">
        <v>2</v>
      </c>
      <c r="H454" s="64">
        <f>IF(
                        C454="INSUMO",
                                        IFERROR(
                                            IF(
                                                INDEX(
                                                    Insumos!C:C,
                                                    MATCH(
                                                        A454&amp;B454,
                                                        Insumos!I:I,
                                                        0)
                                                )="Material",
                                                INDEX(
                                                    Insumos!F:F,
                                                    MATCH(
                                                        A454&amp;B454,
                                                        Insumos!I:I,
                                                        0)
                                                ),
                                                0
                                            ),
                                            "Não encontrado"),
                                        IFERROR(
                                            INDEX(I:I,
                                                MATCH(
                                                    A454&amp;B454,AG:AG,
                                                    0)
                                            ),
                                            "Não encontrado")
                                    )</f>
        <v>0</v>
      </c>
      <c r="I454" s="64">
        <f t="shared" si="287"/>
        <v>0</v>
      </c>
      <c r="J454" s="64">
        <f t="shared" si="288"/>
        <v>28.049120000000002</v>
      </c>
      <c r="K454" s="64">
        <f t="shared" si="288"/>
        <v>56.098240000000004</v>
      </c>
      <c r="L454" s="64">
        <f>IF(
                        C454="INSUMO",
                                        IFERROR(
                                            IF(
                                                INDEX(
                                                    Insumos!C:C,
                                                    MATCH(
                                                        A454&amp;B454,
                                                        Insumos!I:I,
                                                        0)
                                                )="Mao_obra",
                                                INDEX(
                                                    Insumos!F:F,
                                                    MATCH(
                                                        A454&amp;B454,
                                                        Insumos!I:I,
                                                        0)
                                                ),
                                                0
                                            ),
                                            "Não encontrado"),
                                        IFERROR(
                                            INDEX(M:M,
                                                MATCH(
                                                    A454&amp;B454,AG:AG,
                                                    0)
                                            ),
                                            "Não encontrado")
                                    )</f>
        <v>23.079120000000003</v>
      </c>
      <c r="M454" s="64">
        <f t="shared" si="289"/>
        <v>46.158240000000006</v>
      </c>
      <c r="N454" s="64">
        <f>IF(
                        C454="INSUMO",
                                        IFERROR(
                                            IF(
                                                INDEX(
                                                    Insumos!C:C,
                                                    MATCH(
                                                        A454&amp;B454,
                                                        Insumos!I:I,
                                                        0)
                                                )="Equipamento",
                                                INDEX(
                                                    Insumos!F:F,
                                                    MATCH(
                                                        A454&amp;B454,
                                                        Insumos!I:I,
                                                        0)
                                                ),
                                                0
                                            ),
                                            "Não encontrado"),
                                        IFERROR(
                                            INDEX(O:O,
                                                MATCH(
                                                    A454&amp;B454,AG:AG,
                                                    0)
                                            ),
                                            "Não encontrado")
                                    )</f>
        <v>0</v>
      </c>
      <c r="O454" s="64">
        <f t="shared" si="290"/>
        <v>0</v>
      </c>
      <c r="P454" s="64">
        <f>IF(
                        C454="INSUMO",
                                        IFERROR(
                                            IF(
                                                INDEX(
                                                    Insumos!C:C,
                                                    MATCH(
                                                        A454&amp;B454,
                                                        Insumos!I:I,
                                                        0)
                                                )="Transporte",
                                                INDEX(
                                                    Insumos!F:F,
                                                    MATCH(
                                                        A454&amp;B454,
                                                        Insumos!I:I,
                                                        0)
                                                ),
                                                0
                                            ),
                                            "Não encontrado"),
                                        IFERROR(
                                            INDEX(Q:Q,
                                                MATCH(
                                                    A454&amp;B454,AG:AG,
                                                    0)
                                            ),
                                            "Não encontrado")
                                    )</f>
        <v>0</v>
      </c>
      <c r="Q454" s="64">
        <f t="shared" si="291"/>
        <v>0</v>
      </c>
      <c r="R454" s="64">
        <f>IF(
                        C454="INSUMO",
                                        IFERROR(
                                            IF(
                                                INDEX(
                                                    Insumos!C:C,
                                                    MATCH(
                                                        A454&amp;B454,
                                                        Insumos!I:I,
                                                        0)
                                                )="Terceirizados",
                                                INDEX(
                                                    Insumos!F:F,
                                                    MATCH(
                                                        A454&amp;B454,
                                                        Insumos!I:I,
                                                        0)
                                                ),
                                                0
                                            ),
                                            "Não encontrado"),
                                        IFERROR(
                                            INDEX(S:S,
                                                MATCH(
                                                    A454&amp;B454,AG:AG,
                                                    0)
                                            ),
                                            "Não encontrado")
                                    )</f>
        <v>0</v>
      </c>
      <c r="S454" s="64">
        <f t="shared" si="292"/>
        <v>0</v>
      </c>
      <c r="T454" s="64">
        <f>IF(
                        C454="INSUMO",
                                        IFERROR(
                                            IF(
                                                INDEX(
                                                    Insumos!C:C,
                                                    MATCH(
                                                        A454&amp;B454,
                                                        Insumos!I:I,
                                                        0)
                                                )="Comissionamento",
                                                INDEX(
                                                    Insumos!F:F,
                                                    MATCH(
                                                        A454&amp;B454,
                                                        Insumos!I:I,
                                                        0)
                                                ),
                                                0
                                            ),
                                            "Não encontrado"),
                                        IFERROR(
                                            INDEX(U:U,
                                                MATCH(
                                                    A454&amp;B454,AG:AG,
                                                    0)
                                            ),
                                            "Não encontrado")
                                    )</f>
        <v>0</v>
      </c>
      <c r="U454" s="64">
        <f t="shared" si="293"/>
        <v>0</v>
      </c>
      <c r="V454" s="64">
        <f>IF(
                        C454="INSUMO",
                                        IFERROR(
                                            IF(
                                                INDEX(
                                                    Insumos!C:C,
                                                    MATCH(
                                                        A454&amp;B454,
                                                        Insumos!I:I,
                                                        0)
                                                )="Verba",
                                                INDEX(
                                                    Insumos!F:F,
                                                    MATCH(
                                                        A454&amp;B454,
                                                        Insumos!I:I,
                                                        0)
                                                ),
                                                0
                                            ),
                                            "Não encontrado"),
                                        IFERROR(
                                            INDEX(W:W,
                                                MATCH(
                                                    A454&amp;B454,AG:AG,
                                                    0)
                                            ),
                                            "Não encontrado")
                                    )</f>
        <v>0</v>
      </c>
      <c r="W454" s="64">
        <f t="shared" si="294"/>
        <v>0</v>
      </c>
      <c r="X454" s="64">
        <f>IF(
                        C454="INSUMO",
                                        IFERROR(
                                            IF(
                                                INDEX(
                                                    Insumos!C:C,
                                                    MATCH(
                                                        A454&amp;B454,
                                                        Insumos!I:I,
                                                        0)
                                                )="Outro",
                                                INDEX(
                                                    Insumos!F:F,
                                                    MATCH(
                                                        A454&amp;B454,
                                                        Insumos!I:I,
                                                        0)
                                                ),
                                                0
                                            ),
                                            "Não encontrado"),
                                        IFERROR(
                                            INDEX(Y:Y,
                                                MATCH(
                                                    A454&amp;B454,AG:AG,
                                                    0)
                                            ),
                                            "Não encontrado")
                                    )</f>
        <v>4.97</v>
      </c>
      <c r="Y454" s="64">
        <f t="shared" si="295"/>
        <v>9.94</v>
      </c>
      <c r="Z454" s="64">
        <f>IF(
                            C454="INSUMO",
                            IFERROR(
                                INDEX(
                                    Insumos!F:F,
                                    MATCH(
                                        A454&amp;B454,
                                        Insumos!I:I,
                                        0)
                                ),
                                "Não encontrado"),
                            IFERROR(
                                INDEX(AA:AA,
                                    MATCH(
                                        A454&amp;B454,AG:AG,
                                        0)
                                ),
                                "Não encontrado")
                        )</f>
        <v>28.049120000000002</v>
      </c>
      <c r="AA454" s="64">
        <f t="shared" si="296"/>
        <v>56.098240000000004</v>
      </c>
      <c r="AB454" s="65"/>
      <c r="AC454" s="65"/>
      <c r="AD454" s="62" t="s">
        <v>39</v>
      </c>
      <c r="AE454" s="66"/>
      <c r="AF454" s="66"/>
    </row>
    <row r="455" spans="1:33" x14ac:dyDescent="0.25">
      <c r="A455" s="137" t="s">
        <v>535</v>
      </c>
      <c r="B455" s="68" t="s">
        <v>38</v>
      </c>
      <c r="C455" s="69" t="s">
        <v>45</v>
      </c>
      <c r="D455" s="70" t="s">
        <v>40</v>
      </c>
      <c r="E455" s="70" t="s">
        <v>536</v>
      </c>
      <c r="F455" s="71" t="s">
        <v>108</v>
      </c>
      <c r="G455" s="71">
        <v>3.0000000000000001E-3</v>
      </c>
      <c r="H455" s="72">
        <f>IF(
                        C455="INSUMO",
                                        IFERROR(
                                            IF(
                                                INDEX(
                                                    Insumos!C:C,
                                                    MATCH(
                                                        A455&amp;B455,
                                                        Insumos!I:I,
                                                        0)
                                                )="Material",
                                                INDEX(
                                                    Insumos!F:F,
                                                    MATCH(
                                                        A455&amp;B455,
                                                        Insumos!I:I,
                                                        0)
                                                ),
                                                0
                                            ),
                                            "Não encontrado"),
                                        IFERROR(
                                            INDEX(I:I,
                                                MATCH(
                                                    A455&amp;B455,AG:AG,
                                                    0)
                                            ),
                                            "Não encontrado")
                                    )</f>
        <v>149.08000000000001</v>
      </c>
      <c r="I455" s="72">
        <f t="shared" si="287"/>
        <v>0.44724000000000003</v>
      </c>
      <c r="J455" s="72">
        <f t="shared" si="288"/>
        <v>0</v>
      </c>
      <c r="K455" s="72">
        <f t="shared" si="288"/>
        <v>0</v>
      </c>
      <c r="L455" s="72">
        <f>IF(
                        C455="INSUMO",
                                        IFERROR(
                                            IF(
                                                INDEX(
                                                    Insumos!C:C,
                                                    MATCH(
                                                        A455&amp;B455,
                                                        Insumos!I:I,
                                                        0)
                                                )="Mao_obra",
                                                INDEX(
                                                    Insumos!F:F,
                                                    MATCH(
                                                        A455&amp;B455,
                                                        Insumos!I:I,
                                                        0)
                                                ),
                                                0
                                            ),
                                            "Não encontrado"),
                                        IFERROR(
                                            INDEX(M:M,
                                                MATCH(
                                                    A455&amp;B455,AG:AG,
                                                    0)
                                            ),
                                            "Não encontrado")
                                    )</f>
        <v>0</v>
      </c>
      <c r="M455" s="72">
        <f t="shared" si="289"/>
        <v>0</v>
      </c>
      <c r="N455" s="72">
        <f>IF(
                        C455="INSUMO",
                                        IFERROR(
                                            IF(
                                                INDEX(
                                                    Insumos!C:C,
                                                    MATCH(
                                                        A455&amp;B455,
                                                        Insumos!I:I,
                                                        0)
                                                )="Equipamento",
                                                INDEX(
                                                    Insumos!F:F,
                                                    MATCH(
                                                        A455&amp;B455,
                                                        Insumos!I:I,
                                                        0)
                                                ),
                                                0
                                            ),
                                            "Não encontrado"),
                                        IFERROR(
                                            INDEX(O:O,
                                                MATCH(
                                                    A455&amp;B455,AG:AG,
                                                    0)
                                            ),
                                            "Não encontrado")
                                    )</f>
        <v>0</v>
      </c>
      <c r="O455" s="72">
        <f t="shared" si="290"/>
        <v>0</v>
      </c>
      <c r="P455" s="72">
        <f>IF(
                        C455="INSUMO",
                                        IFERROR(
                                            IF(
                                                INDEX(
                                                    Insumos!C:C,
                                                    MATCH(
                                                        A455&amp;B455,
                                                        Insumos!I:I,
                                                        0)
                                                )="Transporte",
                                                INDEX(
                                                    Insumos!F:F,
                                                    MATCH(
                                                        A455&amp;B455,
                                                        Insumos!I:I,
                                                        0)
                                                ),
                                                0
                                            ),
                                            "Não encontrado"),
                                        IFERROR(
                                            INDEX(Q:Q,
                                                MATCH(
                                                    A455&amp;B455,AG:AG,
                                                    0)
                                            ),
                                            "Não encontrado")
                                    )</f>
        <v>0</v>
      </c>
      <c r="Q455" s="72">
        <f t="shared" si="291"/>
        <v>0</v>
      </c>
      <c r="R455" s="72">
        <f>IF(
                        C455="INSUMO",
                                        IFERROR(
                                            IF(
                                                INDEX(
                                                    Insumos!C:C,
                                                    MATCH(
                                                        A455&amp;B455,
                                                        Insumos!I:I,
                                                        0)
                                                )="Terceirizados",
                                                INDEX(
                                                    Insumos!F:F,
                                                    MATCH(
                                                        A455&amp;B455,
                                                        Insumos!I:I,
                                                        0)
                                                ),
                                                0
                                            ),
                                            "Não encontrado"),
                                        IFERROR(
                                            INDEX(S:S,
                                                MATCH(
                                                    A455&amp;B455,AG:AG,
                                                    0)
                                            ),
                                            "Não encontrado")
                                    )</f>
        <v>0</v>
      </c>
      <c r="S455" s="72">
        <f t="shared" si="292"/>
        <v>0</v>
      </c>
      <c r="T455" s="72">
        <f>IF(
                        C455="INSUMO",
                                        IFERROR(
                                            IF(
                                                INDEX(
                                                    Insumos!C:C,
                                                    MATCH(
                                                        A455&amp;B455,
                                                        Insumos!I:I,
                                                        0)
                                                )="Comissionamento",
                                                INDEX(
                                                    Insumos!F:F,
                                                    MATCH(
                                                        A455&amp;B455,
                                                        Insumos!I:I,
                                                        0)
                                                ),
                                                0
                                            ),
                                            "Não encontrado"),
                                        IFERROR(
                                            INDEX(U:U,
                                                MATCH(
                                                    A455&amp;B455,AG:AG,
                                                    0)
                                            ),
                                            "Não encontrado")
                                    )</f>
        <v>0</v>
      </c>
      <c r="U455" s="72">
        <f t="shared" si="293"/>
        <v>0</v>
      </c>
      <c r="V455" s="72">
        <f>IF(
                        C455="INSUMO",
                                        IFERROR(
                                            IF(
                                                INDEX(
                                                    Insumos!C:C,
                                                    MATCH(
                                                        A455&amp;B455,
                                                        Insumos!I:I,
                                                        0)
                                                )="Verba",
                                                INDEX(
                                                    Insumos!F:F,
                                                    MATCH(
                                                        A455&amp;B455,
                                                        Insumos!I:I,
                                                        0)
                                                ),
                                                0
                                            ),
                                            "Não encontrado"),
                                        IFERROR(
                                            INDEX(W:W,
                                                MATCH(
                                                    A455&amp;B455,AG:AG,
                                                    0)
                                            ),
                                            "Não encontrado")
                                    )</f>
        <v>0</v>
      </c>
      <c r="W455" s="72">
        <f t="shared" si="294"/>
        <v>0</v>
      </c>
      <c r="X455" s="72">
        <f>IF(
                        C455="INSUMO",
                                        IFERROR(
                                            IF(
                                                INDEX(
                                                    Insumos!C:C,
                                                    MATCH(
                                                        A455&amp;B455,
                                                        Insumos!I:I,
                                                        0)
                                                )="Outro",
                                                INDEX(
                                                    Insumos!F:F,
                                                    MATCH(
                                                        A455&amp;B455,
                                                        Insumos!I:I,
                                                        0)
                                                ),
                                                0
                                            ),
                                            "Não encontrado"),
                                        IFERROR(
                                            INDEX(Y:Y,
                                                MATCH(
                                                    A455&amp;B455,AG:AG,
                                                    0)
                                            ),
                                            "Não encontrado")
                                    )</f>
        <v>0</v>
      </c>
      <c r="Y455" s="72">
        <f t="shared" si="295"/>
        <v>0</v>
      </c>
      <c r="Z455" s="72">
        <f>IF(
                            C455="INSUMO",
                            IFERROR(
                                INDEX(
                                    Insumos!F:F,
                                    MATCH(
                                        A455&amp;B455,
                                        Insumos!I:I,
                                        0)
                                ),
                                "Não encontrado"),
                            IFERROR(
                                INDEX(AA:AA,
                                    MATCH(
                                        A455&amp;B455,AG:AG,
                                        0)
                                ),
                                "Não encontrado")
                        )</f>
        <v>149.08000000000001</v>
      </c>
      <c r="AA455" s="72">
        <f t="shared" si="296"/>
        <v>0.44724000000000003</v>
      </c>
      <c r="AB455" s="73"/>
      <c r="AC455" s="73"/>
      <c r="AD455" s="70" t="s">
        <v>39</v>
      </c>
      <c r="AE455" s="74"/>
      <c r="AF455" s="74"/>
    </row>
    <row r="456" spans="1:33" x14ac:dyDescent="0.25">
      <c r="A456" s="138" t="s">
        <v>537</v>
      </c>
      <c r="B456" s="60" t="s">
        <v>38</v>
      </c>
      <c r="C456" s="61" t="s">
        <v>86</v>
      </c>
      <c r="D456" s="62" t="s">
        <v>40</v>
      </c>
      <c r="E456" s="62" t="s">
        <v>538</v>
      </c>
      <c r="F456" s="63" t="s">
        <v>90</v>
      </c>
      <c r="G456" s="63">
        <v>0.47</v>
      </c>
      <c r="H456" s="64">
        <f>IF(
                        C456="INSUMO",
                                        IFERROR(
                                            IF(
                                                INDEX(
                                                    Insumos!C:C,
                                                    MATCH(
                                                        A456&amp;B456,
                                                        Insumos!I:I,
                                                        0)
                                                )="Material",
                                                INDEX(
                                                    Insumos!F:F,
                                                    MATCH(
                                                        A456&amp;B456,
                                                        Insumos!I:I,
                                                        0)
                                                ),
                                                0
                                            ),
                                            "Não encontrado"),
                                        IFERROR(
                                            INDEX(I:I,
                                                MATCH(
                                                    A456&amp;B456,AG:AG,
                                                    0)
                                            ),
                                            "Não encontrado")
                                    )</f>
        <v>0</v>
      </c>
      <c r="I456" s="64">
        <f t="shared" si="287"/>
        <v>0</v>
      </c>
      <c r="J456" s="64">
        <f t="shared" si="288"/>
        <v>38.521071400000004</v>
      </c>
      <c r="K456" s="64">
        <f t="shared" si="288"/>
        <v>18.104903558</v>
      </c>
      <c r="L456" s="64">
        <f>IF(
                        C456="INSUMO",
                                        IFERROR(
                                            IF(
                                                INDEX(
                                                    Insumos!C:C,
                                                    MATCH(
                                                        A456&amp;B456,
                                                        Insumos!I:I,
                                                        0)
                                                )="Mao_obra",
                                                INDEX(
                                                    Insumos!F:F,
                                                    MATCH(
                                                        A456&amp;B456,
                                                        Insumos!I:I,
                                                        0)
                                                ),
                                                0
                                            ),
                                            "Não encontrado"),
                                        IFERROR(
                                            INDEX(M:M,
                                                MATCH(
                                                    A456&amp;B456,AG:AG,
                                                    0)
                                            ),
                                            "Não encontrado")
                                    )</f>
        <v>34.031071400000002</v>
      </c>
      <c r="M456" s="64">
        <f t="shared" si="289"/>
        <v>15.994603558</v>
      </c>
      <c r="N456" s="64">
        <f>IF(
                        C456="INSUMO",
                                        IFERROR(
                                            IF(
                                                INDEX(
                                                    Insumos!C:C,
                                                    MATCH(
                                                        A456&amp;B456,
                                                        Insumos!I:I,
                                                        0)
                                                )="Equipamento",
                                                INDEX(
                                                    Insumos!F:F,
                                                    MATCH(
                                                        A456&amp;B456,
                                                        Insumos!I:I,
                                                        0)
                                                ),
                                                0
                                            ),
                                            "Não encontrado"),
                                        IFERROR(
                                            INDEX(O:O,
                                                MATCH(
                                                    A456&amp;B456,AG:AG,
                                                    0)
                                            ),
                                            "Não encontrado")
                                    )</f>
        <v>0</v>
      </c>
      <c r="O456" s="64">
        <f t="shared" si="290"/>
        <v>0</v>
      </c>
      <c r="P456" s="64">
        <f>IF(
                        C456="INSUMO",
                                        IFERROR(
                                            IF(
                                                INDEX(
                                                    Insumos!C:C,
                                                    MATCH(
                                                        A456&amp;B456,
                                                        Insumos!I:I,
                                                        0)
                                                )="Transporte",
                                                INDEX(
                                                    Insumos!F:F,
                                                    MATCH(
                                                        A456&amp;B456,
                                                        Insumos!I:I,
                                                        0)
                                                ),
                                                0
                                            ),
                                            "Não encontrado"),
                                        IFERROR(
                                            INDEX(Q:Q,
                                                MATCH(
                                                    A456&amp;B456,AG:AG,
                                                    0)
                                            ),
                                            "Não encontrado")
                                    )</f>
        <v>0</v>
      </c>
      <c r="Q456" s="64">
        <f t="shared" si="291"/>
        <v>0</v>
      </c>
      <c r="R456" s="64">
        <f>IF(
                        C456="INSUMO",
                                        IFERROR(
                                            IF(
                                                INDEX(
                                                    Insumos!C:C,
                                                    MATCH(
                                                        A456&amp;B456,
                                                        Insumos!I:I,
                                                        0)
                                                )="Terceirizados",
                                                INDEX(
                                                    Insumos!F:F,
                                                    MATCH(
                                                        A456&amp;B456,
                                                        Insumos!I:I,
                                                        0)
                                                ),
                                                0
                                            ),
                                            "Não encontrado"),
                                        IFERROR(
                                            INDEX(S:S,
                                                MATCH(
                                                    A456&amp;B456,AG:AG,
                                                    0)
                                            ),
                                            "Não encontrado")
                                    )</f>
        <v>0</v>
      </c>
      <c r="S456" s="64">
        <f t="shared" si="292"/>
        <v>0</v>
      </c>
      <c r="T456" s="64">
        <f>IF(
                        C456="INSUMO",
                                        IFERROR(
                                            IF(
                                                INDEX(
                                                    Insumos!C:C,
                                                    MATCH(
                                                        A456&amp;B456,
                                                        Insumos!I:I,
                                                        0)
                                                )="Comissionamento",
                                                INDEX(
                                                    Insumos!F:F,
                                                    MATCH(
                                                        A456&amp;B456,
                                                        Insumos!I:I,
                                                        0)
                                                ),
                                                0
                                            ),
                                            "Não encontrado"),
                                        IFERROR(
                                            INDEX(U:U,
                                                MATCH(
                                                    A456&amp;B456,AG:AG,
                                                    0)
                                            ),
                                            "Não encontrado")
                                    )</f>
        <v>0</v>
      </c>
      <c r="U456" s="64">
        <f t="shared" si="293"/>
        <v>0</v>
      </c>
      <c r="V456" s="64">
        <f>IF(
                        C456="INSUMO",
                                        IFERROR(
                                            IF(
                                                INDEX(
                                                    Insumos!C:C,
                                                    MATCH(
                                                        A456&amp;B456,
                                                        Insumos!I:I,
                                                        0)
                                                )="Verba",
                                                INDEX(
                                                    Insumos!F:F,
                                                    MATCH(
                                                        A456&amp;B456,
                                                        Insumos!I:I,
                                                        0)
                                                ),
                                                0
                                            ),
                                            "Não encontrado"),
                                        IFERROR(
                                            INDEX(W:W,
                                                MATCH(
                                                    A456&amp;B456,AG:AG,
                                                    0)
                                            ),
                                            "Não encontrado")
                                    )</f>
        <v>0</v>
      </c>
      <c r="W456" s="64">
        <f t="shared" si="294"/>
        <v>0</v>
      </c>
      <c r="X456" s="64">
        <f>IF(
                        C456="INSUMO",
                                        IFERROR(
                                            IF(
                                                INDEX(
                                                    Insumos!C:C,
                                                    MATCH(
                                                        A456&amp;B456,
                                                        Insumos!I:I,
                                                        0)
                                                )="Outro",
                                                INDEX(
                                                    Insumos!F:F,
                                                    MATCH(
                                                        A456&amp;B456,
                                                        Insumos!I:I,
                                                        0)
                                                ),
                                                0
                                            ),
                                            "Não encontrado"),
                                        IFERROR(
                                            INDEX(Y:Y,
                                                MATCH(
                                                    A456&amp;B456,AG:AG,
                                                    0)
                                            ),
                                            "Não encontrado")
                                    )</f>
        <v>4.49</v>
      </c>
      <c r="Y456" s="64">
        <f t="shared" si="295"/>
        <v>2.1103000000000001</v>
      </c>
      <c r="Z456" s="64">
        <f>IF(
                            C456="INSUMO",
                            IFERROR(
                                INDEX(
                                    Insumos!F:F,
                                    MATCH(
                                        A456&amp;B456,
                                        Insumos!I:I,
                                        0)
                                ),
                                "Não encontrado"),
                            IFERROR(
                                INDEX(AA:AA,
                                    MATCH(
                                        A456&amp;B456,AG:AG,
                                        0)
                                ),
                                "Não encontrado")
                        )</f>
        <v>38.521071399999997</v>
      </c>
      <c r="AA456" s="64">
        <f t="shared" si="296"/>
        <v>18.104903557999997</v>
      </c>
      <c r="AB456" s="65"/>
      <c r="AC456" s="65"/>
      <c r="AD456" s="62" t="s">
        <v>39</v>
      </c>
      <c r="AE456" s="66"/>
      <c r="AF456" s="66"/>
    </row>
    <row r="457" spans="1:33" x14ac:dyDescent="0.25">
      <c r="A457" s="137" t="s">
        <v>240</v>
      </c>
      <c r="B457" s="68" t="s">
        <v>38</v>
      </c>
      <c r="C457" s="69" t="s">
        <v>45</v>
      </c>
      <c r="D457" s="70" t="s">
        <v>40</v>
      </c>
      <c r="E457" s="70" t="s">
        <v>241</v>
      </c>
      <c r="F457" s="71" t="s">
        <v>95</v>
      </c>
      <c r="G457" s="71">
        <v>8</v>
      </c>
      <c r="H457" s="72">
        <f>IF(
                        C457="INSUMO",
                                        IFERROR(
                                            IF(
                                                INDEX(
                                                    Insumos!C:C,
                                                    MATCH(
                                                        A457&amp;B457,
                                                        Insumos!I:I,
                                                        0)
                                                )="Material",
                                                INDEX(
                                                    Insumos!F:F,
                                                    MATCH(
                                                        A457&amp;B457,
                                                        Insumos!I:I,
                                                        0)
                                                ),
                                                0
                                            ),
                                            "Não encontrado"),
                                        IFERROR(
                                            INDEX(I:I,
                                                MATCH(
                                                    A457&amp;B457,AG:AG,
                                                    0)
                                            ),
                                            "Não encontrado")
                                    )</f>
        <v>0.9</v>
      </c>
      <c r="I457" s="72">
        <f t="shared" si="287"/>
        <v>7.2</v>
      </c>
      <c r="J457" s="72">
        <f t="shared" si="288"/>
        <v>0</v>
      </c>
      <c r="K457" s="72">
        <f t="shared" si="288"/>
        <v>0</v>
      </c>
      <c r="L457" s="72">
        <f>IF(
                        C457="INSUMO",
                                        IFERROR(
                                            IF(
                                                INDEX(
                                                    Insumos!C:C,
                                                    MATCH(
                                                        A457&amp;B457,
                                                        Insumos!I:I,
                                                        0)
                                                )="Mao_obra",
                                                INDEX(
                                                    Insumos!F:F,
                                                    MATCH(
                                                        A457&amp;B457,
                                                        Insumos!I:I,
                                                        0)
                                                ),
                                                0
                                            ),
                                            "Não encontrado"),
                                        IFERROR(
                                            INDEX(M:M,
                                                MATCH(
                                                    A457&amp;B457,AG:AG,
                                                    0)
                                            ),
                                            "Não encontrado")
                                    )</f>
        <v>0</v>
      </c>
      <c r="M457" s="72">
        <f t="shared" si="289"/>
        <v>0</v>
      </c>
      <c r="N457" s="72">
        <f>IF(
                        C457="INSUMO",
                                        IFERROR(
                                            IF(
                                                INDEX(
                                                    Insumos!C:C,
                                                    MATCH(
                                                        A457&amp;B457,
                                                        Insumos!I:I,
                                                        0)
                                                )="Equipamento",
                                                INDEX(
                                                    Insumos!F:F,
                                                    MATCH(
                                                        A457&amp;B457,
                                                        Insumos!I:I,
                                                        0)
                                                ),
                                                0
                                            ),
                                            "Não encontrado"),
                                        IFERROR(
                                            INDEX(O:O,
                                                MATCH(
                                                    A457&amp;B457,AG:AG,
                                                    0)
                                            ),
                                            "Não encontrado")
                                    )</f>
        <v>0</v>
      </c>
      <c r="O457" s="72">
        <f t="shared" si="290"/>
        <v>0</v>
      </c>
      <c r="P457" s="72">
        <f>IF(
                        C457="INSUMO",
                                        IFERROR(
                                            IF(
                                                INDEX(
                                                    Insumos!C:C,
                                                    MATCH(
                                                        A457&amp;B457,
                                                        Insumos!I:I,
                                                        0)
                                                )="Transporte",
                                                INDEX(
                                                    Insumos!F:F,
                                                    MATCH(
                                                        A457&amp;B457,
                                                        Insumos!I:I,
                                                        0)
                                                ),
                                                0
                                            ),
                                            "Não encontrado"),
                                        IFERROR(
                                            INDEX(Q:Q,
                                                MATCH(
                                                    A457&amp;B457,AG:AG,
                                                    0)
                                            ),
                                            "Não encontrado")
                                    )</f>
        <v>0</v>
      </c>
      <c r="Q457" s="72">
        <f t="shared" si="291"/>
        <v>0</v>
      </c>
      <c r="R457" s="72">
        <f>IF(
                        C457="INSUMO",
                                        IFERROR(
                                            IF(
                                                INDEX(
                                                    Insumos!C:C,
                                                    MATCH(
                                                        A457&amp;B457,
                                                        Insumos!I:I,
                                                        0)
                                                )="Terceirizados",
                                                INDEX(
                                                    Insumos!F:F,
                                                    MATCH(
                                                        A457&amp;B457,
                                                        Insumos!I:I,
                                                        0)
                                                ),
                                                0
                                            ),
                                            "Não encontrado"),
                                        IFERROR(
                                            INDEX(S:S,
                                                MATCH(
                                                    A457&amp;B457,AG:AG,
                                                    0)
                                            ),
                                            "Não encontrado")
                                    )</f>
        <v>0</v>
      </c>
      <c r="S457" s="72">
        <f t="shared" si="292"/>
        <v>0</v>
      </c>
      <c r="T457" s="72">
        <f>IF(
                        C457="INSUMO",
                                        IFERROR(
                                            IF(
                                                INDEX(
                                                    Insumos!C:C,
                                                    MATCH(
                                                        A457&amp;B457,
                                                        Insumos!I:I,
                                                        0)
                                                )="Comissionamento",
                                                INDEX(
                                                    Insumos!F:F,
                                                    MATCH(
                                                        A457&amp;B457,
                                                        Insumos!I:I,
                                                        0)
                                                ),
                                                0
                                            ),
                                            "Não encontrado"),
                                        IFERROR(
                                            INDEX(U:U,
                                                MATCH(
                                                    A457&amp;B457,AG:AG,
                                                    0)
                                            ),
                                            "Não encontrado")
                                    )</f>
        <v>0</v>
      </c>
      <c r="U457" s="72">
        <f t="shared" si="293"/>
        <v>0</v>
      </c>
      <c r="V457" s="72">
        <f>IF(
                        C457="INSUMO",
                                        IFERROR(
                                            IF(
                                                INDEX(
                                                    Insumos!C:C,
                                                    MATCH(
                                                        A457&amp;B457,
                                                        Insumos!I:I,
                                                        0)
                                                )="Verba",
                                                INDEX(
                                                    Insumos!F:F,
                                                    MATCH(
                                                        A457&amp;B457,
                                                        Insumos!I:I,
                                                        0)
                                                ),
                                                0
                                            ),
                                            "Não encontrado"),
                                        IFERROR(
                                            INDEX(W:W,
                                                MATCH(
                                                    A457&amp;B457,AG:AG,
                                                    0)
                                            ),
                                            "Não encontrado")
                                    )</f>
        <v>0</v>
      </c>
      <c r="W457" s="72">
        <f t="shared" si="294"/>
        <v>0</v>
      </c>
      <c r="X457" s="72">
        <f>IF(
                        C457="INSUMO",
                                        IFERROR(
                                            IF(
                                                INDEX(
                                                    Insumos!C:C,
                                                    MATCH(
                                                        A457&amp;B457,
                                                        Insumos!I:I,
                                                        0)
                                                )="Outro",
                                                INDEX(
                                                    Insumos!F:F,
                                                    MATCH(
                                                        A457&amp;B457,
                                                        Insumos!I:I,
                                                        0)
                                                ),
                                                0
                                            ),
                                            "Não encontrado"),
                                        IFERROR(
                                            INDEX(Y:Y,
                                                MATCH(
                                                    A457&amp;B457,AG:AG,
                                                    0)
                                            ),
                                            "Não encontrado")
                                    )</f>
        <v>0</v>
      </c>
      <c r="Y457" s="72">
        <f t="shared" si="295"/>
        <v>0</v>
      </c>
      <c r="Z457" s="72">
        <f>IF(
                            C457="INSUMO",
                            IFERROR(
                                INDEX(
                                    Insumos!F:F,
                                    MATCH(
                                        A457&amp;B457,
                                        Insumos!I:I,
                                        0)
                                ),
                                "Não encontrado"),
                            IFERROR(
                                INDEX(AA:AA,
                                    MATCH(
                                        A457&amp;B457,AG:AG,
                                        0)
                                ),
                                "Não encontrado")
                        )</f>
        <v>0.9</v>
      </c>
      <c r="AA457" s="72">
        <f t="shared" si="296"/>
        <v>7.2</v>
      </c>
      <c r="AB457" s="73"/>
      <c r="AC457" s="73"/>
      <c r="AD457" s="70" t="s">
        <v>39</v>
      </c>
      <c r="AE457" s="74"/>
      <c r="AF457" s="74"/>
    </row>
    <row r="458" spans="1:33" x14ac:dyDescent="0.25">
      <c r="A458" s="138" t="s">
        <v>539</v>
      </c>
      <c r="B458" s="60" t="s">
        <v>76</v>
      </c>
      <c r="C458" s="61" t="s">
        <v>45</v>
      </c>
      <c r="D458" s="62" t="s">
        <v>40</v>
      </c>
      <c r="E458" s="62" t="s">
        <v>540</v>
      </c>
      <c r="F458" s="63" t="s">
        <v>78</v>
      </c>
      <c r="G458" s="63">
        <v>1</v>
      </c>
      <c r="H458" s="64">
        <f>IF(
                        C458="INSUMO",
                                        IFERROR(
                                            IF(
                                                INDEX(
                                                    Insumos!C:C,
                                                    MATCH(
                                                        A458&amp;B458,
                                                        Insumos!I:I,
                                                        0)
                                                )="Material",
                                                INDEX(
                                                    Insumos!F:F,
                                                    MATCH(
                                                        A458&amp;B458,
                                                        Insumos!I:I,
                                                        0)
                                                ),
                                                0
                                            ),
                                            "Não encontrado"),
                                        IFERROR(
                                            INDEX(I:I,
                                                MATCH(
                                                    A458&amp;B458,AG:AG,
                                                    0)
                                            ),
                                            "Não encontrado")
                                    )</f>
        <v>180</v>
      </c>
      <c r="I458" s="64">
        <f t="shared" si="287"/>
        <v>180</v>
      </c>
      <c r="J458" s="64">
        <f t="shared" si="288"/>
        <v>0</v>
      </c>
      <c r="K458" s="64">
        <f t="shared" si="288"/>
        <v>0</v>
      </c>
      <c r="L458" s="64">
        <f>IF(
                        C458="INSUMO",
                                        IFERROR(
                                            IF(
                                                INDEX(
                                                    Insumos!C:C,
                                                    MATCH(
                                                        A458&amp;B458,
                                                        Insumos!I:I,
                                                        0)
                                                )="Mao_obra",
                                                INDEX(
                                                    Insumos!F:F,
                                                    MATCH(
                                                        A458&amp;B458,
                                                        Insumos!I:I,
                                                        0)
                                                ),
                                                0
                                            ),
                                            "Não encontrado"),
                                        IFERROR(
                                            INDEX(M:M,
                                                MATCH(
                                                    A458&amp;B458,AG:AG,
                                                    0)
                                            ),
                                            "Não encontrado")
                                    )</f>
        <v>0</v>
      </c>
      <c r="M458" s="64">
        <f t="shared" si="289"/>
        <v>0</v>
      </c>
      <c r="N458" s="64">
        <f>IF(
                        C458="INSUMO",
                                        IFERROR(
                                            IF(
                                                INDEX(
                                                    Insumos!C:C,
                                                    MATCH(
                                                        A458&amp;B458,
                                                        Insumos!I:I,
                                                        0)
                                                )="Equipamento",
                                                INDEX(
                                                    Insumos!F:F,
                                                    MATCH(
                                                        A458&amp;B458,
                                                        Insumos!I:I,
                                                        0)
                                                ),
                                                0
                                            ),
                                            "Não encontrado"),
                                        IFERROR(
                                            INDEX(O:O,
                                                MATCH(
                                                    A458&amp;B458,AG:AG,
                                                    0)
                                            ),
                                            "Não encontrado")
                                    )</f>
        <v>0</v>
      </c>
      <c r="O458" s="64">
        <f t="shared" si="290"/>
        <v>0</v>
      </c>
      <c r="P458" s="64">
        <f>IF(
                        C458="INSUMO",
                                        IFERROR(
                                            IF(
                                                INDEX(
                                                    Insumos!C:C,
                                                    MATCH(
                                                        A458&amp;B458,
                                                        Insumos!I:I,
                                                        0)
                                                )="Transporte",
                                                INDEX(
                                                    Insumos!F:F,
                                                    MATCH(
                                                        A458&amp;B458,
                                                        Insumos!I:I,
                                                        0)
                                                ),
                                                0
                                            ),
                                            "Não encontrado"),
                                        IFERROR(
                                            INDEX(Q:Q,
                                                MATCH(
                                                    A458&amp;B458,AG:AG,
                                                    0)
                                            ),
                                            "Não encontrado")
                                    )</f>
        <v>0</v>
      </c>
      <c r="Q458" s="64">
        <f t="shared" si="291"/>
        <v>0</v>
      </c>
      <c r="R458" s="64">
        <f>IF(
                        C458="INSUMO",
                                        IFERROR(
                                            IF(
                                                INDEX(
                                                    Insumos!C:C,
                                                    MATCH(
                                                        A458&amp;B458,
                                                        Insumos!I:I,
                                                        0)
                                                )="Terceirizados",
                                                INDEX(
                                                    Insumos!F:F,
                                                    MATCH(
                                                        A458&amp;B458,
                                                        Insumos!I:I,
                                                        0)
                                                ),
                                                0
                                            ),
                                            "Não encontrado"),
                                        IFERROR(
                                            INDEX(S:S,
                                                MATCH(
                                                    A458&amp;B458,AG:AG,
                                                    0)
                                            ),
                                            "Não encontrado")
                                    )</f>
        <v>0</v>
      </c>
      <c r="S458" s="64">
        <f t="shared" si="292"/>
        <v>0</v>
      </c>
      <c r="T458" s="64">
        <f>IF(
                        C458="INSUMO",
                                        IFERROR(
                                            IF(
                                                INDEX(
                                                    Insumos!C:C,
                                                    MATCH(
                                                        A458&amp;B458,
                                                        Insumos!I:I,
                                                        0)
                                                )="Comissionamento",
                                                INDEX(
                                                    Insumos!F:F,
                                                    MATCH(
                                                        A458&amp;B458,
                                                        Insumos!I:I,
                                                        0)
                                                ),
                                                0
                                            ),
                                            "Não encontrado"),
                                        IFERROR(
                                            INDEX(U:U,
                                                MATCH(
                                                    A458&amp;B458,AG:AG,
                                                    0)
                                            ),
                                            "Não encontrado")
                                    )</f>
        <v>0</v>
      </c>
      <c r="U458" s="64">
        <f t="shared" si="293"/>
        <v>0</v>
      </c>
      <c r="V458" s="64">
        <f>IF(
                        C458="INSUMO",
                                        IFERROR(
                                            IF(
                                                INDEX(
                                                    Insumos!C:C,
                                                    MATCH(
                                                        A458&amp;B458,
                                                        Insumos!I:I,
                                                        0)
                                                )="Verba",
                                                INDEX(
                                                    Insumos!F:F,
                                                    MATCH(
                                                        A458&amp;B458,
                                                        Insumos!I:I,
                                                        0)
                                                ),
                                                0
                                            ),
                                            "Não encontrado"),
                                        IFERROR(
                                            INDEX(W:W,
                                                MATCH(
                                                    A458&amp;B458,AG:AG,
                                                    0)
                                            ),
                                            "Não encontrado")
                                    )</f>
        <v>0</v>
      </c>
      <c r="W458" s="64">
        <f t="shared" si="294"/>
        <v>0</v>
      </c>
      <c r="X458" s="64">
        <f>IF(
                        C458="INSUMO",
                                        IFERROR(
                                            IF(
                                                INDEX(
                                                    Insumos!C:C,
                                                    MATCH(
                                                        A458&amp;B458,
                                                        Insumos!I:I,
                                                        0)
                                                )="Outro",
                                                INDEX(
                                                    Insumos!F:F,
                                                    MATCH(
                                                        A458&amp;B458,
                                                        Insumos!I:I,
                                                        0)
                                                ),
                                                0
                                            ),
                                            "Não encontrado"),
                                        IFERROR(
                                            INDEX(Y:Y,
                                                MATCH(
                                                    A458&amp;B458,AG:AG,
                                                    0)
                                            ),
                                            "Não encontrado")
                                    )</f>
        <v>0</v>
      </c>
      <c r="Y458" s="64">
        <f t="shared" si="295"/>
        <v>0</v>
      </c>
      <c r="Z458" s="64">
        <f>IF(
                            C458="INSUMO",
                            IFERROR(
                                INDEX(
                                    Insumos!F:F,
                                    MATCH(
                                        A458&amp;B458,
                                        Insumos!I:I,
                                        0)
                                ),
                                "Não encontrado"),
                            IFERROR(
                                INDEX(AA:AA,
                                    MATCH(
                                        A458&amp;B458,AG:AG,
                                        0)
                                ),
                                "Não encontrado")
                        )</f>
        <v>180</v>
      </c>
      <c r="AA458" s="64">
        <f t="shared" si="296"/>
        <v>180</v>
      </c>
      <c r="AB458" s="65"/>
      <c r="AC458" s="65"/>
      <c r="AD458" s="62" t="s">
        <v>39</v>
      </c>
      <c r="AE458" s="66"/>
      <c r="AF458" s="66"/>
    </row>
    <row r="459" spans="1:33" x14ac:dyDescent="0.25">
      <c r="A459" s="136" t="s">
        <v>541</v>
      </c>
      <c r="B459" s="51" t="s">
        <v>76</v>
      </c>
      <c r="C459" s="52" t="s">
        <v>39</v>
      </c>
      <c r="D459" s="53" t="s">
        <v>40</v>
      </c>
      <c r="E459" s="53" t="s">
        <v>542</v>
      </c>
      <c r="F459" s="54" t="s">
        <v>78</v>
      </c>
      <c r="G459" s="55"/>
      <c r="H459" s="56"/>
      <c r="I459" s="56">
        <f>SUM(I460:I465)</f>
        <v>36.93</v>
      </c>
      <c r="J459" s="56"/>
      <c r="K459" s="56">
        <f>SUM(K460:K465)</f>
        <v>57.932192788799995</v>
      </c>
      <c r="L459" s="56"/>
      <c r="M459" s="56">
        <f>SUM(M460:M465)</f>
        <v>50.302592788799998</v>
      </c>
      <c r="N459" s="56"/>
      <c r="O459" s="56">
        <f>SUM(O460:O465)</f>
        <v>0</v>
      </c>
      <c r="P459" s="56"/>
      <c r="Q459" s="56">
        <f>SUM(Q460:Q465)</f>
        <v>0</v>
      </c>
      <c r="R459" s="56"/>
      <c r="S459" s="56">
        <f>SUM(S460:S465)</f>
        <v>0</v>
      </c>
      <c r="T459" s="56"/>
      <c r="U459" s="56">
        <f>SUM(U460:U465)</f>
        <v>0</v>
      </c>
      <c r="V459" s="56"/>
      <c r="W459" s="56">
        <f>SUM(W460:W465)</f>
        <v>0</v>
      </c>
      <c r="X459" s="56"/>
      <c r="Y459" s="56">
        <f>SUM(Y460:Y465)</f>
        <v>7.629599999999999</v>
      </c>
      <c r="Z459" s="56"/>
      <c r="AA459" s="56">
        <f>SUM(AA460:AA465)</f>
        <v>94.862192788800002</v>
      </c>
      <c r="AB459" s="57" t="s">
        <v>39</v>
      </c>
      <c r="AC459" s="57"/>
      <c r="AD459" s="53" t="s">
        <v>39</v>
      </c>
      <c r="AE459" s="58" t="s">
        <v>39</v>
      </c>
      <c r="AF459" s="58" t="s">
        <v>79</v>
      </c>
      <c r="AG459" t="str">
        <f>A459&amp;B459&amp;C459</f>
        <v>0104PRÓPRIA</v>
      </c>
    </row>
    <row r="460" spans="1:33" x14ac:dyDescent="0.25">
      <c r="A460" s="137" t="s">
        <v>189</v>
      </c>
      <c r="B460" s="68" t="s">
        <v>38</v>
      </c>
      <c r="C460" s="69" t="s">
        <v>86</v>
      </c>
      <c r="D460" s="70" t="s">
        <v>40</v>
      </c>
      <c r="E460" s="70" t="s">
        <v>190</v>
      </c>
      <c r="F460" s="71" t="s">
        <v>90</v>
      </c>
      <c r="G460" s="71">
        <v>0.748</v>
      </c>
      <c r="H460" s="72">
        <f>IF(
                        C460="INSUMO",
                                        IFERROR(
                                            IF(
                                                INDEX(
                                                    Insumos!C:C,
                                                    MATCH(
                                                        A460&amp;B460,
                                                        Insumos!I:I,
                                                        0)
                                                )="Material",
                                                INDEX(
                                                    Insumos!F:F,
                                                    MATCH(
                                                        A460&amp;B460,
                                                        Insumos!I:I,
                                                        0)
                                                ),
                                                0
                                            ),
                                            "Não encontrado"),
                                        IFERROR(
                                            INDEX(I:I,
                                                MATCH(
                                                    A460&amp;B460,AG:AG,
                                                    0)
                                            ),
                                            "Não encontrado")
                                    )</f>
        <v>0</v>
      </c>
      <c r="I460" s="72">
        <f t="shared" ref="I460:I465" si="297">H460*G460/1</f>
        <v>0</v>
      </c>
      <c r="J460" s="72">
        <f t="shared" ref="J460:K465" si="298">T460 + N460 + L460 + X460 + R460 + P460 + V460</f>
        <v>30.794416399999996</v>
      </c>
      <c r="K460" s="72">
        <f t="shared" si="298"/>
        <v>23.034223467199997</v>
      </c>
      <c r="L460" s="72">
        <f>IF(
                        C460="INSUMO",
                                        IFERROR(
                                            IF(
                                                INDEX(
                                                    Insumos!C:C,
                                                    MATCH(
                                                        A460&amp;B460,
                                                        Insumos!I:I,
                                                        0)
                                                )="Mao_obra",
                                                INDEX(
                                                    Insumos!F:F,
                                                    MATCH(
                                                        A460&amp;B460,
                                                        Insumos!I:I,
                                                        0)
                                                ),
                                                0
                                            ),
                                            "Não encontrado"),
                                        IFERROR(
                                            INDEX(M:M,
                                                MATCH(
                                                    A460&amp;B460,AG:AG,
                                                    0)
                                            ),
                                            "Não encontrado")
                                    )</f>
        <v>25.694416399999998</v>
      </c>
      <c r="M460" s="72">
        <f t="shared" ref="M460:M465" si="299">L460*G460/1</f>
        <v>19.219423467199999</v>
      </c>
      <c r="N460" s="72">
        <f>IF(
                        C460="INSUMO",
                                        IFERROR(
                                            IF(
                                                INDEX(
                                                    Insumos!C:C,
                                                    MATCH(
                                                        A460&amp;B460,
                                                        Insumos!I:I,
                                                        0)
                                                )="Equipamento",
                                                INDEX(
                                                    Insumos!F:F,
                                                    MATCH(
                                                        A460&amp;B460,
                                                        Insumos!I:I,
                                                        0)
                                                ),
                                                0
                                            ),
                                            "Não encontrado"),
                                        IFERROR(
                                            INDEX(O:O,
                                                MATCH(
                                                    A460&amp;B460,AG:AG,
                                                    0)
                                            ),
                                            "Não encontrado")
                                    )</f>
        <v>0</v>
      </c>
      <c r="O460" s="72">
        <f t="shared" ref="O460:O465" si="300">N460*G460/1</f>
        <v>0</v>
      </c>
      <c r="P460" s="72">
        <f>IF(
                        C460="INSUMO",
                                        IFERROR(
                                            IF(
                                                INDEX(
                                                    Insumos!C:C,
                                                    MATCH(
                                                        A460&amp;B460,
                                                        Insumos!I:I,
                                                        0)
                                                )="Transporte",
                                                INDEX(
                                                    Insumos!F:F,
                                                    MATCH(
                                                        A460&amp;B460,
                                                        Insumos!I:I,
                                                        0)
                                                ),
                                                0
                                            ),
                                            "Não encontrado"),
                                        IFERROR(
                                            INDEX(Q:Q,
                                                MATCH(
                                                    A460&amp;B460,AG:AG,
                                                    0)
                                            ),
                                            "Não encontrado")
                                    )</f>
        <v>0</v>
      </c>
      <c r="Q460" s="72">
        <f t="shared" ref="Q460:Q465" si="301">P460*G460/1</f>
        <v>0</v>
      </c>
      <c r="R460" s="72">
        <f>IF(
                        C460="INSUMO",
                                        IFERROR(
                                            IF(
                                                INDEX(
                                                    Insumos!C:C,
                                                    MATCH(
                                                        A460&amp;B460,
                                                        Insumos!I:I,
                                                        0)
                                                )="Terceirizados",
                                                INDEX(
                                                    Insumos!F:F,
                                                    MATCH(
                                                        A460&amp;B460,
                                                        Insumos!I:I,
                                                        0)
                                                ),
                                                0
                                            ),
                                            "Não encontrado"),
                                        IFERROR(
                                            INDEX(S:S,
                                                MATCH(
                                                    A460&amp;B460,AG:AG,
                                                    0)
                                            ),
                                            "Não encontrado")
                                    )</f>
        <v>0</v>
      </c>
      <c r="S460" s="72">
        <f t="shared" ref="S460:S465" si="302">R460*G460/1</f>
        <v>0</v>
      </c>
      <c r="T460" s="72">
        <f>IF(
                        C460="INSUMO",
                                        IFERROR(
                                            IF(
                                                INDEX(
                                                    Insumos!C:C,
                                                    MATCH(
                                                        A460&amp;B460,
                                                        Insumos!I:I,
                                                        0)
                                                )="Comissionamento",
                                                INDEX(
                                                    Insumos!F:F,
                                                    MATCH(
                                                        A460&amp;B460,
                                                        Insumos!I:I,
                                                        0)
                                                ),
                                                0
                                            ),
                                            "Não encontrado"),
                                        IFERROR(
                                            INDEX(U:U,
                                                MATCH(
                                                    A460&amp;B460,AG:AG,
                                                    0)
                                            ),
                                            "Não encontrado")
                                    )</f>
        <v>0</v>
      </c>
      <c r="U460" s="72">
        <f t="shared" ref="U460:U465" si="303">T460*G460/1</f>
        <v>0</v>
      </c>
      <c r="V460" s="72">
        <f>IF(
                        C460="INSUMO",
                                        IFERROR(
                                            IF(
                                                INDEX(
                                                    Insumos!C:C,
                                                    MATCH(
                                                        A460&amp;B460,
                                                        Insumos!I:I,
                                                        0)
                                                )="Verba",
                                                INDEX(
                                                    Insumos!F:F,
                                                    MATCH(
                                                        A460&amp;B460,
                                                        Insumos!I:I,
                                                        0)
                                                ),
                                                0
                                            ),
                                            "Não encontrado"),
                                        IFERROR(
                                            INDEX(W:W,
                                                MATCH(
                                                    A460&amp;B460,AG:AG,
                                                    0)
                                            ),
                                            "Não encontrado")
                                    )</f>
        <v>0</v>
      </c>
      <c r="W460" s="72">
        <f t="shared" ref="W460:W465" si="304">V460*G460/1</f>
        <v>0</v>
      </c>
      <c r="X460" s="72">
        <f>IF(
                        C460="INSUMO",
                                        IFERROR(
                                            IF(
                                                INDEX(
                                                    Insumos!C:C,
                                                    MATCH(
                                                        A460&amp;B460,
                                                        Insumos!I:I,
                                                        0)
                                                )="Outro",
                                                INDEX(
                                                    Insumos!F:F,
                                                    MATCH(
                                                        A460&amp;B460,
                                                        Insumos!I:I,
                                                        0)
                                                ),
                                                0
                                            ),
                                            "Não encontrado"),
                                        IFERROR(
                                            INDEX(Y:Y,
                                                MATCH(
                                                    A460&amp;B460,AG:AG,
                                                    0)
                                            ),
                                            "Não encontrado")
                                    )</f>
        <v>5.0999999999999996</v>
      </c>
      <c r="Y460" s="72">
        <f t="shared" ref="Y460:Y465" si="305">X460*G460/1</f>
        <v>3.8147999999999995</v>
      </c>
      <c r="Z460" s="72">
        <f>IF(
                            C460="INSUMO",
                            IFERROR(
                                INDEX(
                                    Insumos!F:F,
                                    MATCH(
                                        A460&amp;B460,
                                        Insumos!I:I,
                                        0)
                                ),
                                "Não encontrado"),
                            IFERROR(
                                INDEX(AA:AA,
                                    MATCH(
                                        A460&amp;B460,AG:AG,
                                        0)
                                ),
                                "Não encontrado")
                        )</f>
        <v>30.794416399999999</v>
      </c>
      <c r="AA460" s="72">
        <f t="shared" ref="AA460:AA465" si="306">G460*Z460</f>
        <v>23.0342234672</v>
      </c>
      <c r="AB460" s="73"/>
      <c r="AC460" s="73"/>
      <c r="AD460" s="70" t="s">
        <v>39</v>
      </c>
      <c r="AE460" s="74"/>
      <c r="AF460" s="74"/>
    </row>
    <row r="461" spans="1:33" x14ac:dyDescent="0.25">
      <c r="A461" s="138" t="s">
        <v>191</v>
      </c>
      <c r="B461" s="60" t="s">
        <v>38</v>
      </c>
      <c r="C461" s="61" t="s">
        <v>86</v>
      </c>
      <c r="D461" s="62" t="s">
        <v>40</v>
      </c>
      <c r="E461" s="62" t="s">
        <v>192</v>
      </c>
      <c r="F461" s="63" t="s">
        <v>90</v>
      </c>
      <c r="G461" s="63">
        <v>0.748</v>
      </c>
      <c r="H461" s="64">
        <f>IF(
                        C461="INSUMO",
                                        IFERROR(
                                            IF(
                                                INDEX(
                                                    Insumos!C:C,
                                                    MATCH(
                                                        A461&amp;B461,
                                                        Insumos!I:I,
                                                        0)
                                                )="Material",
                                                INDEX(
                                                    Insumos!F:F,
                                                    MATCH(
                                                        A461&amp;B461,
                                                        Insumos!I:I,
                                                        0)
                                                ),
                                                0
                                            ),
                                            "Não encontrado"),
                                        IFERROR(
                                            INDEX(I:I,
                                                MATCH(
                                                    A461&amp;B461,AG:AG,
                                                    0)
                                            ),
                                            "Não encontrado")
                                    )</f>
        <v>0</v>
      </c>
      <c r="I461" s="64">
        <f t="shared" si="297"/>
        <v>0</v>
      </c>
      <c r="J461" s="64">
        <f t="shared" si="298"/>
        <v>46.655039200000004</v>
      </c>
      <c r="K461" s="64">
        <f t="shared" si="298"/>
        <v>34.897969321600002</v>
      </c>
      <c r="L461" s="64">
        <f>IF(
                        C461="INSUMO",
                                        IFERROR(
                                            IF(
                                                INDEX(
                                                    Insumos!C:C,
                                                    MATCH(
                                                        A461&amp;B461,
                                                        Insumos!I:I,
                                                        0)
                                                )="Mao_obra",
                                                INDEX(
                                                    Insumos!F:F,
                                                    MATCH(
                                                        A461&amp;B461,
                                                        Insumos!I:I,
                                                        0)
                                                ),
                                                0
                                            ),
                                            "Não encontrado"),
                                        IFERROR(
                                            INDEX(M:M,
                                                MATCH(
                                                    A461&amp;B461,AG:AG,
                                                    0)
                                            ),
                                            "Não encontrado")
                                    )</f>
        <v>41.555039200000003</v>
      </c>
      <c r="M461" s="64">
        <f t="shared" si="299"/>
        <v>31.083169321600003</v>
      </c>
      <c r="N461" s="64">
        <f>IF(
                        C461="INSUMO",
                                        IFERROR(
                                            IF(
                                                INDEX(
                                                    Insumos!C:C,
                                                    MATCH(
                                                        A461&amp;B461,
                                                        Insumos!I:I,
                                                        0)
                                                )="Equipamento",
                                                INDEX(
                                                    Insumos!F:F,
                                                    MATCH(
                                                        A461&amp;B461,
                                                        Insumos!I:I,
                                                        0)
                                                ),
                                                0
                                            ),
                                            "Não encontrado"),
                                        IFERROR(
                                            INDEX(O:O,
                                                MATCH(
                                                    A461&amp;B461,AG:AG,
                                                    0)
                                            ),
                                            "Não encontrado")
                                    )</f>
        <v>0</v>
      </c>
      <c r="O461" s="64">
        <f t="shared" si="300"/>
        <v>0</v>
      </c>
      <c r="P461" s="64">
        <f>IF(
                        C461="INSUMO",
                                        IFERROR(
                                            IF(
                                                INDEX(
                                                    Insumos!C:C,
                                                    MATCH(
                                                        A461&amp;B461,
                                                        Insumos!I:I,
                                                        0)
                                                )="Transporte",
                                                INDEX(
                                                    Insumos!F:F,
                                                    MATCH(
                                                        A461&amp;B461,
                                                        Insumos!I:I,
                                                        0)
                                                ),
                                                0
                                            ),
                                            "Não encontrado"),
                                        IFERROR(
                                            INDEX(Q:Q,
                                                MATCH(
                                                    A461&amp;B461,AG:AG,
                                                    0)
                                            ),
                                            "Não encontrado")
                                    )</f>
        <v>0</v>
      </c>
      <c r="Q461" s="64">
        <f t="shared" si="301"/>
        <v>0</v>
      </c>
      <c r="R461" s="64">
        <f>IF(
                        C461="INSUMO",
                                        IFERROR(
                                            IF(
                                                INDEX(
                                                    Insumos!C:C,
                                                    MATCH(
                                                        A461&amp;B461,
                                                        Insumos!I:I,
                                                        0)
                                                )="Terceirizados",
                                                INDEX(
                                                    Insumos!F:F,
                                                    MATCH(
                                                        A461&amp;B461,
                                                        Insumos!I:I,
                                                        0)
                                                ),
                                                0
                                            ),
                                            "Não encontrado"),
                                        IFERROR(
                                            INDEX(S:S,
                                                MATCH(
                                                    A461&amp;B461,AG:AG,
                                                    0)
                                            ),
                                            "Não encontrado")
                                    )</f>
        <v>0</v>
      </c>
      <c r="S461" s="64">
        <f t="shared" si="302"/>
        <v>0</v>
      </c>
      <c r="T461" s="64">
        <f>IF(
                        C461="INSUMO",
                                        IFERROR(
                                            IF(
                                                INDEX(
                                                    Insumos!C:C,
                                                    MATCH(
                                                        A461&amp;B461,
                                                        Insumos!I:I,
                                                        0)
                                                )="Comissionamento",
                                                INDEX(
                                                    Insumos!F:F,
                                                    MATCH(
                                                        A461&amp;B461,
                                                        Insumos!I:I,
                                                        0)
                                                ),
                                                0
                                            ),
                                            "Não encontrado"),
                                        IFERROR(
                                            INDEX(U:U,
                                                MATCH(
                                                    A461&amp;B461,AG:AG,
                                                    0)
                                            ),
                                            "Não encontrado")
                                    )</f>
        <v>0</v>
      </c>
      <c r="U461" s="64">
        <f t="shared" si="303"/>
        <v>0</v>
      </c>
      <c r="V461" s="64">
        <f>IF(
                        C461="INSUMO",
                                        IFERROR(
                                            IF(
                                                INDEX(
                                                    Insumos!C:C,
                                                    MATCH(
                                                        A461&amp;B461,
                                                        Insumos!I:I,
                                                        0)
                                                )="Verba",
                                                INDEX(
                                                    Insumos!F:F,
                                                    MATCH(
                                                        A461&amp;B461,
                                                        Insumos!I:I,
                                                        0)
                                                ),
                                                0
                                            ),
                                            "Não encontrado"),
                                        IFERROR(
                                            INDEX(W:W,
                                                MATCH(
                                                    A461&amp;B461,AG:AG,
                                                    0)
                                            ),
                                            "Não encontrado")
                                    )</f>
        <v>0</v>
      </c>
      <c r="W461" s="64">
        <f t="shared" si="304"/>
        <v>0</v>
      </c>
      <c r="X461" s="64">
        <f>IF(
                        C461="INSUMO",
                                        IFERROR(
                                            IF(
                                                INDEX(
                                                    Insumos!C:C,
                                                    MATCH(
                                                        A461&amp;B461,
                                                        Insumos!I:I,
                                                        0)
                                                )="Outro",
                                                INDEX(
                                                    Insumos!F:F,
                                                    MATCH(
                                                        A461&amp;B461,
                                                        Insumos!I:I,
                                                        0)
                                                ),
                                                0
                                            ),
                                            "Não encontrado"),
                                        IFERROR(
                                            INDEX(Y:Y,
                                                MATCH(
                                                    A461&amp;B461,AG:AG,
                                                    0)
                                            ),
                                            "Não encontrado")
                                    )</f>
        <v>5.0999999999999996</v>
      </c>
      <c r="Y461" s="64">
        <f t="shared" si="305"/>
        <v>3.8147999999999995</v>
      </c>
      <c r="Z461" s="64">
        <f>IF(
                            C461="INSUMO",
                            IFERROR(
                                INDEX(
                                    Insumos!F:F,
                                    MATCH(
                                        A461&amp;B461,
                                        Insumos!I:I,
                                        0)
                                ),
                                "Não encontrado"),
                            IFERROR(
                                INDEX(AA:AA,
                                    MATCH(
                                        A461&amp;B461,AG:AG,
                                        0)
                                ),
                                "Não encontrado")
                        )</f>
        <v>46.655039200000004</v>
      </c>
      <c r="AA461" s="64">
        <f t="shared" si="306"/>
        <v>34.897969321600002</v>
      </c>
      <c r="AB461" s="65"/>
      <c r="AC461" s="65"/>
      <c r="AD461" s="62" t="s">
        <v>39</v>
      </c>
      <c r="AE461" s="66"/>
      <c r="AF461" s="66"/>
    </row>
    <row r="462" spans="1:33" x14ac:dyDescent="0.25">
      <c r="A462" s="137" t="s">
        <v>543</v>
      </c>
      <c r="B462" s="68" t="s">
        <v>38</v>
      </c>
      <c r="C462" s="69" t="s">
        <v>45</v>
      </c>
      <c r="D462" s="70" t="s">
        <v>40</v>
      </c>
      <c r="E462" s="70" t="s">
        <v>544</v>
      </c>
      <c r="F462" s="71" t="s">
        <v>78</v>
      </c>
      <c r="G462" s="71">
        <v>2</v>
      </c>
      <c r="H462" s="72">
        <f>IF(
                        C462="INSUMO",
                                        IFERROR(
                                            IF(
                                                INDEX(
                                                    Insumos!C:C,
                                                    MATCH(
                                                        A462&amp;B462,
                                                        Insumos!I:I,
                                                        0)
                                                )="Material",
                                                INDEX(
                                                    Insumos!F:F,
                                                    MATCH(
                                                        A462&amp;B462,
                                                        Insumos!I:I,
                                                        0)
                                                ),
                                                0
                                            ),
                                            "Não encontrado"),
                                        IFERROR(
                                            INDEX(I:I,
                                                MATCH(
                                                    A462&amp;B462,AG:AG,
                                                    0)
                                            ),
                                            "Não encontrado")
                                    )</f>
        <v>0.1</v>
      </c>
      <c r="I462" s="72">
        <f t="shared" si="297"/>
        <v>0.2</v>
      </c>
      <c r="J462" s="72">
        <f t="shared" si="298"/>
        <v>0</v>
      </c>
      <c r="K462" s="72">
        <f t="shared" si="298"/>
        <v>0</v>
      </c>
      <c r="L462" s="72">
        <f>IF(
                        C462="INSUMO",
                                        IFERROR(
                                            IF(
                                                INDEX(
                                                    Insumos!C:C,
                                                    MATCH(
                                                        A462&amp;B462,
                                                        Insumos!I:I,
                                                        0)
                                                )="Mao_obra",
                                                INDEX(
                                                    Insumos!F:F,
                                                    MATCH(
                                                        A462&amp;B462,
                                                        Insumos!I:I,
                                                        0)
                                                ),
                                                0
                                            ),
                                            "Não encontrado"),
                                        IFERROR(
                                            INDEX(M:M,
                                                MATCH(
                                                    A462&amp;B462,AG:AG,
                                                    0)
                                            ),
                                            "Não encontrado")
                                    )</f>
        <v>0</v>
      </c>
      <c r="M462" s="72">
        <f t="shared" si="299"/>
        <v>0</v>
      </c>
      <c r="N462" s="72">
        <f>IF(
                        C462="INSUMO",
                                        IFERROR(
                                            IF(
                                                INDEX(
                                                    Insumos!C:C,
                                                    MATCH(
                                                        A462&amp;B462,
                                                        Insumos!I:I,
                                                        0)
                                                )="Equipamento",
                                                INDEX(
                                                    Insumos!F:F,
                                                    MATCH(
                                                        A462&amp;B462,
                                                        Insumos!I:I,
                                                        0)
                                                ),
                                                0
                                            ),
                                            "Não encontrado"),
                                        IFERROR(
                                            INDEX(O:O,
                                                MATCH(
                                                    A462&amp;B462,AG:AG,
                                                    0)
                                            ),
                                            "Não encontrado")
                                    )</f>
        <v>0</v>
      </c>
      <c r="O462" s="72">
        <f t="shared" si="300"/>
        <v>0</v>
      </c>
      <c r="P462" s="72">
        <f>IF(
                        C462="INSUMO",
                                        IFERROR(
                                            IF(
                                                INDEX(
                                                    Insumos!C:C,
                                                    MATCH(
                                                        A462&amp;B462,
                                                        Insumos!I:I,
                                                        0)
                                                )="Transporte",
                                                INDEX(
                                                    Insumos!F:F,
                                                    MATCH(
                                                        A462&amp;B462,
                                                        Insumos!I:I,
                                                        0)
                                                ),
                                                0
                                            ),
                                            "Não encontrado"),
                                        IFERROR(
                                            INDEX(Q:Q,
                                                MATCH(
                                                    A462&amp;B462,AG:AG,
                                                    0)
                                            ),
                                            "Não encontrado")
                                    )</f>
        <v>0</v>
      </c>
      <c r="Q462" s="72">
        <f t="shared" si="301"/>
        <v>0</v>
      </c>
      <c r="R462" s="72">
        <f>IF(
                        C462="INSUMO",
                                        IFERROR(
                                            IF(
                                                INDEX(
                                                    Insumos!C:C,
                                                    MATCH(
                                                        A462&amp;B462,
                                                        Insumos!I:I,
                                                        0)
                                                )="Terceirizados",
                                                INDEX(
                                                    Insumos!F:F,
                                                    MATCH(
                                                        A462&amp;B462,
                                                        Insumos!I:I,
                                                        0)
                                                ),
                                                0
                                            ),
                                            "Não encontrado"),
                                        IFERROR(
                                            INDEX(S:S,
                                                MATCH(
                                                    A462&amp;B462,AG:AG,
                                                    0)
                                            ),
                                            "Não encontrado")
                                    )</f>
        <v>0</v>
      </c>
      <c r="S462" s="72">
        <f t="shared" si="302"/>
        <v>0</v>
      </c>
      <c r="T462" s="72">
        <f>IF(
                        C462="INSUMO",
                                        IFERROR(
                                            IF(
                                                INDEX(
                                                    Insumos!C:C,
                                                    MATCH(
                                                        A462&amp;B462,
                                                        Insumos!I:I,
                                                        0)
                                                )="Comissionamento",
                                                INDEX(
                                                    Insumos!F:F,
                                                    MATCH(
                                                        A462&amp;B462,
                                                        Insumos!I:I,
                                                        0)
                                                ),
                                                0
                                            ),
                                            "Não encontrado"),
                                        IFERROR(
                                            INDEX(U:U,
                                                MATCH(
                                                    A462&amp;B462,AG:AG,
                                                    0)
                                            ),
                                            "Não encontrado")
                                    )</f>
        <v>0</v>
      </c>
      <c r="U462" s="72">
        <f t="shared" si="303"/>
        <v>0</v>
      </c>
      <c r="V462" s="72">
        <f>IF(
                        C462="INSUMO",
                                        IFERROR(
                                            IF(
                                                INDEX(
                                                    Insumos!C:C,
                                                    MATCH(
                                                        A462&amp;B462,
                                                        Insumos!I:I,
                                                        0)
                                                )="Verba",
                                                INDEX(
                                                    Insumos!F:F,
                                                    MATCH(
                                                        A462&amp;B462,
                                                        Insumos!I:I,
                                                        0)
                                                ),
                                                0
                                            ),
                                            "Não encontrado"),
                                        IFERROR(
                                            INDEX(W:W,
                                                MATCH(
                                                    A462&amp;B462,AG:AG,
                                                    0)
                                            ),
                                            "Não encontrado")
                                    )</f>
        <v>0</v>
      </c>
      <c r="W462" s="72">
        <f t="shared" si="304"/>
        <v>0</v>
      </c>
      <c r="X462" s="72">
        <f>IF(
                        C462="INSUMO",
                                        IFERROR(
                                            IF(
                                                INDEX(
                                                    Insumos!C:C,
                                                    MATCH(
                                                        A462&amp;B462,
                                                        Insumos!I:I,
                                                        0)
                                                )="Outro",
                                                INDEX(
                                                    Insumos!F:F,
                                                    MATCH(
                                                        A462&amp;B462,
                                                        Insumos!I:I,
                                                        0)
                                                ),
                                                0
                                            ),
                                            "Não encontrado"),
                                        IFERROR(
                                            INDEX(Y:Y,
                                                MATCH(
                                                    A462&amp;B462,AG:AG,
                                                    0)
                                            ),
                                            "Não encontrado")
                                    )</f>
        <v>0</v>
      </c>
      <c r="Y462" s="72">
        <f t="shared" si="305"/>
        <v>0</v>
      </c>
      <c r="Z462" s="72">
        <f>IF(
                            C462="INSUMO",
                            IFERROR(
                                INDEX(
                                    Insumos!F:F,
                                    MATCH(
                                        A462&amp;B462,
                                        Insumos!I:I,
                                        0)
                                ),
                                "Não encontrado"),
                            IFERROR(
                                INDEX(AA:AA,
                                    MATCH(
                                        A462&amp;B462,AG:AG,
                                        0)
                                ),
                                "Não encontrado")
                        )</f>
        <v>0.1</v>
      </c>
      <c r="AA462" s="72">
        <f t="shared" si="306"/>
        <v>0.2</v>
      </c>
      <c r="AB462" s="73"/>
      <c r="AC462" s="73"/>
      <c r="AD462" s="70" t="s">
        <v>39</v>
      </c>
      <c r="AE462" s="74"/>
      <c r="AF462" s="74"/>
    </row>
    <row r="463" spans="1:33" x14ac:dyDescent="0.25">
      <c r="A463" s="138" t="s">
        <v>545</v>
      </c>
      <c r="B463" s="60" t="s">
        <v>38</v>
      </c>
      <c r="C463" s="61" t="s">
        <v>45</v>
      </c>
      <c r="D463" s="62" t="s">
        <v>40</v>
      </c>
      <c r="E463" s="62" t="s">
        <v>546</v>
      </c>
      <c r="F463" s="63" t="s">
        <v>78</v>
      </c>
      <c r="G463" s="63">
        <v>1</v>
      </c>
      <c r="H463" s="64">
        <f>IF(
                        C463="INSUMO",
                                        IFERROR(
                                            IF(
                                                INDEX(
                                                    Insumos!C:C,
                                                    MATCH(
                                                        A463&amp;B463,
                                                        Insumos!I:I,
                                                        0)
                                                )="Material",
                                                INDEX(
                                                    Insumos!F:F,
                                                    MATCH(
                                                        A463&amp;B463,
                                                        Insumos!I:I,
                                                        0)
                                                ),
                                                0
                                            ),
                                            "Não encontrado"),
                                        IFERROR(
                                            INDEX(I:I,
                                                MATCH(
                                                    A463&amp;B463,AG:AG,
                                                    0)
                                            ),
                                            "Não encontrado")
                                    )</f>
        <v>8.9</v>
      </c>
      <c r="I463" s="64">
        <f t="shared" si="297"/>
        <v>8.9</v>
      </c>
      <c r="J463" s="64">
        <f t="shared" si="298"/>
        <v>0</v>
      </c>
      <c r="K463" s="64">
        <f t="shared" si="298"/>
        <v>0</v>
      </c>
      <c r="L463" s="64">
        <f>IF(
                        C463="INSUMO",
                                        IFERROR(
                                            IF(
                                                INDEX(
                                                    Insumos!C:C,
                                                    MATCH(
                                                        A463&amp;B463,
                                                        Insumos!I:I,
                                                        0)
                                                )="Mao_obra",
                                                INDEX(
                                                    Insumos!F:F,
                                                    MATCH(
                                                        A463&amp;B463,
                                                        Insumos!I:I,
                                                        0)
                                                ),
                                                0
                                            ),
                                            "Não encontrado"),
                                        IFERROR(
                                            INDEX(M:M,
                                                MATCH(
                                                    A463&amp;B463,AG:AG,
                                                    0)
                                            ),
                                            "Não encontrado")
                                    )</f>
        <v>0</v>
      </c>
      <c r="M463" s="64">
        <f t="shared" si="299"/>
        <v>0</v>
      </c>
      <c r="N463" s="64">
        <f>IF(
                        C463="INSUMO",
                                        IFERROR(
                                            IF(
                                                INDEX(
                                                    Insumos!C:C,
                                                    MATCH(
                                                        A463&amp;B463,
                                                        Insumos!I:I,
                                                        0)
                                                )="Equipamento",
                                                INDEX(
                                                    Insumos!F:F,
                                                    MATCH(
                                                        A463&amp;B463,
                                                        Insumos!I:I,
                                                        0)
                                                ),
                                                0
                                            ),
                                            "Não encontrado"),
                                        IFERROR(
                                            INDEX(O:O,
                                                MATCH(
                                                    A463&amp;B463,AG:AG,
                                                    0)
                                            ),
                                            "Não encontrado")
                                    )</f>
        <v>0</v>
      </c>
      <c r="O463" s="64">
        <f t="shared" si="300"/>
        <v>0</v>
      </c>
      <c r="P463" s="64">
        <f>IF(
                        C463="INSUMO",
                                        IFERROR(
                                            IF(
                                                INDEX(
                                                    Insumos!C:C,
                                                    MATCH(
                                                        A463&amp;B463,
                                                        Insumos!I:I,
                                                        0)
                                                )="Transporte",
                                                INDEX(
                                                    Insumos!F:F,
                                                    MATCH(
                                                        A463&amp;B463,
                                                        Insumos!I:I,
                                                        0)
                                                ),
                                                0
                                            ),
                                            "Não encontrado"),
                                        IFERROR(
                                            INDEX(Q:Q,
                                                MATCH(
                                                    A463&amp;B463,AG:AG,
                                                    0)
                                            ),
                                            "Não encontrado")
                                    )</f>
        <v>0</v>
      </c>
      <c r="Q463" s="64">
        <f t="shared" si="301"/>
        <v>0</v>
      </c>
      <c r="R463" s="64">
        <f>IF(
                        C463="INSUMO",
                                        IFERROR(
                                            IF(
                                                INDEX(
                                                    Insumos!C:C,
                                                    MATCH(
                                                        A463&amp;B463,
                                                        Insumos!I:I,
                                                        0)
                                                )="Terceirizados",
                                                INDEX(
                                                    Insumos!F:F,
                                                    MATCH(
                                                        A463&amp;B463,
                                                        Insumos!I:I,
                                                        0)
                                                ),
                                                0
                                            ),
                                            "Não encontrado"),
                                        IFERROR(
                                            INDEX(S:S,
                                                MATCH(
                                                    A463&amp;B463,AG:AG,
                                                    0)
                                            ),
                                            "Não encontrado")
                                    )</f>
        <v>0</v>
      </c>
      <c r="S463" s="64">
        <f t="shared" si="302"/>
        <v>0</v>
      </c>
      <c r="T463" s="64">
        <f>IF(
                        C463="INSUMO",
                                        IFERROR(
                                            IF(
                                                INDEX(
                                                    Insumos!C:C,
                                                    MATCH(
                                                        A463&amp;B463,
                                                        Insumos!I:I,
                                                        0)
                                                )="Comissionamento",
                                                INDEX(
                                                    Insumos!F:F,
                                                    MATCH(
                                                        A463&amp;B463,
                                                        Insumos!I:I,
                                                        0)
                                                ),
                                                0
                                            ),
                                            "Não encontrado"),
                                        IFERROR(
                                            INDEX(U:U,
                                                MATCH(
                                                    A463&amp;B463,AG:AG,
                                                    0)
                                            ),
                                            "Não encontrado")
                                    )</f>
        <v>0</v>
      </c>
      <c r="U463" s="64">
        <f t="shared" si="303"/>
        <v>0</v>
      </c>
      <c r="V463" s="64">
        <f>IF(
                        C463="INSUMO",
                                        IFERROR(
                                            IF(
                                                INDEX(
                                                    Insumos!C:C,
                                                    MATCH(
                                                        A463&amp;B463,
                                                        Insumos!I:I,
                                                        0)
                                                )="Verba",
                                                INDEX(
                                                    Insumos!F:F,
                                                    MATCH(
                                                        A463&amp;B463,
                                                        Insumos!I:I,
                                                        0)
                                                ),
                                                0
                                            ),
                                            "Não encontrado"),
                                        IFERROR(
                                            INDEX(W:W,
                                                MATCH(
                                                    A463&amp;B463,AG:AG,
                                                    0)
                                            ),
                                            "Não encontrado")
                                    )</f>
        <v>0</v>
      </c>
      <c r="W463" s="64">
        <f t="shared" si="304"/>
        <v>0</v>
      </c>
      <c r="X463" s="64">
        <f>IF(
                        C463="INSUMO",
                                        IFERROR(
                                            IF(
                                                INDEX(
                                                    Insumos!C:C,
                                                    MATCH(
                                                        A463&amp;B463,
                                                        Insumos!I:I,
                                                        0)
                                                )="Outro",
                                                INDEX(
                                                    Insumos!F:F,
                                                    MATCH(
                                                        A463&amp;B463,
                                                        Insumos!I:I,
                                                        0)
                                                ),
                                                0
                                            ),
                                            "Não encontrado"),
                                        IFERROR(
                                            INDEX(Y:Y,
                                                MATCH(
                                                    A463&amp;B463,AG:AG,
                                                    0)
                                            ),
                                            "Não encontrado")
                                    )</f>
        <v>0</v>
      </c>
      <c r="Y463" s="64">
        <f t="shared" si="305"/>
        <v>0</v>
      </c>
      <c r="Z463" s="64">
        <f>IF(
                            C463="INSUMO",
                            IFERROR(
                                INDEX(
                                    Insumos!F:F,
                                    MATCH(
                                        A463&amp;B463,
                                        Insumos!I:I,
                                        0)
                                ),
                                "Não encontrado"),
                            IFERROR(
                                INDEX(AA:AA,
                                    MATCH(
                                        A463&amp;B463,AG:AG,
                                        0)
                                ),
                                "Não encontrado")
                        )</f>
        <v>8.9</v>
      </c>
      <c r="AA463" s="64">
        <f t="shared" si="306"/>
        <v>8.9</v>
      </c>
      <c r="AB463" s="65"/>
      <c r="AC463" s="65"/>
      <c r="AD463" s="62" t="s">
        <v>39</v>
      </c>
      <c r="AE463" s="66"/>
      <c r="AF463" s="66"/>
    </row>
    <row r="464" spans="1:33" x14ac:dyDescent="0.25">
      <c r="A464" s="137" t="s">
        <v>547</v>
      </c>
      <c r="B464" s="68" t="s">
        <v>76</v>
      </c>
      <c r="C464" s="69" t="s">
        <v>45</v>
      </c>
      <c r="D464" s="70" t="s">
        <v>40</v>
      </c>
      <c r="E464" s="70" t="s">
        <v>548</v>
      </c>
      <c r="F464" s="71" t="s">
        <v>78</v>
      </c>
      <c r="G464" s="71">
        <v>2</v>
      </c>
      <c r="H464" s="72">
        <f>IF(
                        C464="INSUMO",
                                        IFERROR(
                                            IF(
                                                INDEX(
                                                    Insumos!C:C,
                                                    MATCH(
                                                        A464&amp;B464,
                                                        Insumos!I:I,
                                                        0)
                                                )="Material",
                                                INDEX(
                                                    Insumos!F:F,
                                                    MATCH(
                                                        A464&amp;B464,
                                                        Insumos!I:I,
                                                        0)
                                                ),
                                                0
                                            ),
                                            "Não encontrado"),
                                        IFERROR(
                                            INDEX(I:I,
                                                MATCH(
                                                    A464&amp;B464,AG:AG,
                                                    0)
                                            ),
                                            "Não encontrado")
                                    )</f>
        <v>0.92</v>
      </c>
      <c r="I464" s="72">
        <f t="shared" si="297"/>
        <v>1.84</v>
      </c>
      <c r="J464" s="72">
        <f t="shared" si="298"/>
        <v>0</v>
      </c>
      <c r="K464" s="72">
        <f t="shared" si="298"/>
        <v>0</v>
      </c>
      <c r="L464" s="72">
        <f>IF(
                        C464="INSUMO",
                                        IFERROR(
                                            IF(
                                                INDEX(
                                                    Insumos!C:C,
                                                    MATCH(
                                                        A464&amp;B464,
                                                        Insumos!I:I,
                                                        0)
                                                )="Mao_obra",
                                                INDEX(
                                                    Insumos!F:F,
                                                    MATCH(
                                                        A464&amp;B464,
                                                        Insumos!I:I,
                                                        0)
                                                ),
                                                0
                                            ),
                                            "Não encontrado"),
                                        IFERROR(
                                            INDEX(M:M,
                                                MATCH(
                                                    A464&amp;B464,AG:AG,
                                                    0)
                                            ),
                                            "Não encontrado")
                                    )</f>
        <v>0</v>
      </c>
      <c r="M464" s="72">
        <f t="shared" si="299"/>
        <v>0</v>
      </c>
      <c r="N464" s="72">
        <f>IF(
                        C464="INSUMO",
                                        IFERROR(
                                            IF(
                                                INDEX(
                                                    Insumos!C:C,
                                                    MATCH(
                                                        A464&amp;B464,
                                                        Insumos!I:I,
                                                        0)
                                                )="Equipamento",
                                                INDEX(
                                                    Insumos!F:F,
                                                    MATCH(
                                                        A464&amp;B464,
                                                        Insumos!I:I,
                                                        0)
                                                ),
                                                0
                                            ),
                                            "Não encontrado"),
                                        IFERROR(
                                            INDEX(O:O,
                                                MATCH(
                                                    A464&amp;B464,AG:AG,
                                                    0)
                                            ),
                                            "Não encontrado")
                                    )</f>
        <v>0</v>
      </c>
      <c r="O464" s="72">
        <f t="shared" si="300"/>
        <v>0</v>
      </c>
      <c r="P464" s="72">
        <f>IF(
                        C464="INSUMO",
                                        IFERROR(
                                            IF(
                                                INDEX(
                                                    Insumos!C:C,
                                                    MATCH(
                                                        A464&amp;B464,
                                                        Insumos!I:I,
                                                        0)
                                                )="Transporte",
                                                INDEX(
                                                    Insumos!F:F,
                                                    MATCH(
                                                        A464&amp;B464,
                                                        Insumos!I:I,
                                                        0)
                                                ),
                                                0
                                            ),
                                            "Não encontrado"),
                                        IFERROR(
                                            INDEX(Q:Q,
                                                MATCH(
                                                    A464&amp;B464,AG:AG,
                                                    0)
                                            ),
                                            "Não encontrado")
                                    )</f>
        <v>0</v>
      </c>
      <c r="Q464" s="72">
        <f t="shared" si="301"/>
        <v>0</v>
      </c>
      <c r="R464" s="72">
        <f>IF(
                        C464="INSUMO",
                                        IFERROR(
                                            IF(
                                                INDEX(
                                                    Insumos!C:C,
                                                    MATCH(
                                                        A464&amp;B464,
                                                        Insumos!I:I,
                                                        0)
                                                )="Terceirizados",
                                                INDEX(
                                                    Insumos!F:F,
                                                    MATCH(
                                                        A464&amp;B464,
                                                        Insumos!I:I,
                                                        0)
                                                ),
                                                0
                                            ),
                                            "Não encontrado"),
                                        IFERROR(
                                            INDEX(S:S,
                                                MATCH(
                                                    A464&amp;B464,AG:AG,
                                                    0)
                                            ),
                                            "Não encontrado")
                                    )</f>
        <v>0</v>
      </c>
      <c r="S464" s="72">
        <f t="shared" si="302"/>
        <v>0</v>
      </c>
      <c r="T464" s="72">
        <f>IF(
                        C464="INSUMO",
                                        IFERROR(
                                            IF(
                                                INDEX(
                                                    Insumos!C:C,
                                                    MATCH(
                                                        A464&amp;B464,
                                                        Insumos!I:I,
                                                        0)
                                                )="Comissionamento",
                                                INDEX(
                                                    Insumos!F:F,
                                                    MATCH(
                                                        A464&amp;B464,
                                                        Insumos!I:I,
                                                        0)
                                                ),
                                                0
                                            ),
                                            "Não encontrado"),
                                        IFERROR(
                                            INDEX(U:U,
                                                MATCH(
                                                    A464&amp;B464,AG:AG,
                                                    0)
                                            ),
                                            "Não encontrado")
                                    )</f>
        <v>0</v>
      </c>
      <c r="U464" s="72">
        <f t="shared" si="303"/>
        <v>0</v>
      </c>
      <c r="V464" s="72">
        <f>IF(
                        C464="INSUMO",
                                        IFERROR(
                                            IF(
                                                INDEX(
                                                    Insumos!C:C,
                                                    MATCH(
                                                        A464&amp;B464,
                                                        Insumos!I:I,
                                                        0)
                                                )="Verba",
                                                INDEX(
                                                    Insumos!F:F,
                                                    MATCH(
                                                        A464&amp;B464,
                                                        Insumos!I:I,
                                                        0)
                                                ),
                                                0
                                            ),
                                            "Não encontrado"),
                                        IFERROR(
                                            INDEX(W:W,
                                                MATCH(
                                                    A464&amp;B464,AG:AG,
                                                    0)
                                            ),
                                            "Não encontrado")
                                    )</f>
        <v>0</v>
      </c>
      <c r="W464" s="72">
        <f t="shared" si="304"/>
        <v>0</v>
      </c>
      <c r="X464" s="72">
        <f>IF(
                        C464="INSUMO",
                                        IFERROR(
                                            IF(
                                                INDEX(
                                                    Insumos!C:C,
                                                    MATCH(
                                                        A464&amp;B464,
                                                        Insumos!I:I,
                                                        0)
                                                )="Outro",
                                                INDEX(
                                                    Insumos!F:F,
                                                    MATCH(
                                                        A464&amp;B464,
                                                        Insumos!I:I,
                                                        0)
                                                ),
                                                0
                                            ),
                                            "Não encontrado"),
                                        IFERROR(
                                            INDEX(Y:Y,
                                                MATCH(
                                                    A464&amp;B464,AG:AG,
                                                    0)
                                            ),
                                            "Não encontrado")
                                    )</f>
        <v>0</v>
      </c>
      <c r="Y464" s="72">
        <f t="shared" si="305"/>
        <v>0</v>
      </c>
      <c r="Z464" s="72">
        <f>IF(
                            C464="INSUMO",
                            IFERROR(
                                INDEX(
                                    Insumos!F:F,
                                    MATCH(
                                        A464&amp;B464,
                                        Insumos!I:I,
                                        0)
                                ),
                                "Não encontrado"),
                            IFERROR(
                                INDEX(AA:AA,
                                    MATCH(
                                        A464&amp;B464,AG:AG,
                                        0)
                                ),
                                "Não encontrado")
                        )</f>
        <v>0.92</v>
      </c>
      <c r="AA464" s="72">
        <f t="shared" si="306"/>
        <v>1.84</v>
      </c>
      <c r="AB464" s="73"/>
      <c r="AC464" s="73"/>
      <c r="AD464" s="70" t="s">
        <v>39</v>
      </c>
      <c r="AE464" s="74"/>
      <c r="AF464" s="74"/>
    </row>
    <row r="465" spans="1:33" x14ac:dyDescent="0.25">
      <c r="A465" s="138" t="s">
        <v>549</v>
      </c>
      <c r="B465" s="60" t="s">
        <v>76</v>
      </c>
      <c r="C465" s="61" t="s">
        <v>45</v>
      </c>
      <c r="D465" s="62" t="s">
        <v>40</v>
      </c>
      <c r="E465" s="62" t="s">
        <v>550</v>
      </c>
      <c r="F465" s="63" t="s">
        <v>78</v>
      </c>
      <c r="G465" s="63">
        <v>1</v>
      </c>
      <c r="H465" s="64">
        <f>IF(
                        C465="INSUMO",
                                        IFERROR(
                                            IF(
                                                INDEX(
                                                    Insumos!C:C,
                                                    MATCH(
                                                        A465&amp;B465,
                                                        Insumos!I:I,
                                                        0)
                                                )="Material",
                                                INDEX(
                                                    Insumos!F:F,
                                                    MATCH(
                                                        A465&amp;B465,
                                                        Insumos!I:I,
                                                        0)
                                                ),
                                                0
                                            ),
                                            "Não encontrado"),
                                        IFERROR(
                                            INDEX(I:I,
                                                MATCH(
                                                    A465&amp;B465,AG:AG,
                                                    0)
                                            ),
                                            "Não encontrado")
                                    )</f>
        <v>25.99</v>
      </c>
      <c r="I465" s="64">
        <f t="shared" si="297"/>
        <v>25.99</v>
      </c>
      <c r="J465" s="64">
        <f t="shared" si="298"/>
        <v>0</v>
      </c>
      <c r="K465" s="64">
        <f t="shared" si="298"/>
        <v>0</v>
      </c>
      <c r="L465" s="64">
        <f>IF(
                        C465="INSUMO",
                                        IFERROR(
                                            IF(
                                                INDEX(
                                                    Insumos!C:C,
                                                    MATCH(
                                                        A465&amp;B465,
                                                        Insumos!I:I,
                                                        0)
                                                )="Mao_obra",
                                                INDEX(
                                                    Insumos!F:F,
                                                    MATCH(
                                                        A465&amp;B465,
                                                        Insumos!I:I,
                                                        0)
                                                ),
                                                0
                                            ),
                                            "Não encontrado"),
                                        IFERROR(
                                            INDEX(M:M,
                                                MATCH(
                                                    A465&amp;B465,AG:AG,
                                                    0)
                                            ),
                                            "Não encontrado")
                                    )</f>
        <v>0</v>
      </c>
      <c r="M465" s="64">
        <f t="shared" si="299"/>
        <v>0</v>
      </c>
      <c r="N465" s="64">
        <f>IF(
                        C465="INSUMO",
                                        IFERROR(
                                            IF(
                                                INDEX(
                                                    Insumos!C:C,
                                                    MATCH(
                                                        A465&amp;B465,
                                                        Insumos!I:I,
                                                        0)
                                                )="Equipamento",
                                                INDEX(
                                                    Insumos!F:F,
                                                    MATCH(
                                                        A465&amp;B465,
                                                        Insumos!I:I,
                                                        0)
                                                ),
                                                0
                                            ),
                                            "Não encontrado"),
                                        IFERROR(
                                            INDEX(O:O,
                                                MATCH(
                                                    A465&amp;B465,AG:AG,
                                                    0)
                                            ),
                                            "Não encontrado")
                                    )</f>
        <v>0</v>
      </c>
      <c r="O465" s="64">
        <f t="shared" si="300"/>
        <v>0</v>
      </c>
      <c r="P465" s="64">
        <f>IF(
                        C465="INSUMO",
                                        IFERROR(
                                            IF(
                                                INDEX(
                                                    Insumos!C:C,
                                                    MATCH(
                                                        A465&amp;B465,
                                                        Insumos!I:I,
                                                        0)
                                                )="Transporte",
                                                INDEX(
                                                    Insumos!F:F,
                                                    MATCH(
                                                        A465&amp;B465,
                                                        Insumos!I:I,
                                                        0)
                                                ),
                                                0
                                            ),
                                            "Não encontrado"),
                                        IFERROR(
                                            INDEX(Q:Q,
                                                MATCH(
                                                    A465&amp;B465,AG:AG,
                                                    0)
                                            ),
                                            "Não encontrado")
                                    )</f>
        <v>0</v>
      </c>
      <c r="Q465" s="64">
        <f t="shared" si="301"/>
        <v>0</v>
      </c>
      <c r="R465" s="64">
        <f>IF(
                        C465="INSUMO",
                                        IFERROR(
                                            IF(
                                                INDEX(
                                                    Insumos!C:C,
                                                    MATCH(
                                                        A465&amp;B465,
                                                        Insumos!I:I,
                                                        0)
                                                )="Terceirizados",
                                                INDEX(
                                                    Insumos!F:F,
                                                    MATCH(
                                                        A465&amp;B465,
                                                        Insumos!I:I,
                                                        0)
                                                ),
                                                0
                                            ),
                                            "Não encontrado"),
                                        IFERROR(
                                            INDEX(S:S,
                                                MATCH(
                                                    A465&amp;B465,AG:AG,
                                                    0)
                                            ),
                                            "Não encontrado")
                                    )</f>
        <v>0</v>
      </c>
      <c r="S465" s="64">
        <f t="shared" si="302"/>
        <v>0</v>
      </c>
      <c r="T465" s="64">
        <f>IF(
                        C465="INSUMO",
                                        IFERROR(
                                            IF(
                                                INDEX(
                                                    Insumos!C:C,
                                                    MATCH(
                                                        A465&amp;B465,
                                                        Insumos!I:I,
                                                        0)
                                                )="Comissionamento",
                                                INDEX(
                                                    Insumos!F:F,
                                                    MATCH(
                                                        A465&amp;B465,
                                                        Insumos!I:I,
                                                        0)
                                                ),
                                                0
                                            ),
                                            "Não encontrado"),
                                        IFERROR(
                                            INDEX(U:U,
                                                MATCH(
                                                    A465&amp;B465,AG:AG,
                                                    0)
                                            ),
                                            "Não encontrado")
                                    )</f>
        <v>0</v>
      </c>
      <c r="U465" s="64">
        <f t="shared" si="303"/>
        <v>0</v>
      </c>
      <c r="V465" s="64">
        <f>IF(
                        C465="INSUMO",
                                        IFERROR(
                                            IF(
                                                INDEX(
                                                    Insumos!C:C,
                                                    MATCH(
                                                        A465&amp;B465,
                                                        Insumos!I:I,
                                                        0)
                                                )="Verba",
                                                INDEX(
                                                    Insumos!F:F,
                                                    MATCH(
                                                        A465&amp;B465,
                                                        Insumos!I:I,
                                                        0)
                                                ),
                                                0
                                            ),
                                            "Não encontrado"),
                                        IFERROR(
                                            INDEX(W:W,
                                                MATCH(
                                                    A465&amp;B465,AG:AG,
                                                    0)
                                            ),
                                            "Não encontrado")
                                    )</f>
        <v>0</v>
      </c>
      <c r="W465" s="64">
        <f t="shared" si="304"/>
        <v>0</v>
      </c>
      <c r="X465" s="64">
        <f>IF(
                        C465="INSUMO",
                                        IFERROR(
                                            IF(
                                                INDEX(
                                                    Insumos!C:C,
                                                    MATCH(
                                                        A465&amp;B465,
                                                        Insumos!I:I,
                                                        0)
                                                )="Outro",
                                                INDEX(
                                                    Insumos!F:F,
                                                    MATCH(
                                                        A465&amp;B465,
                                                        Insumos!I:I,
                                                        0)
                                                ),
                                                0
                                            ),
                                            "Não encontrado"),
                                        IFERROR(
                                            INDEX(Y:Y,
                                                MATCH(
                                                    A465&amp;B465,AG:AG,
                                                    0)
                                            ),
                                            "Não encontrado")
                                    )</f>
        <v>0</v>
      </c>
      <c r="Y465" s="64">
        <f t="shared" si="305"/>
        <v>0</v>
      </c>
      <c r="Z465" s="64">
        <f>IF(
                            C465="INSUMO",
                            IFERROR(
                                INDEX(
                                    Insumos!F:F,
                                    MATCH(
                                        A465&amp;B465,
                                        Insumos!I:I,
                                        0)
                                ),
                                "Não encontrado"),
                            IFERROR(
                                INDEX(AA:AA,
                                    MATCH(
                                        A465&amp;B465,AG:AG,
                                        0)
                                ),
                                "Não encontrado")
                        )</f>
        <v>25.99</v>
      </c>
      <c r="AA465" s="64">
        <f t="shared" si="306"/>
        <v>25.99</v>
      </c>
      <c r="AB465" s="65"/>
      <c r="AC465" s="65"/>
      <c r="AD465" s="62" t="s">
        <v>39</v>
      </c>
      <c r="AE465" s="66"/>
      <c r="AF465" s="66"/>
    </row>
    <row r="466" spans="1:33" x14ac:dyDescent="0.25">
      <c r="A466" s="136" t="s">
        <v>551</v>
      </c>
      <c r="B466" s="51" t="s">
        <v>76</v>
      </c>
      <c r="C466" s="52" t="s">
        <v>39</v>
      </c>
      <c r="D466" s="53" t="s">
        <v>40</v>
      </c>
      <c r="E466" s="53" t="s">
        <v>552</v>
      </c>
      <c r="F466" s="54" t="s">
        <v>78</v>
      </c>
      <c r="G466" s="55"/>
      <c r="H466" s="56"/>
      <c r="I466" s="56">
        <f>SUM(I467:I469)</f>
        <v>19.86</v>
      </c>
      <c r="J466" s="56"/>
      <c r="K466" s="56">
        <f>SUM(K467:K469)</f>
        <v>23.710655364000001</v>
      </c>
      <c r="L466" s="56"/>
      <c r="M466" s="56">
        <f>SUM(M467:M469)</f>
        <v>20.650655364000002</v>
      </c>
      <c r="N466" s="56"/>
      <c r="O466" s="56">
        <f>SUM(O467:O469)</f>
        <v>0</v>
      </c>
      <c r="P466" s="56"/>
      <c r="Q466" s="56">
        <f>SUM(Q467:Q469)</f>
        <v>0</v>
      </c>
      <c r="R466" s="56"/>
      <c r="S466" s="56">
        <f>SUM(S467:S469)</f>
        <v>0</v>
      </c>
      <c r="T466" s="56"/>
      <c r="U466" s="56">
        <f>SUM(U467:U469)</f>
        <v>0</v>
      </c>
      <c r="V466" s="56"/>
      <c r="W466" s="56">
        <f>SUM(W467:W469)</f>
        <v>0</v>
      </c>
      <c r="X466" s="56"/>
      <c r="Y466" s="56">
        <f>SUM(Y467:Y469)</f>
        <v>3.06</v>
      </c>
      <c r="Z466" s="56"/>
      <c r="AA466" s="56">
        <f>SUM(AA467:AA469)</f>
        <v>43.570655364000004</v>
      </c>
      <c r="AB466" s="57" t="s">
        <v>39</v>
      </c>
      <c r="AC466" s="57"/>
      <c r="AD466" s="53" t="s">
        <v>39</v>
      </c>
      <c r="AE466" s="58" t="s">
        <v>39</v>
      </c>
      <c r="AF466" s="58" t="s">
        <v>79</v>
      </c>
      <c r="AG466" t="str">
        <f>A466&amp;B466&amp;C466</f>
        <v>0105PRÓPRIA</v>
      </c>
    </row>
    <row r="467" spans="1:33" x14ac:dyDescent="0.25">
      <c r="A467" s="137" t="s">
        <v>189</v>
      </c>
      <c r="B467" s="68" t="s">
        <v>38</v>
      </c>
      <c r="C467" s="69" t="s">
        <v>86</v>
      </c>
      <c r="D467" s="70" t="s">
        <v>40</v>
      </c>
      <c r="E467" s="70" t="s">
        <v>190</v>
      </c>
      <c r="F467" s="71" t="s">
        <v>90</v>
      </c>
      <c r="G467" s="71">
        <v>0.27</v>
      </c>
      <c r="H467" s="72">
        <f>IF(
                        C467="INSUMO",
                                        IFERROR(
                                            IF(
                                                INDEX(
                                                    Insumos!C:C,
                                                    MATCH(
                                                        A467&amp;B467,
                                                        Insumos!I:I,
                                                        0)
                                                )="Material",
                                                INDEX(
                                                    Insumos!F:F,
                                                    MATCH(
                                                        A467&amp;B467,
                                                        Insumos!I:I,
                                                        0)
                                                ),
                                                0
                                            ),
                                            "Não encontrado"),
                                        IFERROR(
                                            INDEX(I:I,
                                                MATCH(
                                                    A467&amp;B467,AG:AG,
                                                    0)
                                            ),
                                            "Não encontrado")
                                    )</f>
        <v>0</v>
      </c>
      <c r="I467" s="72">
        <f>H467*G467/1</f>
        <v>0</v>
      </c>
      <c r="J467" s="72">
        <f t="shared" ref="J467:K469" si="307">T467 + N467 + L467 + X467 + R467 + P467 + V467</f>
        <v>30.794416399999996</v>
      </c>
      <c r="K467" s="72">
        <f t="shared" si="307"/>
        <v>8.3144924279999994</v>
      </c>
      <c r="L467" s="72">
        <f>IF(
                        C467="INSUMO",
                                        IFERROR(
                                            IF(
                                                INDEX(
                                                    Insumos!C:C,
                                                    MATCH(
                                                        A467&amp;B467,
                                                        Insumos!I:I,
                                                        0)
                                                )="Mao_obra",
                                                INDEX(
                                                    Insumos!F:F,
                                                    MATCH(
                                                        A467&amp;B467,
                                                        Insumos!I:I,
                                                        0)
                                                ),
                                                0
                                            ),
                                            "Não encontrado"),
                                        IFERROR(
                                            INDEX(M:M,
                                                MATCH(
                                                    A467&amp;B467,AG:AG,
                                                    0)
                                            ),
                                            "Não encontrado")
                                    )</f>
        <v>25.694416399999998</v>
      </c>
      <c r="M467" s="72">
        <f>L467*G467/1</f>
        <v>6.9374924279999997</v>
      </c>
      <c r="N467" s="72">
        <f>IF(
                        C467="INSUMO",
                                        IFERROR(
                                            IF(
                                                INDEX(
                                                    Insumos!C:C,
                                                    MATCH(
                                                        A467&amp;B467,
                                                        Insumos!I:I,
                                                        0)
                                                )="Equipamento",
                                                INDEX(
                                                    Insumos!F:F,
                                                    MATCH(
                                                        A467&amp;B467,
                                                        Insumos!I:I,
                                                        0)
                                                ),
                                                0
                                            ),
                                            "Não encontrado"),
                                        IFERROR(
                                            INDEX(O:O,
                                                MATCH(
                                                    A467&amp;B467,AG:AG,
                                                    0)
                                            ),
                                            "Não encontrado")
                                    )</f>
        <v>0</v>
      </c>
      <c r="O467" s="72">
        <f>N467*G467/1</f>
        <v>0</v>
      </c>
      <c r="P467" s="72">
        <f>IF(
                        C467="INSUMO",
                                        IFERROR(
                                            IF(
                                                INDEX(
                                                    Insumos!C:C,
                                                    MATCH(
                                                        A467&amp;B467,
                                                        Insumos!I:I,
                                                        0)
                                                )="Transporte",
                                                INDEX(
                                                    Insumos!F:F,
                                                    MATCH(
                                                        A467&amp;B467,
                                                        Insumos!I:I,
                                                        0)
                                                ),
                                                0
                                            ),
                                            "Não encontrado"),
                                        IFERROR(
                                            INDEX(Q:Q,
                                                MATCH(
                                                    A467&amp;B467,AG:AG,
                                                    0)
                                            ),
                                            "Não encontrado")
                                    )</f>
        <v>0</v>
      </c>
      <c r="Q467" s="72">
        <f>P467*G467/1</f>
        <v>0</v>
      </c>
      <c r="R467" s="72">
        <f>IF(
                        C467="INSUMO",
                                        IFERROR(
                                            IF(
                                                INDEX(
                                                    Insumos!C:C,
                                                    MATCH(
                                                        A467&amp;B467,
                                                        Insumos!I:I,
                                                        0)
                                                )="Terceirizados",
                                                INDEX(
                                                    Insumos!F:F,
                                                    MATCH(
                                                        A467&amp;B467,
                                                        Insumos!I:I,
                                                        0)
                                                ),
                                                0
                                            ),
                                            "Não encontrado"),
                                        IFERROR(
                                            INDEX(S:S,
                                                MATCH(
                                                    A467&amp;B467,AG:AG,
                                                    0)
                                            ),
                                            "Não encontrado")
                                    )</f>
        <v>0</v>
      </c>
      <c r="S467" s="72">
        <f>R467*G467/1</f>
        <v>0</v>
      </c>
      <c r="T467" s="72">
        <f>IF(
                        C467="INSUMO",
                                        IFERROR(
                                            IF(
                                                INDEX(
                                                    Insumos!C:C,
                                                    MATCH(
                                                        A467&amp;B467,
                                                        Insumos!I:I,
                                                        0)
                                                )="Comissionamento",
                                                INDEX(
                                                    Insumos!F:F,
                                                    MATCH(
                                                        A467&amp;B467,
                                                        Insumos!I:I,
                                                        0)
                                                ),
                                                0
                                            ),
                                            "Não encontrado"),
                                        IFERROR(
                                            INDEX(U:U,
                                                MATCH(
                                                    A467&amp;B467,AG:AG,
                                                    0)
                                            ),
                                            "Não encontrado")
                                    )</f>
        <v>0</v>
      </c>
      <c r="U467" s="72">
        <f>T467*G467/1</f>
        <v>0</v>
      </c>
      <c r="V467" s="72">
        <f>IF(
                        C467="INSUMO",
                                        IFERROR(
                                            IF(
                                                INDEX(
                                                    Insumos!C:C,
                                                    MATCH(
                                                        A467&amp;B467,
                                                        Insumos!I:I,
                                                        0)
                                                )="Verba",
                                                INDEX(
                                                    Insumos!F:F,
                                                    MATCH(
                                                        A467&amp;B467,
                                                        Insumos!I:I,
                                                        0)
                                                ),
                                                0
                                            ),
                                            "Não encontrado"),
                                        IFERROR(
                                            INDEX(W:W,
                                                MATCH(
                                                    A467&amp;B467,AG:AG,
                                                    0)
                                            ),
                                            "Não encontrado")
                                    )</f>
        <v>0</v>
      </c>
      <c r="W467" s="72">
        <f>V467*G467/1</f>
        <v>0</v>
      </c>
      <c r="X467" s="72">
        <f>IF(
                        C467="INSUMO",
                                        IFERROR(
                                            IF(
                                                INDEX(
                                                    Insumos!C:C,
                                                    MATCH(
                                                        A467&amp;B467,
                                                        Insumos!I:I,
                                                        0)
                                                )="Outro",
                                                INDEX(
                                                    Insumos!F:F,
                                                    MATCH(
                                                        A467&amp;B467,
                                                        Insumos!I:I,
                                                        0)
                                                ),
                                                0
                                            ),
                                            "Não encontrado"),
                                        IFERROR(
                                            INDEX(Y:Y,
                                                MATCH(
                                                    A467&amp;B467,AG:AG,
                                                    0)
                                            ),
                                            "Não encontrado")
                                    )</f>
        <v>5.0999999999999996</v>
      </c>
      <c r="Y467" s="72">
        <f>X467*G467/1</f>
        <v>1.377</v>
      </c>
      <c r="Z467" s="72">
        <f>IF(
                            C467="INSUMO",
                            IFERROR(
                                INDEX(
                                    Insumos!F:F,
                                    MATCH(
                                        A467&amp;B467,
                                        Insumos!I:I,
                                        0)
                                ),
                                "Não encontrado"),
                            IFERROR(
                                INDEX(AA:AA,
                                    MATCH(
                                        A467&amp;B467,AG:AG,
                                        0)
                                ),
                                "Não encontrado")
                        )</f>
        <v>30.794416399999999</v>
      </c>
      <c r="AA467" s="72">
        <f>G467*Z467</f>
        <v>8.3144924280000012</v>
      </c>
      <c r="AB467" s="73"/>
      <c r="AC467" s="73"/>
      <c r="AD467" s="70" t="s">
        <v>39</v>
      </c>
      <c r="AE467" s="74"/>
      <c r="AF467" s="74"/>
    </row>
    <row r="468" spans="1:33" x14ac:dyDescent="0.25">
      <c r="A468" s="138" t="s">
        <v>191</v>
      </c>
      <c r="B468" s="60" t="s">
        <v>38</v>
      </c>
      <c r="C468" s="61" t="s">
        <v>86</v>
      </c>
      <c r="D468" s="62" t="s">
        <v>40</v>
      </c>
      <c r="E468" s="62" t="s">
        <v>192</v>
      </c>
      <c r="F468" s="63" t="s">
        <v>90</v>
      </c>
      <c r="G468" s="63">
        <v>0.33</v>
      </c>
      <c r="H468" s="64">
        <f>IF(
                        C468="INSUMO",
                                        IFERROR(
                                            IF(
                                                INDEX(
                                                    Insumos!C:C,
                                                    MATCH(
                                                        A468&amp;B468,
                                                        Insumos!I:I,
                                                        0)
                                                )="Material",
                                                INDEX(
                                                    Insumos!F:F,
                                                    MATCH(
                                                        A468&amp;B468,
                                                        Insumos!I:I,
                                                        0)
                                                ),
                                                0
                                            ),
                                            "Não encontrado"),
                                        IFERROR(
                                            INDEX(I:I,
                                                MATCH(
                                                    A468&amp;B468,AG:AG,
                                                    0)
                                            ),
                                            "Não encontrado")
                                    )</f>
        <v>0</v>
      </c>
      <c r="I468" s="64">
        <f>H468*G468/1</f>
        <v>0</v>
      </c>
      <c r="J468" s="64">
        <f t="shared" si="307"/>
        <v>46.655039200000004</v>
      </c>
      <c r="K468" s="64">
        <f t="shared" si="307"/>
        <v>15.396162936000001</v>
      </c>
      <c r="L468" s="64">
        <f>IF(
                        C468="INSUMO",
                                        IFERROR(
                                            IF(
                                                INDEX(
                                                    Insumos!C:C,
                                                    MATCH(
                                                        A468&amp;B468,
                                                        Insumos!I:I,
                                                        0)
                                                )="Mao_obra",
                                                INDEX(
                                                    Insumos!F:F,
                                                    MATCH(
                                                        A468&amp;B468,
                                                        Insumos!I:I,
                                                        0)
                                                ),
                                                0
                                            ),
                                            "Não encontrado"),
                                        IFERROR(
                                            INDEX(M:M,
                                                MATCH(
                                                    A468&amp;B468,AG:AG,
                                                    0)
                                            ),
                                            "Não encontrado")
                                    )</f>
        <v>41.555039200000003</v>
      </c>
      <c r="M468" s="64">
        <f>L468*G468/1</f>
        <v>13.713162936000002</v>
      </c>
      <c r="N468" s="64">
        <f>IF(
                        C468="INSUMO",
                                        IFERROR(
                                            IF(
                                                INDEX(
                                                    Insumos!C:C,
                                                    MATCH(
                                                        A468&amp;B468,
                                                        Insumos!I:I,
                                                        0)
                                                )="Equipamento",
                                                INDEX(
                                                    Insumos!F:F,
                                                    MATCH(
                                                        A468&amp;B468,
                                                        Insumos!I:I,
                                                        0)
                                                ),
                                                0
                                            ),
                                            "Não encontrado"),
                                        IFERROR(
                                            INDEX(O:O,
                                                MATCH(
                                                    A468&amp;B468,AG:AG,
                                                    0)
                                            ),
                                            "Não encontrado")
                                    )</f>
        <v>0</v>
      </c>
      <c r="O468" s="64">
        <f>N468*G468/1</f>
        <v>0</v>
      </c>
      <c r="P468" s="64">
        <f>IF(
                        C468="INSUMO",
                                        IFERROR(
                                            IF(
                                                INDEX(
                                                    Insumos!C:C,
                                                    MATCH(
                                                        A468&amp;B468,
                                                        Insumos!I:I,
                                                        0)
                                                )="Transporte",
                                                INDEX(
                                                    Insumos!F:F,
                                                    MATCH(
                                                        A468&amp;B468,
                                                        Insumos!I:I,
                                                        0)
                                                ),
                                                0
                                            ),
                                            "Não encontrado"),
                                        IFERROR(
                                            INDEX(Q:Q,
                                                MATCH(
                                                    A468&amp;B468,AG:AG,
                                                    0)
                                            ),
                                            "Não encontrado")
                                    )</f>
        <v>0</v>
      </c>
      <c r="Q468" s="64">
        <f>P468*G468/1</f>
        <v>0</v>
      </c>
      <c r="R468" s="64">
        <f>IF(
                        C468="INSUMO",
                                        IFERROR(
                                            IF(
                                                INDEX(
                                                    Insumos!C:C,
                                                    MATCH(
                                                        A468&amp;B468,
                                                        Insumos!I:I,
                                                        0)
                                                )="Terceirizados",
                                                INDEX(
                                                    Insumos!F:F,
                                                    MATCH(
                                                        A468&amp;B468,
                                                        Insumos!I:I,
                                                        0)
                                                ),
                                                0
                                            ),
                                            "Não encontrado"),
                                        IFERROR(
                                            INDEX(S:S,
                                                MATCH(
                                                    A468&amp;B468,AG:AG,
                                                    0)
                                            ),
                                            "Não encontrado")
                                    )</f>
        <v>0</v>
      </c>
      <c r="S468" s="64">
        <f>R468*G468/1</f>
        <v>0</v>
      </c>
      <c r="T468" s="64">
        <f>IF(
                        C468="INSUMO",
                                        IFERROR(
                                            IF(
                                                INDEX(
                                                    Insumos!C:C,
                                                    MATCH(
                                                        A468&amp;B468,
                                                        Insumos!I:I,
                                                        0)
                                                )="Comissionamento",
                                                INDEX(
                                                    Insumos!F:F,
                                                    MATCH(
                                                        A468&amp;B468,
                                                        Insumos!I:I,
                                                        0)
                                                ),
                                                0
                                            ),
                                            "Não encontrado"),
                                        IFERROR(
                                            INDEX(U:U,
                                                MATCH(
                                                    A468&amp;B468,AG:AG,
                                                    0)
                                            ),
                                            "Não encontrado")
                                    )</f>
        <v>0</v>
      </c>
      <c r="U468" s="64">
        <f>T468*G468/1</f>
        <v>0</v>
      </c>
      <c r="V468" s="64">
        <f>IF(
                        C468="INSUMO",
                                        IFERROR(
                                            IF(
                                                INDEX(
                                                    Insumos!C:C,
                                                    MATCH(
                                                        A468&amp;B468,
                                                        Insumos!I:I,
                                                        0)
                                                )="Verba",
                                                INDEX(
                                                    Insumos!F:F,
                                                    MATCH(
                                                        A468&amp;B468,
                                                        Insumos!I:I,
                                                        0)
                                                ),
                                                0
                                            ),
                                            "Não encontrado"),
                                        IFERROR(
                                            INDEX(W:W,
                                                MATCH(
                                                    A468&amp;B468,AG:AG,
                                                    0)
                                            ),
                                            "Não encontrado")
                                    )</f>
        <v>0</v>
      </c>
      <c r="W468" s="64">
        <f>V468*G468/1</f>
        <v>0</v>
      </c>
      <c r="X468" s="64">
        <f>IF(
                        C468="INSUMO",
                                        IFERROR(
                                            IF(
                                                INDEX(
                                                    Insumos!C:C,
                                                    MATCH(
                                                        A468&amp;B468,
                                                        Insumos!I:I,
                                                        0)
                                                )="Outro",
                                                INDEX(
                                                    Insumos!F:F,
                                                    MATCH(
                                                        A468&amp;B468,
                                                        Insumos!I:I,
                                                        0)
                                                ),
                                                0
                                            ),
                                            "Não encontrado"),
                                        IFERROR(
                                            INDEX(Y:Y,
                                                MATCH(
                                                    A468&amp;B468,AG:AG,
                                                    0)
                                            ),
                                            "Não encontrado")
                                    )</f>
        <v>5.0999999999999996</v>
      </c>
      <c r="Y468" s="64">
        <f>X468*G468/1</f>
        <v>1.6830000000000001</v>
      </c>
      <c r="Z468" s="64">
        <f>IF(
                            C468="INSUMO",
                            IFERROR(
                                INDEX(
                                    Insumos!F:F,
                                    MATCH(
                                        A468&amp;B468,
                                        Insumos!I:I,
                                        0)
                                ),
                                "Não encontrado"),
                            IFERROR(
                                INDEX(AA:AA,
                                    MATCH(
                                        A468&amp;B468,AG:AG,
                                        0)
                                ),
                                "Não encontrado")
                        )</f>
        <v>46.655039200000004</v>
      </c>
      <c r="AA468" s="64">
        <f>G468*Z468</f>
        <v>15.396162936000001</v>
      </c>
      <c r="AB468" s="65"/>
      <c r="AC468" s="65"/>
      <c r="AD468" s="62" t="s">
        <v>39</v>
      </c>
      <c r="AE468" s="66"/>
      <c r="AF468" s="66"/>
    </row>
    <row r="469" spans="1:33" x14ac:dyDescent="0.25">
      <c r="A469" s="137" t="s">
        <v>553</v>
      </c>
      <c r="B469" s="68" t="s">
        <v>38</v>
      </c>
      <c r="C469" s="69" t="s">
        <v>45</v>
      </c>
      <c r="D469" s="70" t="s">
        <v>40</v>
      </c>
      <c r="E469" s="70" t="s">
        <v>552</v>
      </c>
      <c r="F469" s="71" t="s">
        <v>78</v>
      </c>
      <c r="G469" s="71">
        <v>1</v>
      </c>
      <c r="H469" s="72">
        <f>IF(
                        C469="INSUMO",
                                        IFERROR(
                                            IF(
                                                INDEX(
                                                    Insumos!C:C,
                                                    MATCH(
                                                        A469&amp;B469,
                                                        Insumos!I:I,
                                                        0)
                                                )="Material",
                                                INDEX(
                                                    Insumos!F:F,
                                                    MATCH(
                                                        A469&amp;B469,
                                                        Insumos!I:I,
                                                        0)
                                                ),
                                                0
                                            ),
                                            "Não encontrado"),
                                        IFERROR(
                                            INDEX(I:I,
                                                MATCH(
                                                    A469&amp;B469,AG:AG,
                                                    0)
                                            ),
                                            "Não encontrado")
                                    )</f>
        <v>19.86</v>
      </c>
      <c r="I469" s="72">
        <f>H469*G469/1</f>
        <v>19.86</v>
      </c>
      <c r="J469" s="72">
        <f t="shared" si="307"/>
        <v>0</v>
      </c>
      <c r="K469" s="72">
        <f t="shared" si="307"/>
        <v>0</v>
      </c>
      <c r="L469" s="72">
        <f>IF(
                        C469="INSUMO",
                                        IFERROR(
                                            IF(
                                                INDEX(
                                                    Insumos!C:C,
                                                    MATCH(
                                                        A469&amp;B469,
                                                        Insumos!I:I,
                                                        0)
                                                )="Mao_obra",
                                                INDEX(
                                                    Insumos!F:F,
                                                    MATCH(
                                                        A469&amp;B469,
                                                        Insumos!I:I,
                                                        0)
                                                ),
                                                0
                                            ),
                                            "Não encontrado"),
                                        IFERROR(
                                            INDEX(M:M,
                                                MATCH(
                                                    A469&amp;B469,AG:AG,
                                                    0)
                                            ),
                                            "Não encontrado")
                                    )</f>
        <v>0</v>
      </c>
      <c r="M469" s="72">
        <f>L469*G469/1</f>
        <v>0</v>
      </c>
      <c r="N469" s="72">
        <f>IF(
                        C469="INSUMO",
                                        IFERROR(
                                            IF(
                                                INDEX(
                                                    Insumos!C:C,
                                                    MATCH(
                                                        A469&amp;B469,
                                                        Insumos!I:I,
                                                        0)
                                                )="Equipamento",
                                                INDEX(
                                                    Insumos!F:F,
                                                    MATCH(
                                                        A469&amp;B469,
                                                        Insumos!I:I,
                                                        0)
                                                ),
                                                0
                                            ),
                                            "Não encontrado"),
                                        IFERROR(
                                            INDEX(O:O,
                                                MATCH(
                                                    A469&amp;B469,AG:AG,
                                                    0)
                                            ),
                                            "Não encontrado")
                                    )</f>
        <v>0</v>
      </c>
      <c r="O469" s="72">
        <f>N469*G469/1</f>
        <v>0</v>
      </c>
      <c r="P469" s="72">
        <f>IF(
                        C469="INSUMO",
                                        IFERROR(
                                            IF(
                                                INDEX(
                                                    Insumos!C:C,
                                                    MATCH(
                                                        A469&amp;B469,
                                                        Insumos!I:I,
                                                        0)
                                                )="Transporte",
                                                INDEX(
                                                    Insumos!F:F,
                                                    MATCH(
                                                        A469&amp;B469,
                                                        Insumos!I:I,
                                                        0)
                                                ),
                                                0
                                            ),
                                            "Não encontrado"),
                                        IFERROR(
                                            INDEX(Q:Q,
                                                MATCH(
                                                    A469&amp;B469,AG:AG,
                                                    0)
                                            ),
                                            "Não encontrado")
                                    )</f>
        <v>0</v>
      </c>
      <c r="Q469" s="72">
        <f>P469*G469/1</f>
        <v>0</v>
      </c>
      <c r="R469" s="72">
        <f>IF(
                        C469="INSUMO",
                                        IFERROR(
                                            IF(
                                                INDEX(
                                                    Insumos!C:C,
                                                    MATCH(
                                                        A469&amp;B469,
                                                        Insumos!I:I,
                                                        0)
                                                )="Terceirizados",
                                                INDEX(
                                                    Insumos!F:F,
                                                    MATCH(
                                                        A469&amp;B469,
                                                        Insumos!I:I,
                                                        0)
                                                ),
                                                0
                                            ),
                                            "Não encontrado"),
                                        IFERROR(
                                            INDEX(S:S,
                                                MATCH(
                                                    A469&amp;B469,AG:AG,
                                                    0)
                                            ),
                                            "Não encontrado")
                                    )</f>
        <v>0</v>
      </c>
      <c r="S469" s="72">
        <f>R469*G469/1</f>
        <v>0</v>
      </c>
      <c r="T469" s="72">
        <f>IF(
                        C469="INSUMO",
                                        IFERROR(
                                            IF(
                                                INDEX(
                                                    Insumos!C:C,
                                                    MATCH(
                                                        A469&amp;B469,
                                                        Insumos!I:I,
                                                        0)
                                                )="Comissionamento",
                                                INDEX(
                                                    Insumos!F:F,
                                                    MATCH(
                                                        A469&amp;B469,
                                                        Insumos!I:I,
                                                        0)
                                                ),
                                                0
                                            ),
                                            "Não encontrado"),
                                        IFERROR(
                                            INDEX(U:U,
                                                MATCH(
                                                    A469&amp;B469,AG:AG,
                                                    0)
                                            ),
                                            "Não encontrado")
                                    )</f>
        <v>0</v>
      </c>
      <c r="U469" s="72">
        <f>T469*G469/1</f>
        <v>0</v>
      </c>
      <c r="V469" s="72">
        <f>IF(
                        C469="INSUMO",
                                        IFERROR(
                                            IF(
                                                INDEX(
                                                    Insumos!C:C,
                                                    MATCH(
                                                        A469&amp;B469,
                                                        Insumos!I:I,
                                                        0)
                                                )="Verba",
                                                INDEX(
                                                    Insumos!F:F,
                                                    MATCH(
                                                        A469&amp;B469,
                                                        Insumos!I:I,
                                                        0)
                                                ),
                                                0
                                            ),
                                            "Não encontrado"),
                                        IFERROR(
                                            INDEX(W:W,
                                                MATCH(
                                                    A469&amp;B469,AG:AG,
                                                    0)
                                            ),
                                            "Não encontrado")
                                    )</f>
        <v>0</v>
      </c>
      <c r="W469" s="72">
        <f>V469*G469/1</f>
        <v>0</v>
      </c>
      <c r="X469" s="72">
        <f>IF(
                        C469="INSUMO",
                                        IFERROR(
                                            IF(
                                                INDEX(
                                                    Insumos!C:C,
                                                    MATCH(
                                                        A469&amp;B469,
                                                        Insumos!I:I,
                                                        0)
                                                )="Outro",
                                                INDEX(
                                                    Insumos!F:F,
                                                    MATCH(
                                                        A469&amp;B469,
                                                        Insumos!I:I,
                                                        0)
                                                ),
                                                0
                                            ),
                                            "Não encontrado"),
                                        IFERROR(
                                            INDEX(Y:Y,
                                                MATCH(
                                                    A469&amp;B469,AG:AG,
                                                    0)
                                            ),
                                            "Não encontrado")
                                    )</f>
        <v>0</v>
      </c>
      <c r="Y469" s="72">
        <f>X469*G469/1</f>
        <v>0</v>
      </c>
      <c r="Z469" s="72">
        <f>IF(
                            C469="INSUMO",
                            IFERROR(
                                INDEX(
                                    Insumos!F:F,
                                    MATCH(
                                        A469&amp;B469,
                                        Insumos!I:I,
                                        0)
                                ),
                                "Não encontrado"),
                            IFERROR(
                                INDEX(AA:AA,
                                    MATCH(
                                        A469&amp;B469,AG:AG,
                                        0)
                                ),
                                "Não encontrado")
                        )</f>
        <v>19.86</v>
      </c>
      <c r="AA469" s="72">
        <f>G469*Z469</f>
        <v>19.86</v>
      </c>
      <c r="AB469" s="73"/>
      <c r="AC469" s="73"/>
      <c r="AD469" s="70" t="s">
        <v>39</v>
      </c>
      <c r="AE469" s="74"/>
      <c r="AF469" s="74"/>
    </row>
    <row r="470" spans="1:33" x14ac:dyDescent="0.25">
      <c r="A470" s="136" t="s">
        <v>554</v>
      </c>
      <c r="B470" s="51" t="s">
        <v>76</v>
      </c>
      <c r="C470" s="52" t="s">
        <v>39</v>
      </c>
      <c r="D470" s="53" t="s">
        <v>40</v>
      </c>
      <c r="E470" s="53" t="s">
        <v>555</v>
      </c>
      <c r="F470" s="54" t="s">
        <v>78</v>
      </c>
      <c r="G470" s="55"/>
      <c r="H470" s="56"/>
      <c r="I470" s="56">
        <f>SUM(I471:I474)</f>
        <v>66.59</v>
      </c>
      <c r="J470" s="56"/>
      <c r="K470" s="56">
        <f>SUM(K471:K474)</f>
        <v>61.959564479999997</v>
      </c>
      <c r="L470" s="56"/>
      <c r="M470" s="56">
        <f>SUM(M471:M474)</f>
        <v>53.799564480000001</v>
      </c>
      <c r="N470" s="56"/>
      <c r="O470" s="56">
        <f>SUM(O471:O474)</f>
        <v>0</v>
      </c>
      <c r="P470" s="56"/>
      <c r="Q470" s="56">
        <f>SUM(Q471:Q474)</f>
        <v>0</v>
      </c>
      <c r="R470" s="56"/>
      <c r="S470" s="56">
        <f>SUM(S471:S474)</f>
        <v>0</v>
      </c>
      <c r="T470" s="56"/>
      <c r="U470" s="56">
        <f>SUM(U471:U474)</f>
        <v>0</v>
      </c>
      <c r="V470" s="56"/>
      <c r="W470" s="56">
        <f>SUM(W471:W474)</f>
        <v>0</v>
      </c>
      <c r="X470" s="56"/>
      <c r="Y470" s="56">
        <f>SUM(Y471:Y474)</f>
        <v>8.16</v>
      </c>
      <c r="Z470" s="56"/>
      <c r="AA470" s="56">
        <f>SUM(AA471:AA474)</f>
        <v>128.54956448000002</v>
      </c>
      <c r="AB470" s="57" t="s">
        <v>39</v>
      </c>
      <c r="AC470" s="57"/>
      <c r="AD470" s="53" t="s">
        <v>39</v>
      </c>
      <c r="AE470" s="58" t="s">
        <v>39</v>
      </c>
      <c r="AF470" s="58" t="s">
        <v>79</v>
      </c>
      <c r="AG470" t="str">
        <f>A470&amp;B470&amp;C470</f>
        <v>0106PRÓPRIA</v>
      </c>
    </row>
    <row r="471" spans="1:33" x14ac:dyDescent="0.25">
      <c r="A471" s="137" t="s">
        <v>189</v>
      </c>
      <c r="B471" s="68" t="s">
        <v>38</v>
      </c>
      <c r="C471" s="69" t="s">
        <v>86</v>
      </c>
      <c r="D471" s="70" t="s">
        <v>40</v>
      </c>
      <c r="E471" s="70" t="s">
        <v>190</v>
      </c>
      <c r="F471" s="71" t="s">
        <v>90</v>
      </c>
      <c r="G471" s="71">
        <v>0.8</v>
      </c>
      <c r="H471" s="72">
        <f>IF(
                        C471="INSUMO",
                                        IFERROR(
                                            IF(
                                                INDEX(
                                                    Insumos!C:C,
                                                    MATCH(
                                                        A471&amp;B471,
                                                        Insumos!I:I,
                                                        0)
                                                )="Material",
                                                INDEX(
                                                    Insumos!F:F,
                                                    MATCH(
                                                        A471&amp;B471,
                                                        Insumos!I:I,
                                                        0)
                                                ),
                                                0
                                            ),
                                            "Não encontrado"),
                                        IFERROR(
                                            INDEX(I:I,
                                                MATCH(
                                                    A471&amp;B471,AG:AG,
                                                    0)
                                            ),
                                            "Não encontrado")
                                    )</f>
        <v>0</v>
      </c>
      <c r="I471" s="72">
        <f>H471*G471/1</f>
        <v>0</v>
      </c>
      <c r="J471" s="72">
        <f t="shared" ref="J471:K474" si="308">T471 + N471 + L471 + X471 + R471 + P471 + V471</f>
        <v>30.794416399999996</v>
      </c>
      <c r="K471" s="72">
        <f t="shared" si="308"/>
        <v>24.635533119999998</v>
      </c>
      <c r="L471" s="72">
        <f>IF(
                        C471="INSUMO",
                                        IFERROR(
                                            IF(
                                                INDEX(
                                                    Insumos!C:C,
                                                    MATCH(
                                                        A471&amp;B471,
                                                        Insumos!I:I,
                                                        0)
                                                )="Mao_obra",
                                                INDEX(
                                                    Insumos!F:F,
                                                    MATCH(
                                                        A471&amp;B471,
                                                        Insumos!I:I,
                                                        0)
                                                ),
                                                0
                                            ),
                                            "Não encontrado"),
                                        IFERROR(
                                            INDEX(M:M,
                                                MATCH(
                                                    A471&amp;B471,AG:AG,
                                                    0)
                                            ),
                                            "Não encontrado")
                                    )</f>
        <v>25.694416399999998</v>
      </c>
      <c r="M471" s="72">
        <f>L471*G471/1</f>
        <v>20.55553312</v>
      </c>
      <c r="N471" s="72">
        <f>IF(
                        C471="INSUMO",
                                        IFERROR(
                                            IF(
                                                INDEX(
                                                    Insumos!C:C,
                                                    MATCH(
                                                        A471&amp;B471,
                                                        Insumos!I:I,
                                                        0)
                                                )="Equipamento",
                                                INDEX(
                                                    Insumos!F:F,
                                                    MATCH(
                                                        A471&amp;B471,
                                                        Insumos!I:I,
                                                        0)
                                                ),
                                                0
                                            ),
                                            "Não encontrado"),
                                        IFERROR(
                                            INDEX(O:O,
                                                MATCH(
                                                    A471&amp;B471,AG:AG,
                                                    0)
                                            ),
                                            "Não encontrado")
                                    )</f>
        <v>0</v>
      </c>
      <c r="O471" s="72">
        <f>N471*G471/1</f>
        <v>0</v>
      </c>
      <c r="P471" s="72">
        <f>IF(
                        C471="INSUMO",
                                        IFERROR(
                                            IF(
                                                INDEX(
                                                    Insumos!C:C,
                                                    MATCH(
                                                        A471&amp;B471,
                                                        Insumos!I:I,
                                                        0)
                                                )="Transporte",
                                                INDEX(
                                                    Insumos!F:F,
                                                    MATCH(
                                                        A471&amp;B471,
                                                        Insumos!I:I,
                                                        0)
                                                ),
                                                0
                                            ),
                                            "Não encontrado"),
                                        IFERROR(
                                            INDEX(Q:Q,
                                                MATCH(
                                                    A471&amp;B471,AG:AG,
                                                    0)
                                            ),
                                            "Não encontrado")
                                    )</f>
        <v>0</v>
      </c>
      <c r="Q471" s="72">
        <f>P471*G471/1</f>
        <v>0</v>
      </c>
      <c r="R471" s="72">
        <f>IF(
                        C471="INSUMO",
                                        IFERROR(
                                            IF(
                                                INDEX(
                                                    Insumos!C:C,
                                                    MATCH(
                                                        A471&amp;B471,
                                                        Insumos!I:I,
                                                        0)
                                                )="Terceirizados",
                                                INDEX(
                                                    Insumos!F:F,
                                                    MATCH(
                                                        A471&amp;B471,
                                                        Insumos!I:I,
                                                        0)
                                                ),
                                                0
                                            ),
                                            "Não encontrado"),
                                        IFERROR(
                                            INDEX(S:S,
                                                MATCH(
                                                    A471&amp;B471,AG:AG,
                                                    0)
                                            ),
                                            "Não encontrado")
                                    )</f>
        <v>0</v>
      </c>
      <c r="S471" s="72">
        <f>R471*G471/1</f>
        <v>0</v>
      </c>
      <c r="T471" s="72">
        <f>IF(
                        C471="INSUMO",
                                        IFERROR(
                                            IF(
                                                INDEX(
                                                    Insumos!C:C,
                                                    MATCH(
                                                        A471&amp;B471,
                                                        Insumos!I:I,
                                                        0)
                                                )="Comissionamento",
                                                INDEX(
                                                    Insumos!F:F,
                                                    MATCH(
                                                        A471&amp;B471,
                                                        Insumos!I:I,
                                                        0)
                                                ),
                                                0
                                            ),
                                            "Não encontrado"),
                                        IFERROR(
                                            INDEX(U:U,
                                                MATCH(
                                                    A471&amp;B471,AG:AG,
                                                    0)
                                            ),
                                            "Não encontrado")
                                    )</f>
        <v>0</v>
      </c>
      <c r="U471" s="72">
        <f>T471*G471/1</f>
        <v>0</v>
      </c>
      <c r="V471" s="72">
        <f>IF(
                        C471="INSUMO",
                                        IFERROR(
                                            IF(
                                                INDEX(
                                                    Insumos!C:C,
                                                    MATCH(
                                                        A471&amp;B471,
                                                        Insumos!I:I,
                                                        0)
                                                )="Verba",
                                                INDEX(
                                                    Insumos!F:F,
                                                    MATCH(
                                                        A471&amp;B471,
                                                        Insumos!I:I,
                                                        0)
                                                ),
                                                0
                                            ),
                                            "Não encontrado"),
                                        IFERROR(
                                            INDEX(W:W,
                                                MATCH(
                                                    A471&amp;B471,AG:AG,
                                                    0)
                                            ),
                                            "Não encontrado")
                                    )</f>
        <v>0</v>
      </c>
      <c r="W471" s="72">
        <f>V471*G471/1</f>
        <v>0</v>
      </c>
      <c r="X471" s="72">
        <f>IF(
                        C471="INSUMO",
                                        IFERROR(
                                            IF(
                                                INDEX(
                                                    Insumos!C:C,
                                                    MATCH(
                                                        A471&amp;B471,
                                                        Insumos!I:I,
                                                        0)
                                                )="Outro",
                                                INDEX(
                                                    Insumos!F:F,
                                                    MATCH(
                                                        A471&amp;B471,
                                                        Insumos!I:I,
                                                        0)
                                                ),
                                                0
                                            ),
                                            "Não encontrado"),
                                        IFERROR(
                                            INDEX(Y:Y,
                                                MATCH(
                                                    A471&amp;B471,AG:AG,
                                                    0)
                                            ),
                                            "Não encontrado")
                                    )</f>
        <v>5.0999999999999996</v>
      </c>
      <c r="Y471" s="72">
        <f>X471*G471/1</f>
        <v>4.08</v>
      </c>
      <c r="Z471" s="72">
        <f>IF(
                            C471="INSUMO",
                            IFERROR(
                                INDEX(
                                    Insumos!F:F,
                                    MATCH(
                                        A471&amp;B471,
                                        Insumos!I:I,
                                        0)
                                ),
                                "Não encontrado"),
                            IFERROR(
                                INDEX(AA:AA,
                                    MATCH(
                                        A471&amp;B471,AG:AG,
                                        0)
                                ),
                                "Não encontrado")
                        )</f>
        <v>30.794416399999999</v>
      </c>
      <c r="AA471" s="72">
        <f>G471*Z471</f>
        <v>24.635533120000002</v>
      </c>
      <c r="AB471" s="73"/>
      <c r="AC471" s="73"/>
      <c r="AD471" s="70" t="s">
        <v>39</v>
      </c>
      <c r="AE471" s="74"/>
      <c r="AF471" s="74"/>
    </row>
    <row r="472" spans="1:33" x14ac:dyDescent="0.25">
      <c r="A472" s="138" t="s">
        <v>191</v>
      </c>
      <c r="B472" s="60" t="s">
        <v>38</v>
      </c>
      <c r="C472" s="61" t="s">
        <v>86</v>
      </c>
      <c r="D472" s="62" t="s">
        <v>40</v>
      </c>
      <c r="E472" s="62" t="s">
        <v>192</v>
      </c>
      <c r="F472" s="63" t="s">
        <v>90</v>
      </c>
      <c r="G472" s="63">
        <v>0.8</v>
      </c>
      <c r="H472" s="64">
        <f>IF(
                        C472="INSUMO",
                                        IFERROR(
                                            IF(
                                                INDEX(
                                                    Insumos!C:C,
                                                    MATCH(
                                                        A472&amp;B472,
                                                        Insumos!I:I,
                                                        0)
                                                )="Material",
                                                INDEX(
                                                    Insumos!F:F,
                                                    MATCH(
                                                        A472&amp;B472,
                                                        Insumos!I:I,
                                                        0)
                                                ),
                                                0
                                            ),
                                            "Não encontrado"),
                                        IFERROR(
                                            INDEX(I:I,
                                                MATCH(
                                                    A472&amp;B472,AG:AG,
                                                    0)
                                            ),
                                            "Não encontrado")
                                    )</f>
        <v>0</v>
      </c>
      <c r="I472" s="64">
        <f>H472*G472/1</f>
        <v>0</v>
      </c>
      <c r="J472" s="64">
        <f t="shared" si="308"/>
        <v>46.655039200000004</v>
      </c>
      <c r="K472" s="64">
        <f t="shared" si="308"/>
        <v>37.324031359999999</v>
      </c>
      <c r="L472" s="64">
        <f>IF(
                        C472="INSUMO",
                                        IFERROR(
                                            IF(
                                                INDEX(
                                                    Insumos!C:C,
                                                    MATCH(
                                                        A472&amp;B472,
                                                        Insumos!I:I,
                                                        0)
                                                )="Mao_obra",
                                                INDEX(
                                                    Insumos!F:F,
                                                    MATCH(
                                                        A472&amp;B472,
                                                        Insumos!I:I,
                                                        0)
                                                ),
                                                0
                                            ),
                                            "Não encontrado"),
                                        IFERROR(
                                            INDEX(M:M,
                                                MATCH(
                                                    A472&amp;B472,AG:AG,
                                                    0)
                                            ),
                                            "Não encontrado")
                                    )</f>
        <v>41.555039200000003</v>
      </c>
      <c r="M472" s="64">
        <f>L472*G472/1</f>
        <v>33.244031360000001</v>
      </c>
      <c r="N472" s="64">
        <f>IF(
                        C472="INSUMO",
                                        IFERROR(
                                            IF(
                                                INDEX(
                                                    Insumos!C:C,
                                                    MATCH(
                                                        A472&amp;B472,
                                                        Insumos!I:I,
                                                        0)
                                                )="Equipamento",
                                                INDEX(
                                                    Insumos!F:F,
                                                    MATCH(
                                                        A472&amp;B472,
                                                        Insumos!I:I,
                                                        0)
                                                ),
                                                0
                                            ),
                                            "Não encontrado"),
                                        IFERROR(
                                            INDEX(O:O,
                                                MATCH(
                                                    A472&amp;B472,AG:AG,
                                                    0)
                                            ),
                                            "Não encontrado")
                                    )</f>
        <v>0</v>
      </c>
      <c r="O472" s="64">
        <f>N472*G472/1</f>
        <v>0</v>
      </c>
      <c r="P472" s="64">
        <f>IF(
                        C472="INSUMO",
                                        IFERROR(
                                            IF(
                                                INDEX(
                                                    Insumos!C:C,
                                                    MATCH(
                                                        A472&amp;B472,
                                                        Insumos!I:I,
                                                        0)
                                                )="Transporte",
                                                INDEX(
                                                    Insumos!F:F,
                                                    MATCH(
                                                        A472&amp;B472,
                                                        Insumos!I:I,
                                                        0)
                                                ),
                                                0
                                            ),
                                            "Não encontrado"),
                                        IFERROR(
                                            INDEX(Q:Q,
                                                MATCH(
                                                    A472&amp;B472,AG:AG,
                                                    0)
                                            ),
                                            "Não encontrado")
                                    )</f>
        <v>0</v>
      </c>
      <c r="Q472" s="64">
        <f>P472*G472/1</f>
        <v>0</v>
      </c>
      <c r="R472" s="64">
        <f>IF(
                        C472="INSUMO",
                                        IFERROR(
                                            IF(
                                                INDEX(
                                                    Insumos!C:C,
                                                    MATCH(
                                                        A472&amp;B472,
                                                        Insumos!I:I,
                                                        0)
                                                )="Terceirizados",
                                                INDEX(
                                                    Insumos!F:F,
                                                    MATCH(
                                                        A472&amp;B472,
                                                        Insumos!I:I,
                                                        0)
                                                ),
                                                0
                                            ),
                                            "Não encontrado"),
                                        IFERROR(
                                            INDEX(S:S,
                                                MATCH(
                                                    A472&amp;B472,AG:AG,
                                                    0)
                                            ),
                                            "Não encontrado")
                                    )</f>
        <v>0</v>
      </c>
      <c r="S472" s="64">
        <f>R472*G472/1</f>
        <v>0</v>
      </c>
      <c r="T472" s="64">
        <f>IF(
                        C472="INSUMO",
                                        IFERROR(
                                            IF(
                                                INDEX(
                                                    Insumos!C:C,
                                                    MATCH(
                                                        A472&amp;B472,
                                                        Insumos!I:I,
                                                        0)
                                                )="Comissionamento",
                                                INDEX(
                                                    Insumos!F:F,
                                                    MATCH(
                                                        A472&amp;B472,
                                                        Insumos!I:I,
                                                        0)
                                                ),
                                                0
                                            ),
                                            "Não encontrado"),
                                        IFERROR(
                                            INDEX(U:U,
                                                MATCH(
                                                    A472&amp;B472,AG:AG,
                                                    0)
                                            ),
                                            "Não encontrado")
                                    )</f>
        <v>0</v>
      </c>
      <c r="U472" s="64">
        <f>T472*G472/1</f>
        <v>0</v>
      </c>
      <c r="V472" s="64">
        <f>IF(
                        C472="INSUMO",
                                        IFERROR(
                                            IF(
                                                INDEX(
                                                    Insumos!C:C,
                                                    MATCH(
                                                        A472&amp;B472,
                                                        Insumos!I:I,
                                                        0)
                                                )="Verba",
                                                INDEX(
                                                    Insumos!F:F,
                                                    MATCH(
                                                        A472&amp;B472,
                                                        Insumos!I:I,
                                                        0)
                                                ),
                                                0
                                            ),
                                            "Não encontrado"),
                                        IFERROR(
                                            INDEX(W:W,
                                                MATCH(
                                                    A472&amp;B472,AG:AG,
                                                    0)
                                            ),
                                            "Não encontrado")
                                    )</f>
        <v>0</v>
      </c>
      <c r="W472" s="64">
        <f>V472*G472/1</f>
        <v>0</v>
      </c>
      <c r="X472" s="64">
        <f>IF(
                        C472="INSUMO",
                                        IFERROR(
                                            IF(
                                                INDEX(
                                                    Insumos!C:C,
                                                    MATCH(
                                                        A472&amp;B472,
                                                        Insumos!I:I,
                                                        0)
                                                )="Outro",
                                                INDEX(
                                                    Insumos!F:F,
                                                    MATCH(
                                                        A472&amp;B472,
                                                        Insumos!I:I,
                                                        0)
                                                ),
                                                0
                                            ),
                                            "Não encontrado"),
                                        IFERROR(
                                            INDEX(Y:Y,
                                                MATCH(
                                                    A472&amp;B472,AG:AG,
                                                    0)
                                            ),
                                            "Não encontrado")
                                    )</f>
        <v>5.0999999999999996</v>
      </c>
      <c r="Y472" s="64">
        <f>X472*G472/1</f>
        <v>4.08</v>
      </c>
      <c r="Z472" s="64">
        <f>IF(
                            C472="INSUMO",
                            IFERROR(
                                INDEX(
                                    Insumos!F:F,
                                    MATCH(
                                        A472&amp;B472,
                                        Insumos!I:I,
                                        0)
                                ),
                                "Não encontrado"),
                            IFERROR(
                                INDEX(AA:AA,
                                    MATCH(
                                        A472&amp;B472,AG:AG,
                                        0)
                                ),
                                "Não encontrado")
                        )</f>
        <v>46.655039200000004</v>
      </c>
      <c r="AA472" s="64">
        <f>G472*Z472</f>
        <v>37.324031360000006</v>
      </c>
      <c r="AB472" s="65"/>
      <c r="AC472" s="65"/>
      <c r="AD472" s="62" t="s">
        <v>39</v>
      </c>
      <c r="AE472" s="66"/>
      <c r="AF472" s="66"/>
    </row>
    <row r="473" spans="1:33" x14ac:dyDescent="0.25">
      <c r="A473" s="137" t="s">
        <v>556</v>
      </c>
      <c r="B473" s="68" t="s">
        <v>38</v>
      </c>
      <c r="C473" s="69" t="s">
        <v>45</v>
      </c>
      <c r="D473" s="70" t="s">
        <v>40</v>
      </c>
      <c r="E473" s="70" t="s">
        <v>557</v>
      </c>
      <c r="F473" s="71" t="s">
        <v>78</v>
      </c>
      <c r="G473" s="71">
        <v>1</v>
      </c>
      <c r="H473" s="72">
        <f>IF(
                        C473="INSUMO",
                                        IFERROR(
                                            IF(
                                                INDEX(
                                                    Insumos!C:C,
                                                    MATCH(
                                                        A473&amp;B473,
                                                        Insumos!I:I,
                                                        0)
                                                )="Material",
                                                INDEX(
                                                    Insumos!F:F,
                                                    MATCH(
                                                        A473&amp;B473,
                                                        Insumos!I:I,
                                                        0)
                                                ),
                                                0
                                            ),
                                            "Não encontrado"),
                                        IFERROR(
                                            INDEX(I:I,
                                                MATCH(
                                                    A473&amp;B473,AG:AG,
                                                    0)
                                            ),
                                            "Não encontrado")
                                    )</f>
        <v>4.5599999999999996</v>
      </c>
      <c r="I473" s="72">
        <f>H473*G473/1</f>
        <v>4.5599999999999996</v>
      </c>
      <c r="J473" s="72">
        <f t="shared" si="308"/>
        <v>0</v>
      </c>
      <c r="K473" s="72">
        <f t="shared" si="308"/>
        <v>0</v>
      </c>
      <c r="L473" s="72">
        <f>IF(
                        C473="INSUMO",
                                        IFERROR(
                                            IF(
                                                INDEX(
                                                    Insumos!C:C,
                                                    MATCH(
                                                        A473&amp;B473,
                                                        Insumos!I:I,
                                                        0)
                                                )="Mao_obra",
                                                INDEX(
                                                    Insumos!F:F,
                                                    MATCH(
                                                        A473&amp;B473,
                                                        Insumos!I:I,
                                                        0)
                                                ),
                                                0
                                            ),
                                            "Não encontrado"),
                                        IFERROR(
                                            INDEX(M:M,
                                                MATCH(
                                                    A473&amp;B473,AG:AG,
                                                    0)
                                            ),
                                            "Não encontrado")
                                    )</f>
        <v>0</v>
      </c>
      <c r="M473" s="72">
        <f>L473*G473/1</f>
        <v>0</v>
      </c>
      <c r="N473" s="72">
        <f>IF(
                        C473="INSUMO",
                                        IFERROR(
                                            IF(
                                                INDEX(
                                                    Insumos!C:C,
                                                    MATCH(
                                                        A473&amp;B473,
                                                        Insumos!I:I,
                                                        0)
                                                )="Equipamento",
                                                INDEX(
                                                    Insumos!F:F,
                                                    MATCH(
                                                        A473&amp;B473,
                                                        Insumos!I:I,
                                                        0)
                                                ),
                                                0
                                            ),
                                            "Não encontrado"),
                                        IFERROR(
                                            INDEX(O:O,
                                                MATCH(
                                                    A473&amp;B473,AG:AG,
                                                    0)
                                            ),
                                            "Não encontrado")
                                    )</f>
        <v>0</v>
      </c>
      <c r="O473" s="72">
        <f>N473*G473/1</f>
        <v>0</v>
      </c>
      <c r="P473" s="72">
        <f>IF(
                        C473="INSUMO",
                                        IFERROR(
                                            IF(
                                                INDEX(
                                                    Insumos!C:C,
                                                    MATCH(
                                                        A473&amp;B473,
                                                        Insumos!I:I,
                                                        0)
                                                )="Transporte",
                                                INDEX(
                                                    Insumos!F:F,
                                                    MATCH(
                                                        A473&amp;B473,
                                                        Insumos!I:I,
                                                        0)
                                                ),
                                                0
                                            ),
                                            "Não encontrado"),
                                        IFERROR(
                                            INDEX(Q:Q,
                                                MATCH(
                                                    A473&amp;B473,AG:AG,
                                                    0)
                                            ),
                                            "Não encontrado")
                                    )</f>
        <v>0</v>
      </c>
      <c r="Q473" s="72">
        <f>P473*G473/1</f>
        <v>0</v>
      </c>
      <c r="R473" s="72">
        <f>IF(
                        C473="INSUMO",
                                        IFERROR(
                                            IF(
                                                INDEX(
                                                    Insumos!C:C,
                                                    MATCH(
                                                        A473&amp;B473,
                                                        Insumos!I:I,
                                                        0)
                                                )="Terceirizados",
                                                INDEX(
                                                    Insumos!F:F,
                                                    MATCH(
                                                        A473&amp;B473,
                                                        Insumos!I:I,
                                                        0)
                                                ),
                                                0
                                            ),
                                            "Não encontrado"),
                                        IFERROR(
                                            INDEX(S:S,
                                                MATCH(
                                                    A473&amp;B473,AG:AG,
                                                    0)
                                            ),
                                            "Não encontrado")
                                    )</f>
        <v>0</v>
      </c>
      <c r="S473" s="72">
        <f>R473*G473/1</f>
        <v>0</v>
      </c>
      <c r="T473" s="72">
        <f>IF(
                        C473="INSUMO",
                                        IFERROR(
                                            IF(
                                                INDEX(
                                                    Insumos!C:C,
                                                    MATCH(
                                                        A473&amp;B473,
                                                        Insumos!I:I,
                                                        0)
                                                )="Comissionamento",
                                                INDEX(
                                                    Insumos!F:F,
                                                    MATCH(
                                                        A473&amp;B473,
                                                        Insumos!I:I,
                                                        0)
                                                ),
                                                0
                                            ),
                                            "Não encontrado"),
                                        IFERROR(
                                            INDEX(U:U,
                                                MATCH(
                                                    A473&amp;B473,AG:AG,
                                                    0)
                                            ),
                                            "Não encontrado")
                                    )</f>
        <v>0</v>
      </c>
      <c r="U473" s="72">
        <f>T473*G473/1</f>
        <v>0</v>
      </c>
      <c r="V473" s="72">
        <f>IF(
                        C473="INSUMO",
                                        IFERROR(
                                            IF(
                                                INDEX(
                                                    Insumos!C:C,
                                                    MATCH(
                                                        A473&amp;B473,
                                                        Insumos!I:I,
                                                        0)
                                                )="Verba",
                                                INDEX(
                                                    Insumos!F:F,
                                                    MATCH(
                                                        A473&amp;B473,
                                                        Insumos!I:I,
                                                        0)
                                                ),
                                                0
                                            ),
                                            "Não encontrado"),
                                        IFERROR(
                                            INDEX(W:W,
                                                MATCH(
                                                    A473&amp;B473,AG:AG,
                                                    0)
                                            ),
                                            "Não encontrado")
                                    )</f>
        <v>0</v>
      </c>
      <c r="W473" s="72">
        <f>V473*G473/1</f>
        <v>0</v>
      </c>
      <c r="X473" s="72">
        <f>IF(
                        C473="INSUMO",
                                        IFERROR(
                                            IF(
                                                INDEX(
                                                    Insumos!C:C,
                                                    MATCH(
                                                        A473&amp;B473,
                                                        Insumos!I:I,
                                                        0)
                                                )="Outro",
                                                INDEX(
                                                    Insumos!F:F,
                                                    MATCH(
                                                        A473&amp;B473,
                                                        Insumos!I:I,
                                                        0)
                                                ),
                                                0
                                            ),
                                            "Não encontrado"),
                                        IFERROR(
                                            INDEX(Y:Y,
                                                MATCH(
                                                    A473&amp;B473,AG:AG,
                                                    0)
                                            ),
                                            "Não encontrado")
                                    )</f>
        <v>0</v>
      </c>
      <c r="Y473" s="72">
        <f>X473*G473/1</f>
        <v>0</v>
      </c>
      <c r="Z473" s="72">
        <f>IF(
                            C473="INSUMO",
                            IFERROR(
                                INDEX(
                                    Insumos!F:F,
                                    MATCH(
                                        A473&amp;B473,
                                        Insumos!I:I,
                                        0)
                                ),
                                "Não encontrado"),
                            IFERROR(
                                INDEX(AA:AA,
                                    MATCH(
                                        A473&amp;B473,AG:AG,
                                        0)
                                ),
                                "Não encontrado")
                        )</f>
        <v>4.5599999999999996</v>
      </c>
      <c r="AA473" s="72">
        <f>G473*Z473</f>
        <v>4.5599999999999996</v>
      </c>
      <c r="AB473" s="73"/>
      <c r="AC473" s="73"/>
      <c r="AD473" s="70" t="s">
        <v>39</v>
      </c>
      <c r="AE473" s="74"/>
      <c r="AF473" s="74"/>
    </row>
    <row r="474" spans="1:33" x14ac:dyDescent="0.25">
      <c r="A474" s="138" t="s">
        <v>558</v>
      </c>
      <c r="B474" s="60" t="s">
        <v>38</v>
      </c>
      <c r="C474" s="61" t="s">
        <v>45</v>
      </c>
      <c r="D474" s="62" t="s">
        <v>40</v>
      </c>
      <c r="E474" s="62" t="s">
        <v>559</v>
      </c>
      <c r="F474" s="63" t="s">
        <v>78</v>
      </c>
      <c r="G474" s="63">
        <v>1</v>
      </c>
      <c r="H474" s="64">
        <f>IF(
                        C474="INSUMO",
                                        IFERROR(
                                            IF(
                                                INDEX(
                                                    Insumos!C:C,
                                                    MATCH(
                                                        A474&amp;B474,
                                                        Insumos!I:I,
                                                        0)
                                                )="Material",
                                                INDEX(
                                                    Insumos!F:F,
                                                    MATCH(
                                                        A474&amp;B474,
                                                        Insumos!I:I,
                                                        0)
                                                ),
                                                0
                                            ),
                                            "Não encontrado"),
                                        IFERROR(
                                            INDEX(I:I,
                                                MATCH(
                                                    A474&amp;B474,AG:AG,
                                                    0)
                                            ),
                                            "Não encontrado")
                                    )</f>
        <v>62.03</v>
      </c>
      <c r="I474" s="64">
        <f>H474*G474/1</f>
        <v>62.03</v>
      </c>
      <c r="J474" s="64">
        <f t="shared" si="308"/>
        <v>0</v>
      </c>
      <c r="K474" s="64">
        <f t="shared" si="308"/>
        <v>0</v>
      </c>
      <c r="L474" s="64">
        <f>IF(
                        C474="INSUMO",
                                        IFERROR(
                                            IF(
                                                INDEX(
                                                    Insumos!C:C,
                                                    MATCH(
                                                        A474&amp;B474,
                                                        Insumos!I:I,
                                                        0)
                                                )="Mao_obra",
                                                INDEX(
                                                    Insumos!F:F,
                                                    MATCH(
                                                        A474&amp;B474,
                                                        Insumos!I:I,
                                                        0)
                                                ),
                                                0
                                            ),
                                            "Não encontrado"),
                                        IFERROR(
                                            INDEX(M:M,
                                                MATCH(
                                                    A474&amp;B474,AG:AG,
                                                    0)
                                            ),
                                            "Não encontrado")
                                    )</f>
        <v>0</v>
      </c>
      <c r="M474" s="64">
        <f>L474*G474/1</f>
        <v>0</v>
      </c>
      <c r="N474" s="64">
        <f>IF(
                        C474="INSUMO",
                                        IFERROR(
                                            IF(
                                                INDEX(
                                                    Insumos!C:C,
                                                    MATCH(
                                                        A474&amp;B474,
                                                        Insumos!I:I,
                                                        0)
                                                )="Equipamento",
                                                INDEX(
                                                    Insumos!F:F,
                                                    MATCH(
                                                        A474&amp;B474,
                                                        Insumos!I:I,
                                                        0)
                                                ),
                                                0
                                            ),
                                            "Não encontrado"),
                                        IFERROR(
                                            INDEX(O:O,
                                                MATCH(
                                                    A474&amp;B474,AG:AG,
                                                    0)
                                            ),
                                            "Não encontrado")
                                    )</f>
        <v>0</v>
      </c>
      <c r="O474" s="64">
        <f>N474*G474/1</f>
        <v>0</v>
      </c>
      <c r="P474" s="64">
        <f>IF(
                        C474="INSUMO",
                                        IFERROR(
                                            IF(
                                                INDEX(
                                                    Insumos!C:C,
                                                    MATCH(
                                                        A474&amp;B474,
                                                        Insumos!I:I,
                                                        0)
                                                )="Transporte",
                                                INDEX(
                                                    Insumos!F:F,
                                                    MATCH(
                                                        A474&amp;B474,
                                                        Insumos!I:I,
                                                        0)
                                                ),
                                                0
                                            ),
                                            "Não encontrado"),
                                        IFERROR(
                                            INDEX(Q:Q,
                                                MATCH(
                                                    A474&amp;B474,AG:AG,
                                                    0)
                                            ),
                                            "Não encontrado")
                                    )</f>
        <v>0</v>
      </c>
      <c r="Q474" s="64">
        <f>P474*G474/1</f>
        <v>0</v>
      </c>
      <c r="R474" s="64">
        <f>IF(
                        C474="INSUMO",
                                        IFERROR(
                                            IF(
                                                INDEX(
                                                    Insumos!C:C,
                                                    MATCH(
                                                        A474&amp;B474,
                                                        Insumos!I:I,
                                                        0)
                                                )="Terceirizados",
                                                INDEX(
                                                    Insumos!F:F,
                                                    MATCH(
                                                        A474&amp;B474,
                                                        Insumos!I:I,
                                                        0)
                                                ),
                                                0
                                            ),
                                            "Não encontrado"),
                                        IFERROR(
                                            INDEX(S:S,
                                                MATCH(
                                                    A474&amp;B474,AG:AG,
                                                    0)
                                            ),
                                            "Não encontrado")
                                    )</f>
        <v>0</v>
      </c>
      <c r="S474" s="64">
        <f>R474*G474/1</f>
        <v>0</v>
      </c>
      <c r="T474" s="64">
        <f>IF(
                        C474="INSUMO",
                                        IFERROR(
                                            IF(
                                                INDEX(
                                                    Insumos!C:C,
                                                    MATCH(
                                                        A474&amp;B474,
                                                        Insumos!I:I,
                                                        0)
                                                )="Comissionamento",
                                                INDEX(
                                                    Insumos!F:F,
                                                    MATCH(
                                                        A474&amp;B474,
                                                        Insumos!I:I,
                                                        0)
                                                ),
                                                0
                                            ),
                                            "Não encontrado"),
                                        IFERROR(
                                            INDEX(U:U,
                                                MATCH(
                                                    A474&amp;B474,AG:AG,
                                                    0)
                                            ),
                                            "Não encontrado")
                                    )</f>
        <v>0</v>
      </c>
      <c r="U474" s="64">
        <f>T474*G474/1</f>
        <v>0</v>
      </c>
      <c r="V474" s="64">
        <f>IF(
                        C474="INSUMO",
                                        IFERROR(
                                            IF(
                                                INDEX(
                                                    Insumos!C:C,
                                                    MATCH(
                                                        A474&amp;B474,
                                                        Insumos!I:I,
                                                        0)
                                                )="Verba",
                                                INDEX(
                                                    Insumos!F:F,
                                                    MATCH(
                                                        A474&amp;B474,
                                                        Insumos!I:I,
                                                        0)
                                                ),
                                                0
                                            ),
                                            "Não encontrado"),
                                        IFERROR(
                                            INDEX(W:W,
                                                MATCH(
                                                    A474&amp;B474,AG:AG,
                                                    0)
                                            ),
                                            "Não encontrado")
                                    )</f>
        <v>0</v>
      </c>
      <c r="W474" s="64">
        <f>V474*G474/1</f>
        <v>0</v>
      </c>
      <c r="X474" s="64">
        <f>IF(
                        C474="INSUMO",
                                        IFERROR(
                                            IF(
                                                INDEX(
                                                    Insumos!C:C,
                                                    MATCH(
                                                        A474&amp;B474,
                                                        Insumos!I:I,
                                                        0)
                                                )="Outro",
                                                INDEX(
                                                    Insumos!F:F,
                                                    MATCH(
                                                        A474&amp;B474,
                                                        Insumos!I:I,
                                                        0)
                                                ),
                                                0
                                            ),
                                            "Não encontrado"),
                                        IFERROR(
                                            INDEX(Y:Y,
                                                MATCH(
                                                    A474&amp;B474,AG:AG,
                                                    0)
                                            ),
                                            "Não encontrado")
                                    )</f>
        <v>0</v>
      </c>
      <c r="Y474" s="64">
        <f>X474*G474/1</f>
        <v>0</v>
      </c>
      <c r="Z474" s="64">
        <f>IF(
                            C474="INSUMO",
                            IFERROR(
                                INDEX(
                                    Insumos!F:F,
                                    MATCH(
                                        A474&amp;B474,
                                        Insumos!I:I,
                                        0)
                                ),
                                "Não encontrado"),
                            IFERROR(
                                INDEX(AA:AA,
                                    MATCH(
                                        A474&amp;B474,AG:AG,
                                        0)
                                ),
                                "Não encontrado")
                        )</f>
        <v>62.03</v>
      </c>
      <c r="AA474" s="64">
        <f>G474*Z474</f>
        <v>62.03</v>
      </c>
      <c r="AB474" s="65"/>
      <c r="AC474" s="65"/>
      <c r="AD474" s="62" t="s">
        <v>39</v>
      </c>
      <c r="AE474" s="66"/>
      <c r="AF474" s="66"/>
    </row>
    <row r="475" spans="1:33" x14ac:dyDescent="0.25">
      <c r="A475" s="136" t="s">
        <v>560</v>
      </c>
      <c r="B475" s="51" t="s">
        <v>38</v>
      </c>
      <c r="C475" s="52" t="s">
        <v>39</v>
      </c>
      <c r="D475" s="53" t="s">
        <v>40</v>
      </c>
      <c r="E475" s="53" t="s">
        <v>561</v>
      </c>
      <c r="F475" s="54" t="s">
        <v>78</v>
      </c>
      <c r="G475" s="55"/>
      <c r="H475" s="56"/>
      <c r="I475" s="56">
        <f>SUM(I476:I481)</f>
        <v>51.817152</v>
      </c>
      <c r="J475" s="56"/>
      <c r="K475" s="56">
        <f>SUM(K476:K481)</f>
        <v>17.745477953280002</v>
      </c>
      <c r="L475" s="56"/>
      <c r="M475" s="56">
        <f>SUM(M476:M481)</f>
        <v>15.689157953280002</v>
      </c>
      <c r="N475" s="56"/>
      <c r="O475" s="56">
        <f>SUM(O476:O481)</f>
        <v>0</v>
      </c>
      <c r="P475" s="56"/>
      <c r="Q475" s="56">
        <f>SUM(Q476:Q481)</f>
        <v>0</v>
      </c>
      <c r="R475" s="56"/>
      <c r="S475" s="56">
        <f>SUM(S476:S481)</f>
        <v>0</v>
      </c>
      <c r="T475" s="56"/>
      <c r="U475" s="56">
        <f>SUM(U476:U481)</f>
        <v>0</v>
      </c>
      <c r="V475" s="56"/>
      <c r="W475" s="56">
        <f>SUM(W476:W481)</f>
        <v>0</v>
      </c>
      <c r="X475" s="56"/>
      <c r="Y475" s="56">
        <f>SUM(Y476:Y481)</f>
        <v>2.0563199999999999</v>
      </c>
      <c r="Z475" s="56"/>
      <c r="AA475" s="56">
        <f>SUM(AA476:AA481)</f>
        <v>69.562629953279995</v>
      </c>
      <c r="AB475" s="57" t="s">
        <v>39</v>
      </c>
      <c r="AC475" s="57"/>
      <c r="AD475" s="53" t="s">
        <v>39</v>
      </c>
      <c r="AE475" s="58" t="s">
        <v>39</v>
      </c>
      <c r="AF475" s="58" t="s">
        <v>562</v>
      </c>
      <c r="AG475" t="str">
        <f>A475&amp;B475&amp;C475</f>
        <v>101538SINAPI</v>
      </c>
    </row>
    <row r="476" spans="1:33" x14ac:dyDescent="0.25">
      <c r="A476" s="137" t="s">
        <v>191</v>
      </c>
      <c r="B476" s="68" t="s">
        <v>38</v>
      </c>
      <c r="C476" s="69" t="s">
        <v>86</v>
      </c>
      <c r="D476" s="70" t="s">
        <v>40</v>
      </c>
      <c r="E476" s="70" t="s">
        <v>192</v>
      </c>
      <c r="F476" s="71" t="s">
        <v>90</v>
      </c>
      <c r="G476" s="71">
        <v>0.33600000000000002</v>
      </c>
      <c r="H476" s="72">
        <f>IF(
                        C476="INSUMO",
                                        IFERROR(
                                            IF(
                                                INDEX(
                                                    Insumos!C:C,
                                                    MATCH(
                                                        A476&amp;B476,
                                                        Insumos!I:I,
                                                        0)
                                                )="Material",
                                                INDEX(
                                                    Insumos!F:F,
                                                    MATCH(
                                                        A476&amp;B476,
                                                        Insumos!I:I,
                                                        0)
                                                ),
                                                0
                                            ),
                                            "Não encontrado"),
                                        IFERROR(
                                            INDEX(I:I,
                                                MATCH(
                                                    A476&amp;B476,AG:AG,
                                                    0)
                                            ),
                                            "Não encontrado")
                                    )</f>
        <v>0</v>
      </c>
      <c r="I476" s="72">
        <f t="shared" ref="I476:I481" si="309">H476*G476/1</f>
        <v>0</v>
      </c>
      <c r="J476" s="72">
        <f t="shared" ref="J476:K481" si="310">T476 + N476 + L476 + X476 + R476 + P476 + V476</f>
        <v>46.655039200000004</v>
      </c>
      <c r="K476" s="72">
        <f t="shared" si="310"/>
        <v>15.676093171200002</v>
      </c>
      <c r="L476" s="72">
        <f>IF(
                        C476="INSUMO",
                                        IFERROR(
                                            IF(
                                                INDEX(
                                                    Insumos!C:C,
                                                    MATCH(
                                                        A476&amp;B476,
                                                        Insumos!I:I,
                                                        0)
                                                )="Mao_obra",
                                                INDEX(
                                                    Insumos!F:F,
                                                    MATCH(
                                                        A476&amp;B476,
                                                        Insumos!I:I,
                                                        0)
                                                ),
                                                0
                                            ),
                                            "Não encontrado"),
                                        IFERROR(
                                            INDEX(M:M,
                                                MATCH(
                                                    A476&amp;B476,AG:AG,
                                                    0)
                                            ),
                                            "Não encontrado")
                                    )</f>
        <v>41.555039200000003</v>
      </c>
      <c r="M476" s="72">
        <f t="shared" ref="M476:M481" si="311">L476*G476/1</f>
        <v>13.962493171200002</v>
      </c>
      <c r="N476" s="72">
        <f>IF(
                        C476="INSUMO",
                                        IFERROR(
                                            IF(
                                                INDEX(
                                                    Insumos!C:C,
                                                    MATCH(
                                                        A476&amp;B476,
                                                        Insumos!I:I,
                                                        0)
                                                )="Equipamento",
                                                INDEX(
                                                    Insumos!F:F,
                                                    MATCH(
                                                        A476&amp;B476,
                                                        Insumos!I:I,
                                                        0)
                                                ),
                                                0
                                            ),
                                            "Não encontrado"),
                                        IFERROR(
                                            INDEX(O:O,
                                                MATCH(
                                                    A476&amp;B476,AG:AG,
                                                    0)
                                            ),
                                            "Não encontrado")
                                    )</f>
        <v>0</v>
      </c>
      <c r="O476" s="72">
        <f t="shared" ref="O476:O481" si="312">N476*G476/1</f>
        <v>0</v>
      </c>
      <c r="P476" s="72">
        <f>IF(
                        C476="INSUMO",
                                        IFERROR(
                                            IF(
                                                INDEX(
                                                    Insumos!C:C,
                                                    MATCH(
                                                        A476&amp;B476,
                                                        Insumos!I:I,
                                                        0)
                                                )="Transporte",
                                                INDEX(
                                                    Insumos!F:F,
                                                    MATCH(
                                                        A476&amp;B476,
                                                        Insumos!I:I,
                                                        0)
                                                ),
                                                0
                                            ),
                                            "Não encontrado"),
                                        IFERROR(
                                            INDEX(Q:Q,
                                                MATCH(
                                                    A476&amp;B476,AG:AG,
                                                    0)
                                            ),
                                            "Não encontrado")
                                    )</f>
        <v>0</v>
      </c>
      <c r="Q476" s="72">
        <f t="shared" ref="Q476:Q481" si="313">P476*G476/1</f>
        <v>0</v>
      </c>
      <c r="R476" s="72">
        <f>IF(
                        C476="INSUMO",
                                        IFERROR(
                                            IF(
                                                INDEX(
                                                    Insumos!C:C,
                                                    MATCH(
                                                        A476&amp;B476,
                                                        Insumos!I:I,
                                                        0)
                                                )="Terceirizados",
                                                INDEX(
                                                    Insumos!F:F,
                                                    MATCH(
                                                        A476&amp;B476,
                                                        Insumos!I:I,
                                                        0)
                                                ),
                                                0
                                            ),
                                            "Não encontrado"),
                                        IFERROR(
                                            INDEX(S:S,
                                                MATCH(
                                                    A476&amp;B476,AG:AG,
                                                    0)
                                            ),
                                            "Não encontrado")
                                    )</f>
        <v>0</v>
      </c>
      <c r="S476" s="72">
        <f t="shared" ref="S476:S481" si="314">R476*G476/1</f>
        <v>0</v>
      </c>
      <c r="T476" s="72">
        <f>IF(
                        C476="INSUMO",
                                        IFERROR(
                                            IF(
                                                INDEX(
                                                    Insumos!C:C,
                                                    MATCH(
                                                        A476&amp;B476,
                                                        Insumos!I:I,
                                                        0)
                                                )="Comissionamento",
                                                INDEX(
                                                    Insumos!F:F,
                                                    MATCH(
                                                        A476&amp;B476,
                                                        Insumos!I:I,
                                                        0)
                                                ),
                                                0
                                            ),
                                            "Não encontrado"),
                                        IFERROR(
                                            INDEX(U:U,
                                                MATCH(
                                                    A476&amp;B476,AG:AG,
                                                    0)
                                            ),
                                            "Não encontrado")
                                    )</f>
        <v>0</v>
      </c>
      <c r="U476" s="72">
        <f t="shared" ref="U476:U481" si="315">T476*G476/1</f>
        <v>0</v>
      </c>
      <c r="V476" s="72">
        <f>IF(
                        C476="INSUMO",
                                        IFERROR(
                                            IF(
                                                INDEX(
                                                    Insumos!C:C,
                                                    MATCH(
                                                        A476&amp;B476,
                                                        Insumos!I:I,
                                                        0)
                                                )="Verba",
                                                INDEX(
                                                    Insumos!F:F,
                                                    MATCH(
                                                        A476&amp;B476,
                                                        Insumos!I:I,
                                                        0)
                                                ),
                                                0
                                            ),
                                            "Não encontrado"),
                                        IFERROR(
                                            INDEX(W:W,
                                                MATCH(
                                                    A476&amp;B476,AG:AG,
                                                    0)
                                            ),
                                            "Não encontrado")
                                    )</f>
        <v>0</v>
      </c>
      <c r="W476" s="72">
        <f t="shared" ref="W476:W481" si="316">V476*G476/1</f>
        <v>0</v>
      </c>
      <c r="X476" s="72">
        <f>IF(
                        C476="INSUMO",
                                        IFERROR(
                                            IF(
                                                INDEX(
                                                    Insumos!C:C,
                                                    MATCH(
                                                        A476&amp;B476,
                                                        Insumos!I:I,
                                                        0)
                                                )="Outro",
                                                INDEX(
                                                    Insumos!F:F,
                                                    MATCH(
                                                        A476&amp;B476,
                                                        Insumos!I:I,
                                                        0)
                                                ),
                                                0
                                            ),
                                            "Não encontrado"),
                                        IFERROR(
                                            INDEX(Y:Y,
                                                MATCH(
                                                    A476&amp;B476,AG:AG,
                                                    0)
                                            ),
                                            "Não encontrado")
                                    )</f>
        <v>5.0999999999999996</v>
      </c>
      <c r="Y476" s="72">
        <f t="shared" ref="Y476:Y481" si="317">X476*G476/1</f>
        <v>1.7136</v>
      </c>
      <c r="Z476" s="72">
        <f>IF(
                            C476="INSUMO",
                            IFERROR(
                                INDEX(
                                    Insumos!F:F,
                                    MATCH(
                                        A476&amp;B476,
                                        Insumos!I:I,
                                        0)
                                ),
                                "Não encontrado"),
                            IFERROR(
                                INDEX(AA:AA,
                                    MATCH(
                                        A476&amp;B476,AG:AG,
                                        0)
                                ),
                                "Não encontrado")
                        )</f>
        <v>46.655039200000004</v>
      </c>
      <c r="AA476" s="72">
        <f t="shared" ref="AA476:AA481" si="318">G476*Z476</f>
        <v>15.676093171200003</v>
      </c>
      <c r="AB476" s="73"/>
      <c r="AC476" s="73"/>
      <c r="AD476" s="70" t="s">
        <v>39</v>
      </c>
      <c r="AE476" s="74"/>
      <c r="AF476" s="74"/>
    </row>
    <row r="477" spans="1:33" x14ac:dyDescent="0.25">
      <c r="A477" s="138" t="s">
        <v>189</v>
      </c>
      <c r="B477" s="60" t="s">
        <v>38</v>
      </c>
      <c r="C477" s="61" t="s">
        <v>86</v>
      </c>
      <c r="D477" s="62" t="s">
        <v>40</v>
      </c>
      <c r="E477" s="62" t="s">
        <v>190</v>
      </c>
      <c r="F477" s="63" t="s">
        <v>90</v>
      </c>
      <c r="G477" s="63">
        <v>6.7199999999999996E-2</v>
      </c>
      <c r="H477" s="64">
        <f>IF(
                        C477="INSUMO",
                                        IFERROR(
                                            IF(
                                                INDEX(
                                                    Insumos!C:C,
                                                    MATCH(
                                                        A477&amp;B477,
                                                        Insumos!I:I,
                                                        0)
                                                )="Material",
                                                INDEX(
                                                    Insumos!F:F,
                                                    MATCH(
                                                        A477&amp;B477,
                                                        Insumos!I:I,
                                                        0)
                                                ),
                                                0
                                            ),
                                            "Não encontrado"),
                                        IFERROR(
                                            INDEX(I:I,
                                                MATCH(
                                                    A477&amp;B477,AG:AG,
                                                    0)
                                            ),
                                            "Não encontrado")
                                    )</f>
        <v>0</v>
      </c>
      <c r="I477" s="64">
        <f t="shared" si="309"/>
        <v>0</v>
      </c>
      <c r="J477" s="64">
        <f t="shared" si="310"/>
        <v>30.794416399999996</v>
      </c>
      <c r="K477" s="64">
        <f t="shared" si="310"/>
        <v>2.0693847820799998</v>
      </c>
      <c r="L477" s="64">
        <f>IF(
                        C477="INSUMO",
                                        IFERROR(
                                            IF(
                                                INDEX(
                                                    Insumos!C:C,
                                                    MATCH(
                                                        A477&amp;B477,
                                                        Insumos!I:I,
                                                        0)
                                                )="Mao_obra",
                                                INDEX(
                                                    Insumos!F:F,
                                                    MATCH(
                                                        A477&amp;B477,
                                                        Insumos!I:I,
                                                        0)
                                                ),
                                                0
                                            ),
                                            "Não encontrado"),
                                        IFERROR(
                                            INDEX(M:M,
                                                MATCH(
                                                    A477&amp;B477,AG:AG,
                                                    0)
                                            ),
                                            "Não encontrado")
                                    )</f>
        <v>25.694416399999998</v>
      </c>
      <c r="M477" s="64">
        <f t="shared" si="311"/>
        <v>1.7266647820799998</v>
      </c>
      <c r="N477" s="64">
        <f>IF(
                        C477="INSUMO",
                                        IFERROR(
                                            IF(
                                                INDEX(
                                                    Insumos!C:C,
                                                    MATCH(
                                                        A477&amp;B477,
                                                        Insumos!I:I,
                                                        0)
                                                )="Equipamento",
                                                INDEX(
                                                    Insumos!F:F,
                                                    MATCH(
                                                        A477&amp;B477,
                                                        Insumos!I:I,
                                                        0)
                                                ),
                                                0
                                            ),
                                            "Não encontrado"),
                                        IFERROR(
                                            INDEX(O:O,
                                                MATCH(
                                                    A477&amp;B477,AG:AG,
                                                    0)
                                            ),
                                            "Não encontrado")
                                    )</f>
        <v>0</v>
      </c>
      <c r="O477" s="64">
        <f t="shared" si="312"/>
        <v>0</v>
      </c>
      <c r="P477" s="64">
        <f>IF(
                        C477="INSUMO",
                                        IFERROR(
                                            IF(
                                                INDEX(
                                                    Insumos!C:C,
                                                    MATCH(
                                                        A477&amp;B477,
                                                        Insumos!I:I,
                                                        0)
                                                )="Transporte",
                                                INDEX(
                                                    Insumos!F:F,
                                                    MATCH(
                                                        A477&amp;B477,
                                                        Insumos!I:I,
                                                        0)
                                                ),
                                                0
                                            ),
                                            "Não encontrado"),
                                        IFERROR(
                                            INDEX(Q:Q,
                                                MATCH(
                                                    A477&amp;B477,AG:AG,
                                                    0)
                                            ),
                                            "Não encontrado")
                                    )</f>
        <v>0</v>
      </c>
      <c r="Q477" s="64">
        <f t="shared" si="313"/>
        <v>0</v>
      </c>
      <c r="R477" s="64">
        <f>IF(
                        C477="INSUMO",
                                        IFERROR(
                                            IF(
                                                INDEX(
                                                    Insumos!C:C,
                                                    MATCH(
                                                        A477&amp;B477,
                                                        Insumos!I:I,
                                                        0)
                                                )="Terceirizados",
                                                INDEX(
                                                    Insumos!F:F,
                                                    MATCH(
                                                        A477&amp;B477,
                                                        Insumos!I:I,
                                                        0)
                                                ),
                                                0
                                            ),
                                            "Não encontrado"),
                                        IFERROR(
                                            INDEX(S:S,
                                                MATCH(
                                                    A477&amp;B477,AG:AG,
                                                    0)
                                            ),
                                            "Não encontrado")
                                    )</f>
        <v>0</v>
      </c>
      <c r="S477" s="64">
        <f t="shared" si="314"/>
        <v>0</v>
      </c>
      <c r="T477" s="64">
        <f>IF(
                        C477="INSUMO",
                                        IFERROR(
                                            IF(
                                                INDEX(
                                                    Insumos!C:C,
                                                    MATCH(
                                                        A477&amp;B477,
                                                        Insumos!I:I,
                                                        0)
                                                )="Comissionamento",
                                                INDEX(
                                                    Insumos!F:F,
                                                    MATCH(
                                                        A477&amp;B477,
                                                        Insumos!I:I,
                                                        0)
                                                ),
                                                0
                                            ),
                                            "Não encontrado"),
                                        IFERROR(
                                            INDEX(U:U,
                                                MATCH(
                                                    A477&amp;B477,AG:AG,
                                                    0)
                                            ),
                                            "Não encontrado")
                                    )</f>
        <v>0</v>
      </c>
      <c r="U477" s="64">
        <f t="shared" si="315"/>
        <v>0</v>
      </c>
      <c r="V477" s="64">
        <f>IF(
                        C477="INSUMO",
                                        IFERROR(
                                            IF(
                                                INDEX(
                                                    Insumos!C:C,
                                                    MATCH(
                                                        A477&amp;B477,
                                                        Insumos!I:I,
                                                        0)
                                                )="Verba",
                                                INDEX(
                                                    Insumos!F:F,
                                                    MATCH(
                                                        A477&amp;B477,
                                                        Insumos!I:I,
                                                        0)
                                                ),
                                                0
                                            ),
                                            "Não encontrado"),
                                        IFERROR(
                                            INDEX(W:W,
                                                MATCH(
                                                    A477&amp;B477,AG:AG,
                                                    0)
                                            ),
                                            "Não encontrado")
                                    )</f>
        <v>0</v>
      </c>
      <c r="W477" s="64">
        <f t="shared" si="316"/>
        <v>0</v>
      </c>
      <c r="X477" s="64">
        <f>IF(
                        C477="INSUMO",
                                        IFERROR(
                                            IF(
                                                INDEX(
                                                    Insumos!C:C,
                                                    MATCH(
                                                        A477&amp;B477,
                                                        Insumos!I:I,
                                                        0)
                                                )="Outro",
                                                INDEX(
                                                    Insumos!F:F,
                                                    MATCH(
                                                        A477&amp;B477,
                                                        Insumos!I:I,
                                                        0)
                                                ),
                                                0
                                            ),
                                            "Não encontrado"),
                                        IFERROR(
                                            INDEX(Y:Y,
                                                MATCH(
                                                    A477&amp;B477,AG:AG,
                                                    0)
                                            ),
                                            "Não encontrado")
                                    )</f>
        <v>5.0999999999999996</v>
      </c>
      <c r="Y477" s="64">
        <f t="shared" si="317"/>
        <v>0.34271999999999997</v>
      </c>
      <c r="Z477" s="64">
        <f>IF(
                            C477="INSUMO",
                            IFERROR(
                                INDEX(
                                    Insumos!F:F,
                                    MATCH(
                                        A477&amp;B477,
                                        Insumos!I:I,
                                        0)
                                ),
                                "Não encontrado"),
                            IFERROR(
                                INDEX(AA:AA,
                                    MATCH(
                                        A477&amp;B477,AG:AG,
                                        0)
                                ),
                                "Não encontrado")
                        )</f>
        <v>30.794416399999999</v>
      </c>
      <c r="AA477" s="64">
        <f t="shared" si="318"/>
        <v>2.0693847820799998</v>
      </c>
      <c r="AB477" s="65"/>
      <c r="AC477" s="65"/>
      <c r="AD477" s="62" t="s">
        <v>39</v>
      </c>
      <c r="AE477" s="66"/>
      <c r="AF477" s="66"/>
    </row>
    <row r="478" spans="1:33" x14ac:dyDescent="0.25">
      <c r="A478" s="137" t="s">
        <v>563</v>
      </c>
      <c r="B478" s="68" t="s">
        <v>38</v>
      </c>
      <c r="C478" s="69" t="s">
        <v>45</v>
      </c>
      <c r="D478" s="70" t="s">
        <v>40</v>
      </c>
      <c r="E478" s="70" t="s">
        <v>564</v>
      </c>
      <c r="F478" s="71" t="s">
        <v>78</v>
      </c>
      <c r="G478" s="71">
        <v>2</v>
      </c>
      <c r="H478" s="72">
        <f>IF(
                        C478="INSUMO",
                                        IFERROR(
                                            IF(
                                                INDEX(
                                                    Insumos!C:C,
                                                    MATCH(
                                                        A478&amp;B478,
                                                        Insumos!I:I,
                                                        0)
                                                )="Material",
                                                INDEX(
                                                    Insumos!F:F,
                                                    MATCH(
                                                        A478&amp;B478,
                                                        Insumos!I:I,
                                                        0)
                                                ),
                                                0
                                            ),
                                            "Não encontrado"),
                                        IFERROR(
                                            INDEX(I:I,
                                                MATCH(
                                                    A478&amp;B478,AG:AG,
                                                    0)
                                            ),
                                            "Não encontrado")
                                    )</f>
        <v>0.37</v>
      </c>
      <c r="I478" s="72">
        <f t="shared" si="309"/>
        <v>0.74</v>
      </c>
      <c r="J478" s="72">
        <f t="shared" si="310"/>
        <v>0</v>
      </c>
      <c r="K478" s="72">
        <f t="shared" si="310"/>
        <v>0</v>
      </c>
      <c r="L478" s="72">
        <f>IF(
                        C478="INSUMO",
                                        IFERROR(
                                            IF(
                                                INDEX(
                                                    Insumos!C:C,
                                                    MATCH(
                                                        A478&amp;B478,
                                                        Insumos!I:I,
                                                        0)
                                                )="Mao_obra",
                                                INDEX(
                                                    Insumos!F:F,
                                                    MATCH(
                                                        A478&amp;B478,
                                                        Insumos!I:I,
                                                        0)
                                                ),
                                                0
                                            ),
                                            "Não encontrado"),
                                        IFERROR(
                                            INDEX(M:M,
                                                MATCH(
                                                    A478&amp;B478,AG:AG,
                                                    0)
                                            ),
                                            "Não encontrado")
                                    )</f>
        <v>0</v>
      </c>
      <c r="M478" s="72">
        <f t="shared" si="311"/>
        <v>0</v>
      </c>
      <c r="N478" s="72">
        <f>IF(
                        C478="INSUMO",
                                        IFERROR(
                                            IF(
                                                INDEX(
                                                    Insumos!C:C,
                                                    MATCH(
                                                        A478&amp;B478,
                                                        Insumos!I:I,
                                                        0)
                                                )="Equipamento",
                                                INDEX(
                                                    Insumos!F:F,
                                                    MATCH(
                                                        A478&amp;B478,
                                                        Insumos!I:I,
                                                        0)
                                                ),
                                                0
                                            ),
                                            "Não encontrado"),
                                        IFERROR(
                                            INDEX(O:O,
                                                MATCH(
                                                    A478&amp;B478,AG:AG,
                                                    0)
                                            ),
                                            "Não encontrado")
                                    )</f>
        <v>0</v>
      </c>
      <c r="O478" s="72">
        <f t="shared" si="312"/>
        <v>0</v>
      </c>
      <c r="P478" s="72">
        <f>IF(
                        C478="INSUMO",
                                        IFERROR(
                                            IF(
                                                INDEX(
                                                    Insumos!C:C,
                                                    MATCH(
                                                        A478&amp;B478,
                                                        Insumos!I:I,
                                                        0)
                                                )="Transporte",
                                                INDEX(
                                                    Insumos!F:F,
                                                    MATCH(
                                                        A478&amp;B478,
                                                        Insumos!I:I,
                                                        0)
                                                ),
                                                0
                                            ),
                                            "Não encontrado"),
                                        IFERROR(
                                            INDEX(Q:Q,
                                                MATCH(
                                                    A478&amp;B478,AG:AG,
                                                    0)
                                            ),
                                            "Não encontrado")
                                    )</f>
        <v>0</v>
      </c>
      <c r="Q478" s="72">
        <f t="shared" si="313"/>
        <v>0</v>
      </c>
      <c r="R478" s="72">
        <f>IF(
                        C478="INSUMO",
                                        IFERROR(
                                            IF(
                                                INDEX(
                                                    Insumos!C:C,
                                                    MATCH(
                                                        A478&amp;B478,
                                                        Insumos!I:I,
                                                        0)
                                                )="Terceirizados",
                                                INDEX(
                                                    Insumos!F:F,
                                                    MATCH(
                                                        A478&amp;B478,
                                                        Insumos!I:I,
                                                        0)
                                                ),
                                                0
                                            ),
                                            "Não encontrado"),
                                        IFERROR(
                                            INDEX(S:S,
                                                MATCH(
                                                    A478&amp;B478,AG:AG,
                                                    0)
                                            ),
                                            "Não encontrado")
                                    )</f>
        <v>0</v>
      </c>
      <c r="S478" s="72">
        <f t="shared" si="314"/>
        <v>0</v>
      </c>
      <c r="T478" s="72">
        <f>IF(
                        C478="INSUMO",
                                        IFERROR(
                                            IF(
                                                INDEX(
                                                    Insumos!C:C,
                                                    MATCH(
                                                        A478&amp;B478,
                                                        Insumos!I:I,
                                                        0)
                                                )="Comissionamento",
                                                INDEX(
                                                    Insumos!F:F,
                                                    MATCH(
                                                        A478&amp;B478,
                                                        Insumos!I:I,
                                                        0)
                                                ),
                                                0
                                            ),
                                            "Não encontrado"),
                                        IFERROR(
                                            INDEX(U:U,
                                                MATCH(
                                                    A478&amp;B478,AG:AG,
                                                    0)
                                            ),
                                            "Não encontrado")
                                    )</f>
        <v>0</v>
      </c>
      <c r="U478" s="72">
        <f t="shared" si="315"/>
        <v>0</v>
      </c>
      <c r="V478" s="72">
        <f>IF(
                        C478="INSUMO",
                                        IFERROR(
                                            IF(
                                                INDEX(
                                                    Insumos!C:C,
                                                    MATCH(
                                                        A478&amp;B478,
                                                        Insumos!I:I,
                                                        0)
                                                )="Verba",
                                                INDEX(
                                                    Insumos!F:F,
                                                    MATCH(
                                                        A478&amp;B478,
                                                        Insumos!I:I,
                                                        0)
                                                ),
                                                0
                                            ),
                                            "Não encontrado"),
                                        IFERROR(
                                            INDEX(W:W,
                                                MATCH(
                                                    A478&amp;B478,AG:AG,
                                                    0)
                                            ),
                                            "Não encontrado")
                                    )</f>
        <v>0</v>
      </c>
      <c r="W478" s="72">
        <f t="shared" si="316"/>
        <v>0</v>
      </c>
      <c r="X478" s="72">
        <f>IF(
                        C478="INSUMO",
                                        IFERROR(
                                            IF(
                                                INDEX(
                                                    Insumos!C:C,
                                                    MATCH(
                                                        A478&amp;B478,
                                                        Insumos!I:I,
                                                        0)
                                                )="Outro",
                                                INDEX(
                                                    Insumos!F:F,
                                                    MATCH(
                                                        A478&amp;B478,
                                                        Insumos!I:I,
                                                        0)
                                                ),
                                                0
                                            ),
                                            "Não encontrado"),
                                        IFERROR(
                                            INDEX(Y:Y,
                                                MATCH(
                                                    A478&amp;B478,AG:AG,
                                                    0)
                                            ),
                                            "Não encontrado")
                                    )</f>
        <v>0</v>
      </c>
      <c r="Y478" s="72">
        <f t="shared" si="317"/>
        <v>0</v>
      </c>
      <c r="Z478" s="72">
        <f>IF(
                            C478="INSUMO",
                            IFERROR(
                                INDEX(
                                    Insumos!F:F,
                                    MATCH(
                                        A478&amp;B478,
                                        Insumos!I:I,
                                        0)
                                ),
                                "Não encontrado"),
                            IFERROR(
                                INDEX(AA:AA,
                                    MATCH(
                                        A478&amp;B478,AG:AG,
                                        0)
                                ),
                                "Não encontrado")
                        )</f>
        <v>0.37</v>
      </c>
      <c r="AA478" s="72">
        <f t="shared" si="318"/>
        <v>0.74</v>
      </c>
      <c r="AB478" s="73"/>
      <c r="AC478" s="73"/>
      <c r="AD478" s="70" t="s">
        <v>39</v>
      </c>
      <c r="AE478" s="74"/>
      <c r="AF478" s="74"/>
    </row>
    <row r="479" spans="1:33" x14ac:dyDescent="0.25">
      <c r="A479" s="138" t="s">
        <v>565</v>
      </c>
      <c r="B479" s="60" t="s">
        <v>38</v>
      </c>
      <c r="C479" s="61" t="s">
        <v>45</v>
      </c>
      <c r="D479" s="62" t="s">
        <v>40</v>
      </c>
      <c r="E479" s="62" t="s">
        <v>566</v>
      </c>
      <c r="F479" s="63" t="s">
        <v>102</v>
      </c>
      <c r="G479" s="63">
        <v>0.16639999999999999</v>
      </c>
      <c r="H479" s="64">
        <f>IF(
                        C479="INSUMO",
                                        IFERROR(
                                            IF(
                                                INDEX(
                                                    Insumos!C:C,
                                                    MATCH(
                                                        A479&amp;B479,
                                                        Insumos!I:I,
                                                        0)
                                                )="Material",
                                                INDEX(
                                                    Insumos!F:F,
                                                    MATCH(
                                                        A479&amp;B479,
                                                        Insumos!I:I,
                                                        0)
                                                ),
                                                0
                                            ),
                                            "Não encontrado"),
                                        IFERROR(
                                            INDEX(I:I,
                                                MATCH(
                                                    A479&amp;B479,AG:AG,
                                                    0)
                                            ),
                                            "Não encontrado")
                                    )</f>
        <v>4.43</v>
      </c>
      <c r="I479" s="64">
        <f t="shared" si="309"/>
        <v>0.73715199999999992</v>
      </c>
      <c r="J479" s="64">
        <f t="shared" si="310"/>
        <v>0</v>
      </c>
      <c r="K479" s="64">
        <f t="shared" si="310"/>
        <v>0</v>
      </c>
      <c r="L479" s="64">
        <f>IF(
                        C479="INSUMO",
                                        IFERROR(
                                            IF(
                                                INDEX(
                                                    Insumos!C:C,
                                                    MATCH(
                                                        A479&amp;B479,
                                                        Insumos!I:I,
                                                        0)
                                                )="Mao_obra",
                                                INDEX(
                                                    Insumos!F:F,
                                                    MATCH(
                                                        A479&amp;B479,
                                                        Insumos!I:I,
                                                        0)
                                                ),
                                                0
                                            ),
                                            "Não encontrado"),
                                        IFERROR(
                                            INDEX(M:M,
                                                MATCH(
                                                    A479&amp;B479,AG:AG,
                                                    0)
                                            ),
                                            "Não encontrado")
                                    )</f>
        <v>0</v>
      </c>
      <c r="M479" s="64">
        <f t="shared" si="311"/>
        <v>0</v>
      </c>
      <c r="N479" s="64">
        <f>IF(
                        C479="INSUMO",
                                        IFERROR(
                                            IF(
                                                INDEX(
                                                    Insumos!C:C,
                                                    MATCH(
                                                        A479&amp;B479,
                                                        Insumos!I:I,
                                                        0)
                                                )="Equipamento",
                                                INDEX(
                                                    Insumos!F:F,
                                                    MATCH(
                                                        A479&amp;B479,
                                                        Insumos!I:I,
                                                        0)
                                                ),
                                                0
                                            ),
                                            "Não encontrado"),
                                        IFERROR(
                                            INDEX(O:O,
                                                MATCH(
                                                    A479&amp;B479,AG:AG,
                                                    0)
                                            ),
                                            "Não encontrado")
                                    )</f>
        <v>0</v>
      </c>
      <c r="O479" s="64">
        <f t="shared" si="312"/>
        <v>0</v>
      </c>
      <c r="P479" s="64">
        <f>IF(
                        C479="INSUMO",
                                        IFERROR(
                                            IF(
                                                INDEX(
                                                    Insumos!C:C,
                                                    MATCH(
                                                        A479&amp;B479,
                                                        Insumos!I:I,
                                                        0)
                                                )="Transporte",
                                                INDEX(
                                                    Insumos!F:F,
                                                    MATCH(
                                                        A479&amp;B479,
                                                        Insumos!I:I,
                                                        0)
                                                ),
                                                0
                                            ),
                                            "Não encontrado"),
                                        IFERROR(
                                            INDEX(Q:Q,
                                                MATCH(
                                                    A479&amp;B479,AG:AG,
                                                    0)
                                            ),
                                            "Não encontrado")
                                    )</f>
        <v>0</v>
      </c>
      <c r="Q479" s="64">
        <f t="shared" si="313"/>
        <v>0</v>
      </c>
      <c r="R479" s="64">
        <f>IF(
                        C479="INSUMO",
                                        IFERROR(
                                            IF(
                                                INDEX(
                                                    Insumos!C:C,
                                                    MATCH(
                                                        A479&amp;B479,
                                                        Insumos!I:I,
                                                        0)
                                                )="Terceirizados",
                                                INDEX(
                                                    Insumos!F:F,
                                                    MATCH(
                                                        A479&amp;B479,
                                                        Insumos!I:I,
                                                        0)
                                                ),
                                                0
                                            ),
                                            "Não encontrado"),
                                        IFERROR(
                                            INDEX(S:S,
                                                MATCH(
                                                    A479&amp;B479,AG:AG,
                                                    0)
                                            ),
                                            "Não encontrado")
                                    )</f>
        <v>0</v>
      </c>
      <c r="S479" s="64">
        <f t="shared" si="314"/>
        <v>0</v>
      </c>
      <c r="T479" s="64">
        <f>IF(
                        C479="INSUMO",
                                        IFERROR(
                                            IF(
                                                INDEX(
                                                    Insumos!C:C,
                                                    MATCH(
                                                        A479&amp;B479,
                                                        Insumos!I:I,
                                                        0)
                                                )="Comissionamento",
                                                INDEX(
                                                    Insumos!F:F,
                                                    MATCH(
                                                        A479&amp;B479,
                                                        Insumos!I:I,
                                                        0)
                                                ),
                                                0
                                            ),
                                            "Não encontrado"),
                                        IFERROR(
                                            INDEX(U:U,
                                                MATCH(
                                                    A479&amp;B479,AG:AG,
                                                    0)
                                            ),
                                            "Não encontrado")
                                    )</f>
        <v>0</v>
      </c>
      <c r="U479" s="64">
        <f t="shared" si="315"/>
        <v>0</v>
      </c>
      <c r="V479" s="64">
        <f>IF(
                        C479="INSUMO",
                                        IFERROR(
                                            IF(
                                                INDEX(
                                                    Insumos!C:C,
                                                    MATCH(
                                                        A479&amp;B479,
                                                        Insumos!I:I,
                                                        0)
                                                )="Verba",
                                                INDEX(
                                                    Insumos!F:F,
                                                    MATCH(
                                                        A479&amp;B479,
                                                        Insumos!I:I,
                                                        0)
                                                ),
                                                0
                                            ),
                                            "Não encontrado"),
                                        IFERROR(
                                            INDEX(W:W,
                                                MATCH(
                                                    A479&amp;B479,AG:AG,
                                                    0)
                                            ),
                                            "Não encontrado")
                                    )</f>
        <v>0</v>
      </c>
      <c r="W479" s="64">
        <f t="shared" si="316"/>
        <v>0</v>
      </c>
      <c r="X479" s="64">
        <f>IF(
                        C479="INSUMO",
                                        IFERROR(
                                            IF(
                                                INDEX(
                                                    Insumos!C:C,
                                                    MATCH(
                                                        A479&amp;B479,
                                                        Insumos!I:I,
                                                        0)
                                                )="Outro",
                                                INDEX(
                                                    Insumos!F:F,
                                                    MATCH(
                                                        A479&amp;B479,
                                                        Insumos!I:I,
                                                        0)
                                                ),
                                                0
                                            ),
                                            "Não encontrado"),
                                        IFERROR(
                                            INDEX(Y:Y,
                                                MATCH(
                                                    A479&amp;B479,AG:AG,
                                                    0)
                                            ),
                                            "Não encontrado")
                                    )</f>
        <v>0</v>
      </c>
      <c r="Y479" s="64">
        <f t="shared" si="317"/>
        <v>0</v>
      </c>
      <c r="Z479" s="64">
        <f>IF(
                            C479="INSUMO",
                            IFERROR(
                                INDEX(
                                    Insumos!F:F,
                                    MATCH(
                                        A479&amp;B479,
                                        Insumos!I:I,
                                        0)
                                ),
                                "Não encontrado"),
                            IFERROR(
                                INDEX(AA:AA,
                                    MATCH(
                                        A479&amp;B479,AG:AG,
                                        0)
                                ),
                                "Não encontrado")
                        )</f>
        <v>4.43</v>
      </c>
      <c r="AA479" s="64">
        <f t="shared" si="318"/>
        <v>0.73715199999999992</v>
      </c>
      <c r="AB479" s="65"/>
      <c r="AC479" s="65"/>
      <c r="AD479" s="62" t="s">
        <v>39</v>
      </c>
      <c r="AE479" s="66"/>
      <c r="AF479" s="66"/>
    </row>
    <row r="480" spans="1:33" x14ac:dyDescent="0.25">
      <c r="A480" s="137" t="s">
        <v>567</v>
      </c>
      <c r="B480" s="68" t="s">
        <v>38</v>
      </c>
      <c r="C480" s="69" t="s">
        <v>45</v>
      </c>
      <c r="D480" s="70" t="s">
        <v>40</v>
      </c>
      <c r="E480" s="70" t="s">
        <v>568</v>
      </c>
      <c r="F480" s="71" t="s">
        <v>78</v>
      </c>
      <c r="G480" s="71">
        <v>2</v>
      </c>
      <c r="H480" s="72">
        <f>IF(
                        C480="INSUMO",
                                        IFERROR(
                                            IF(
                                                INDEX(
                                                    Insumos!C:C,
                                                    MATCH(
                                                        A480&amp;B480,
                                                        Insumos!I:I,
                                                        0)
                                                )="Material",
                                                INDEX(
                                                    Insumos!F:F,
                                                    MATCH(
                                                        A480&amp;B480,
                                                        Insumos!I:I,
                                                        0)
                                                ),
                                                0
                                            ),
                                            "Não encontrado"),
                                        IFERROR(
                                            INDEX(I:I,
                                                MATCH(
                                                    A480&amp;B480,AG:AG,
                                                    0)
                                            ),
                                            "Não encontrado")
                                    )</f>
        <v>1.35</v>
      </c>
      <c r="I480" s="72">
        <f t="shared" si="309"/>
        <v>2.7</v>
      </c>
      <c r="J480" s="72">
        <f t="shared" si="310"/>
        <v>0</v>
      </c>
      <c r="K480" s="72">
        <f t="shared" si="310"/>
        <v>0</v>
      </c>
      <c r="L480" s="72">
        <f>IF(
                        C480="INSUMO",
                                        IFERROR(
                                            IF(
                                                INDEX(
                                                    Insumos!C:C,
                                                    MATCH(
                                                        A480&amp;B480,
                                                        Insumos!I:I,
                                                        0)
                                                )="Mao_obra",
                                                INDEX(
                                                    Insumos!F:F,
                                                    MATCH(
                                                        A480&amp;B480,
                                                        Insumos!I:I,
                                                        0)
                                                ),
                                                0
                                            ),
                                            "Não encontrado"),
                                        IFERROR(
                                            INDEX(M:M,
                                                MATCH(
                                                    A480&amp;B480,AG:AG,
                                                    0)
                                            ),
                                            "Não encontrado")
                                    )</f>
        <v>0</v>
      </c>
      <c r="M480" s="72">
        <f t="shared" si="311"/>
        <v>0</v>
      </c>
      <c r="N480" s="72">
        <f>IF(
                        C480="INSUMO",
                                        IFERROR(
                                            IF(
                                                INDEX(
                                                    Insumos!C:C,
                                                    MATCH(
                                                        A480&amp;B480,
                                                        Insumos!I:I,
                                                        0)
                                                )="Equipamento",
                                                INDEX(
                                                    Insumos!F:F,
                                                    MATCH(
                                                        A480&amp;B480,
                                                        Insumos!I:I,
                                                        0)
                                                ),
                                                0
                                            ),
                                            "Não encontrado"),
                                        IFERROR(
                                            INDEX(O:O,
                                                MATCH(
                                                    A480&amp;B480,AG:AG,
                                                    0)
                                            ),
                                            "Não encontrado")
                                    )</f>
        <v>0</v>
      </c>
      <c r="O480" s="72">
        <f t="shared" si="312"/>
        <v>0</v>
      </c>
      <c r="P480" s="72">
        <f>IF(
                        C480="INSUMO",
                                        IFERROR(
                                            IF(
                                                INDEX(
                                                    Insumos!C:C,
                                                    MATCH(
                                                        A480&amp;B480,
                                                        Insumos!I:I,
                                                        0)
                                                )="Transporte",
                                                INDEX(
                                                    Insumos!F:F,
                                                    MATCH(
                                                        A480&amp;B480,
                                                        Insumos!I:I,
                                                        0)
                                                ),
                                                0
                                            ),
                                            "Não encontrado"),
                                        IFERROR(
                                            INDEX(Q:Q,
                                                MATCH(
                                                    A480&amp;B480,AG:AG,
                                                    0)
                                            ),
                                            "Não encontrado")
                                    )</f>
        <v>0</v>
      </c>
      <c r="Q480" s="72">
        <f t="shared" si="313"/>
        <v>0</v>
      </c>
      <c r="R480" s="72">
        <f>IF(
                        C480="INSUMO",
                                        IFERROR(
                                            IF(
                                                INDEX(
                                                    Insumos!C:C,
                                                    MATCH(
                                                        A480&amp;B480,
                                                        Insumos!I:I,
                                                        0)
                                                )="Terceirizados",
                                                INDEX(
                                                    Insumos!F:F,
                                                    MATCH(
                                                        A480&amp;B480,
                                                        Insumos!I:I,
                                                        0)
                                                ),
                                                0
                                            ),
                                            "Não encontrado"),
                                        IFERROR(
                                            INDEX(S:S,
                                                MATCH(
                                                    A480&amp;B480,AG:AG,
                                                    0)
                                            ),
                                            "Não encontrado")
                                    )</f>
        <v>0</v>
      </c>
      <c r="S480" s="72">
        <f t="shared" si="314"/>
        <v>0</v>
      </c>
      <c r="T480" s="72">
        <f>IF(
                        C480="INSUMO",
                                        IFERROR(
                                            IF(
                                                INDEX(
                                                    Insumos!C:C,
                                                    MATCH(
                                                        A480&amp;B480,
                                                        Insumos!I:I,
                                                        0)
                                                )="Comissionamento",
                                                INDEX(
                                                    Insumos!F:F,
                                                    MATCH(
                                                        A480&amp;B480,
                                                        Insumos!I:I,
                                                        0)
                                                ),
                                                0
                                            ),
                                            "Não encontrado"),
                                        IFERROR(
                                            INDEX(U:U,
                                                MATCH(
                                                    A480&amp;B480,AG:AG,
                                                    0)
                                            ),
                                            "Não encontrado")
                                    )</f>
        <v>0</v>
      </c>
      <c r="U480" s="72">
        <f t="shared" si="315"/>
        <v>0</v>
      </c>
      <c r="V480" s="72">
        <f>IF(
                        C480="INSUMO",
                                        IFERROR(
                                            IF(
                                                INDEX(
                                                    Insumos!C:C,
                                                    MATCH(
                                                        A480&amp;B480,
                                                        Insumos!I:I,
                                                        0)
                                                )="Verba",
                                                INDEX(
                                                    Insumos!F:F,
                                                    MATCH(
                                                        A480&amp;B480,
                                                        Insumos!I:I,
                                                        0)
                                                ),
                                                0
                                            ),
                                            "Não encontrado"),
                                        IFERROR(
                                            INDEX(W:W,
                                                MATCH(
                                                    A480&amp;B480,AG:AG,
                                                    0)
                                            ),
                                            "Não encontrado")
                                    )</f>
        <v>0</v>
      </c>
      <c r="W480" s="72">
        <f t="shared" si="316"/>
        <v>0</v>
      </c>
      <c r="X480" s="72">
        <f>IF(
                        C480="INSUMO",
                                        IFERROR(
                                            IF(
                                                INDEX(
                                                    Insumos!C:C,
                                                    MATCH(
                                                        A480&amp;B480,
                                                        Insumos!I:I,
                                                        0)
                                                )="Outro",
                                                INDEX(
                                                    Insumos!F:F,
                                                    MATCH(
                                                        A480&amp;B480,
                                                        Insumos!I:I,
                                                        0)
                                                ),
                                                0
                                            ),
                                            "Não encontrado"),
                                        IFERROR(
                                            INDEX(Y:Y,
                                                MATCH(
                                                    A480&amp;B480,AG:AG,
                                                    0)
                                            ),
                                            "Não encontrado")
                                    )</f>
        <v>0</v>
      </c>
      <c r="Y480" s="72">
        <f t="shared" si="317"/>
        <v>0</v>
      </c>
      <c r="Z480" s="72">
        <f>IF(
                            C480="INSUMO",
                            IFERROR(
                                INDEX(
                                    Insumos!F:F,
                                    MATCH(
                                        A480&amp;B480,
                                        Insumos!I:I,
                                        0)
                                ),
                                "Não encontrado"),
                            IFERROR(
                                INDEX(AA:AA,
                                    MATCH(
                                        A480&amp;B480,AG:AG,
                                        0)
                                ),
                                "Não encontrado")
                        )</f>
        <v>1.35</v>
      </c>
      <c r="AA480" s="72">
        <f t="shared" si="318"/>
        <v>2.7</v>
      </c>
      <c r="AB480" s="73"/>
      <c r="AC480" s="73"/>
      <c r="AD480" s="70" t="s">
        <v>39</v>
      </c>
      <c r="AE480" s="74"/>
      <c r="AF480" s="74"/>
    </row>
    <row r="481" spans="1:33" x14ac:dyDescent="0.25">
      <c r="A481" s="138" t="s">
        <v>569</v>
      </c>
      <c r="B481" s="60" t="s">
        <v>38</v>
      </c>
      <c r="C481" s="61" t="s">
        <v>45</v>
      </c>
      <c r="D481" s="62" t="s">
        <v>40</v>
      </c>
      <c r="E481" s="62" t="s">
        <v>570</v>
      </c>
      <c r="F481" s="63" t="s">
        <v>78</v>
      </c>
      <c r="G481" s="63">
        <v>1</v>
      </c>
      <c r="H481" s="64">
        <f>IF(
                        C481="INSUMO",
                                        IFERROR(
                                            IF(
                                                INDEX(
                                                    Insumos!C:C,
                                                    MATCH(
                                                        A481&amp;B481,
                                                        Insumos!I:I,
                                                        0)
                                                )="Material",
                                                INDEX(
                                                    Insumos!F:F,
                                                    MATCH(
                                                        A481&amp;B481,
                                                        Insumos!I:I,
                                                        0)
                                                ),
                                                0
                                            ),
                                            "Não encontrado"),
                                        IFERROR(
                                            INDEX(I:I,
                                                MATCH(
                                                    A481&amp;B481,AG:AG,
                                                    0)
                                            ),
                                            "Não encontrado")
                                    )</f>
        <v>47.64</v>
      </c>
      <c r="I481" s="64">
        <f t="shared" si="309"/>
        <v>47.64</v>
      </c>
      <c r="J481" s="64">
        <f t="shared" si="310"/>
        <v>0</v>
      </c>
      <c r="K481" s="64">
        <f t="shared" si="310"/>
        <v>0</v>
      </c>
      <c r="L481" s="64">
        <f>IF(
                        C481="INSUMO",
                                        IFERROR(
                                            IF(
                                                INDEX(
                                                    Insumos!C:C,
                                                    MATCH(
                                                        A481&amp;B481,
                                                        Insumos!I:I,
                                                        0)
                                                )="Mao_obra",
                                                INDEX(
                                                    Insumos!F:F,
                                                    MATCH(
                                                        A481&amp;B481,
                                                        Insumos!I:I,
                                                        0)
                                                ),
                                                0
                                            ),
                                            "Não encontrado"),
                                        IFERROR(
                                            INDEX(M:M,
                                                MATCH(
                                                    A481&amp;B481,AG:AG,
                                                    0)
                                            ),
                                            "Não encontrado")
                                    )</f>
        <v>0</v>
      </c>
      <c r="M481" s="64">
        <f t="shared" si="311"/>
        <v>0</v>
      </c>
      <c r="N481" s="64">
        <f>IF(
                        C481="INSUMO",
                                        IFERROR(
                                            IF(
                                                INDEX(
                                                    Insumos!C:C,
                                                    MATCH(
                                                        A481&amp;B481,
                                                        Insumos!I:I,
                                                        0)
                                                )="Equipamento",
                                                INDEX(
                                                    Insumos!F:F,
                                                    MATCH(
                                                        A481&amp;B481,
                                                        Insumos!I:I,
                                                        0)
                                                ),
                                                0
                                            ),
                                            "Não encontrado"),
                                        IFERROR(
                                            INDEX(O:O,
                                                MATCH(
                                                    A481&amp;B481,AG:AG,
                                                    0)
                                            ),
                                            "Não encontrado")
                                    )</f>
        <v>0</v>
      </c>
      <c r="O481" s="64">
        <f t="shared" si="312"/>
        <v>0</v>
      </c>
      <c r="P481" s="64">
        <f>IF(
                        C481="INSUMO",
                                        IFERROR(
                                            IF(
                                                INDEX(
                                                    Insumos!C:C,
                                                    MATCH(
                                                        A481&amp;B481,
                                                        Insumos!I:I,
                                                        0)
                                                )="Transporte",
                                                INDEX(
                                                    Insumos!F:F,
                                                    MATCH(
                                                        A481&amp;B481,
                                                        Insumos!I:I,
                                                        0)
                                                ),
                                                0
                                            ),
                                            "Não encontrado"),
                                        IFERROR(
                                            INDEX(Q:Q,
                                                MATCH(
                                                    A481&amp;B481,AG:AG,
                                                    0)
                                            ),
                                            "Não encontrado")
                                    )</f>
        <v>0</v>
      </c>
      <c r="Q481" s="64">
        <f t="shared" si="313"/>
        <v>0</v>
      </c>
      <c r="R481" s="64">
        <f>IF(
                        C481="INSUMO",
                                        IFERROR(
                                            IF(
                                                INDEX(
                                                    Insumos!C:C,
                                                    MATCH(
                                                        A481&amp;B481,
                                                        Insumos!I:I,
                                                        0)
                                                )="Terceirizados",
                                                INDEX(
                                                    Insumos!F:F,
                                                    MATCH(
                                                        A481&amp;B481,
                                                        Insumos!I:I,
                                                        0)
                                                ),
                                                0
                                            ),
                                            "Não encontrado"),
                                        IFERROR(
                                            INDEX(S:S,
                                                MATCH(
                                                    A481&amp;B481,AG:AG,
                                                    0)
                                            ),
                                            "Não encontrado")
                                    )</f>
        <v>0</v>
      </c>
      <c r="S481" s="64">
        <f t="shared" si="314"/>
        <v>0</v>
      </c>
      <c r="T481" s="64">
        <f>IF(
                        C481="INSUMO",
                                        IFERROR(
                                            IF(
                                                INDEX(
                                                    Insumos!C:C,
                                                    MATCH(
                                                        A481&amp;B481,
                                                        Insumos!I:I,
                                                        0)
                                                )="Comissionamento",
                                                INDEX(
                                                    Insumos!F:F,
                                                    MATCH(
                                                        A481&amp;B481,
                                                        Insumos!I:I,
                                                        0)
                                                ),
                                                0
                                            ),
                                            "Não encontrado"),
                                        IFERROR(
                                            INDEX(U:U,
                                                MATCH(
                                                    A481&amp;B481,AG:AG,
                                                    0)
                                            ),
                                            "Não encontrado")
                                    )</f>
        <v>0</v>
      </c>
      <c r="U481" s="64">
        <f t="shared" si="315"/>
        <v>0</v>
      </c>
      <c r="V481" s="64">
        <f>IF(
                        C481="INSUMO",
                                        IFERROR(
                                            IF(
                                                INDEX(
                                                    Insumos!C:C,
                                                    MATCH(
                                                        A481&amp;B481,
                                                        Insumos!I:I,
                                                        0)
                                                )="Verba",
                                                INDEX(
                                                    Insumos!F:F,
                                                    MATCH(
                                                        A481&amp;B481,
                                                        Insumos!I:I,
                                                        0)
                                                ),
                                                0
                                            ),
                                            "Não encontrado"),
                                        IFERROR(
                                            INDEX(W:W,
                                                MATCH(
                                                    A481&amp;B481,AG:AG,
                                                    0)
                                            ),
                                            "Não encontrado")
                                    )</f>
        <v>0</v>
      </c>
      <c r="W481" s="64">
        <f t="shared" si="316"/>
        <v>0</v>
      </c>
      <c r="X481" s="64">
        <f>IF(
                        C481="INSUMO",
                                        IFERROR(
                                            IF(
                                                INDEX(
                                                    Insumos!C:C,
                                                    MATCH(
                                                        A481&amp;B481,
                                                        Insumos!I:I,
                                                        0)
                                                )="Outro",
                                                INDEX(
                                                    Insumos!F:F,
                                                    MATCH(
                                                        A481&amp;B481,
                                                        Insumos!I:I,
                                                        0)
                                                ),
                                                0
                                            ),
                                            "Não encontrado"),
                                        IFERROR(
                                            INDEX(Y:Y,
                                                MATCH(
                                                    A481&amp;B481,AG:AG,
                                                    0)
                                            ),
                                            "Não encontrado")
                                    )</f>
        <v>0</v>
      </c>
      <c r="Y481" s="64">
        <f t="shared" si="317"/>
        <v>0</v>
      </c>
      <c r="Z481" s="64">
        <f>IF(
                            C481="INSUMO",
                            IFERROR(
                                INDEX(
                                    Insumos!F:F,
                                    MATCH(
                                        A481&amp;B481,
                                        Insumos!I:I,
                                        0)
                                ),
                                "Não encontrado"),
                            IFERROR(
                                INDEX(AA:AA,
                                    MATCH(
                                        A481&amp;B481,AG:AG,
                                        0)
                                ),
                                "Não encontrado")
                        )</f>
        <v>47.64</v>
      </c>
      <c r="AA481" s="64">
        <f t="shared" si="318"/>
        <v>47.64</v>
      </c>
      <c r="AB481" s="65"/>
      <c r="AC481" s="65"/>
      <c r="AD481" s="62" t="s">
        <v>39</v>
      </c>
      <c r="AE481" s="66"/>
      <c r="AF481" s="66"/>
    </row>
    <row r="482" spans="1:33" x14ac:dyDescent="0.25">
      <c r="A482" s="136" t="s">
        <v>571</v>
      </c>
      <c r="B482" s="51" t="s">
        <v>38</v>
      </c>
      <c r="C482" s="52" t="s">
        <v>39</v>
      </c>
      <c r="D482" s="53" t="s">
        <v>40</v>
      </c>
      <c r="E482" s="53" t="s">
        <v>572</v>
      </c>
      <c r="F482" s="54" t="s">
        <v>78</v>
      </c>
      <c r="G482" s="55"/>
      <c r="H482" s="56"/>
      <c r="I482" s="56">
        <f>SUM(I483:I488)</f>
        <v>79.174303999999992</v>
      </c>
      <c r="J482" s="56"/>
      <c r="K482" s="56">
        <f>SUM(K483:K488)</f>
        <v>35.496237298808005</v>
      </c>
      <c r="L482" s="56"/>
      <c r="M482" s="56">
        <f>SUM(M483:M488)</f>
        <v>31.382985298808002</v>
      </c>
      <c r="N482" s="56"/>
      <c r="O482" s="56">
        <f>SUM(O483:O488)</f>
        <v>0</v>
      </c>
      <c r="P482" s="56"/>
      <c r="Q482" s="56">
        <f>SUM(Q483:Q488)</f>
        <v>0</v>
      </c>
      <c r="R482" s="56"/>
      <c r="S482" s="56">
        <f>SUM(S483:S488)</f>
        <v>0</v>
      </c>
      <c r="T482" s="56"/>
      <c r="U482" s="56">
        <f>SUM(U483:U488)</f>
        <v>0</v>
      </c>
      <c r="V482" s="56"/>
      <c r="W482" s="56">
        <f>SUM(W483:W488)</f>
        <v>0</v>
      </c>
      <c r="X482" s="56"/>
      <c r="Y482" s="56">
        <f>SUM(Y483:Y488)</f>
        <v>4.1132520000000001</v>
      </c>
      <c r="Z482" s="56"/>
      <c r="AA482" s="56">
        <f>SUM(AA483:AA488)</f>
        <v>114.67054129880799</v>
      </c>
      <c r="AB482" s="57" t="s">
        <v>39</v>
      </c>
      <c r="AC482" s="57"/>
      <c r="AD482" s="53" t="s">
        <v>39</v>
      </c>
      <c r="AE482" s="58" t="s">
        <v>39</v>
      </c>
      <c r="AF482" s="58" t="s">
        <v>562</v>
      </c>
      <c r="AG482" t="str">
        <f>A482&amp;B482&amp;C482</f>
        <v>101539SINAPI</v>
      </c>
    </row>
    <row r="483" spans="1:33" x14ac:dyDescent="0.25">
      <c r="A483" s="137" t="s">
        <v>191</v>
      </c>
      <c r="B483" s="68" t="s">
        <v>38</v>
      </c>
      <c r="C483" s="69" t="s">
        <v>86</v>
      </c>
      <c r="D483" s="70" t="s">
        <v>40</v>
      </c>
      <c r="E483" s="70" t="s">
        <v>192</v>
      </c>
      <c r="F483" s="71" t="s">
        <v>90</v>
      </c>
      <c r="G483" s="71">
        <v>0.67210000000000003</v>
      </c>
      <c r="H483" s="72">
        <f>IF(
                        C483="INSUMO",
                                        IFERROR(
                                            IF(
                                                INDEX(
                                                    Insumos!C:C,
                                                    MATCH(
                                                        A483&amp;B483,
                                                        Insumos!I:I,
                                                        0)
                                                )="Material",
                                                INDEX(
                                                    Insumos!F:F,
                                                    MATCH(
                                                        A483&amp;B483,
                                                        Insumos!I:I,
                                                        0)
                                                ),
                                                0
                                            ),
                                            "Não encontrado"),
                                        IFERROR(
                                            INDEX(I:I,
                                                MATCH(
                                                    A483&amp;B483,AG:AG,
                                                    0)
                                            ),
                                            "Não encontrado")
                                    )</f>
        <v>0</v>
      </c>
      <c r="I483" s="72">
        <f t="shared" ref="I483:I488" si="319">H483*G483/1</f>
        <v>0</v>
      </c>
      <c r="J483" s="72">
        <f t="shared" ref="J483:K488" si="320">T483 + N483 + L483 + X483 + R483 + P483 + V483</f>
        <v>46.655039200000004</v>
      </c>
      <c r="K483" s="72">
        <f t="shared" si="320"/>
        <v>31.356851846320005</v>
      </c>
      <c r="L483" s="72">
        <f>IF(
                        C483="INSUMO",
                                        IFERROR(
                                            IF(
                                                INDEX(
                                                    Insumos!C:C,
                                                    MATCH(
                                                        A483&amp;B483,
                                                        Insumos!I:I,
                                                        0)
                                                )="Mao_obra",
                                                INDEX(
                                                    Insumos!F:F,
                                                    MATCH(
                                                        A483&amp;B483,
                                                        Insumos!I:I,
                                                        0)
                                                ),
                                                0
                                            ),
                                            "Não encontrado"),
                                        IFERROR(
                                            INDEX(M:M,
                                                MATCH(
                                                    A483&amp;B483,AG:AG,
                                                    0)
                                            ),
                                            "Não encontrado")
                                    )</f>
        <v>41.555039200000003</v>
      </c>
      <c r="M483" s="72">
        <f t="shared" ref="M483:M488" si="321">L483*G483/1</f>
        <v>27.929141846320004</v>
      </c>
      <c r="N483" s="72">
        <f>IF(
                        C483="INSUMO",
                                        IFERROR(
                                            IF(
                                                INDEX(
                                                    Insumos!C:C,
                                                    MATCH(
                                                        A483&amp;B483,
                                                        Insumos!I:I,
                                                        0)
                                                )="Equipamento",
                                                INDEX(
                                                    Insumos!F:F,
                                                    MATCH(
                                                        A483&amp;B483,
                                                        Insumos!I:I,
                                                        0)
                                                ),
                                                0
                                            ),
                                            "Não encontrado"),
                                        IFERROR(
                                            INDEX(O:O,
                                                MATCH(
                                                    A483&amp;B483,AG:AG,
                                                    0)
                                            ),
                                            "Não encontrado")
                                    )</f>
        <v>0</v>
      </c>
      <c r="O483" s="72">
        <f t="shared" ref="O483:O488" si="322">N483*G483/1</f>
        <v>0</v>
      </c>
      <c r="P483" s="72">
        <f>IF(
                        C483="INSUMO",
                                        IFERROR(
                                            IF(
                                                INDEX(
                                                    Insumos!C:C,
                                                    MATCH(
                                                        A483&amp;B483,
                                                        Insumos!I:I,
                                                        0)
                                                )="Transporte",
                                                INDEX(
                                                    Insumos!F:F,
                                                    MATCH(
                                                        A483&amp;B483,
                                                        Insumos!I:I,
                                                        0)
                                                ),
                                                0
                                            ),
                                            "Não encontrado"),
                                        IFERROR(
                                            INDEX(Q:Q,
                                                MATCH(
                                                    A483&amp;B483,AG:AG,
                                                    0)
                                            ),
                                            "Não encontrado")
                                    )</f>
        <v>0</v>
      </c>
      <c r="Q483" s="72">
        <f t="shared" ref="Q483:Q488" si="323">P483*G483/1</f>
        <v>0</v>
      </c>
      <c r="R483" s="72">
        <f>IF(
                        C483="INSUMO",
                                        IFERROR(
                                            IF(
                                                INDEX(
                                                    Insumos!C:C,
                                                    MATCH(
                                                        A483&amp;B483,
                                                        Insumos!I:I,
                                                        0)
                                                )="Terceirizados",
                                                INDEX(
                                                    Insumos!F:F,
                                                    MATCH(
                                                        A483&amp;B483,
                                                        Insumos!I:I,
                                                        0)
                                                ),
                                                0
                                            ),
                                            "Não encontrado"),
                                        IFERROR(
                                            INDEX(S:S,
                                                MATCH(
                                                    A483&amp;B483,AG:AG,
                                                    0)
                                            ),
                                            "Não encontrado")
                                    )</f>
        <v>0</v>
      </c>
      <c r="S483" s="72">
        <f t="shared" ref="S483:S488" si="324">R483*G483/1</f>
        <v>0</v>
      </c>
      <c r="T483" s="72">
        <f>IF(
                        C483="INSUMO",
                                        IFERROR(
                                            IF(
                                                INDEX(
                                                    Insumos!C:C,
                                                    MATCH(
                                                        A483&amp;B483,
                                                        Insumos!I:I,
                                                        0)
                                                )="Comissionamento",
                                                INDEX(
                                                    Insumos!F:F,
                                                    MATCH(
                                                        A483&amp;B483,
                                                        Insumos!I:I,
                                                        0)
                                                ),
                                                0
                                            ),
                                            "Não encontrado"),
                                        IFERROR(
                                            INDEX(U:U,
                                                MATCH(
                                                    A483&amp;B483,AG:AG,
                                                    0)
                                            ),
                                            "Não encontrado")
                                    )</f>
        <v>0</v>
      </c>
      <c r="U483" s="72">
        <f t="shared" ref="U483:U488" si="325">T483*G483/1</f>
        <v>0</v>
      </c>
      <c r="V483" s="72">
        <f>IF(
                        C483="INSUMO",
                                        IFERROR(
                                            IF(
                                                INDEX(
                                                    Insumos!C:C,
                                                    MATCH(
                                                        A483&amp;B483,
                                                        Insumos!I:I,
                                                        0)
                                                )="Verba",
                                                INDEX(
                                                    Insumos!F:F,
                                                    MATCH(
                                                        A483&amp;B483,
                                                        Insumos!I:I,
                                                        0)
                                                ),
                                                0
                                            ),
                                            "Não encontrado"),
                                        IFERROR(
                                            INDEX(W:W,
                                                MATCH(
                                                    A483&amp;B483,AG:AG,
                                                    0)
                                            ),
                                            "Não encontrado")
                                    )</f>
        <v>0</v>
      </c>
      <c r="W483" s="72">
        <f t="shared" ref="W483:W488" si="326">V483*G483/1</f>
        <v>0</v>
      </c>
      <c r="X483" s="72">
        <f>IF(
                        C483="INSUMO",
                                        IFERROR(
                                            IF(
                                                INDEX(
                                                    Insumos!C:C,
                                                    MATCH(
                                                        A483&amp;B483,
                                                        Insumos!I:I,
                                                        0)
                                                )="Outro",
                                                INDEX(
                                                    Insumos!F:F,
                                                    MATCH(
                                                        A483&amp;B483,
                                                        Insumos!I:I,
                                                        0)
                                                ),
                                                0
                                            ),
                                            "Não encontrado"),
                                        IFERROR(
                                            INDEX(Y:Y,
                                                MATCH(
                                                    A483&amp;B483,AG:AG,
                                                    0)
                                            ),
                                            "Não encontrado")
                                    )</f>
        <v>5.0999999999999996</v>
      </c>
      <c r="Y483" s="72">
        <f t="shared" ref="Y483:Y488" si="327">X483*G483/1</f>
        <v>3.4277099999999998</v>
      </c>
      <c r="Z483" s="72">
        <f>IF(
                            C483="INSUMO",
                            IFERROR(
                                INDEX(
                                    Insumos!F:F,
                                    MATCH(
                                        A483&amp;B483,
                                        Insumos!I:I,
                                        0)
                                ),
                                "Não encontrado"),
                            IFERROR(
                                INDEX(AA:AA,
                                    MATCH(
                                        A483&amp;B483,AG:AG,
                                        0)
                                ),
                                "Não encontrado")
                        )</f>
        <v>46.655039200000004</v>
      </c>
      <c r="AA483" s="72">
        <f t="shared" ref="AA483:AA488" si="328">G483*Z483</f>
        <v>31.356851846320005</v>
      </c>
      <c r="AB483" s="73"/>
      <c r="AC483" s="73"/>
      <c r="AD483" s="70" t="s">
        <v>39</v>
      </c>
      <c r="AE483" s="74"/>
      <c r="AF483" s="74"/>
    </row>
    <row r="484" spans="1:33" x14ac:dyDescent="0.25">
      <c r="A484" s="138" t="s">
        <v>189</v>
      </c>
      <c r="B484" s="60" t="s">
        <v>38</v>
      </c>
      <c r="C484" s="61" t="s">
        <v>86</v>
      </c>
      <c r="D484" s="62" t="s">
        <v>40</v>
      </c>
      <c r="E484" s="62" t="s">
        <v>190</v>
      </c>
      <c r="F484" s="63" t="s">
        <v>90</v>
      </c>
      <c r="G484" s="63">
        <v>0.13442000000000001</v>
      </c>
      <c r="H484" s="64">
        <f>IF(
                        C484="INSUMO",
                                        IFERROR(
                                            IF(
                                                INDEX(
                                                    Insumos!C:C,
                                                    MATCH(
                                                        A484&amp;B484,
                                                        Insumos!I:I,
                                                        0)
                                                )="Material",
                                                INDEX(
                                                    Insumos!F:F,
                                                    MATCH(
                                                        A484&amp;B484,
                                                        Insumos!I:I,
                                                        0)
                                                ),
                                                0
                                            ),
                                            "Não encontrado"),
                                        IFERROR(
                                            INDEX(I:I,
                                                MATCH(
                                                    A484&amp;B484,AG:AG,
                                                    0)
                                            ),
                                            "Não encontrado")
                                    )</f>
        <v>0</v>
      </c>
      <c r="I484" s="64">
        <f t="shared" si="319"/>
        <v>0</v>
      </c>
      <c r="J484" s="64">
        <f t="shared" si="320"/>
        <v>30.794416399999996</v>
      </c>
      <c r="K484" s="64">
        <f t="shared" si="320"/>
        <v>4.1393854524879998</v>
      </c>
      <c r="L484" s="64">
        <f>IF(
                        C484="INSUMO",
                                        IFERROR(
                                            IF(
                                                INDEX(
                                                    Insumos!C:C,
                                                    MATCH(
                                                        A484&amp;B484,
                                                        Insumos!I:I,
                                                        0)
                                                )="Mao_obra",
                                                INDEX(
                                                    Insumos!F:F,
                                                    MATCH(
                                                        A484&amp;B484,
                                                        Insumos!I:I,
                                                        0)
                                                ),
                                                0
                                            ),
                                            "Não encontrado"),
                                        IFERROR(
                                            INDEX(M:M,
                                                MATCH(
                                                    A484&amp;B484,AG:AG,
                                                    0)
                                            ),
                                            "Não encontrado")
                                    )</f>
        <v>25.694416399999998</v>
      </c>
      <c r="M484" s="64">
        <f t="shared" si="321"/>
        <v>3.453843452488</v>
      </c>
      <c r="N484" s="64">
        <f>IF(
                        C484="INSUMO",
                                        IFERROR(
                                            IF(
                                                INDEX(
                                                    Insumos!C:C,
                                                    MATCH(
                                                        A484&amp;B484,
                                                        Insumos!I:I,
                                                        0)
                                                )="Equipamento",
                                                INDEX(
                                                    Insumos!F:F,
                                                    MATCH(
                                                        A484&amp;B484,
                                                        Insumos!I:I,
                                                        0)
                                                ),
                                                0
                                            ),
                                            "Não encontrado"),
                                        IFERROR(
                                            INDEX(O:O,
                                                MATCH(
                                                    A484&amp;B484,AG:AG,
                                                    0)
                                            ),
                                            "Não encontrado")
                                    )</f>
        <v>0</v>
      </c>
      <c r="O484" s="64">
        <f t="shared" si="322"/>
        <v>0</v>
      </c>
      <c r="P484" s="64">
        <f>IF(
                        C484="INSUMO",
                                        IFERROR(
                                            IF(
                                                INDEX(
                                                    Insumos!C:C,
                                                    MATCH(
                                                        A484&amp;B484,
                                                        Insumos!I:I,
                                                        0)
                                                )="Transporte",
                                                INDEX(
                                                    Insumos!F:F,
                                                    MATCH(
                                                        A484&amp;B484,
                                                        Insumos!I:I,
                                                        0)
                                                ),
                                                0
                                            ),
                                            "Não encontrado"),
                                        IFERROR(
                                            INDEX(Q:Q,
                                                MATCH(
                                                    A484&amp;B484,AG:AG,
                                                    0)
                                            ),
                                            "Não encontrado")
                                    )</f>
        <v>0</v>
      </c>
      <c r="Q484" s="64">
        <f t="shared" si="323"/>
        <v>0</v>
      </c>
      <c r="R484" s="64">
        <f>IF(
                        C484="INSUMO",
                                        IFERROR(
                                            IF(
                                                INDEX(
                                                    Insumos!C:C,
                                                    MATCH(
                                                        A484&amp;B484,
                                                        Insumos!I:I,
                                                        0)
                                                )="Terceirizados",
                                                INDEX(
                                                    Insumos!F:F,
                                                    MATCH(
                                                        A484&amp;B484,
                                                        Insumos!I:I,
                                                        0)
                                                ),
                                                0
                                            ),
                                            "Não encontrado"),
                                        IFERROR(
                                            INDEX(S:S,
                                                MATCH(
                                                    A484&amp;B484,AG:AG,
                                                    0)
                                            ),
                                            "Não encontrado")
                                    )</f>
        <v>0</v>
      </c>
      <c r="S484" s="64">
        <f t="shared" si="324"/>
        <v>0</v>
      </c>
      <c r="T484" s="64">
        <f>IF(
                        C484="INSUMO",
                                        IFERROR(
                                            IF(
                                                INDEX(
                                                    Insumos!C:C,
                                                    MATCH(
                                                        A484&amp;B484,
                                                        Insumos!I:I,
                                                        0)
                                                )="Comissionamento",
                                                INDEX(
                                                    Insumos!F:F,
                                                    MATCH(
                                                        A484&amp;B484,
                                                        Insumos!I:I,
                                                        0)
                                                ),
                                                0
                                            ),
                                            "Não encontrado"),
                                        IFERROR(
                                            INDEX(U:U,
                                                MATCH(
                                                    A484&amp;B484,AG:AG,
                                                    0)
                                            ),
                                            "Não encontrado")
                                    )</f>
        <v>0</v>
      </c>
      <c r="U484" s="64">
        <f t="shared" si="325"/>
        <v>0</v>
      </c>
      <c r="V484" s="64">
        <f>IF(
                        C484="INSUMO",
                                        IFERROR(
                                            IF(
                                                INDEX(
                                                    Insumos!C:C,
                                                    MATCH(
                                                        A484&amp;B484,
                                                        Insumos!I:I,
                                                        0)
                                                )="Verba",
                                                INDEX(
                                                    Insumos!F:F,
                                                    MATCH(
                                                        A484&amp;B484,
                                                        Insumos!I:I,
                                                        0)
                                                ),
                                                0
                                            ),
                                            "Não encontrado"),
                                        IFERROR(
                                            INDEX(W:W,
                                                MATCH(
                                                    A484&amp;B484,AG:AG,
                                                    0)
                                            ),
                                            "Não encontrado")
                                    )</f>
        <v>0</v>
      </c>
      <c r="W484" s="64">
        <f t="shared" si="326"/>
        <v>0</v>
      </c>
      <c r="X484" s="64">
        <f>IF(
                        C484="INSUMO",
                                        IFERROR(
                                            IF(
                                                INDEX(
                                                    Insumos!C:C,
                                                    MATCH(
                                                        A484&amp;B484,
                                                        Insumos!I:I,
                                                        0)
                                                )="Outro",
                                                INDEX(
                                                    Insumos!F:F,
                                                    MATCH(
                                                        A484&amp;B484,
                                                        Insumos!I:I,
                                                        0)
                                                ),
                                                0
                                            ),
                                            "Não encontrado"),
                                        IFERROR(
                                            INDEX(Y:Y,
                                                MATCH(
                                                    A484&amp;B484,AG:AG,
                                                    0)
                                            ),
                                            "Não encontrado")
                                    )</f>
        <v>5.0999999999999996</v>
      </c>
      <c r="Y484" s="64">
        <f t="shared" si="327"/>
        <v>0.68554199999999998</v>
      </c>
      <c r="Z484" s="64">
        <f>IF(
                            C484="INSUMO",
                            IFERROR(
                                INDEX(
                                    Insumos!F:F,
                                    MATCH(
                                        A484&amp;B484,
                                        Insumos!I:I,
                                        0)
                                ),
                                "Não encontrado"),
                            IFERROR(
                                INDEX(AA:AA,
                                    MATCH(
                                        A484&amp;B484,AG:AG,
                                        0)
                                ),
                                "Não encontrado")
                        )</f>
        <v>30.794416399999999</v>
      </c>
      <c r="AA484" s="64">
        <f t="shared" si="328"/>
        <v>4.1393854524880007</v>
      </c>
      <c r="AB484" s="65"/>
      <c r="AC484" s="65"/>
      <c r="AD484" s="62" t="s">
        <v>39</v>
      </c>
      <c r="AE484" s="66"/>
      <c r="AF484" s="66"/>
    </row>
    <row r="485" spans="1:33" x14ac:dyDescent="0.25">
      <c r="A485" s="137" t="s">
        <v>563</v>
      </c>
      <c r="B485" s="68" t="s">
        <v>38</v>
      </c>
      <c r="C485" s="69" t="s">
        <v>45</v>
      </c>
      <c r="D485" s="70" t="s">
        <v>40</v>
      </c>
      <c r="E485" s="70" t="s">
        <v>564</v>
      </c>
      <c r="F485" s="71" t="s">
        <v>78</v>
      </c>
      <c r="G485" s="71">
        <v>4</v>
      </c>
      <c r="H485" s="72">
        <f>IF(
                        C485="INSUMO",
                                        IFERROR(
                                            IF(
                                                INDEX(
                                                    Insumos!C:C,
                                                    MATCH(
                                                        A485&amp;B485,
                                                        Insumos!I:I,
                                                        0)
                                                )="Material",
                                                INDEX(
                                                    Insumos!F:F,
                                                    MATCH(
                                                        A485&amp;B485,
                                                        Insumos!I:I,
                                                        0)
                                                ),
                                                0
                                            ),
                                            "Não encontrado"),
                                        IFERROR(
                                            INDEX(I:I,
                                                MATCH(
                                                    A485&amp;B485,AG:AG,
                                                    0)
                                            ),
                                            "Não encontrado")
                                    )</f>
        <v>0.37</v>
      </c>
      <c r="I485" s="72">
        <f t="shared" si="319"/>
        <v>1.48</v>
      </c>
      <c r="J485" s="72">
        <f t="shared" si="320"/>
        <v>0</v>
      </c>
      <c r="K485" s="72">
        <f t="shared" si="320"/>
        <v>0</v>
      </c>
      <c r="L485" s="72">
        <f>IF(
                        C485="INSUMO",
                                        IFERROR(
                                            IF(
                                                INDEX(
                                                    Insumos!C:C,
                                                    MATCH(
                                                        A485&amp;B485,
                                                        Insumos!I:I,
                                                        0)
                                                )="Mao_obra",
                                                INDEX(
                                                    Insumos!F:F,
                                                    MATCH(
                                                        A485&amp;B485,
                                                        Insumos!I:I,
                                                        0)
                                                ),
                                                0
                                            ),
                                            "Não encontrado"),
                                        IFERROR(
                                            INDEX(M:M,
                                                MATCH(
                                                    A485&amp;B485,AG:AG,
                                                    0)
                                            ),
                                            "Não encontrado")
                                    )</f>
        <v>0</v>
      </c>
      <c r="M485" s="72">
        <f t="shared" si="321"/>
        <v>0</v>
      </c>
      <c r="N485" s="72">
        <f>IF(
                        C485="INSUMO",
                                        IFERROR(
                                            IF(
                                                INDEX(
                                                    Insumos!C:C,
                                                    MATCH(
                                                        A485&amp;B485,
                                                        Insumos!I:I,
                                                        0)
                                                )="Equipamento",
                                                INDEX(
                                                    Insumos!F:F,
                                                    MATCH(
                                                        A485&amp;B485,
                                                        Insumos!I:I,
                                                        0)
                                                ),
                                                0
                                            ),
                                            "Não encontrado"),
                                        IFERROR(
                                            INDEX(O:O,
                                                MATCH(
                                                    A485&amp;B485,AG:AG,
                                                    0)
                                            ),
                                            "Não encontrado")
                                    )</f>
        <v>0</v>
      </c>
      <c r="O485" s="72">
        <f t="shared" si="322"/>
        <v>0</v>
      </c>
      <c r="P485" s="72">
        <f>IF(
                        C485="INSUMO",
                                        IFERROR(
                                            IF(
                                                INDEX(
                                                    Insumos!C:C,
                                                    MATCH(
                                                        A485&amp;B485,
                                                        Insumos!I:I,
                                                        0)
                                                )="Transporte",
                                                INDEX(
                                                    Insumos!F:F,
                                                    MATCH(
                                                        A485&amp;B485,
                                                        Insumos!I:I,
                                                        0)
                                                ),
                                                0
                                            ),
                                            "Não encontrado"),
                                        IFERROR(
                                            INDEX(Q:Q,
                                                MATCH(
                                                    A485&amp;B485,AG:AG,
                                                    0)
                                            ),
                                            "Não encontrado")
                                    )</f>
        <v>0</v>
      </c>
      <c r="Q485" s="72">
        <f t="shared" si="323"/>
        <v>0</v>
      </c>
      <c r="R485" s="72">
        <f>IF(
                        C485="INSUMO",
                                        IFERROR(
                                            IF(
                                                INDEX(
                                                    Insumos!C:C,
                                                    MATCH(
                                                        A485&amp;B485,
                                                        Insumos!I:I,
                                                        0)
                                                )="Terceirizados",
                                                INDEX(
                                                    Insumos!F:F,
                                                    MATCH(
                                                        A485&amp;B485,
                                                        Insumos!I:I,
                                                        0)
                                                ),
                                                0
                                            ),
                                            "Não encontrado"),
                                        IFERROR(
                                            INDEX(S:S,
                                                MATCH(
                                                    A485&amp;B485,AG:AG,
                                                    0)
                                            ),
                                            "Não encontrado")
                                    )</f>
        <v>0</v>
      </c>
      <c r="S485" s="72">
        <f t="shared" si="324"/>
        <v>0</v>
      </c>
      <c r="T485" s="72">
        <f>IF(
                        C485="INSUMO",
                                        IFERROR(
                                            IF(
                                                INDEX(
                                                    Insumos!C:C,
                                                    MATCH(
                                                        A485&amp;B485,
                                                        Insumos!I:I,
                                                        0)
                                                )="Comissionamento",
                                                INDEX(
                                                    Insumos!F:F,
                                                    MATCH(
                                                        A485&amp;B485,
                                                        Insumos!I:I,
                                                        0)
                                                ),
                                                0
                                            ),
                                            "Não encontrado"),
                                        IFERROR(
                                            INDEX(U:U,
                                                MATCH(
                                                    A485&amp;B485,AG:AG,
                                                    0)
                                            ),
                                            "Não encontrado")
                                    )</f>
        <v>0</v>
      </c>
      <c r="U485" s="72">
        <f t="shared" si="325"/>
        <v>0</v>
      </c>
      <c r="V485" s="72">
        <f>IF(
                        C485="INSUMO",
                                        IFERROR(
                                            IF(
                                                INDEX(
                                                    Insumos!C:C,
                                                    MATCH(
                                                        A485&amp;B485,
                                                        Insumos!I:I,
                                                        0)
                                                )="Verba",
                                                INDEX(
                                                    Insumos!F:F,
                                                    MATCH(
                                                        A485&amp;B485,
                                                        Insumos!I:I,
                                                        0)
                                                ),
                                                0
                                            ),
                                            "Não encontrado"),
                                        IFERROR(
                                            INDEX(W:W,
                                                MATCH(
                                                    A485&amp;B485,AG:AG,
                                                    0)
                                            ),
                                            "Não encontrado")
                                    )</f>
        <v>0</v>
      </c>
      <c r="W485" s="72">
        <f t="shared" si="326"/>
        <v>0</v>
      </c>
      <c r="X485" s="72">
        <f>IF(
                        C485="INSUMO",
                                        IFERROR(
                                            IF(
                                                INDEX(
                                                    Insumos!C:C,
                                                    MATCH(
                                                        A485&amp;B485,
                                                        Insumos!I:I,
                                                        0)
                                                )="Outro",
                                                INDEX(
                                                    Insumos!F:F,
                                                    MATCH(
                                                        A485&amp;B485,
                                                        Insumos!I:I,
                                                        0)
                                                ),
                                                0
                                            ),
                                            "Não encontrado"),
                                        IFERROR(
                                            INDEX(Y:Y,
                                                MATCH(
                                                    A485&amp;B485,AG:AG,
                                                    0)
                                            ),
                                            "Não encontrado")
                                    )</f>
        <v>0</v>
      </c>
      <c r="Y485" s="72">
        <f t="shared" si="327"/>
        <v>0</v>
      </c>
      <c r="Z485" s="72">
        <f>IF(
                            C485="INSUMO",
                            IFERROR(
                                INDEX(
                                    Insumos!F:F,
                                    MATCH(
                                        A485&amp;B485,
                                        Insumos!I:I,
                                        0)
                                ),
                                "Não encontrado"),
                            IFERROR(
                                INDEX(AA:AA,
                                    MATCH(
                                        A485&amp;B485,AG:AG,
                                        0)
                                ),
                                "Não encontrado")
                        )</f>
        <v>0.37</v>
      </c>
      <c r="AA485" s="72">
        <f t="shared" si="328"/>
        <v>1.48</v>
      </c>
      <c r="AB485" s="73"/>
      <c r="AC485" s="73"/>
      <c r="AD485" s="70" t="s">
        <v>39</v>
      </c>
      <c r="AE485" s="74"/>
      <c r="AF485" s="74"/>
    </row>
    <row r="486" spans="1:33" x14ac:dyDescent="0.25">
      <c r="A486" s="138" t="s">
        <v>565</v>
      </c>
      <c r="B486" s="60" t="s">
        <v>38</v>
      </c>
      <c r="C486" s="61" t="s">
        <v>45</v>
      </c>
      <c r="D486" s="62" t="s">
        <v>40</v>
      </c>
      <c r="E486" s="62" t="s">
        <v>566</v>
      </c>
      <c r="F486" s="63" t="s">
        <v>102</v>
      </c>
      <c r="G486" s="63">
        <v>0.33279999999999998</v>
      </c>
      <c r="H486" s="64">
        <f>IF(
                        C486="INSUMO",
                                        IFERROR(
                                            IF(
                                                INDEX(
                                                    Insumos!C:C,
                                                    MATCH(
                                                        A486&amp;B486,
                                                        Insumos!I:I,
                                                        0)
                                                )="Material",
                                                INDEX(
                                                    Insumos!F:F,
                                                    MATCH(
                                                        A486&amp;B486,
                                                        Insumos!I:I,
                                                        0)
                                                ),
                                                0
                                            ),
                                            "Não encontrado"),
                                        IFERROR(
                                            INDEX(I:I,
                                                MATCH(
                                                    A486&amp;B486,AG:AG,
                                                    0)
                                            ),
                                            "Não encontrado")
                                    )</f>
        <v>4.43</v>
      </c>
      <c r="I486" s="64">
        <f t="shared" si="319"/>
        <v>1.4743039999999998</v>
      </c>
      <c r="J486" s="64">
        <f t="shared" si="320"/>
        <v>0</v>
      </c>
      <c r="K486" s="64">
        <f t="shared" si="320"/>
        <v>0</v>
      </c>
      <c r="L486" s="64">
        <f>IF(
                        C486="INSUMO",
                                        IFERROR(
                                            IF(
                                                INDEX(
                                                    Insumos!C:C,
                                                    MATCH(
                                                        A486&amp;B486,
                                                        Insumos!I:I,
                                                        0)
                                                )="Mao_obra",
                                                INDEX(
                                                    Insumos!F:F,
                                                    MATCH(
                                                        A486&amp;B486,
                                                        Insumos!I:I,
                                                        0)
                                                ),
                                                0
                                            ),
                                            "Não encontrado"),
                                        IFERROR(
                                            INDEX(M:M,
                                                MATCH(
                                                    A486&amp;B486,AG:AG,
                                                    0)
                                            ),
                                            "Não encontrado")
                                    )</f>
        <v>0</v>
      </c>
      <c r="M486" s="64">
        <f t="shared" si="321"/>
        <v>0</v>
      </c>
      <c r="N486" s="64">
        <f>IF(
                        C486="INSUMO",
                                        IFERROR(
                                            IF(
                                                INDEX(
                                                    Insumos!C:C,
                                                    MATCH(
                                                        A486&amp;B486,
                                                        Insumos!I:I,
                                                        0)
                                                )="Equipamento",
                                                INDEX(
                                                    Insumos!F:F,
                                                    MATCH(
                                                        A486&amp;B486,
                                                        Insumos!I:I,
                                                        0)
                                                ),
                                                0
                                            ),
                                            "Não encontrado"),
                                        IFERROR(
                                            INDEX(O:O,
                                                MATCH(
                                                    A486&amp;B486,AG:AG,
                                                    0)
                                            ),
                                            "Não encontrado")
                                    )</f>
        <v>0</v>
      </c>
      <c r="O486" s="64">
        <f t="shared" si="322"/>
        <v>0</v>
      </c>
      <c r="P486" s="64">
        <f>IF(
                        C486="INSUMO",
                                        IFERROR(
                                            IF(
                                                INDEX(
                                                    Insumos!C:C,
                                                    MATCH(
                                                        A486&amp;B486,
                                                        Insumos!I:I,
                                                        0)
                                                )="Transporte",
                                                INDEX(
                                                    Insumos!F:F,
                                                    MATCH(
                                                        A486&amp;B486,
                                                        Insumos!I:I,
                                                        0)
                                                ),
                                                0
                                            ),
                                            "Não encontrado"),
                                        IFERROR(
                                            INDEX(Q:Q,
                                                MATCH(
                                                    A486&amp;B486,AG:AG,
                                                    0)
                                            ),
                                            "Não encontrado")
                                    )</f>
        <v>0</v>
      </c>
      <c r="Q486" s="64">
        <f t="shared" si="323"/>
        <v>0</v>
      </c>
      <c r="R486" s="64">
        <f>IF(
                        C486="INSUMO",
                                        IFERROR(
                                            IF(
                                                INDEX(
                                                    Insumos!C:C,
                                                    MATCH(
                                                        A486&amp;B486,
                                                        Insumos!I:I,
                                                        0)
                                                )="Terceirizados",
                                                INDEX(
                                                    Insumos!F:F,
                                                    MATCH(
                                                        A486&amp;B486,
                                                        Insumos!I:I,
                                                        0)
                                                ),
                                                0
                                            ),
                                            "Não encontrado"),
                                        IFERROR(
                                            INDEX(S:S,
                                                MATCH(
                                                    A486&amp;B486,AG:AG,
                                                    0)
                                            ),
                                            "Não encontrado")
                                    )</f>
        <v>0</v>
      </c>
      <c r="S486" s="64">
        <f t="shared" si="324"/>
        <v>0</v>
      </c>
      <c r="T486" s="64">
        <f>IF(
                        C486="INSUMO",
                                        IFERROR(
                                            IF(
                                                INDEX(
                                                    Insumos!C:C,
                                                    MATCH(
                                                        A486&amp;B486,
                                                        Insumos!I:I,
                                                        0)
                                                )="Comissionamento",
                                                INDEX(
                                                    Insumos!F:F,
                                                    MATCH(
                                                        A486&amp;B486,
                                                        Insumos!I:I,
                                                        0)
                                                ),
                                                0
                                            ),
                                            "Não encontrado"),
                                        IFERROR(
                                            INDEX(U:U,
                                                MATCH(
                                                    A486&amp;B486,AG:AG,
                                                    0)
                                            ),
                                            "Não encontrado")
                                    )</f>
        <v>0</v>
      </c>
      <c r="U486" s="64">
        <f t="shared" si="325"/>
        <v>0</v>
      </c>
      <c r="V486" s="64">
        <f>IF(
                        C486="INSUMO",
                                        IFERROR(
                                            IF(
                                                INDEX(
                                                    Insumos!C:C,
                                                    MATCH(
                                                        A486&amp;B486,
                                                        Insumos!I:I,
                                                        0)
                                                )="Verba",
                                                INDEX(
                                                    Insumos!F:F,
                                                    MATCH(
                                                        A486&amp;B486,
                                                        Insumos!I:I,
                                                        0)
                                                ),
                                                0
                                            ),
                                            "Não encontrado"),
                                        IFERROR(
                                            INDEX(W:W,
                                                MATCH(
                                                    A486&amp;B486,AG:AG,
                                                    0)
                                            ),
                                            "Não encontrado")
                                    )</f>
        <v>0</v>
      </c>
      <c r="W486" s="64">
        <f t="shared" si="326"/>
        <v>0</v>
      </c>
      <c r="X486" s="64">
        <f>IF(
                        C486="INSUMO",
                                        IFERROR(
                                            IF(
                                                INDEX(
                                                    Insumos!C:C,
                                                    MATCH(
                                                        A486&amp;B486,
                                                        Insumos!I:I,
                                                        0)
                                                )="Outro",
                                                INDEX(
                                                    Insumos!F:F,
                                                    MATCH(
                                                        A486&amp;B486,
                                                        Insumos!I:I,
                                                        0)
                                                ),
                                                0
                                            ),
                                            "Não encontrado"),
                                        IFERROR(
                                            INDEX(Y:Y,
                                                MATCH(
                                                    A486&amp;B486,AG:AG,
                                                    0)
                                            ),
                                            "Não encontrado")
                                    )</f>
        <v>0</v>
      </c>
      <c r="Y486" s="64">
        <f t="shared" si="327"/>
        <v>0</v>
      </c>
      <c r="Z486" s="64">
        <f>IF(
                            C486="INSUMO",
                            IFERROR(
                                INDEX(
                                    Insumos!F:F,
                                    MATCH(
                                        A486&amp;B486,
                                        Insumos!I:I,
                                        0)
                                ),
                                "Não encontrado"),
                            IFERROR(
                                INDEX(AA:AA,
                                    MATCH(
                                        A486&amp;B486,AG:AG,
                                        0)
                                ),
                                "Não encontrado")
                        )</f>
        <v>4.43</v>
      </c>
      <c r="AA486" s="64">
        <f t="shared" si="328"/>
        <v>1.4743039999999998</v>
      </c>
      <c r="AB486" s="65"/>
      <c r="AC486" s="65"/>
      <c r="AD486" s="62" t="s">
        <v>39</v>
      </c>
      <c r="AE486" s="66"/>
      <c r="AF486" s="66"/>
    </row>
    <row r="487" spans="1:33" x14ac:dyDescent="0.25">
      <c r="A487" s="137" t="s">
        <v>567</v>
      </c>
      <c r="B487" s="68" t="s">
        <v>38</v>
      </c>
      <c r="C487" s="69" t="s">
        <v>45</v>
      </c>
      <c r="D487" s="70" t="s">
        <v>40</v>
      </c>
      <c r="E487" s="70" t="s">
        <v>568</v>
      </c>
      <c r="F487" s="71" t="s">
        <v>78</v>
      </c>
      <c r="G487" s="71">
        <v>4</v>
      </c>
      <c r="H487" s="72">
        <f>IF(
                        C487="INSUMO",
                                        IFERROR(
                                            IF(
                                                INDEX(
                                                    Insumos!C:C,
                                                    MATCH(
                                                        A487&amp;B487,
                                                        Insumos!I:I,
                                                        0)
                                                )="Material",
                                                INDEX(
                                                    Insumos!F:F,
                                                    MATCH(
                                                        A487&amp;B487,
                                                        Insumos!I:I,
                                                        0)
                                                ),
                                                0
                                            ),
                                            "Não encontrado"),
                                        IFERROR(
                                            INDEX(I:I,
                                                MATCH(
                                                    A487&amp;B487,AG:AG,
                                                    0)
                                            ),
                                            "Não encontrado")
                                    )</f>
        <v>1.35</v>
      </c>
      <c r="I487" s="72">
        <f t="shared" si="319"/>
        <v>5.4</v>
      </c>
      <c r="J487" s="72">
        <f t="shared" si="320"/>
        <v>0</v>
      </c>
      <c r="K487" s="72">
        <f t="shared" si="320"/>
        <v>0</v>
      </c>
      <c r="L487" s="72">
        <f>IF(
                        C487="INSUMO",
                                        IFERROR(
                                            IF(
                                                INDEX(
                                                    Insumos!C:C,
                                                    MATCH(
                                                        A487&amp;B487,
                                                        Insumos!I:I,
                                                        0)
                                                )="Mao_obra",
                                                INDEX(
                                                    Insumos!F:F,
                                                    MATCH(
                                                        A487&amp;B487,
                                                        Insumos!I:I,
                                                        0)
                                                ),
                                                0
                                            ),
                                            "Não encontrado"),
                                        IFERROR(
                                            INDEX(M:M,
                                                MATCH(
                                                    A487&amp;B487,AG:AG,
                                                    0)
                                            ),
                                            "Não encontrado")
                                    )</f>
        <v>0</v>
      </c>
      <c r="M487" s="72">
        <f t="shared" si="321"/>
        <v>0</v>
      </c>
      <c r="N487" s="72">
        <f>IF(
                        C487="INSUMO",
                                        IFERROR(
                                            IF(
                                                INDEX(
                                                    Insumos!C:C,
                                                    MATCH(
                                                        A487&amp;B487,
                                                        Insumos!I:I,
                                                        0)
                                                )="Equipamento",
                                                INDEX(
                                                    Insumos!F:F,
                                                    MATCH(
                                                        A487&amp;B487,
                                                        Insumos!I:I,
                                                        0)
                                                ),
                                                0
                                            ),
                                            "Não encontrado"),
                                        IFERROR(
                                            INDEX(O:O,
                                                MATCH(
                                                    A487&amp;B487,AG:AG,
                                                    0)
                                            ),
                                            "Não encontrado")
                                    )</f>
        <v>0</v>
      </c>
      <c r="O487" s="72">
        <f t="shared" si="322"/>
        <v>0</v>
      </c>
      <c r="P487" s="72">
        <f>IF(
                        C487="INSUMO",
                                        IFERROR(
                                            IF(
                                                INDEX(
                                                    Insumos!C:C,
                                                    MATCH(
                                                        A487&amp;B487,
                                                        Insumos!I:I,
                                                        0)
                                                )="Transporte",
                                                INDEX(
                                                    Insumos!F:F,
                                                    MATCH(
                                                        A487&amp;B487,
                                                        Insumos!I:I,
                                                        0)
                                                ),
                                                0
                                            ),
                                            "Não encontrado"),
                                        IFERROR(
                                            INDEX(Q:Q,
                                                MATCH(
                                                    A487&amp;B487,AG:AG,
                                                    0)
                                            ),
                                            "Não encontrado")
                                    )</f>
        <v>0</v>
      </c>
      <c r="Q487" s="72">
        <f t="shared" si="323"/>
        <v>0</v>
      </c>
      <c r="R487" s="72">
        <f>IF(
                        C487="INSUMO",
                                        IFERROR(
                                            IF(
                                                INDEX(
                                                    Insumos!C:C,
                                                    MATCH(
                                                        A487&amp;B487,
                                                        Insumos!I:I,
                                                        0)
                                                )="Terceirizados",
                                                INDEX(
                                                    Insumos!F:F,
                                                    MATCH(
                                                        A487&amp;B487,
                                                        Insumos!I:I,
                                                        0)
                                                ),
                                                0
                                            ),
                                            "Não encontrado"),
                                        IFERROR(
                                            INDEX(S:S,
                                                MATCH(
                                                    A487&amp;B487,AG:AG,
                                                    0)
                                            ),
                                            "Não encontrado")
                                    )</f>
        <v>0</v>
      </c>
      <c r="S487" s="72">
        <f t="shared" si="324"/>
        <v>0</v>
      </c>
      <c r="T487" s="72">
        <f>IF(
                        C487="INSUMO",
                                        IFERROR(
                                            IF(
                                                INDEX(
                                                    Insumos!C:C,
                                                    MATCH(
                                                        A487&amp;B487,
                                                        Insumos!I:I,
                                                        0)
                                                )="Comissionamento",
                                                INDEX(
                                                    Insumos!F:F,
                                                    MATCH(
                                                        A487&amp;B487,
                                                        Insumos!I:I,
                                                        0)
                                                ),
                                                0
                                            ),
                                            "Não encontrado"),
                                        IFERROR(
                                            INDEX(U:U,
                                                MATCH(
                                                    A487&amp;B487,AG:AG,
                                                    0)
                                            ),
                                            "Não encontrado")
                                    )</f>
        <v>0</v>
      </c>
      <c r="U487" s="72">
        <f t="shared" si="325"/>
        <v>0</v>
      </c>
      <c r="V487" s="72">
        <f>IF(
                        C487="INSUMO",
                                        IFERROR(
                                            IF(
                                                INDEX(
                                                    Insumos!C:C,
                                                    MATCH(
                                                        A487&amp;B487,
                                                        Insumos!I:I,
                                                        0)
                                                )="Verba",
                                                INDEX(
                                                    Insumos!F:F,
                                                    MATCH(
                                                        A487&amp;B487,
                                                        Insumos!I:I,
                                                        0)
                                                ),
                                                0
                                            ),
                                            "Não encontrado"),
                                        IFERROR(
                                            INDEX(W:W,
                                                MATCH(
                                                    A487&amp;B487,AG:AG,
                                                    0)
                                            ),
                                            "Não encontrado")
                                    )</f>
        <v>0</v>
      </c>
      <c r="W487" s="72">
        <f t="shared" si="326"/>
        <v>0</v>
      </c>
      <c r="X487" s="72">
        <f>IF(
                        C487="INSUMO",
                                        IFERROR(
                                            IF(
                                                INDEX(
                                                    Insumos!C:C,
                                                    MATCH(
                                                        A487&amp;B487,
                                                        Insumos!I:I,
                                                        0)
                                                )="Outro",
                                                INDEX(
                                                    Insumos!F:F,
                                                    MATCH(
                                                        A487&amp;B487,
                                                        Insumos!I:I,
                                                        0)
                                                ),
                                                0
                                            ),
                                            "Não encontrado"),
                                        IFERROR(
                                            INDEX(Y:Y,
                                                MATCH(
                                                    A487&amp;B487,AG:AG,
                                                    0)
                                            ),
                                            "Não encontrado")
                                    )</f>
        <v>0</v>
      </c>
      <c r="Y487" s="72">
        <f t="shared" si="327"/>
        <v>0</v>
      </c>
      <c r="Z487" s="72">
        <f>IF(
                            C487="INSUMO",
                            IFERROR(
                                INDEX(
                                    Insumos!F:F,
                                    MATCH(
                                        A487&amp;B487,
                                        Insumos!I:I,
                                        0)
                                ),
                                "Não encontrado"),
                            IFERROR(
                                INDEX(AA:AA,
                                    MATCH(
                                        A487&amp;B487,AG:AG,
                                        0)
                                ),
                                "Não encontrado")
                        )</f>
        <v>1.35</v>
      </c>
      <c r="AA487" s="72">
        <f t="shared" si="328"/>
        <v>5.4</v>
      </c>
      <c r="AB487" s="73"/>
      <c r="AC487" s="73"/>
      <c r="AD487" s="70" t="s">
        <v>39</v>
      </c>
      <c r="AE487" s="74"/>
      <c r="AF487" s="74"/>
    </row>
    <row r="488" spans="1:33" x14ac:dyDescent="0.25">
      <c r="A488" s="138" t="s">
        <v>573</v>
      </c>
      <c r="B488" s="60" t="s">
        <v>38</v>
      </c>
      <c r="C488" s="61" t="s">
        <v>45</v>
      </c>
      <c r="D488" s="62" t="s">
        <v>40</v>
      </c>
      <c r="E488" s="62" t="s">
        <v>574</v>
      </c>
      <c r="F488" s="63" t="s">
        <v>78</v>
      </c>
      <c r="G488" s="63">
        <v>1</v>
      </c>
      <c r="H488" s="64">
        <f>IF(
                        C488="INSUMO",
                                        IFERROR(
                                            IF(
                                                INDEX(
                                                    Insumos!C:C,
                                                    MATCH(
                                                        A488&amp;B488,
                                                        Insumos!I:I,
                                                        0)
                                                )="Material",
                                                INDEX(
                                                    Insumos!F:F,
                                                    MATCH(
                                                        A488&amp;B488,
                                                        Insumos!I:I,
                                                        0)
                                                ),
                                                0
                                            ),
                                            "Não encontrado"),
                                        IFERROR(
                                            INDEX(I:I,
                                                MATCH(
                                                    A488&amp;B488,AG:AG,
                                                    0)
                                            ),
                                            "Não encontrado")
                                    )</f>
        <v>70.819999999999993</v>
      </c>
      <c r="I488" s="64">
        <f t="shared" si="319"/>
        <v>70.819999999999993</v>
      </c>
      <c r="J488" s="64">
        <f t="shared" si="320"/>
        <v>0</v>
      </c>
      <c r="K488" s="64">
        <f t="shared" si="320"/>
        <v>0</v>
      </c>
      <c r="L488" s="64">
        <f>IF(
                        C488="INSUMO",
                                        IFERROR(
                                            IF(
                                                INDEX(
                                                    Insumos!C:C,
                                                    MATCH(
                                                        A488&amp;B488,
                                                        Insumos!I:I,
                                                        0)
                                                )="Mao_obra",
                                                INDEX(
                                                    Insumos!F:F,
                                                    MATCH(
                                                        A488&amp;B488,
                                                        Insumos!I:I,
                                                        0)
                                                ),
                                                0
                                            ),
                                            "Não encontrado"),
                                        IFERROR(
                                            INDEX(M:M,
                                                MATCH(
                                                    A488&amp;B488,AG:AG,
                                                    0)
                                            ),
                                            "Não encontrado")
                                    )</f>
        <v>0</v>
      </c>
      <c r="M488" s="64">
        <f t="shared" si="321"/>
        <v>0</v>
      </c>
      <c r="N488" s="64">
        <f>IF(
                        C488="INSUMO",
                                        IFERROR(
                                            IF(
                                                INDEX(
                                                    Insumos!C:C,
                                                    MATCH(
                                                        A488&amp;B488,
                                                        Insumos!I:I,
                                                        0)
                                                )="Equipamento",
                                                INDEX(
                                                    Insumos!F:F,
                                                    MATCH(
                                                        A488&amp;B488,
                                                        Insumos!I:I,
                                                        0)
                                                ),
                                                0
                                            ),
                                            "Não encontrado"),
                                        IFERROR(
                                            INDEX(O:O,
                                                MATCH(
                                                    A488&amp;B488,AG:AG,
                                                    0)
                                            ),
                                            "Não encontrado")
                                    )</f>
        <v>0</v>
      </c>
      <c r="O488" s="64">
        <f t="shared" si="322"/>
        <v>0</v>
      </c>
      <c r="P488" s="64">
        <f>IF(
                        C488="INSUMO",
                                        IFERROR(
                                            IF(
                                                INDEX(
                                                    Insumos!C:C,
                                                    MATCH(
                                                        A488&amp;B488,
                                                        Insumos!I:I,
                                                        0)
                                                )="Transporte",
                                                INDEX(
                                                    Insumos!F:F,
                                                    MATCH(
                                                        A488&amp;B488,
                                                        Insumos!I:I,
                                                        0)
                                                ),
                                                0
                                            ),
                                            "Não encontrado"),
                                        IFERROR(
                                            INDEX(Q:Q,
                                                MATCH(
                                                    A488&amp;B488,AG:AG,
                                                    0)
                                            ),
                                            "Não encontrado")
                                    )</f>
        <v>0</v>
      </c>
      <c r="Q488" s="64">
        <f t="shared" si="323"/>
        <v>0</v>
      </c>
      <c r="R488" s="64">
        <f>IF(
                        C488="INSUMO",
                                        IFERROR(
                                            IF(
                                                INDEX(
                                                    Insumos!C:C,
                                                    MATCH(
                                                        A488&amp;B488,
                                                        Insumos!I:I,
                                                        0)
                                                )="Terceirizados",
                                                INDEX(
                                                    Insumos!F:F,
                                                    MATCH(
                                                        A488&amp;B488,
                                                        Insumos!I:I,
                                                        0)
                                                ),
                                                0
                                            ),
                                            "Não encontrado"),
                                        IFERROR(
                                            INDEX(S:S,
                                                MATCH(
                                                    A488&amp;B488,AG:AG,
                                                    0)
                                            ),
                                            "Não encontrado")
                                    )</f>
        <v>0</v>
      </c>
      <c r="S488" s="64">
        <f t="shared" si="324"/>
        <v>0</v>
      </c>
      <c r="T488" s="64">
        <f>IF(
                        C488="INSUMO",
                                        IFERROR(
                                            IF(
                                                INDEX(
                                                    Insumos!C:C,
                                                    MATCH(
                                                        A488&amp;B488,
                                                        Insumos!I:I,
                                                        0)
                                                )="Comissionamento",
                                                INDEX(
                                                    Insumos!F:F,
                                                    MATCH(
                                                        A488&amp;B488,
                                                        Insumos!I:I,
                                                        0)
                                                ),
                                                0
                                            ),
                                            "Não encontrado"),
                                        IFERROR(
                                            INDEX(U:U,
                                                MATCH(
                                                    A488&amp;B488,AG:AG,
                                                    0)
                                            ),
                                            "Não encontrado")
                                    )</f>
        <v>0</v>
      </c>
      <c r="U488" s="64">
        <f t="shared" si="325"/>
        <v>0</v>
      </c>
      <c r="V488" s="64">
        <f>IF(
                        C488="INSUMO",
                                        IFERROR(
                                            IF(
                                                INDEX(
                                                    Insumos!C:C,
                                                    MATCH(
                                                        A488&amp;B488,
                                                        Insumos!I:I,
                                                        0)
                                                )="Verba",
                                                INDEX(
                                                    Insumos!F:F,
                                                    MATCH(
                                                        A488&amp;B488,
                                                        Insumos!I:I,
                                                        0)
                                                ),
                                                0
                                            ),
                                            "Não encontrado"),
                                        IFERROR(
                                            INDEX(W:W,
                                                MATCH(
                                                    A488&amp;B488,AG:AG,
                                                    0)
                                            ),
                                            "Não encontrado")
                                    )</f>
        <v>0</v>
      </c>
      <c r="W488" s="64">
        <f t="shared" si="326"/>
        <v>0</v>
      </c>
      <c r="X488" s="64">
        <f>IF(
                        C488="INSUMO",
                                        IFERROR(
                                            IF(
                                                INDEX(
                                                    Insumos!C:C,
                                                    MATCH(
                                                        A488&amp;B488,
                                                        Insumos!I:I,
                                                        0)
                                                )="Outro",
                                                INDEX(
                                                    Insumos!F:F,
                                                    MATCH(
                                                        A488&amp;B488,
                                                        Insumos!I:I,
                                                        0)
                                                ),
                                                0
                                            ),
                                            "Não encontrado"),
                                        IFERROR(
                                            INDEX(Y:Y,
                                                MATCH(
                                                    A488&amp;B488,AG:AG,
                                                    0)
                                            ),
                                            "Não encontrado")
                                    )</f>
        <v>0</v>
      </c>
      <c r="Y488" s="64">
        <f t="shared" si="327"/>
        <v>0</v>
      </c>
      <c r="Z488" s="64">
        <f>IF(
                            C488="INSUMO",
                            IFERROR(
                                INDEX(
                                    Insumos!F:F,
                                    MATCH(
                                        A488&amp;B488,
                                        Insumos!I:I,
                                        0)
                                ),
                                "Não encontrado"),
                            IFERROR(
                                INDEX(AA:AA,
                                    MATCH(
                                        A488&amp;B488,AG:AG,
                                        0)
                                ),
                                "Não encontrado")
                        )</f>
        <v>70.819999999999993</v>
      </c>
      <c r="AA488" s="64">
        <f t="shared" si="328"/>
        <v>70.819999999999993</v>
      </c>
      <c r="AB488" s="65"/>
      <c r="AC488" s="65"/>
      <c r="AD488" s="62" t="s">
        <v>39</v>
      </c>
      <c r="AE488" s="66"/>
      <c r="AF488" s="66"/>
    </row>
    <row r="489" spans="1:33" x14ac:dyDescent="0.25">
      <c r="A489" s="136" t="s">
        <v>575</v>
      </c>
      <c r="B489" s="51" t="s">
        <v>76</v>
      </c>
      <c r="C489" s="52" t="s">
        <v>39</v>
      </c>
      <c r="D489" s="53" t="s">
        <v>40</v>
      </c>
      <c r="E489" s="53" t="s">
        <v>576</v>
      </c>
      <c r="F489" s="54" t="s">
        <v>78</v>
      </c>
      <c r="G489" s="55"/>
      <c r="H489" s="56"/>
      <c r="I489" s="56">
        <f>SUM(I490:I492)</f>
        <v>17.5</v>
      </c>
      <c r="J489" s="56"/>
      <c r="K489" s="56">
        <f>SUM(K490:K492)</f>
        <v>12.391912896000001</v>
      </c>
      <c r="L489" s="56"/>
      <c r="M489" s="56">
        <f>SUM(M490:M492)</f>
        <v>10.759912895999999</v>
      </c>
      <c r="N489" s="56"/>
      <c r="O489" s="56">
        <f>SUM(O490:O492)</f>
        <v>0</v>
      </c>
      <c r="P489" s="56"/>
      <c r="Q489" s="56">
        <f>SUM(Q490:Q492)</f>
        <v>0</v>
      </c>
      <c r="R489" s="56"/>
      <c r="S489" s="56">
        <f>SUM(S490:S492)</f>
        <v>0</v>
      </c>
      <c r="T489" s="56"/>
      <c r="U489" s="56">
        <f>SUM(U490:U492)</f>
        <v>0</v>
      </c>
      <c r="V489" s="56"/>
      <c r="W489" s="56">
        <f>SUM(W490:W492)</f>
        <v>0</v>
      </c>
      <c r="X489" s="56"/>
      <c r="Y489" s="56">
        <f>SUM(Y490:Y492)</f>
        <v>1.6319999999999999</v>
      </c>
      <c r="Z489" s="56"/>
      <c r="AA489" s="56">
        <f>SUM(AA490:AA492)</f>
        <v>29.891912896000001</v>
      </c>
      <c r="AB489" s="57" t="s">
        <v>39</v>
      </c>
      <c r="AC489" s="57"/>
      <c r="AD489" s="53" t="s">
        <v>39</v>
      </c>
      <c r="AE489" s="58" t="s">
        <v>39</v>
      </c>
      <c r="AF489" s="58" t="s">
        <v>79</v>
      </c>
      <c r="AG489" t="str">
        <f>A489&amp;B489&amp;C489</f>
        <v>0107PRÓPRIA</v>
      </c>
    </row>
    <row r="490" spans="1:33" x14ac:dyDescent="0.25">
      <c r="A490" s="137" t="s">
        <v>189</v>
      </c>
      <c r="B490" s="68" t="s">
        <v>38</v>
      </c>
      <c r="C490" s="69" t="s">
        <v>86</v>
      </c>
      <c r="D490" s="70" t="s">
        <v>40</v>
      </c>
      <c r="E490" s="70" t="s">
        <v>190</v>
      </c>
      <c r="F490" s="71" t="s">
        <v>90</v>
      </c>
      <c r="G490" s="71">
        <v>0.16</v>
      </c>
      <c r="H490" s="72">
        <f>IF(
                        C490="INSUMO",
                                        IFERROR(
                                            IF(
                                                INDEX(
                                                    Insumos!C:C,
                                                    MATCH(
                                                        A490&amp;B490,
                                                        Insumos!I:I,
                                                        0)
                                                )="Material",
                                                INDEX(
                                                    Insumos!F:F,
                                                    MATCH(
                                                        A490&amp;B490,
                                                        Insumos!I:I,
                                                        0)
                                                ),
                                                0
                                            ),
                                            "Não encontrado"),
                                        IFERROR(
                                            INDEX(I:I,
                                                MATCH(
                                                    A490&amp;B490,AG:AG,
                                                    0)
                                            ),
                                            "Não encontrado")
                                    )</f>
        <v>0</v>
      </c>
      <c r="I490" s="72">
        <f>H490*G490/1</f>
        <v>0</v>
      </c>
      <c r="J490" s="72">
        <f t="shared" ref="J490:K492" si="329">T490 + N490 + L490 + X490 + R490 + P490 + V490</f>
        <v>30.794416399999996</v>
      </c>
      <c r="K490" s="72">
        <f t="shared" si="329"/>
        <v>4.9271066239999994</v>
      </c>
      <c r="L490" s="72">
        <f>IF(
                        C490="INSUMO",
                                        IFERROR(
                                            IF(
                                                INDEX(
                                                    Insumos!C:C,
                                                    MATCH(
                                                        A490&amp;B490,
                                                        Insumos!I:I,
                                                        0)
                                                )="Mao_obra",
                                                INDEX(
                                                    Insumos!F:F,
                                                    MATCH(
                                                        A490&amp;B490,
                                                        Insumos!I:I,
                                                        0)
                                                ),
                                                0
                                            ),
                                            "Não encontrado"),
                                        IFERROR(
                                            INDEX(M:M,
                                                MATCH(
                                                    A490&amp;B490,AG:AG,
                                                    0)
                                            ),
                                            "Não encontrado")
                                    )</f>
        <v>25.694416399999998</v>
      </c>
      <c r="M490" s="72">
        <f>L490*G490/1</f>
        <v>4.1111066239999996</v>
      </c>
      <c r="N490" s="72">
        <f>IF(
                        C490="INSUMO",
                                        IFERROR(
                                            IF(
                                                INDEX(
                                                    Insumos!C:C,
                                                    MATCH(
                                                        A490&amp;B490,
                                                        Insumos!I:I,
                                                        0)
                                                )="Equipamento",
                                                INDEX(
                                                    Insumos!F:F,
                                                    MATCH(
                                                        A490&amp;B490,
                                                        Insumos!I:I,
                                                        0)
                                                ),
                                                0
                                            ),
                                            "Não encontrado"),
                                        IFERROR(
                                            INDEX(O:O,
                                                MATCH(
                                                    A490&amp;B490,AG:AG,
                                                    0)
                                            ),
                                            "Não encontrado")
                                    )</f>
        <v>0</v>
      </c>
      <c r="O490" s="72">
        <f>N490*G490/1</f>
        <v>0</v>
      </c>
      <c r="P490" s="72">
        <f>IF(
                        C490="INSUMO",
                                        IFERROR(
                                            IF(
                                                INDEX(
                                                    Insumos!C:C,
                                                    MATCH(
                                                        A490&amp;B490,
                                                        Insumos!I:I,
                                                        0)
                                                )="Transporte",
                                                INDEX(
                                                    Insumos!F:F,
                                                    MATCH(
                                                        A490&amp;B490,
                                                        Insumos!I:I,
                                                        0)
                                                ),
                                                0
                                            ),
                                            "Não encontrado"),
                                        IFERROR(
                                            INDEX(Q:Q,
                                                MATCH(
                                                    A490&amp;B490,AG:AG,
                                                    0)
                                            ),
                                            "Não encontrado")
                                    )</f>
        <v>0</v>
      </c>
      <c r="Q490" s="72">
        <f>P490*G490/1</f>
        <v>0</v>
      </c>
      <c r="R490" s="72">
        <f>IF(
                        C490="INSUMO",
                                        IFERROR(
                                            IF(
                                                INDEX(
                                                    Insumos!C:C,
                                                    MATCH(
                                                        A490&amp;B490,
                                                        Insumos!I:I,
                                                        0)
                                                )="Terceirizados",
                                                INDEX(
                                                    Insumos!F:F,
                                                    MATCH(
                                                        A490&amp;B490,
                                                        Insumos!I:I,
                                                        0)
                                                ),
                                                0
                                            ),
                                            "Não encontrado"),
                                        IFERROR(
                                            INDEX(S:S,
                                                MATCH(
                                                    A490&amp;B490,AG:AG,
                                                    0)
                                            ),
                                            "Não encontrado")
                                    )</f>
        <v>0</v>
      </c>
      <c r="S490" s="72">
        <f>R490*G490/1</f>
        <v>0</v>
      </c>
      <c r="T490" s="72">
        <f>IF(
                        C490="INSUMO",
                                        IFERROR(
                                            IF(
                                                INDEX(
                                                    Insumos!C:C,
                                                    MATCH(
                                                        A490&amp;B490,
                                                        Insumos!I:I,
                                                        0)
                                                )="Comissionamento",
                                                INDEX(
                                                    Insumos!F:F,
                                                    MATCH(
                                                        A490&amp;B490,
                                                        Insumos!I:I,
                                                        0)
                                                ),
                                                0
                                            ),
                                            "Não encontrado"),
                                        IFERROR(
                                            INDEX(U:U,
                                                MATCH(
                                                    A490&amp;B490,AG:AG,
                                                    0)
                                            ),
                                            "Não encontrado")
                                    )</f>
        <v>0</v>
      </c>
      <c r="U490" s="72">
        <f>T490*G490/1</f>
        <v>0</v>
      </c>
      <c r="V490" s="72">
        <f>IF(
                        C490="INSUMO",
                                        IFERROR(
                                            IF(
                                                INDEX(
                                                    Insumos!C:C,
                                                    MATCH(
                                                        A490&amp;B490,
                                                        Insumos!I:I,
                                                        0)
                                                )="Verba",
                                                INDEX(
                                                    Insumos!F:F,
                                                    MATCH(
                                                        A490&amp;B490,
                                                        Insumos!I:I,
                                                        0)
                                                ),
                                                0
                                            ),
                                            "Não encontrado"),
                                        IFERROR(
                                            INDEX(W:W,
                                                MATCH(
                                                    A490&amp;B490,AG:AG,
                                                    0)
                                            ),
                                            "Não encontrado")
                                    )</f>
        <v>0</v>
      </c>
      <c r="W490" s="72">
        <f>V490*G490/1</f>
        <v>0</v>
      </c>
      <c r="X490" s="72">
        <f>IF(
                        C490="INSUMO",
                                        IFERROR(
                                            IF(
                                                INDEX(
                                                    Insumos!C:C,
                                                    MATCH(
                                                        A490&amp;B490,
                                                        Insumos!I:I,
                                                        0)
                                                )="Outro",
                                                INDEX(
                                                    Insumos!F:F,
                                                    MATCH(
                                                        A490&amp;B490,
                                                        Insumos!I:I,
                                                        0)
                                                ),
                                                0
                                            ),
                                            "Não encontrado"),
                                        IFERROR(
                                            INDEX(Y:Y,
                                                MATCH(
                                                    A490&amp;B490,AG:AG,
                                                    0)
                                            ),
                                            "Não encontrado")
                                    )</f>
        <v>5.0999999999999996</v>
      </c>
      <c r="Y490" s="72">
        <f>X490*G490/1</f>
        <v>0.81599999999999995</v>
      </c>
      <c r="Z490" s="72">
        <f>IF(
                            C490="INSUMO",
                            IFERROR(
                                INDEX(
                                    Insumos!F:F,
                                    MATCH(
                                        A490&amp;B490,
                                        Insumos!I:I,
                                        0)
                                ),
                                "Não encontrado"),
                            IFERROR(
                                INDEX(AA:AA,
                                    MATCH(
                                        A490&amp;B490,AG:AG,
                                        0)
                                ),
                                "Não encontrado")
                        )</f>
        <v>30.794416399999999</v>
      </c>
      <c r="AA490" s="72">
        <f>G490*Z490</f>
        <v>4.9271066240000003</v>
      </c>
      <c r="AB490" s="73"/>
      <c r="AC490" s="73"/>
      <c r="AD490" s="70" t="s">
        <v>39</v>
      </c>
      <c r="AE490" s="74"/>
      <c r="AF490" s="74"/>
    </row>
    <row r="491" spans="1:33" x14ac:dyDescent="0.25">
      <c r="A491" s="138" t="s">
        <v>191</v>
      </c>
      <c r="B491" s="60" t="s">
        <v>38</v>
      </c>
      <c r="C491" s="61" t="s">
        <v>86</v>
      </c>
      <c r="D491" s="62" t="s">
        <v>40</v>
      </c>
      <c r="E491" s="62" t="s">
        <v>192</v>
      </c>
      <c r="F491" s="63" t="s">
        <v>90</v>
      </c>
      <c r="G491" s="63">
        <v>0.16</v>
      </c>
      <c r="H491" s="64">
        <f>IF(
                        C491="INSUMO",
                                        IFERROR(
                                            IF(
                                                INDEX(
                                                    Insumos!C:C,
                                                    MATCH(
                                                        A491&amp;B491,
                                                        Insumos!I:I,
                                                        0)
                                                )="Material",
                                                INDEX(
                                                    Insumos!F:F,
                                                    MATCH(
                                                        A491&amp;B491,
                                                        Insumos!I:I,
                                                        0)
                                                ),
                                                0
                                            ),
                                            "Não encontrado"),
                                        IFERROR(
                                            INDEX(I:I,
                                                MATCH(
                                                    A491&amp;B491,AG:AG,
                                                    0)
                                            ),
                                            "Não encontrado")
                                    )</f>
        <v>0</v>
      </c>
      <c r="I491" s="64">
        <f>H491*G491/1</f>
        <v>0</v>
      </c>
      <c r="J491" s="64">
        <f t="shared" si="329"/>
        <v>46.655039200000004</v>
      </c>
      <c r="K491" s="64">
        <f t="shared" si="329"/>
        <v>7.4648062720000006</v>
      </c>
      <c r="L491" s="64">
        <f>IF(
                        C491="INSUMO",
                                        IFERROR(
                                            IF(
                                                INDEX(
                                                    Insumos!C:C,
                                                    MATCH(
                                                        A491&amp;B491,
                                                        Insumos!I:I,
                                                        0)
                                                )="Mao_obra",
                                                INDEX(
                                                    Insumos!F:F,
                                                    MATCH(
                                                        A491&amp;B491,
                                                        Insumos!I:I,
                                                        0)
                                                ),
                                                0
                                            ),
                                            "Não encontrado"),
                                        IFERROR(
                                            INDEX(M:M,
                                                MATCH(
                                                    A491&amp;B491,AG:AG,
                                                    0)
                                            ),
                                            "Não encontrado")
                                    )</f>
        <v>41.555039200000003</v>
      </c>
      <c r="M491" s="64">
        <f>L491*G491/1</f>
        <v>6.6488062720000007</v>
      </c>
      <c r="N491" s="64">
        <f>IF(
                        C491="INSUMO",
                                        IFERROR(
                                            IF(
                                                INDEX(
                                                    Insumos!C:C,
                                                    MATCH(
                                                        A491&amp;B491,
                                                        Insumos!I:I,
                                                        0)
                                                )="Equipamento",
                                                INDEX(
                                                    Insumos!F:F,
                                                    MATCH(
                                                        A491&amp;B491,
                                                        Insumos!I:I,
                                                        0)
                                                ),
                                                0
                                            ),
                                            "Não encontrado"),
                                        IFERROR(
                                            INDEX(O:O,
                                                MATCH(
                                                    A491&amp;B491,AG:AG,
                                                    0)
                                            ),
                                            "Não encontrado")
                                    )</f>
        <v>0</v>
      </c>
      <c r="O491" s="64">
        <f>N491*G491/1</f>
        <v>0</v>
      </c>
      <c r="P491" s="64">
        <f>IF(
                        C491="INSUMO",
                                        IFERROR(
                                            IF(
                                                INDEX(
                                                    Insumos!C:C,
                                                    MATCH(
                                                        A491&amp;B491,
                                                        Insumos!I:I,
                                                        0)
                                                )="Transporte",
                                                INDEX(
                                                    Insumos!F:F,
                                                    MATCH(
                                                        A491&amp;B491,
                                                        Insumos!I:I,
                                                        0)
                                                ),
                                                0
                                            ),
                                            "Não encontrado"),
                                        IFERROR(
                                            INDEX(Q:Q,
                                                MATCH(
                                                    A491&amp;B491,AG:AG,
                                                    0)
                                            ),
                                            "Não encontrado")
                                    )</f>
        <v>0</v>
      </c>
      <c r="Q491" s="64">
        <f>P491*G491/1</f>
        <v>0</v>
      </c>
      <c r="R491" s="64">
        <f>IF(
                        C491="INSUMO",
                                        IFERROR(
                                            IF(
                                                INDEX(
                                                    Insumos!C:C,
                                                    MATCH(
                                                        A491&amp;B491,
                                                        Insumos!I:I,
                                                        0)
                                                )="Terceirizados",
                                                INDEX(
                                                    Insumos!F:F,
                                                    MATCH(
                                                        A491&amp;B491,
                                                        Insumos!I:I,
                                                        0)
                                                ),
                                                0
                                            ),
                                            "Não encontrado"),
                                        IFERROR(
                                            INDEX(S:S,
                                                MATCH(
                                                    A491&amp;B491,AG:AG,
                                                    0)
                                            ),
                                            "Não encontrado")
                                    )</f>
        <v>0</v>
      </c>
      <c r="S491" s="64">
        <f>R491*G491/1</f>
        <v>0</v>
      </c>
      <c r="T491" s="64">
        <f>IF(
                        C491="INSUMO",
                                        IFERROR(
                                            IF(
                                                INDEX(
                                                    Insumos!C:C,
                                                    MATCH(
                                                        A491&amp;B491,
                                                        Insumos!I:I,
                                                        0)
                                                )="Comissionamento",
                                                INDEX(
                                                    Insumos!F:F,
                                                    MATCH(
                                                        A491&amp;B491,
                                                        Insumos!I:I,
                                                        0)
                                                ),
                                                0
                                            ),
                                            "Não encontrado"),
                                        IFERROR(
                                            INDEX(U:U,
                                                MATCH(
                                                    A491&amp;B491,AG:AG,
                                                    0)
                                            ),
                                            "Não encontrado")
                                    )</f>
        <v>0</v>
      </c>
      <c r="U491" s="64">
        <f>T491*G491/1</f>
        <v>0</v>
      </c>
      <c r="V491" s="64">
        <f>IF(
                        C491="INSUMO",
                                        IFERROR(
                                            IF(
                                                INDEX(
                                                    Insumos!C:C,
                                                    MATCH(
                                                        A491&amp;B491,
                                                        Insumos!I:I,
                                                        0)
                                                )="Verba",
                                                INDEX(
                                                    Insumos!F:F,
                                                    MATCH(
                                                        A491&amp;B491,
                                                        Insumos!I:I,
                                                        0)
                                                ),
                                                0
                                            ),
                                            "Não encontrado"),
                                        IFERROR(
                                            INDEX(W:W,
                                                MATCH(
                                                    A491&amp;B491,AG:AG,
                                                    0)
                                            ),
                                            "Não encontrado")
                                    )</f>
        <v>0</v>
      </c>
      <c r="W491" s="64">
        <f>V491*G491/1</f>
        <v>0</v>
      </c>
      <c r="X491" s="64">
        <f>IF(
                        C491="INSUMO",
                                        IFERROR(
                                            IF(
                                                INDEX(
                                                    Insumos!C:C,
                                                    MATCH(
                                                        A491&amp;B491,
                                                        Insumos!I:I,
                                                        0)
                                                )="Outro",
                                                INDEX(
                                                    Insumos!F:F,
                                                    MATCH(
                                                        A491&amp;B491,
                                                        Insumos!I:I,
                                                        0)
                                                ),
                                                0
                                            ),
                                            "Não encontrado"),
                                        IFERROR(
                                            INDEX(Y:Y,
                                                MATCH(
                                                    A491&amp;B491,AG:AG,
                                                    0)
                                            ),
                                            "Não encontrado")
                                    )</f>
        <v>5.0999999999999996</v>
      </c>
      <c r="Y491" s="64">
        <f>X491*G491/1</f>
        <v>0.81599999999999995</v>
      </c>
      <c r="Z491" s="64">
        <f>IF(
                            C491="INSUMO",
                            IFERROR(
                                INDEX(
                                    Insumos!F:F,
                                    MATCH(
                                        A491&amp;B491,
                                        Insumos!I:I,
                                        0)
                                ),
                                "Não encontrado"),
                            IFERROR(
                                INDEX(AA:AA,
                                    MATCH(
                                        A491&amp;B491,AG:AG,
                                        0)
                                ),
                                "Não encontrado")
                        )</f>
        <v>46.655039200000004</v>
      </c>
      <c r="AA491" s="64">
        <f>G491*Z491</f>
        <v>7.4648062720000006</v>
      </c>
      <c r="AB491" s="65"/>
      <c r="AC491" s="65"/>
      <c r="AD491" s="62" t="s">
        <v>39</v>
      </c>
      <c r="AE491" s="66"/>
      <c r="AF491" s="66"/>
    </row>
    <row r="492" spans="1:33" x14ac:dyDescent="0.25">
      <c r="A492" s="137" t="s">
        <v>577</v>
      </c>
      <c r="B492" s="68" t="s">
        <v>38</v>
      </c>
      <c r="C492" s="69" t="s">
        <v>45</v>
      </c>
      <c r="D492" s="70" t="s">
        <v>40</v>
      </c>
      <c r="E492" s="70" t="s">
        <v>576</v>
      </c>
      <c r="F492" s="71" t="s">
        <v>78</v>
      </c>
      <c r="G492" s="71">
        <v>1</v>
      </c>
      <c r="H492" s="72">
        <f>IF(
                        C492="INSUMO",
                                        IFERROR(
                                            IF(
                                                INDEX(
                                                    Insumos!C:C,
                                                    MATCH(
                                                        A492&amp;B492,
                                                        Insumos!I:I,
                                                        0)
                                                )="Material",
                                                INDEX(
                                                    Insumos!F:F,
                                                    MATCH(
                                                        A492&amp;B492,
                                                        Insumos!I:I,
                                                        0)
                                                ),
                                                0
                                            ),
                                            "Não encontrado"),
                                        IFERROR(
                                            INDEX(I:I,
                                                MATCH(
                                                    A492&amp;B492,AG:AG,
                                                    0)
                                            ),
                                            "Não encontrado")
                                    )</f>
        <v>17.5</v>
      </c>
      <c r="I492" s="72">
        <f>H492*G492/1</f>
        <v>17.5</v>
      </c>
      <c r="J492" s="72">
        <f t="shared" si="329"/>
        <v>0</v>
      </c>
      <c r="K492" s="72">
        <f t="shared" si="329"/>
        <v>0</v>
      </c>
      <c r="L492" s="72">
        <f>IF(
                        C492="INSUMO",
                                        IFERROR(
                                            IF(
                                                INDEX(
                                                    Insumos!C:C,
                                                    MATCH(
                                                        A492&amp;B492,
                                                        Insumos!I:I,
                                                        0)
                                                )="Mao_obra",
                                                INDEX(
                                                    Insumos!F:F,
                                                    MATCH(
                                                        A492&amp;B492,
                                                        Insumos!I:I,
                                                        0)
                                                ),
                                                0
                                            ),
                                            "Não encontrado"),
                                        IFERROR(
                                            INDEX(M:M,
                                                MATCH(
                                                    A492&amp;B492,AG:AG,
                                                    0)
                                            ),
                                            "Não encontrado")
                                    )</f>
        <v>0</v>
      </c>
      <c r="M492" s="72">
        <f>L492*G492/1</f>
        <v>0</v>
      </c>
      <c r="N492" s="72">
        <f>IF(
                        C492="INSUMO",
                                        IFERROR(
                                            IF(
                                                INDEX(
                                                    Insumos!C:C,
                                                    MATCH(
                                                        A492&amp;B492,
                                                        Insumos!I:I,
                                                        0)
                                                )="Equipamento",
                                                INDEX(
                                                    Insumos!F:F,
                                                    MATCH(
                                                        A492&amp;B492,
                                                        Insumos!I:I,
                                                        0)
                                                ),
                                                0
                                            ),
                                            "Não encontrado"),
                                        IFERROR(
                                            INDEX(O:O,
                                                MATCH(
                                                    A492&amp;B492,AG:AG,
                                                    0)
                                            ),
                                            "Não encontrado")
                                    )</f>
        <v>0</v>
      </c>
      <c r="O492" s="72">
        <f>N492*G492/1</f>
        <v>0</v>
      </c>
      <c r="P492" s="72">
        <f>IF(
                        C492="INSUMO",
                                        IFERROR(
                                            IF(
                                                INDEX(
                                                    Insumos!C:C,
                                                    MATCH(
                                                        A492&amp;B492,
                                                        Insumos!I:I,
                                                        0)
                                                )="Transporte",
                                                INDEX(
                                                    Insumos!F:F,
                                                    MATCH(
                                                        A492&amp;B492,
                                                        Insumos!I:I,
                                                        0)
                                                ),
                                                0
                                            ),
                                            "Não encontrado"),
                                        IFERROR(
                                            INDEX(Q:Q,
                                                MATCH(
                                                    A492&amp;B492,AG:AG,
                                                    0)
                                            ),
                                            "Não encontrado")
                                    )</f>
        <v>0</v>
      </c>
      <c r="Q492" s="72">
        <f>P492*G492/1</f>
        <v>0</v>
      </c>
      <c r="R492" s="72">
        <f>IF(
                        C492="INSUMO",
                                        IFERROR(
                                            IF(
                                                INDEX(
                                                    Insumos!C:C,
                                                    MATCH(
                                                        A492&amp;B492,
                                                        Insumos!I:I,
                                                        0)
                                                )="Terceirizados",
                                                INDEX(
                                                    Insumos!F:F,
                                                    MATCH(
                                                        A492&amp;B492,
                                                        Insumos!I:I,
                                                        0)
                                                ),
                                                0
                                            ),
                                            "Não encontrado"),
                                        IFERROR(
                                            INDEX(S:S,
                                                MATCH(
                                                    A492&amp;B492,AG:AG,
                                                    0)
                                            ),
                                            "Não encontrado")
                                    )</f>
        <v>0</v>
      </c>
      <c r="S492" s="72">
        <f>R492*G492/1</f>
        <v>0</v>
      </c>
      <c r="T492" s="72">
        <f>IF(
                        C492="INSUMO",
                                        IFERROR(
                                            IF(
                                                INDEX(
                                                    Insumos!C:C,
                                                    MATCH(
                                                        A492&amp;B492,
                                                        Insumos!I:I,
                                                        0)
                                                )="Comissionamento",
                                                INDEX(
                                                    Insumos!F:F,
                                                    MATCH(
                                                        A492&amp;B492,
                                                        Insumos!I:I,
                                                        0)
                                                ),
                                                0
                                            ),
                                            "Não encontrado"),
                                        IFERROR(
                                            INDEX(U:U,
                                                MATCH(
                                                    A492&amp;B492,AG:AG,
                                                    0)
                                            ),
                                            "Não encontrado")
                                    )</f>
        <v>0</v>
      </c>
      <c r="U492" s="72">
        <f>T492*G492/1</f>
        <v>0</v>
      </c>
      <c r="V492" s="72">
        <f>IF(
                        C492="INSUMO",
                                        IFERROR(
                                            IF(
                                                INDEX(
                                                    Insumos!C:C,
                                                    MATCH(
                                                        A492&amp;B492,
                                                        Insumos!I:I,
                                                        0)
                                                )="Verba",
                                                INDEX(
                                                    Insumos!F:F,
                                                    MATCH(
                                                        A492&amp;B492,
                                                        Insumos!I:I,
                                                        0)
                                                ),
                                                0
                                            ),
                                            "Não encontrado"),
                                        IFERROR(
                                            INDEX(W:W,
                                                MATCH(
                                                    A492&amp;B492,AG:AG,
                                                    0)
                                            ),
                                            "Não encontrado")
                                    )</f>
        <v>0</v>
      </c>
      <c r="W492" s="72">
        <f>V492*G492/1</f>
        <v>0</v>
      </c>
      <c r="X492" s="72">
        <f>IF(
                        C492="INSUMO",
                                        IFERROR(
                                            IF(
                                                INDEX(
                                                    Insumos!C:C,
                                                    MATCH(
                                                        A492&amp;B492,
                                                        Insumos!I:I,
                                                        0)
                                                )="Outro",
                                                INDEX(
                                                    Insumos!F:F,
                                                    MATCH(
                                                        A492&amp;B492,
                                                        Insumos!I:I,
                                                        0)
                                                ),
                                                0
                                            ),
                                            "Não encontrado"),
                                        IFERROR(
                                            INDEX(Y:Y,
                                                MATCH(
                                                    A492&amp;B492,AG:AG,
                                                    0)
                                            ),
                                            "Não encontrado")
                                    )</f>
        <v>0</v>
      </c>
      <c r="Y492" s="72">
        <f>X492*G492/1</f>
        <v>0</v>
      </c>
      <c r="Z492" s="72">
        <f>IF(
                            C492="INSUMO",
                            IFERROR(
                                INDEX(
                                    Insumos!F:F,
                                    MATCH(
                                        A492&amp;B492,
                                        Insumos!I:I,
                                        0)
                                ),
                                "Não encontrado"),
                            IFERROR(
                                INDEX(AA:AA,
                                    MATCH(
                                        A492&amp;B492,AG:AG,
                                        0)
                                ),
                                "Não encontrado")
                        )</f>
        <v>17.5</v>
      </c>
      <c r="AA492" s="72">
        <f>G492*Z492</f>
        <v>17.5</v>
      </c>
      <c r="AB492" s="73"/>
      <c r="AC492" s="73"/>
      <c r="AD492" s="70" t="s">
        <v>39</v>
      </c>
      <c r="AE492" s="74"/>
      <c r="AF492" s="74"/>
    </row>
    <row r="493" spans="1:33" x14ac:dyDescent="0.25">
      <c r="A493" s="136" t="s">
        <v>578</v>
      </c>
      <c r="B493" s="51" t="s">
        <v>76</v>
      </c>
      <c r="C493" s="52" t="s">
        <v>39</v>
      </c>
      <c r="D493" s="53" t="s">
        <v>40</v>
      </c>
      <c r="E493" s="53" t="s">
        <v>579</v>
      </c>
      <c r="F493" s="54" t="s">
        <v>78</v>
      </c>
      <c r="G493" s="55"/>
      <c r="H493" s="56"/>
      <c r="I493" s="56">
        <f>SUM(I494:I496)</f>
        <v>1.19</v>
      </c>
      <c r="J493" s="56"/>
      <c r="K493" s="56">
        <f>SUM(K494:K496)</f>
        <v>7.7449455599999997</v>
      </c>
      <c r="L493" s="56"/>
      <c r="M493" s="56">
        <f>SUM(M494:M496)</f>
        <v>6.7249455600000001</v>
      </c>
      <c r="N493" s="56"/>
      <c r="O493" s="56">
        <f>SUM(O494:O496)</f>
        <v>0</v>
      </c>
      <c r="P493" s="56"/>
      <c r="Q493" s="56">
        <f>SUM(Q494:Q496)</f>
        <v>0</v>
      </c>
      <c r="R493" s="56"/>
      <c r="S493" s="56">
        <f>SUM(S494:S496)</f>
        <v>0</v>
      </c>
      <c r="T493" s="56"/>
      <c r="U493" s="56">
        <f>SUM(U494:U496)</f>
        <v>0</v>
      </c>
      <c r="V493" s="56"/>
      <c r="W493" s="56">
        <f>SUM(W494:W496)</f>
        <v>0</v>
      </c>
      <c r="X493" s="56"/>
      <c r="Y493" s="56">
        <f>SUM(Y494:Y496)</f>
        <v>1.02</v>
      </c>
      <c r="Z493" s="56"/>
      <c r="AA493" s="56">
        <f>SUM(AA494:AA496)</f>
        <v>8.934945560000001</v>
      </c>
      <c r="AB493" s="57" t="s">
        <v>39</v>
      </c>
      <c r="AC493" s="57"/>
      <c r="AD493" s="53" t="s">
        <v>39</v>
      </c>
      <c r="AE493" s="58" t="s">
        <v>39</v>
      </c>
      <c r="AF493" s="58" t="s">
        <v>79</v>
      </c>
      <c r="AG493" t="str">
        <f>A493&amp;B493&amp;C493</f>
        <v>0108PRÓPRIA</v>
      </c>
    </row>
    <row r="494" spans="1:33" x14ac:dyDescent="0.25">
      <c r="A494" s="137" t="s">
        <v>189</v>
      </c>
      <c r="B494" s="68" t="s">
        <v>38</v>
      </c>
      <c r="C494" s="69" t="s">
        <v>86</v>
      </c>
      <c r="D494" s="70" t="s">
        <v>40</v>
      </c>
      <c r="E494" s="70" t="s">
        <v>190</v>
      </c>
      <c r="F494" s="71" t="s">
        <v>90</v>
      </c>
      <c r="G494" s="71">
        <v>0.1</v>
      </c>
      <c r="H494" s="72">
        <f>IF(
                        C494="INSUMO",
                                        IFERROR(
                                            IF(
                                                INDEX(
                                                    Insumos!C:C,
                                                    MATCH(
                                                        A494&amp;B494,
                                                        Insumos!I:I,
                                                        0)
                                                )="Material",
                                                INDEX(
                                                    Insumos!F:F,
                                                    MATCH(
                                                        A494&amp;B494,
                                                        Insumos!I:I,
                                                        0)
                                                ),
                                                0
                                            ),
                                            "Não encontrado"),
                                        IFERROR(
                                            INDEX(I:I,
                                                MATCH(
                                                    A494&amp;B494,AG:AG,
                                                    0)
                                            ),
                                            "Não encontrado")
                                    )</f>
        <v>0</v>
      </c>
      <c r="I494" s="72">
        <f>H494*G494/1</f>
        <v>0</v>
      </c>
      <c r="J494" s="72">
        <f t="shared" ref="J494:K496" si="330">T494 + N494 + L494 + X494 + R494 + P494 + V494</f>
        <v>30.794416399999996</v>
      </c>
      <c r="K494" s="72">
        <f t="shared" si="330"/>
        <v>3.0794416399999998</v>
      </c>
      <c r="L494" s="72">
        <f>IF(
                        C494="INSUMO",
                                        IFERROR(
                                            IF(
                                                INDEX(
                                                    Insumos!C:C,
                                                    MATCH(
                                                        A494&amp;B494,
                                                        Insumos!I:I,
                                                        0)
                                                )="Mao_obra",
                                                INDEX(
                                                    Insumos!F:F,
                                                    MATCH(
                                                        A494&amp;B494,
                                                        Insumos!I:I,
                                                        0)
                                                ),
                                                0
                                            ),
                                            "Não encontrado"),
                                        IFERROR(
                                            INDEX(M:M,
                                                MATCH(
                                                    A494&amp;B494,AG:AG,
                                                    0)
                                            ),
                                            "Não encontrado")
                                    )</f>
        <v>25.694416399999998</v>
      </c>
      <c r="M494" s="72">
        <f>L494*G494/1</f>
        <v>2.56944164</v>
      </c>
      <c r="N494" s="72">
        <f>IF(
                        C494="INSUMO",
                                        IFERROR(
                                            IF(
                                                INDEX(
                                                    Insumos!C:C,
                                                    MATCH(
                                                        A494&amp;B494,
                                                        Insumos!I:I,
                                                        0)
                                                )="Equipamento",
                                                INDEX(
                                                    Insumos!F:F,
                                                    MATCH(
                                                        A494&amp;B494,
                                                        Insumos!I:I,
                                                        0)
                                                ),
                                                0
                                            ),
                                            "Não encontrado"),
                                        IFERROR(
                                            INDEX(O:O,
                                                MATCH(
                                                    A494&amp;B494,AG:AG,
                                                    0)
                                            ),
                                            "Não encontrado")
                                    )</f>
        <v>0</v>
      </c>
      <c r="O494" s="72">
        <f>N494*G494/1</f>
        <v>0</v>
      </c>
      <c r="P494" s="72">
        <f>IF(
                        C494="INSUMO",
                                        IFERROR(
                                            IF(
                                                INDEX(
                                                    Insumos!C:C,
                                                    MATCH(
                                                        A494&amp;B494,
                                                        Insumos!I:I,
                                                        0)
                                                )="Transporte",
                                                INDEX(
                                                    Insumos!F:F,
                                                    MATCH(
                                                        A494&amp;B494,
                                                        Insumos!I:I,
                                                        0)
                                                ),
                                                0
                                            ),
                                            "Não encontrado"),
                                        IFERROR(
                                            INDEX(Q:Q,
                                                MATCH(
                                                    A494&amp;B494,AG:AG,
                                                    0)
                                            ),
                                            "Não encontrado")
                                    )</f>
        <v>0</v>
      </c>
      <c r="Q494" s="72">
        <f>P494*G494/1</f>
        <v>0</v>
      </c>
      <c r="R494" s="72">
        <f>IF(
                        C494="INSUMO",
                                        IFERROR(
                                            IF(
                                                INDEX(
                                                    Insumos!C:C,
                                                    MATCH(
                                                        A494&amp;B494,
                                                        Insumos!I:I,
                                                        0)
                                                )="Terceirizados",
                                                INDEX(
                                                    Insumos!F:F,
                                                    MATCH(
                                                        A494&amp;B494,
                                                        Insumos!I:I,
                                                        0)
                                                ),
                                                0
                                            ),
                                            "Não encontrado"),
                                        IFERROR(
                                            INDEX(S:S,
                                                MATCH(
                                                    A494&amp;B494,AG:AG,
                                                    0)
                                            ),
                                            "Não encontrado")
                                    )</f>
        <v>0</v>
      </c>
      <c r="S494" s="72">
        <f>R494*G494/1</f>
        <v>0</v>
      </c>
      <c r="T494" s="72">
        <f>IF(
                        C494="INSUMO",
                                        IFERROR(
                                            IF(
                                                INDEX(
                                                    Insumos!C:C,
                                                    MATCH(
                                                        A494&amp;B494,
                                                        Insumos!I:I,
                                                        0)
                                                )="Comissionamento",
                                                INDEX(
                                                    Insumos!F:F,
                                                    MATCH(
                                                        A494&amp;B494,
                                                        Insumos!I:I,
                                                        0)
                                                ),
                                                0
                                            ),
                                            "Não encontrado"),
                                        IFERROR(
                                            INDEX(U:U,
                                                MATCH(
                                                    A494&amp;B494,AG:AG,
                                                    0)
                                            ),
                                            "Não encontrado")
                                    )</f>
        <v>0</v>
      </c>
      <c r="U494" s="72">
        <f>T494*G494/1</f>
        <v>0</v>
      </c>
      <c r="V494" s="72">
        <f>IF(
                        C494="INSUMO",
                                        IFERROR(
                                            IF(
                                                INDEX(
                                                    Insumos!C:C,
                                                    MATCH(
                                                        A494&amp;B494,
                                                        Insumos!I:I,
                                                        0)
                                                )="Verba",
                                                INDEX(
                                                    Insumos!F:F,
                                                    MATCH(
                                                        A494&amp;B494,
                                                        Insumos!I:I,
                                                        0)
                                                ),
                                                0
                                            ),
                                            "Não encontrado"),
                                        IFERROR(
                                            INDEX(W:W,
                                                MATCH(
                                                    A494&amp;B494,AG:AG,
                                                    0)
                                            ),
                                            "Não encontrado")
                                    )</f>
        <v>0</v>
      </c>
      <c r="W494" s="72">
        <f>V494*G494/1</f>
        <v>0</v>
      </c>
      <c r="X494" s="72">
        <f>IF(
                        C494="INSUMO",
                                        IFERROR(
                                            IF(
                                                INDEX(
                                                    Insumos!C:C,
                                                    MATCH(
                                                        A494&amp;B494,
                                                        Insumos!I:I,
                                                        0)
                                                )="Outro",
                                                INDEX(
                                                    Insumos!F:F,
                                                    MATCH(
                                                        A494&amp;B494,
                                                        Insumos!I:I,
                                                        0)
                                                ),
                                                0
                                            ),
                                            "Não encontrado"),
                                        IFERROR(
                                            INDEX(Y:Y,
                                                MATCH(
                                                    A494&amp;B494,AG:AG,
                                                    0)
                                            ),
                                            "Não encontrado")
                                    )</f>
        <v>5.0999999999999996</v>
      </c>
      <c r="Y494" s="72">
        <f>X494*G494/1</f>
        <v>0.51</v>
      </c>
      <c r="Z494" s="72">
        <f>IF(
                            C494="INSUMO",
                            IFERROR(
                                INDEX(
                                    Insumos!F:F,
                                    MATCH(
                                        A494&amp;B494,
                                        Insumos!I:I,
                                        0)
                                ),
                                "Não encontrado"),
                            IFERROR(
                                INDEX(AA:AA,
                                    MATCH(
                                        A494&amp;B494,AG:AG,
                                        0)
                                ),
                                "Não encontrado")
                        )</f>
        <v>30.794416399999999</v>
      </c>
      <c r="AA494" s="72">
        <f>G494*Z494</f>
        <v>3.0794416400000002</v>
      </c>
      <c r="AB494" s="73"/>
      <c r="AC494" s="73"/>
      <c r="AD494" s="70" t="s">
        <v>39</v>
      </c>
      <c r="AE494" s="74"/>
      <c r="AF494" s="74"/>
    </row>
    <row r="495" spans="1:33" x14ac:dyDescent="0.25">
      <c r="A495" s="138" t="s">
        <v>191</v>
      </c>
      <c r="B495" s="60" t="s">
        <v>38</v>
      </c>
      <c r="C495" s="61" t="s">
        <v>86</v>
      </c>
      <c r="D495" s="62" t="s">
        <v>40</v>
      </c>
      <c r="E495" s="62" t="s">
        <v>192</v>
      </c>
      <c r="F495" s="63" t="s">
        <v>90</v>
      </c>
      <c r="G495" s="63">
        <v>0.1</v>
      </c>
      <c r="H495" s="64">
        <f>IF(
                        C495="INSUMO",
                                        IFERROR(
                                            IF(
                                                INDEX(
                                                    Insumos!C:C,
                                                    MATCH(
                                                        A495&amp;B495,
                                                        Insumos!I:I,
                                                        0)
                                                )="Material",
                                                INDEX(
                                                    Insumos!F:F,
                                                    MATCH(
                                                        A495&amp;B495,
                                                        Insumos!I:I,
                                                        0)
                                                ),
                                                0
                                            ),
                                            "Não encontrado"),
                                        IFERROR(
                                            INDEX(I:I,
                                                MATCH(
                                                    A495&amp;B495,AG:AG,
                                                    0)
                                            ),
                                            "Não encontrado")
                                    )</f>
        <v>0</v>
      </c>
      <c r="I495" s="64">
        <f>H495*G495/1</f>
        <v>0</v>
      </c>
      <c r="J495" s="64">
        <f t="shared" si="330"/>
        <v>46.655039200000004</v>
      </c>
      <c r="K495" s="64">
        <f t="shared" si="330"/>
        <v>4.6655039199999999</v>
      </c>
      <c r="L495" s="64">
        <f>IF(
                        C495="INSUMO",
                                        IFERROR(
                                            IF(
                                                INDEX(
                                                    Insumos!C:C,
                                                    MATCH(
                                                        A495&amp;B495,
                                                        Insumos!I:I,
                                                        0)
                                                )="Mao_obra",
                                                INDEX(
                                                    Insumos!F:F,
                                                    MATCH(
                                                        A495&amp;B495,
                                                        Insumos!I:I,
                                                        0)
                                                ),
                                                0
                                            ),
                                            "Não encontrado"),
                                        IFERROR(
                                            INDEX(M:M,
                                                MATCH(
                                                    A495&amp;B495,AG:AG,
                                                    0)
                                            ),
                                            "Não encontrado")
                                    )</f>
        <v>41.555039200000003</v>
      </c>
      <c r="M495" s="64">
        <f>L495*G495/1</f>
        <v>4.1555039200000001</v>
      </c>
      <c r="N495" s="64">
        <f>IF(
                        C495="INSUMO",
                                        IFERROR(
                                            IF(
                                                INDEX(
                                                    Insumos!C:C,
                                                    MATCH(
                                                        A495&amp;B495,
                                                        Insumos!I:I,
                                                        0)
                                                )="Equipamento",
                                                INDEX(
                                                    Insumos!F:F,
                                                    MATCH(
                                                        A495&amp;B495,
                                                        Insumos!I:I,
                                                        0)
                                                ),
                                                0
                                            ),
                                            "Não encontrado"),
                                        IFERROR(
                                            INDEX(O:O,
                                                MATCH(
                                                    A495&amp;B495,AG:AG,
                                                    0)
                                            ),
                                            "Não encontrado")
                                    )</f>
        <v>0</v>
      </c>
      <c r="O495" s="64">
        <f>N495*G495/1</f>
        <v>0</v>
      </c>
      <c r="P495" s="64">
        <f>IF(
                        C495="INSUMO",
                                        IFERROR(
                                            IF(
                                                INDEX(
                                                    Insumos!C:C,
                                                    MATCH(
                                                        A495&amp;B495,
                                                        Insumos!I:I,
                                                        0)
                                                )="Transporte",
                                                INDEX(
                                                    Insumos!F:F,
                                                    MATCH(
                                                        A495&amp;B495,
                                                        Insumos!I:I,
                                                        0)
                                                ),
                                                0
                                            ),
                                            "Não encontrado"),
                                        IFERROR(
                                            INDEX(Q:Q,
                                                MATCH(
                                                    A495&amp;B495,AG:AG,
                                                    0)
                                            ),
                                            "Não encontrado")
                                    )</f>
        <v>0</v>
      </c>
      <c r="Q495" s="64">
        <f>P495*G495/1</f>
        <v>0</v>
      </c>
      <c r="R495" s="64">
        <f>IF(
                        C495="INSUMO",
                                        IFERROR(
                                            IF(
                                                INDEX(
                                                    Insumos!C:C,
                                                    MATCH(
                                                        A495&amp;B495,
                                                        Insumos!I:I,
                                                        0)
                                                )="Terceirizados",
                                                INDEX(
                                                    Insumos!F:F,
                                                    MATCH(
                                                        A495&amp;B495,
                                                        Insumos!I:I,
                                                        0)
                                                ),
                                                0
                                            ),
                                            "Não encontrado"),
                                        IFERROR(
                                            INDEX(S:S,
                                                MATCH(
                                                    A495&amp;B495,AG:AG,
                                                    0)
                                            ),
                                            "Não encontrado")
                                    )</f>
        <v>0</v>
      </c>
      <c r="S495" s="64">
        <f>R495*G495/1</f>
        <v>0</v>
      </c>
      <c r="T495" s="64">
        <f>IF(
                        C495="INSUMO",
                                        IFERROR(
                                            IF(
                                                INDEX(
                                                    Insumos!C:C,
                                                    MATCH(
                                                        A495&amp;B495,
                                                        Insumos!I:I,
                                                        0)
                                                )="Comissionamento",
                                                INDEX(
                                                    Insumos!F:F,
                                                    MATCH(
                                                        A495&amp;B495,
                                                        Insumos!I:I,
                                                        0)
                                                ),
                                                0
                                            ),
                                            "Não encontrado"),
                                        IFERROR(
                                            INDEX(U:U,
                                                MATCH(
                                                    A495&amp;B495,AG:AG,
                                                    0)
                                            ),
                                            "Não encontrado")
                                    )</f>
        <v>0</v>
      </c>
      <c r="U495" s="64">
        <f>T495*G495/1</f>
        <v>0</v>
      </c>
      <c r="V495" s="64">
        <f>IF(
                        C495="INSUMO",
                                        IFERROR(
                                            IF(
                                                INDEX(
                                                    Insumos!C:C,
                                                    MATCH(
                                                        A495&amp;B495,
                                                        Insumos!I:I,
                                                        0)
                                                )="Verba",
                                                INDEX(
                                                    Insumos!F:F,
                                                    MATCH(
                                                        A495&amp;B495,
                                                        Insumos!I:I,
                                                        0)
                                                ),
                                                0
                                            ),
                                            "Não encontrado"),
                                        IFERROR(
                                            INDEX(W:W,
                                                MATCH(
                                                    A495&amp;B495,AG:AG,
                                                    0)
                                            ),
                                            "Não encontrado")
                                    )</f>
        <v>0</v>
      </c>
      <c r="W495" s="64">
        <f>V495*G495/1</f>
        <v>0</v>
      </c>
      <c r="X495" s="64">
        <f>IF(
                        C495="INSUMO",
                                        IFERROR(
                                            IF(
                                                INDEX(
                                                    Insumos!C:C,
                                                    MATCH(
                                                        A495&amp;B495,
                                                        Insumos!I:I,
                                                        0)
                                                )="Outro",
                                                INDEX(
                                                    Insumos!F:F,
                                                    MATCH(
                                                        A495&amp;B495,
                                                        Insumos!I:I,
                                                        0)
                                                ),
                                                0
                                            ),
                                            "Não encontrado"),
                                        IFERROR(
                                            INDEX(Y:Y,
                                                MATCH(
                                                    A495&amp;B495,AG:AG,
                                                    0)
                                            ),
                                            "Não encontrado")
                                    )</f>
        <v>5.0999999999999996</v>
      </c>
      <c r="Y495" s="64">
        <f>X495*G495/1</f>
        <v>0.51</v>
      </c>
      <c r="Z495" s="64">
        <f>IF(
                            C495="INSUMO",
                            IFERROR(
                                INDEX(
                                    Insumos!F:F,
                                    MATCH(
                                        A495&amp;B495,
                                        Insumos!I:I,
                                        0)
                                ),
                                "Não encontrado"),
                            IFERROR(
                                INDEX(AA:AA,
                                    MATCH(
                                        A495&amp;B495,AG:AG,
                                        0)
                                ),
                                "Não encontrado")
                        )</f>
        <v>46.655039200000004</v>
      </c>
      <c r="AA495" s="64">
        <f>G495*Z495</f>
        <v>4.6655039200000008</v>
      </c>
      <c r="AB495" s="65"/>
      <c r="AC495" s="65"/>
      <c r="AD495" s="62" t="s">
        <v>39</v>
      </c>
      <c r="AE495" s="66"/>
      <c r="AF495" s="66"/>
    </row>
    <row r="496" spans="1:33" x14ac:dyDescent="0.25">
      <c r="A496" s="137" t="s">
        <v>580</v>
      </c>
      <c r="B496" s="68" t="s">
        <v>38</v>
      </c>
      <c r="C496" s="69" t="s">
        <v>45</v>
      </c>
      <c r="D496" s="70" t="s">
        <v>40</v>
      </c>
      <c r="E496" s="70" t="s">
        <v>579</v>
      </c>
      <c r="F496" s="71" t="s">
        <v>78</v>
      </c>
      <c r="G496" s="71">
        <v>1</v>
      </c>
      <c r="H496" s="72">
        <f>IF(
                        C496="INSUMO",
                                        IFERROR(
                                            IF(
                                                INDEX(
                                                    Insumos!C:C,
                                                    MATCH(
                                                        A496&amp;B496,
                                                        Insumos!I:I,
                                                        0)
                                                )="Material",
                                                INDEX(
                                                    Insumos!F:F,
                                                    MATCH(
                                                        A496&amp;B496,
                                                        Insumos!I:I,
                                                        0)
                                                ),
                                                0
                                            ),
                                            "Não encontrado"),
                                        IFERROR(
                                            INDEX(I:I,
                                                MATCH(
                                                    A496&amp;B496,AG:AG,
                                                    0)
                                            ),
                                            "Não encontrado")
                                    )</f>
        <v>1.19</v>
      </c>
      <c r="I496" s="72">
        <f>H496*G496/1</f>
        <v>1.19</v>
      </c>
      <c r="J496" s="72">
        <f t="shared" si="330"/>
        <v>0</v>
      </c>
      <c r="K496" s="72">
        <f t="shared" si="330"/>
        <v>0</v>
      </c>
      <c r="L496" s="72">
        <f>IF(
                        C496="INSUMO",
                                        IFERROR(
                                            IF(
                                                INDEX(
                                                    Insumos!C:C,
                                                    MATCH(
                                                        A496&amp;B496,
                                                        Insumos!I:I,
                                                        0)
                                                )="Mao_obra",
                                                INDEX(
                                                    Insumos!F:F,
                                                    MATCH(
                                                        A496&amp;B496,
                                                        Insumos!I:I,
                                                        0)
                                                ),
                                                0
                                            ),
                                            "Não encontrado"),
                                        IFERROR(
                                            INDEX(M:M,
                                                MATCH(
                                                    A496&amp;B496,AG:AG,
                                                    0)
                                            ),
                                            "Não encontrado")
                                    )</f>
        <v>0</v>
      </c>
      <c r="M496" s="72">
        <f>L496*G496/1</f>
        <v>0</v>
      </c>
      <c r="N496" s="72">
        <f>IF(
                        C496="INSUMO",
                                        IFERROR(
                                            IF(
                                                INDEX(
                                                    Insumos!C:C,
                                                    MATCH(
                                                        A496&amp;B496,
                                                        Insumos!I:I,
                                                        0)
                                                )="Equipamento",
                                                INDEX(
                                                    Insumos!F:F,
                                                    MATCH(
                                                        A496&amp;B496,
                                                        Insumos!I:I,
                                                        0)
                                                ),
                                                0
                                            ),
                                            "Não encontrado"),
                                        IFERROR(
                                            INDEX(O:O,
                                                MATCH(
                                                    A496&amp;B496,AG:AG,
                                                    0)
                                            ),
                                            "Não encontrado")
                                    )</f>
        <v>0</v>
      </c>
      <c r="O496" s="72">
        <f>N496*G496/1</f>
        <v>0</v>
      </c>
      <c r="P496" s="72">
        <f>IF(
                        C496="INSUMO",
                                        IFERROR(
                                            IF(
                                                INDEX(
                                                    Insumos!C:C,
                                                    MATCH(
                                                        A496&amp;B496,
                                                        Insumos!I:I,
                                                        0)
                                                )="Transporte",
                                                INDEX(
                                                    Insumos!F:F,
                                                    MATCH(
                                                        A496&amp;B496,
                                                        Insumos!I:I,
                                                        0)
                                                ),
                                                0
                                            ),
                                            "Não encontrado"),
                                        IFERROR(
                                            INDEX(Q:Q,
                                                MATCH(
                                                    A496&amp;B496,AG:AG,
                                                    0)
                                            ),
                                            "Não encontrado")
                                    )</f>
        <v>0</v>
      </c>
      <c r="Q496" s="72">
        <f>P496*G496/1</f>
        <v>0</v>
      </c>
      <c r="R496" s="72">
        <f>IF(
                        C496="INSUMO",
                                        IFERROR(
                                            IF(
                                                INDEX(
                                                    Insumos!C:C,
                                                    MATCH(
                                                        A496&amp;B496,
                                                        Insumos!I:I,
                                                        0)
                                                )="Terceirizados",
                                                INDEX(
                                                    Insumos!F:F,
                                                    MATCH(
                                                        A496&amp;B496,
                                                        Insumos!I:I,
                                                        0)
                                                ),
                                                0
                                            ),
                                            "Não encontrado"),
                                        IFERROR(
                                            INDEX(S:S,
                                                MATCH(
                                                    A496&amp;B496,AG:AG,
                                                    0)
                                            ),
                                            "Não encontrado")
                                    )</f>
        <v>0</v>
      </c>
      <c r="S496" s="72">
        <f>R496*G496/1</f>
        <v>0</v>
      </c>
      <c r="T496" s="72">
        <f>IF(
                        C496="INSUMO",
                                        IFERROR(
                                            IF(
                                                INDEX(
                                                    Insumos!C:C,
                                                    MATCH(
                                                        A496&amp;B496,
                                                        Insumos!I:I,
                                                        0)
                                                )="Comissionamento",
                                                INDEX(
                                                    Insumos!F:F,
                                                    MATCH(
                                                        A496&amp;B496,
                                                        Insumos!I:I,
                                                        0)
                                                ),
                                                0
                                            ),
                                            "Não encontrado"),
                                        IFERROR(
                                            INDEX(U:U,
                                                MATCH(
                                                    A496&amp;B496,AG:AG,
                                                    0)
                                            ),
                                            "Não encontrado")
                                    )</f>
        <v>0</v>
      </c>
      <c r="U496" s="72">
        <f>T496*G496/1</f>
        <v>0</v>
      </c>
      <c r="V496" s="72">
        <f>IF(
                        C496="INSUMO",
                                        IFERROR(
                                            IF(
                                                INDEX(
                                                    Insumos!C:C,
                                                    MATCH(
                                                        A496&amp;B496,
                                                        Insumos!I:I,
                                                        0)
                                                )="Verba",
                                                INDEX(
                                                    Insumos!F:F,
                                                    MATCH(
                                                        A496&amp;B496,
                                                        Insumos!I:I,
                                                        0)
                                                ),
                                                0
                                            ),
                                            "Não encontrado"),
                                        IFERROR(
                                            INDEX(W:W,
                                                MATCH(
                                                    A496&amp;B496,AG:AG,
                                                    0)
                                            ),
                                            "Não encontrado")
                                    )</f>
        <v>0</v>
      </c>
      <c r="W496" s="72">
        <f>V496*G496/1</f>
        <v>0</v>
      </c>
      <c r="X496" s="72">
        <f>IF(
                        C496="INSUMO",
                                        IFERROR(
                                            IF(
                                                INDEX(
                                                    Insumos!C:C,
                                                    MATCH(
                                                        A496&amp;B496,
                                                        Insumos!I:I,
                                                        0)
                                                )="Outro",
                                                INDEX(
                                                    Insumos!F:F,
                                                    MATCH(
                                                        A496&amp;B496,
                                                        Insumos!I:I,
                                                        0)
                                                ),
                                                0
                                            ),
                                            "Não encontrado"),
                                        IFERROR(
                                            INDEX(Y:Y,
                                                MATCH(
                                                    A496&amp;B496,AG:AG,
                                                    0)
                                            ),
                                            "Não encontrado")
                                    )</f>
        <v>0</v>
      </c>
      <c r="Y496" s="72">
        <f>X496*G496/1</f>
        <v>0</v>
      </c>
      <c r="Z496" s="72">
        <f>IF(
                            C496="INSUMO",
                            IFERROR(
                                INDEX(
                                    Insumos!F:F,
                                    MATCH(
                                        A496&amp;B496,
                                        Insumos!I:I,
                                        0)
                                ),
                                "Não encontrado"),
                            IFERROR(
                                INDEX(AA:AA,
                                    MATCH(
                                        A496&amp;B496,AG:AG,
                                        0)
                                ),
                                "Não encontrado")
                        )</f>
        <v>1.19</v>
      </c>
      <c r="AA496" s="72">
        <f>G496*Z496</f>
        <v>1.19</v>
      </c>
      <c r="AB496" s="73"/>
      <c r="AC496" s="73"/>
      <c r="AD496" s="70" t="s">
        <v>39</v>
      </c>
      <c r="AE496" s="74"/>
      <c r="AF496" s="74"/>
    </row>
    <row r="497" spans="1:33" x14ac:dyDescent="0.25">
      <c r="A497" s="136" t="s">
        <v>581</v>
      </c>
      <c r="B497" s="51" t="s">
        <v>76</v>
      </c>
      <c r="C497" s="52" t="s">
        <v>39</v>
      </c>
      <c r="D497" s="53" t="s">
        <v>40</v>
      </c>
      <c r="E497" s="53" t="s">
        <v>582</v>
      </c>
      <c r="F497" s="54" t="s">
        <v>78</v>
      </c>
      <c r="G497" s="55"/>
      <c r="H497" s="56"/>
      <c r="I497" s="56">
        <f>SUM(I498:I500)</f>
        <v>1.35</v>
      </c>
      <c r="J497" s="56"/>
      <c r="K497" s="56">
        <f>SUM(K498:K500)</f>
        <v>2.3234836680000002</v>
      </c>
      <c r="L497" s="56"/>
      <c r="M497" s="56">
        <f>SUM(M498:M500)</f>
        <v>2.0174836680000001</v>
      </c>
      <c r="N497" s="56"/>
      <c r="O497" s="56">
        <f>SUM(O498:O500)</f>
        <v>0</v>
      </c>
      <c r="P497" s="56"/>
      <c r="Q497" s="56">
        <f>SUM(Q498:Q500)</f>
        <v>0</v>
      </c>
      <c r="R497" s="56"/>
      <c r="S497" s="56">
        <f>SUM(S498:S500)</f>
        <v>0</v>
      </c>
      <c r="T497" s="56"/>
      <c r="U497" s="56">
        <f>SUM(U498:U500)</f>
        <v>0</v>
      </c>
      <c r="V497" s="56"/>
      <c r="W497" s="56">
        <f>SUM(W498:W500)</f>
        <v>0</v>
      </c>
      <c r="X497" s="56"/>
      <c r="Y497" s="56">
        <f>SUM(Y498:Y500)</f>
        <v>0.30599999999999999</v>
      </c>
      <c r="Z497" s="56"/>
      <c r="AA497" s="56">
        <f>SUM(AA498:AA500)</f>
        <v>3.6734836680000003</v>
      </c>
      <c r="AB497" s="57" t="s">
        <v>39</v>
      </c>
      <c r="AC497" s="57"/>
      <c r="AD497" s="53" t="s">
        <v>39</v>
      </c>
      <c r="AE497" s="58" t="s">
        <v>39</v>
      </c>
      <c r="AF497" s="58" t="s">
        <v>79</v>
      </c>
      <c r="AG497" t="str">
        <f>A497&amp;B497&amp;C497</f>
        <v>0109PRÓPRIA</v>
      </c>
    </row>
    <row r="498" spans="1:33" x14ac:dyDescent="0.25">
      <c r="A498" s="137" t="s">
        <v>189</v>
      </c>
      <c r="B498" s="68" t="s">
        <v>38</v>
      </c>
      <c r="C498" s="69" t="s">
        <v>86</v>
      </c>
      <c r="D498" s="70" t="s">
        <v>40</v>
      </c>
      <c r="E498" s="70" t="s">
        <v>190</v>
      </c>
      <c r="F498" s="71" t="s">
        <v>90</v>
      </c>
      <c r="G498" s="71">
        <v>0.03</v>
      </c>
      <c r="H498" s="72">
        <f>IF(
                        C498="INSUMO",
                                        IFERROR(
                                            IF(
                                                INDEX(
                                                    Insumos!C:C,
                                                    MATCH(
                                                        A498&amp;B498,
                                                        Insumos!I:I,
                                                        0)
                                                )="Material",
                                                INDEX(
                                                    Insumos!F:F,
                                                    MATCH(
                                                        A498&amp;B498,
                                                        Insumos!I:I,
                                                        0)
                                                ),
                                                0
                                            ),
                                            "Não encontrado"),
                                        IFERROR(
                                            INDEX(I:I,
                                                MATCH(
                                                    A498&amp;B498,AG:AG,
                                                    0)
                                            ),
                                            "Não encontrado")
                                    )</f>
        <v>0</v>
      </c>
      <c r="I498" s="72">
        <f>H498*G498/1</f>
        <v>0</v>
      </c>
      <c r="J498" s="72">
        <f t="shared" ref="J498:K500" si="331">T498 + N498 + L498 + X498 + R498 + P498 + V498</f>
        <v>30.794416399999996</v>
      </c>
      <c r="K498" s="72">
        <f t="shared" si="331"/>
        <v>0.92383249199999995</v>
      </c>
      <c r="L498" s="72">
        <f>IF(
                        C498="INSUMO",
                                        IFERROR(
                                            IF(
                                                INDEX(
                                                    Insumos!C:C,
                                                    MATCH(
                                                        A498&amp;B498,
                                                        Insumos!I:I,
                                                        0)
                                                )="Mao_obra",
                                                INDEX(
                                                    Insumos!F:F,
                                                    MATCH(
                                                        A498&amp;B498,
                                                        Insumos!I:I,
                                                        0)
                                                ),
                                                0
                                            ),
                                            "Não encontrado"),
                                        IFERROR(
                                            INDEX(M:M,
                                                MATCH(
                                                    A498&amp;B498,AG:AG,
                                                    0)
                                            ),
                                            "Não encontrado")
                                    )</f>
        <v>25.694416399999998</v>
      </c>
      <c r="M498" s="72">
        <f>L498*G498/1</f>
        <v>0.77083249199999992</v>
      </c>
      <c r="N498" s="72">
        <f>IF(
                        C498="INSUMO",
                                        IFERROR(
                                            IF(
                                                INDEX(
                                                    Insumos!C:C,
                                                    MATCH(
                                                        A498&amp;B498,
                                                        Insumos!I:I,
                                                        0)
                                                )="Equipamento",
                                                INDEX(
                                                    Insumos!F:F,
                                                    MATCH(
                                                        A498&amp;B498,
                                                        Insumos!I:I,
                                                        0)
                                                ),
                                                0
                                            ),
                                            "Não encontrado"),
                                        IFERROR(
                                            INDEX(O:O,
                                                MATCH(
                                                    A498&amp;B498,AG:AG,
                                                    0)
                                            ),
                                            "Não encontrado")
                                    )</f>
        <v>0</v>
      </c>
      <c r="O498" s="72">
        <f>N498*G498/1</f>
        <v>0</v>
      </c>
      <c r="P498" s="72">
        <f>IF(
                        C498="INSUMO",
                                        IFERROR(
                                            IF(
                                                INDEX(
                                                    Insumos!C:C,
                                                    MATCH(
                                                        A498&amp;B498,
                                                        Insumos!I:I,
                                                        0)
                                                )="Transporte",
                                                INDEX(
                                                    Insumos!F:F,
                                                    MATCH(
                                                        A498&amp;B498,
                                                        Insumos!I:I,
                                                        0)
                                                ),
                                                0
                                            ),
                                            "Não encontrado"),
                                        IFERROR(
                                            INDEX(Q:Q,
                                                MATCH(
                                                    A498&amp;B498,AG:AG,
                                                    0)
                                            ),
                                            "Não encontrado")
                                    )</f>
        <v>0</v>
      </c>
      <c r="Q498" s="72">
        <f>P498*G498/1</f>
        <v>0</v>
      </c>
      <c r="R498" s="72">
        <f>IF(
                        C498="INSUMO",
                                        IFERROR(
                                            IF(
                                                INDEX(
                                                    Insumos!C:C,
                                                    MATCH(
                                                        A498&amp;B498,
                                                        Insumos!I:I,
                                                        0)
                                                )="Terceirizados",
                                                INDEX(
                                                    Insumos!F:F,
                                                    MATCH(
                                                        A498&amp;B498,
                                                        Insumos!I:I,
                                                        0)
                                                ),
                                                0
                                            ),
                                            "Não encontrado"),
                                        IFERROR(
                                            INDEX(S:S,
                                                MATCH(
                                                    A498&amp;B498,AG:AG,
                                                    0)
                                            ),
                                            "Não encontrado")
                                    )</f>
        <v>0</v>
      </c>
      <c r="S498" s="72">
        <f>R498*G498/1</f>
        <v>0</v>
      </c>
      <c r="T498" s="72">
        <f>IF(
                        C498="INSUMO",
                                        IFERROR(
                                            IF(
                                                INDEX(
                                                    Insumos!C:C,
                                                    MATCH(
                                                        A498&amp;B498,
                                                        Insumos!I:I,
                                                        0)
                                                )="Comissionamento",
                                                INDEX(
                                                    Insumos!F:F,
                                                    MATCH(
                                                        A498&amp;B498,
                                                        Insumos!I:I,
                                                        0)
                                                ),
                                                0
                                            ),
                                            "Não encontrado"),
                                        IFERROR(
                                            INDEX(U:U,
                                                MATCH(
                                                    A498&amp;B498,AG:AG,
                                                    0)
                                            ),
                                            "Não encontrado")
                                    )</f>
        <v>0</v>
      </c>
      <c r="U498" s="72">
        <f>T498*G498/1</f>
        <v>0</v>
      </c>
      <c r="V498" s="72">
        <f>IF(
                        C498="INSUMO",
                                        IFERROR(
                                            IF(
                                                INDEX(
                                                    Insumos!C:C,
                                                    MATCH(
                                                        A498&amp;B498,
                                                        Insumos!I:I,
                                                        0)
                                                )="Verba",
                                                INDEX(
                                                    Insumos!F:F,
                                                    MATCH(
                                                        A498&amp;B498,
                                                        Insumos!I:I,
                                                        0)
                                                ),
                                                0
                                            ),
                                            "Não encontrado"),
                                        IFERROR(
                                            INDEX(W:W,
                                                MATCH(
                                                    A498&amp;B498,AG:AG,
                                                    0)
                                            ),
                                            "Não encontrado")
                                    )</f>
        <v>0</v>
      </c>
      <c r="W498" s="72">
        <f>V498*G498/1</f>
        <v>0</v>
      </c>
      <c r="X498" s="72">
        <f>IF(
                        C498="INSUMO",
                                        IFERROR(
                                            IF(
                                                INDEX(
                                                    Insumos!C:C,
                                                    MATCH(
                                                        A498&amp;B498,
                                                        Insumos!I:I,
                                                        0)
                                                )="Outro",
                                                INDEX(
                                                    Insumos!F:F,
                                                    MATCH(
                                                        A498&amp;B498,
                                                        Insumos!I:I,
                                                        0)
                                                ),
                                                0
                                            ),
                                            "Não encontrado"),
                                        IFERROR(
                                            INDEX(Y:Y,
                                                MATCH(
                                                    A498&amp;B498,AG:AG,
                                                    0)
                                            ),
                                            "Não encontrado")
                                    )</f>
        <v>5.0999999999999996</v>
      </c>
      <c r="Y498" s="72">
        <f>X498*G498/1</f>
        <v>0.153</v>
      </c>
      <c r="Z498" s="72">
        <f>IF(
                            C498="INSUMO",
                            IFERROR(
                                INDEX(
                                    Insumos!F:F,
                                    MATCH(
                                        A498&amp;B498,
                                        Insumos!I:I,
                                        0)
                                ),
                                "Não encontrado"),
                            IFERROR(
                                INDEX(AA:AA,
                                    MATCH(
                                        A498&amp;B498,AG:AG,
                                        0)
                                ),
                                "Não encontrado")
                        )</f>
        <v>30.794416399999999</v>
      </c>
      <c r="AA498" s="72">
        <f>G498*Z498</f>
        <v>0.92383249199999995</v>
      </c>
      <c r="AB498" s="73"/>
      <c r="AC498" s="73"/>
      <c r="AD498" s="70" t="s">
        <v>39</v>
      </c>
      <c r="AE498" s="74"/>
      <c r="AF498" s="74"/>
    </row>
    <row r="499" spans="1:33" x14ac:dyDescent="0.25">
      <c r="A499" s="138" t="s">
        <v>191</v>
      </c>
      <c r="B499" s="60" t="s">
        <v>38</v>
      </c>
      <c r="C499" s="61" t="s">
        <v>86</v>
      </c>
      <c r="D499" s="62" t="s">
        <v>40</v>
      </c>
      <c r="E499" s="62" t="s">
        <v>192</v>
      </c>
      <c r="F499" s="63" t="s">
        <v>90</v>
      </c>
      <c r="G499" s="63">
        <v>0.03</v>
      </c>
      <c r="H499" s="64">
        <f>IF(
                        C499="INSUMO",
                                        IFERROR(
                                            IF(
                                                INDEX(
                                                    Insumos!C:C,
                                                    MATCH(
                                                        A499&amp;B499,
                                                        Insumos!I:I,
                                                        0)
                                                )="Material",
                                                INDEX(
                                                    Insumos!F:F,
                                                    MATCH(
                                                        A499&amp;B499,
                                                        Insumos!I:I,
                                                        0)
                                                ),
                                                0
                                            ),
                                            "Não encontrado"),
                                        IFERROR(
                                            INDEX(I:I,
                                                MATCH(
                                                    A499&amp;B499,AG:AG,
                                                    0)
                                            ),
                                            "Não encontrado")
                                    )</f>
        <v>0</v>
      </c>
      <c r="I499" s="64">
        <f>H499*G499/1</f>
        <v>0</v>
      </c>
      <c r="J499" s="64">
        <f t="shared" si="331"/>
        <v>46.655039200000004</v>
      </c>
      <c r="K499" s="64">
        <f t="shared" si="331"/>
        <v>1.3996511760000001</v>
      </c>
      <c r="L499" s="64">
        <f>IF(
                        C499="INSUMO",
                                        IFERROR(
                                            IF(
                                                INDEX(
                                                    Insumos!C:C,
                                                    MATCH(
                                                        A499&amp;B499,
                                                        Insumos!I:I,
                                                        0)
                                                )="Mao_obra",
                                                INDEX(
                                                    Insumos!F:F,
                                                    MATCH(
                                                        A499&amp;B499,
                                                        Insumos!I:I,
                                                        0)
                                                ),
                                                0
                                            ),
                                            "Não encontrado"),
                                        IFERROR(
                                            INDEX(M:M,
                                                MATCH(
                                                    A499&amp;B499,AG:AG,
                                                    0)
                                            ),
                                            "Não encontrado")
                                    )</f>
        <v>41.555039200000003</v>
      </c>
      <c r="M499" s="64">
        <f>L499*G499/1</f>
        <v>1.2466511760000001</v>
      </c>
      <c r="N499" s="64">
        <f>IF(
                        C499="INSUMO",
                                        IFERROR(
                                            IF(
                                                INDEX(
                                                    Insumos!C:C,
                                                    MATCH(
                                                        A499&amp;B499,
                                                        Insumos!I:I,
                                                        0)
                                                )="Equipamento",
                                                INDEX(
                                                    Insumos!F:F,
                                                    MATCH(
                                                        A499&amp;B499,
                                                        Insumos!I:I,
                                                        0)
                                                ),
                                                0
                                            ),
                                            "Não encontrado"),
                                        IFERROR(
                                            INDEX(O:O,
                                                MATCH(
                                                    A499&amp;B499,AG:AG,
                                                    0)
                                            ),
                                            "Não encontrado")
                                    )</f>
        <v>0</v>
      </c>
      <c r="O499" s="64">
        <f>N499*G499/1</f>
        <v>0</v>
      </c>
      <c r="P499" s="64">
        <f>IF(
                        C499="INSUMO",
                                        IFERROR(
                                            IF(
                                                INDEX(
                                                    Insumos!C:C,
                                                    MATCH(
                                                        A499&amp;B499,
                                                        Insumos!I:I,
                                                        0)
                                                )="Transporte",
                                                INDEX(
                                                    Insumos!F:F,
                                                    MATCH(
                                                        A499&amp;B499,
                                                        Insumos!I:I,
                                                        0)
                                                ),
                                                0
                                            ),
                                            "Não encontrado"),
                                        IFERROR(
                                            INDEX(Q:Q,
                                                MATCH(
                                                    A499&amp;B499,AG:AG,
                                                    0)
                                            ),
                                            "Não encontrado")
                                    )</f>
        <v>0</v>
      </c>
      <c r="Q499" s="64">
        <f>P499*G499/1</f>
        <v>0</v>
      </c>
      <c r="R499" s="64">
        <f>IF(
                        C499="INSUMO",
                                        IFERROR(
                                            IF(
                                                INDEX(
                                                    Insumos!C:C,
                                                    MATCH(
                                                        A499&amp;B499,
                                                        Insumos!I:I,
                                                        0)
                                                )="Terceirizados",
                                                INDEX(
                                                    Insumos!F:F,
                                                    MATCH(
                                                        A499&amp;B499,
                                                        Insumos!I:I,
                                                        0)
                                                ),
                                                0
                                            ),
                                            "Não encontrado"),
                                        IFERROR(
                                            INDEX(S:S,
                                                MATCH(
                                                    A499&amp;B499,AG:AG,
                                                    0)
                                            ),
                                            "Não encontrado")
                                    )</f>
        <v>0</v>
      </c>
      <c r="S499" s="64">
        <f>R499*G499/1</f>
        <v>0</v>
      </c>
      <c r="T499" s="64">
        <f>IF(
                        C499="INSUMO",
                                        IFERROR(
                                            IF(
                                                INDEX(
                                                    Insumos!C:C,
                                                    MATCH(
                                                        A499&amp;B499,
                                                        Insumos!I:I,
                                                        0)
                                                )="Comissionamento",
                                                INDEX(
                                                    Insumos!F:F,
                                                    MATCH(
                                                        A499&amp;B499,
                                                        Insumos!I:I,
                                                        0)
                                                ),
                                                0
                                            ),
                                            "Não encontrado"),
                                        IFERROR(
                                            INDEX(U:U,
                                                MATCH(
                                                    A499&amp;B499,AG:AG,
                                                    0)
                                            ),
                                            "Não encontrado")
                                    )</f>
        <v>0</v>
      </c>
      <c r="U499" s="64">
        <f>T499*G499/1</f>
        <v>0</v>
      </c>
      <c r="V499" s="64">
        <f>IF(
                        C499="INSUMO",
                                        IFERROR(
                                            IF(
                                                INDEX(
                                                    Insumos!C:C,
                                                    MATCH(
                                                        A499&amp;B499,
                                                        Insumos!I:I,
                                                        0)
                                                )="Verba",
                                                INDEX(
                                                    Insumos!F:F,
                                                    MATCH(
                                                        A499&amp;B499,
                                                        Insumos!I:I,
                                                        0)
                                                ),
                                                0
                                            ),
                                            "Não encontrado"),
                                        IFERROR(
                                            INDEX(W:W,
                                                MATCH(
                                                    A499&amp;B499,AG:AG,
                                                    0)
                                            ),
                                            "Não encontrado")
                                    )</f>
        <v>0</v>
      </c>
      <c r="W499" s="64">
        <f>V499*G499/1</f>
        <v>0</v>
      </c>
      <c r="X499" s="64">
        <f>IF(
                        C499="INSUMO",
                                        IFERROR(
                                            IF(
                                                INDEX(
                                                    Insumos!C:C,
                                                    MATCH(
                                                        A499&amp;B499,
                                                        Insumos!I:I,
                                                        0)
                                                )="Outro",
                                                INDEX(
                                                    Insumos!F:F,
                                                    MATCH(
                                                        A499&amp;B499,
                                                        Insumos!I:I,
                                                        0)
                                                ),
                                                0
                                            ),
                                            "Não encontrado"),
                                        IFERROR(
                                            INDEX(Y:Y,
                                                MATCH(
                                                    A499&amp;B499,AG:AG,
                                                    0)
                                            ),
                                            "Não encontrado")
                                    )</f>
        <v>5.0999999999999996</v>
      </c>
      <c r="Y499" s="64">
        <f>X499*G499/1</f>
        <v>0.153</v>
      </c>
      <c r="Z499" s="64">
        <f>IF(
                            C499="INSUMO",
                            IFERROR(
                                INDEX(
                                    Insumos!F:F,
                                    MATCH(
                                        A499&amp;B499,
                                        Insumos!I:I,
                                        0)
                                ),
                                "Não encontrado"),
                            IFERROR(
                                INDEX(AA:AA,
                                    MATCH(
                                        A499&amp;B499,AG:AG,
                                        0)
                                ),
                                "Não encontrado")
                        )</f>
        <v>46.655039200000004</v>
      </c>
      <c r="AA499" s="64">
        <f>G499*Z499</f>
        <v>1.3996511760000001</v>
      </c>
      <c r="AB499" s="65"/>
      <c r="AC499" s="65"/>
      <c r="AD499" s="62" t="s">
        <v>39</v>
      </c>
      <c r="AE499" s="66"/>
      <c r="AF499" s="66"/>
    </row>
    <row r="500" spans="1:33" x14ac:dyDescent="0.25">
      <c r="A500" s="137" t="s">
        <v>583</v>
      </c>
      <c r="B500" s="68" t="s">
        <v>38</v>
      </c>
      <c r="C500" s="69" t="s">
        <v>45</v>
      </c>
      <c r="D500" s="70" t="s">
        <v>40</v>
      </c>
      <c r="E500" s="70" t="s">
        <v>584</v>
      </c>
      <c r="F500" s="71" t="s">
        <v>78</v>
      </c>
      <c r="G500" s="71">
        <v>1</v>
      </c>
      <c r="H500" s="72">
        <f>IF(
                        C500="INSUMO",
                                        IFERROR(
                                            IF(
                                                INDEX(
                                                    Insumos!C:C,
                                                    MATCH(
                                                        A500&amp;B500,
                                                        Insumos!I:I,
                                                        0)
                                                )="Material",
                                                INDEX(
                                                    Insumos!F:F,
                                                    MATCH(
                                                        A500&amp;B500,
                                                        Insumos!I:I,
                                                        0)
                                                ),
                                                0
                                            ),
                                            "Não encontrado"),
                                        IFERROR(
                                            INDEX(I:I,
                                                MATCH(
                                                    A500&amp;B500,AG:AG,
                                                    0)
                                            ),
                                            "Não encontrado")
                                    )</f>
        <v>1.35</v>
      </c>
      <c r="I500" s="72">
        <f>H500*G500/1</f>
        <v>1.35</v>
      </c>
      <c r="J500" s="72">
        <f t="shared" si="331"/>
        <v>0</v>
      </c>
      <c r="K500" s="72">
        <f t="shared" si="331"/>
        <v>0</v>
      </c>
      <c r="L500" s="72">
        <f>IF(
                        C500="INSUMO",
                                        IFERROR(
                                            IF(
                                                INDEX(
                                                    Insumos!C:C,
                                                    MATCH(
                                                        A500&amp;B500,
                                                        Insumos!I:I,
                                                        0)
                                                )="Mao_obra",
                                                INDEX(
                                                    Insumos!F:F,
                                                    MATCH(
                                                        A500&amp;B500,
                                                        Insumos!I:I,
                                                        0)
                                                ),
                                                0
                                            ),
                                            "Não encontrado"),
                                        IFERROR(
                                            INDEX(M:M,
                                                MATCH(
                                                    A500&amp;B500,AG:AG,
                                                    0)
                                            ),
                                            "Não encontrado")
                                    )</f>
        <v>0</v>
      </c>
      <c r="M500" s="72">
        <f>L500*G500/1</f>
        <v>0</v>
      </c>
      <c r="N500" s="72">
        <f>IF(
                        C500="INSUMO",
                                        IFERROR(
                                            IF(
                                                INDEX(
                                                    Insumos!C:C,
                                                    MATCH(
                                                        A500&amp;B500,
                                                        Insumos!I:I,
                                                        0)
                                                )="Equipamento",
                                                INDEX(
                                                    Insumos!F:F,
                                                    MATCH(
                                                        A500&amp;B500,
                                                        Insumos!I:I,
                                                        0)
                                                ),
                                                0
                                            ),
                                            "Não encontrado"),
                                        IFERROR(
                                            INDEX(O:O,
                                                MATCH(
                                                    A500&amp;B500,AG:AG,
                                                    0)
                                            ),
                                            "Não encontrado")
                                    )</f>
        <v>0</v>
      </c>
      <c r="O500" s="72">
        <f>N500*G500/1</f>
        <v>0</v>
      </c>
      <c r="P500" s="72">
        <f>IF(
                        C500="INSUMO",
                                        IFERROR(
                                            IF(
                                                INDEX(
                                                    Insumos!C:C,
                                                    MATCH(
                                                        A500&amp;B500,
                                                        Insumos!I:I,
                                                        0)
                                                )="Transporte",
                                                INDEX(
                                                    Insumos!F:F,
                                                    MATCH(
                                                        A500&amp;B500,
                                                        Insumos!I:I,
                                                        0)
                                                ),
                                                0
                                            ),
                                            "Não encontrado"),
                                        IFERROR(
                                            INDEX(Q:Q,
                                                MATCH(
                                                    A500&amp;B500,AG:AG,
                                                    0)
                                            ),
                                            "Não encontrado")
                                    )</f>
        <v>0</v>
      </c>
      <c r="Q500" s="72">
        <f>P500*G500/1</f>
        <v>0</v>
      </c>
      <c r="R500" s="72">
        <f>IF(
                        C500="INSUMO",
                                        IFERROR(
                                            IF(
                                                INDEX(
                                                    Insumos!C:C,
                                                    MATCH(
                                                        A500&amp;B500,
                                                        Insumos!I:I,
                                                        0)
                                                )="Terceirizados",
                                                INDEX(
                                                    Insumos!F:F,
                                                    MATCH(
                                                        A500&amp;B500,
                                                        Insumos!I:I,
                                                        0)
                                                ),
                                                0
                                            ),
                                            "Não encontrado"),
                                        IFERROR(
                                            INDEX(S:S,
                                                MATCH(
                                                    A500&amp;B500,AG:AG,
                                                    0)
                                            ),
                                            "Não encontrado")
                                    )</f>
        <v>0</v>
      </c>
      <c r="S500" s="72">
        <f>R500*G500/1</f>
        <v>0</v>
      </c>
      <c r="T500" s="72">
        <f>IF(
                        C500="INSUMO",
                                        IFERROR(
                                            IF(
                                                INDEX(
                                                    Insumos!C:C,
                                                    MATCH(
                                                        A500&amp;B500,
                                                        Insumos!I:I,
                                                        0)
                                                )="Comissionamento",
                                                INDEX(
                                                    Insumos!F:F,
                                                    MATCH(
                                                        A500&amp;B500,
                                                        Insumos!I:I,
                                                        0)
                                                ),
                                                0
                                            ),
                                            "Não encontrado"),
                                        IFERROR(
                                            INDEX(U:U,
                                                MATCH(
                                                    A500&amp;B500,AG:AG,
                                                    0)
                                            ),
                                            "Não encontrado")
                                    )</f>
        <v>0</v>
      </c>
      <c r="U500" s="72">
        <f>T500*G500/1</f>
        <v>0</v>
      </c>
      <c r="V500" s="72">
        <f>IF(
                        C500="INSUMO",
                                        IFERROR(
                                            IF(
                                                INDEX(
                                                    Insumos!C:C,
                                                    MATCH(
                                                        A500&amp;B500,
                                                        Insumos!I:I,
                                                        0)
                                                )="Verba",
                                                INDEX(
                                                    Insumos!F:F,
                                                    MATCH(
                                                        A500&amp;B500,
                                                        Insumos!I:I,
                                                        0)
                                                ),
                                                0
                                            ),
                                            "Não encontrado"),
                                        IFERROR(
                                            INDEX(W:W,
                                                MATCH(
                                                    A500&amp;B500,AG:AG,
                                                    0)
                                            ),
                                            "Não encontrado")
                                    )</f>
        <v>0</v>
      </c>
      <c r="W500" s="72">
        <f>V500*G500/1</f>
        <v>0</v>
      </c>
      <c r="X500" s="72">
        <f>IF(
                        C500="INSUMO",
                                        IFERROR(
                                            IF(
                                                INDEX(
                                                    Insumos!C:C,
                                                    MATCH(
                                                        A500&amp;B500,
                                                        Insumos!I:I,
                                                        0)
                                                )="Outro",
                                                INDEX(
                                                    Insumos!F:F,
                                                    MATCH(
                                                        A500&amp;B500,
                                                        Insumos!I:I,
                                                        0)
                                                ),
                                                0
                                            ),
                                            "Não encontrado"),
                                        IFERROR(
                                            INDEX(Y:Y,
                                                MATCH(
                                                    A500&amp;B500,AG:AG,
                                                    0)
                                            ),
                                            "Não encontrado")
                                    )</f>
        <v>0</v>
      </c>
      <c r="Y500" s="72">
        <f>X500*G500/1</f>
        <v>0</v>
      </c>
      <c r="Z500" s="72">
        <f>IF(
                            C500="INSUMO",
                            IFERROR(
                                INDEX(
                                    Insumos!F:F,
                                    MATCH(
                                        A500&amp;B500,
                                        Insumos!I:I,
                                        0)
                                ),
                                "Não encontrado"),
                            IFERROR(
                                INDEX(AA:AA,
                                    MATCH(
                                        A500&amp;B500,AG:AG,
                                        0)
                                ),
                                "Não encontrado")
                        )</f>
        <v>1.35</v>
      </c>
      <c r="AA500" s="72">
        <f>G500*Z500</f>
        <v>1.35</v>
      </c>
      <c r="AB500" s="73"/>
      <c r="AC500" s="73"/>
      <c r="AD500" s="70" t="s">
        <v>39</v>
      </c>
      <c r="AE500" s="74"/>
      <c r="AF500" s="74"/>
    </row>
    <row r="501" spans="1:33" x14ac:dyDescent="0.25">
      <c r="A501" s="136" t="s">
        <v>585</v>
      </c>
      <c r="B501" s="51" t="s">
        <v>76</v>
      </c>
      <c r="C501" s="52" t="s">
        <v>39</v>
      </c>
      <c r="D501" s="53" t="s">
        <v>40</v>
      </c>
      <c r="E501" s="53" t="s">
        <v>586</v>
      </c>
      <c r="F501" s="54" t="s">
        <v>78</v>
      </c>
      <c r="G501" s="55"/>
      <c r="H501" s="56"/>
      <c r="I501" s="56">
        <f>SUM(I502:I504)</f>
        <v>64.209999999999994</v>
      </c>
      <c r="J501" s="56"/>
      <c r="K501" s="56">
        <f>SUM(K502:K504)</f>
        <v>54.214618919999999</v>
      </c>
      <c r="L501" s="56"/>
      <c r="M501" s="56">
        <f>SUM(M502:M504)</f>
        <v>47.074618919999999</v>
      </c>
      <c r="N501" s="56"/>
      <c r="O501" s="56">
        <f>SUM(O502:O504)</f>
        <v>0</v>
      </c>
      <c r="P501" s="56"/>
      <c r="Q501" s="56">
        <f>SUM(Q502:Q504)</f>
        <v>0</v>
      </c>
      <c r="R501" s="56"/>
      <c r="S501" s="56">
        <f>SUM(S502:S504)</f>
        <v>0</v>
      </c>
      <c r="T501" s="56"/>
      <c r="U501" s="56">
        <f>SUM(U502:U504)</f>
        <v>0</v>
      </c>
      <c r="V501" s="56"/>
      <c r="W501" s="56">
        <f>SUM(W502:W504)</f>
        <v>0</v>
      </c>
      <c r="X501" s="56"/>
      <c r="Y501" s="56">
        <f>SUM(Y502:Y504)</f>
        <v>7.1399999999999988</v>
      </c>
      <c r="Z501" s="56"/>
      <c r="AA501" s="56">
        <f>SUM(AA502:AA504)</f>
        <v>118.42461892</v>
      </c>
      <c r="AB501" s="57" t="s">
        <v>39</v>
      </c>
      <c r="AC501" s="57"/>
      <c r="AD501" s="53" t="s">
        <v>39</v>
      </c>
      <c r="AE501" s="58" t="s">
        <v>39</v>
      </c>
      <c r="AF501" s="58" t="s">
        <v>79</v>
      </c>
      <c r="AG501" t="str">
        <f>A501&amp;B501&amp;C501</f>
        <v>0110PRÓPRIA</v>
      </c>
    </row>
    <row r="502" spans="1:33" x14ac:dyDescent="0.25">
      <c r="A502" s="137" t="s">
        <v>189</v>
      </c>
      <c r="B502" s="68" t="s">
        <v>38</v>
      </c>
      <c r="C502" s="69" t="s">
        <v>86</v>
      </c>
      <c r="D502" s="70" t="s">
        <v>40</v>
      </c>
      <c r="E502" s="70" t="s">
        <v>190</v>
      </c>
      <c r="F502" s="71" t="s">
        <v>90</v>
      </c>
      <c r="G502" s="71">
        <v>0.7</v>
      </c>
      <c r="H502" s="72">
        <f>IF(
                        C502="INSUMO",
                                        IFERROR(
                                            IF(
                                                INDEX(
                                                    Insumos!C:C,
                                                    MATCH(
                                                        A502&amp;B502,
                                                        Insumos!I:I,
                                                        0)
                                                )="Material",
                                                INDEX(
                                                    Insumos!F:F,
                                                    MATCH(
                                                        A502&amp;B502,
                                                        Insumos!I:I,
                                                        0)
                                                ),
                                                0
                                            ),
                                            "Não encontrado"),
                                        IFERROR(
                                            INDEX(I:I,
                                                MATCH(
                                                    A502&amp;B502,AG:AG,
                                                    0)
                                            ),
                                            "Não encontrado")
                                    )</f>
        <v>0</v>
      </c>
      <c r="I502" s="72">
        <f>H502*G502/1</f>
        <v>0</v>
      </c>
      <c r="J502" s="72">
        <f t="shared" ref="J502:K504" si="332">T502 + N502 + L502 + X502 + R502 + P502 + V502</f>
        <v>30.794416399999996</v>
      </c>
      <c r="K502" s="72">
        <f t="shared" si="332"/>
        <v>21.556091479999999</v>
      </c>
      <c r="L502" s="72">
        <f>IF(
                        C502="INSUMO",
                                        IFERROR(
                                            IF(
                                                INDEX(
                                                    Insumos!C:C,
                                                    MATCH(
                                                        A502&amp;B502,
                                                        Insumos!I:I,
                                                        0)
                                                )="Mao_obra",
                                                INDEX(
                                                    Insumos!F:F,
                                                    MATCH(
                                                        A502&amp;B502,
                                                        Insumos!I:I,
                                                        0)
                                                ),
                                                0
                                            ),
                                            "Não encontrado"),
                                        IFERROR(
                                            INDEX(M:M,
                                                MATCH(
                                                    A502&amp;B502,AG:AG,
                                                    0)
                                            ),
                                            "Não encontrado")
                                    )</f>
        <v>25.694416399999998</v>
      </c>
      <c r="M502" s="72">
        <f>L502*G502/1</f>
        <v>17.986091479999999</v>
      </c>
      <c r="N502" s="72">
        <f>IF(
                        C502="INSUMO",
                                        IFERROR(
                                            IF(
                                                INDEX(
                                                    Insumos!C:C,
                                                    MATCH(
                                                        A502&amp;B502,
                                                        Insumos!I:I,
                                                        0)
                                                )="Equipamento",
                                                INDEX(
                                                    Insumos!F:F,
                                                    MATCH(
                                                        A502&amp;B502,
                                                        Insumos!I:I,
                                                        0)
                                                ),
                                                0
                                            ),
                                            "Não encontrado"),
                                        IFERROR(
                                            INDEX(O:O,
                                                MATCH(
                                                    A502&amp;B502,AG:AG,
                                                    0)
                                            ),
                                            "Não encontrado")
                                    )</f>
        <v>0</v>
      </c>
      <c r="O502" s="72">
        <f>N502*G502/1</f>
        <v>0</v>
      </c>
      <c r="P502" s="72">
        <f>IF(
                        C502="INSUMO",
                                        IFERROR(
                                            IF(
                                                INDEX(
                                                    Insumos!C:C,
                                                    MATCH(
                                                        A502&amp;B502,
                                                        Insumos!I:I,
                                                        0)
                                                )="Transporte",
                                                INDEX(
                                                    Insumos!F:F,
                                                    MATCH(
                                                        A502&amp;B502,
                                                        Insumos!I:I,
                                                        0)
                                                ),
                                                0
                                            ),
                                            "Não encontrado"),
                                        IFERROR(
                                            INDEX(Q:Q,
                                                MATCH(
                                                    A502&amp;B502,AG:AG,
                                                    0)
                                            ),
                                            "Não encontrado")
                                    )</f>
        <v>0</v>
      </c>
      <c r="Q502" s="72">
        <f>P502*G502/1</f>
        <v>0</v>
      </c>
      <c r="R502" s="72">
        <f>IF(
                        C502="INSUMO",
                                        IFERROR(
                                            IF(
                                                INDEX(
                                                    Insumos!C:C,
                                                    MATCH(
                                                        A502&amp;B502,
                                                        Insumos!I:I,
                                                        0)
                                                )="Terceirizados",
                                                INDEX(
                                                    Insumos!F:F,
                                                    MATCH(
                                                        A502&amp;B502,
                                                        Insumos!I:I,
                                                        0)
                                                ),
                                                0
                                            ),
                                            "Não encontrado"),
                                        IFERROR(
                                            INDEX(S:S,
                                                MATCH(
                                                    A502&amp;B502,AG:AG,
                                                    0)
                                            ),
                                            "Não encontrado")
                                    )</f>
        <v>0</v>
      </c>
      <c r="S502" s="72">
        <f>R502*G502/1</f>
        <v>0</v>
      </c>
      <c r="T502" s="72">
        <f>IF(
                        C502="INSUMO",
                                        IFERROR(
                                            IF(
                                                INDEX(
                                                    Insumos!C:C,
                                                    MATCH(
                                                        A502&amp;B502,
                                                        Insumos!I:I,
                                                        0)
                                                )="Comissionamento",
                                                INDEX(
                                                    Insumos!F:F,
                                                    MATCH(
                                                        A502&amp;B502,
                                                        Insumos!I:I,
                                                        0)
                                                ),
                                                0
                                            ),
                                            "Não encontrado"),
                                        IFERROR(
                                            INDEX(U:U,
                                                MATCH(
                                                    A502&amp;B502,AG:AG,
                                                    0)
                                            ),
                                            "Não encontrado")
                                    )</f>
        <v>0</v>
      </c>
      <c r="U502" s="72">
        <f>T502*G502/1</f>
        <v>0</v>
      </c>
      <c r="V502" s="72">
        <f>IF(
                        C502="INSUMO",
                                        IFERROR(
                                            IF(
                                                INDEX(
                                                    Insumos!C:C,
                                                    MATCH(
                                                        A502&amp;B502,
                                                        Insumos!I:I,
                                                        0)
                                                )="Verba",
                                                INDEX(
                                                    Insumos!F:F,
                                                    MATCH(
                                                        A502&amp;B502,
                                                        Insumos!I:I,
                                                        0)
                                                ),
                                                0
                                            ),
                                            "Não encontrado"),
                                        IFERROR(
                                            INDEX(W:W,
                                                MATCH(
                                                    A502&amp;B502,AG:AG,
                                                    0)
                                            ),
                                            "Não encontrado")
                                    )</f>
        <v>0</v>
      </c>
      <c r="W502" s="72">
        <f>V502*G502/1</f>
        <v>0</v>
      </c>
      <c r="X502" s="72">
        <f>IF(
                        C502="INSUMO",
                                        IFERROR(
                                            IF(
                                                INDEX(
                                                    Insumos!C:C,
                                                    MATCH(
                                                        A502&amp;B502,
                                                        Insumos!I:I,
                                                        0)
                                                )="Outro",
                                                INDEX(
                                                    Insumos!F:F,
                                                    MATCH(
                                                        A502&amp;B502,
                                                        Insumos!I:I,
                                                        0)
                                                ),
                                                0
                                            ),
                                            "Não encontrado"),
                                        IFERROR(
                                            INDEX(Y:Y,
                                                MATCH(
                                                    A502&amp;B502,AG:AG,
                                                    0)
                                            ),
                                            "Não encontrado")
                                    )</f>
        <v>5.0999999999999996</v>
      </c>
      <c r="Y502" s="72">
        <f>X502*G502/1</f>
        <v>3.5699999999999994</v>
      </c>
      <c r="Z502" s="72">
        <f>IF(
                            C502="INSUMO",
                            IFERROR(
                                INDEX(
                                    Insumos!F:F,
                                    MATCH(
                                        A502&amp;B502,
                                        Insumos!I:I,
                                        0)
                                ),
                                "Não encontrado"),
                            IFERROR(
                                INDEX(AA:AA,
                                    MATCH(
                                        A502&amp;B502,AG:AG,
                                        0)
                                ),
                                "Não encontrado")
                        )</f>
        <v>30.794416399999999</v>
      </c>
      <c r="AA502" s="72">
        <f>G502*Z502</f>
        <v>21.556091479999999</v>
      </c>
      <c r="AB502" s="73"/>
      <c r="AC502" s="73"/>
      <c r="AD502" s="70" t="s">
        <v>39</v>
      </c>
      <c r="AE502" s="74"/>
      <c r="AF502" s="74"/>
    </row>
    <row r="503" spans="1:33" x14ac:dyDescent="0.25">
      <c r="A503" s="138" t="s">
        <v>191</v>
      </c>
      <c r="B503" s="60" t="s">
        <v>38</v>
      </c>
      <c r="C503" s="61" t="s">
        <v>86</v>
      </c>
      <c r="D503" s="62" t="s">
        <v>40</v>
      </c>
      <c r="E503" s="62" t="s">
        <v>192</v>
      </c>
      <c r="F503" s="63" t="s">
        <v>90</v>
      </c>
      <c r="G503" s="63">
        <v>0.7</v>
      </c>
      <c r="H503" s="64">
        <f>IF(
                        C503="INSUMO",
                                        IFERROR(
                                            IF(
                                                INDEX(
                                                    Insumos!C:C,
                                                    MATCH(
                                                        A503&amp;B503,
                                                        Insumos!I:I,
                                                        0)
                                                )="Material",
                                                INDEX(
                                                    Insumos!F:F,
                                                    MATCH(
                                                        A503&amp;B503,
                                                        Insumos!I:I,
                                                        0)
                                                ),
                                                0
                                            ),
                                            "Não encontrado"),
                                        IFERROR(
                                            INDEX(I:I,
                                                MATCH(
                                                    A503&amp;B503,AG:AG,
                                                    0)
                                            ),
                                            "Não encontrado")
                                    )</f>
        <v>0</v>
      </c>
      <c r="I503" s="64">
        <f>H503*G503/1</f>
        <v>0</v>
      </c>
      <c r="J503" s="64">
        <f t="shared" si="332"/>
        <v>46.655039200000004</v>
      </c>
      <c r="K503" s="64">
        <f t="shared" si="332"/>
        <v>32.65852744</v>
      </c>
      <c r="L503" s="64">
        <f>IF(
                        C503="INSUMO",
                                        IFERROR(
                                            IF(
                                                INDEX(
                                                    Insumos!C:C,
                                                    MATCH(
                                                        A503&amp;B503,
                                                        Insumos!I:I,
                                                        0)
                                                )="Mao_obra",
                                                INDEX(
                                                    Insumos!F:F,
                                                    MATCH(
                                                        A503&amp;B503,
                                                        Insumos!I:I,
                                                        0)
                                                ),
                                                0
                                            ),
                                            "Não encontrado"),
                                        IFERROR(
                                            INDEX(M:M,
                                                MATCH(
                                                    A503&amp;B503,AG:AG,
                                                    0)
                                            ),
                                            "Não encontrado")
                                    )</f>
        <v>41.555039200000003</v>
      </c>
      <c r="M503" s="64">
        <f>L503*G503/1</f>
        <v>29.08852744</v>
      </c>
      <c r="N503" s="64">
        <f>IF(
                        C503="INSUMO",
                                        IFERROR(
                                            IF(
                                                INDEX(
                                                    Insumos!C:C,
                                                    MATCH(
                                                        A503&amp;B503,
                                                        Insumos!I:I,
                                                        0)
                                                )="Equipamento",
                                                INDEX(
                                                    Insumos!F:F,
                                                    MATCH(
                                                        A503&amp;B503,
                                                        Insumos!I:I,
                                                        0)
                                                ),
                                                0
                                            ),
                                            "Não encontrado"),
                                        IFERROR(
                                            INDEX(O:O,
                                                MATCH(
                                                    A503&amp;B503,AG:AG,
                                                    0)
                                            ),
                                            "Não encontrado")
                                    )</f>
        <v>0</v>
      </c>
      <c r="O503" s="64">
        <f>N503*G503/1</f>
        <v>0</v>
      </c>
      <c r="P503" s="64">
        <f>IF(
                        C503="INSUMO",
                                        IFERROR(
                                            IF(
                                                INDEX(
                                                    Insumos!C:C,
                                                    MATCH(
                                                        A503&amp;B503,
                                                        Insumos!I:I,
                                                        0)
                                                )="Transporte",
                                                INDEX(
                                                    Insumos!F:F,
                                                    MATCH(
                                                        A503&amp;B503,
                                                        Insumos!I:I,
                                                        0)
                                                ),
                                                0
                                            ),
                                            "Não encontrado"),
                                        IFERROR(
                                            INDEX(Q:Q,
                                                MATCH(
                                                    A503&amp;B503,AG:AG,
                                                    0)
                                            ),
                                            "Não encontrado")
                                    )</f>
        <v>0</v>
      </c>
      <c r="Q503" s="64">
        <f>P503*G503/1</f>
        <v>0</v>
      </c>
      <c r="R503" s="64">
        <f>IF(
                        C503="INSUMO",
                                        IFERROR(
                                            IF(
                                                INDEX(
                                                    Insumos!C:C,
                                                    MATCH(
                                                        A503&amp;B503,
                                                        Insumos!I:I,
                                                        0)
                                                )="Terceirizados",
                                                INDEX(
                                                    Insumos!F:F,
                                                    MATCH(
                                                        A503&amp;B503,
                                                        Insumos!I:I,
                                                        0)
                                                ),
                                                0
                                            ),
                                            "Não encontrado"),
                                        IFERROR(
                                            INDEX(S:S,
                                                MATCH(
                                                    A503&amp;B503,AG:AG,
                                                    0)
                                            ),
                                            "Não encontrado")
                                    )</f>
        <v>0</v>
      </c>
      <c r="S503" s="64">
        <f>R503*G503/1</f>
        <v>0</v>
      </c>
      <c r="T503" s="64">
        <f>IF(
                        C503="INSUMO",
                                        IFERROR(
                                            IF(
                                                INDEX(
                                                    Insumos!C:C,
                                                    MATCH(
                                                        A503&amp;B503,
                                                        Insumos!I:I,
                                                        0)
                                                )="Comissionamento",
                                                INDEX(
                                                    Insumos!F:F,
                                                    MATCH(
                                                        A503&amp;B503,
                                                        Insumos!I:I,
                                                        0)
                                                ),
                                                0
                                            ),
                                            "Não encontrado"),
                                        IFERROR(
                                            INDEX(U:U,
                                                MATCH(
                                                    A503&amp;B503,AG:AG,
                                                    0)
                                            ),
                                            "Não encontrado")
                                    )</f>
        <v>0</v>
      </c>
      <c r="U503" s="64">
        <f>T503*G503/1</f>
        <v>0</v>
      </c>
      <c r="V503" s="64">
        <f>IF(
                        C503="INSUMO",
                                        IFERROR(
                                            IF(
                                                INDEX(
                                                    Insumos!C:C,
                                                    MATCH(
                                                        A503&amp;B503,
                                                        Insumos!I:I,
                                                        0)
                                                )="Verba",
                                                INDEX(
                                                    Insumos!F:F,
                                                    MATCH(
                                                        A503&amp;B503,
                                                        Insumos!I:I,
                                                        0)
                                                ),
                                                0
                                            ),
                                            "Não encontrado"),
                                        IFERROR(
                                            INDEX(W:W,
                                                MATCH(
                                                    A503&amp;B503,AG:AG,
                                                    0)
                                            ),
                                            "Não encontrado")
                                    )</f>
        <v>0</v>
      </c>
      <c r="W503" s="64">
        <f>V503*G503/1</f>
        <v>0</v>
      </c>
      <c r="X503" s="64">
        <f>IF(
                        C503="INSUMO",
                                        IFERROR(
                                            IF(
                                                INDEX(
                                                    Insumos!C:C,
                                                    MATCH(
                                                        A503&amp;B503,
                                                        Insumos!I:I,
                                                        0)
                                                )="Outro",
                                                INDEX(
                                                    Insumos!F:F,
                                                    MATCH(
                                                        A503&amp;B503,
                                                        Insumos!I:I,
                                                        0)
                                                ),
                                                0
                                            ),
                                            "Não encontrado"),
                                        IFERROR(
                                            INDEX(Y:Y,
                                                MATCH(
                                                    A503&amp;B503,AG:AG,
                                                    0)
                                            ),
                                            "Não encontrado")
                                    )</f>
        <v>5.0999999999999996</v>
      </c>
      <c r="Y503" s="64">
        <f>X503*G503/1</f>
        <v>3.5699999999999994</v>
      </c>
      <c r="Z503" s="64">
        <f>IF(
                            C503="INSUMO",
                            IFERROR(
                                INDEX(
                                    Insumos!F:F,
                                    MATCH(
                                        A503&amp;B503,
                                        Insumos!I:I,
                                        0)
                                ),
                                "Não encontrado"),
                            IFERROR(
                                INDEX(AA:AA,
                                    MATCH(
                                        A503&amp;B503,AG:AG,
                                        0)
                                ),
                                "Não encontrado")
                        )</f>
        <v>46.655039200000004</v>
      </c>
      <c r="AA503" s="64">
        <f>G503*Z503</f>
        <v>32.65852744</v>
      </c>
      <c r="AB503" s="65"/>
      <c r="AC503" s="65"/>
      <c r="AD503" s="62" t="s">
        <v>39</v>
      </c>
      <c r="AE503" s="66"/>
      <c r="AF503" s="66"/>
    </row>
    <row r="504" spans="1:33" x14ac:dyDescent="0.25">
      <c r="A504" s="137" t="s">
        <v>587</v>
      </c>
      <c r="B504" s="68" t="s">
        <v>38</v>
      </c>
      <c r="C504" s="69" t="s">
        <v>45</v>
      </c>
      <c r="D504" s="70" t="s">
        <v>40</v>
      </c>
      <c r="E504" s="70" t="s">
        <v>588</v>
      </c>
      <c r="F504" s="71" t="s">
        <v>78</v>
      </c>
      <c r="G504" s="71">
        <v>1</v>
      </c>
      <c r="H504" s="72">
        <f>IF(
                        C504="INSUMO",
                                        IFERROR(
                                            IF(
                                                INDEX(
                                                    Insumos!C:C,
                                                    MATCH(
                                                        A504&amp;B504,
                                                        Insumos!I:I,
                                                        0)
                                                )="Material",
                                                INDEX(
                                                    Insumos!F:F,
                                                    MATCH(
                                                        A504&amp;B504,
                                                        Insumos!I:I,
                                                        0)
                                                ),
                                                0
                                            ),
                                            "Não encontrado"),
                                        IFERROR(
                                            INDEX(I:I,
                                                MATCH(
                                                    A504&amp;B504,AG:AG,
                                                    0)
                                            ),
                                            "Não encontrado")
                                    )</f>
        <v>64.209999999999994</v>
      </c>
      <c r="I504" s="72">
        <f>H504*G504/1</f>
        <v>64.209999999999994</v>
      </c>
      <c r="J504" s="72">
        <f t="shared" si="332"/>
        <v>0</v>
      </c>
      <c r="K504" s="72">
        <f t="shared" si="332"/>
        <v>0</v>
      </c>
      <c r="L504" s="72">
        <f>IF(
                        C504="INSUMO",
                                        IFERROR(
                                            IF(
                                                INDEX(
                                                    Insumos!C:C,
                                                    MATCH(
                                                        A504&amp;B504,
                                                        Insumos!I:I,
                                                        0)
                                                )="Mao_obra",
                                                INDEX(
                                                    Insumos!F:F,
                                                    MATCH(
                                                        A504&amp;B504,
                                                        Insumos!I:I,
                                                        0)
                                                ),
                                                0
                                            ),
                                            "Não encontrado"),
                                        IFERROR(
                                            INDEX(M:M,
                                                MATCH(
                                                    A504&amp;B504,AG:AG,
                                                    0)
                                            ),
                                            "Não encontrado")
                                    )</f>
        <v>0</v>
      </c>
      <c r="M504" s="72">
        <f>L504*G504/1</f>
        <v>0</v>
      </c>
      <c r="N504" s="72">
        <f>IF(
                        C504="INSUMO",
                                        IFERROR(
                                            IF(
                                                INDEX(
                                                    Insumos!C:C,
                                                    MATCH(
                                                        A504&amp;B504,
                                                        Insumos!I:I,
                                                        0)
                                                )="Equipamento",
                                                INDEX(
                                                    Insumos!F:F,
                                                    MATCH(
                                                        A504&amp;B504,
                                                        Insumos!I:I,
                                                        0)
                                                ),
                                                0
                                            ),
                                            "Não encontrado"),
                                        IFERROR(
                                            INDEX(O:O,
                                                MATCH(
                                                    A504&amp;B504,AG:AG,
                                                    0)
                                            ),
                                            "Não encontrado")
                                    )</f>
        <v>0</v>
      </c>
      <c r="O504" s="72">
        <f>N504*G504/1</f>
        <v>0</v>
      </c>
      <c r="P504" s="72">
        <f>IF(
                        C504="INSUMO",
                                        IFERROR(
                                            IF(
                                                INDEX(
                                                    Insumos!C:C,
                                                    MATCH(
                                                        A504&amp;B504,
                                                        Insumos!I:I,
                                                        0)
                                                )="Transporte",
                                                INDEX(
                                                    Insumos!F:F,
                                                    MATCH(
                                                        A504&amp;B504,
                                                        Insumos!I:I,
                                                        0)
                                                ),
                                                0
                                            ),
                                            "Não encontrado"),
                                        IFERROR(
                                            INDEX(Q:Q,
                                                MATCH(
                                                    A504&amp;B504,AG:AG,
                                                    0)
                                            ),
                                            "Não encontrado")
                                    )</f>
        <v>0</v>
      </c>
      <c r="Q504" s="72">
        <f>P504*G504/1</f>
        <v>0</v>
      </c>
      <c r="R504" s="72">
        <f>IF(
                        C504="INSUMO",
                                        IFERROR(
                                            IF(
                                                INDEX(
                                                    Insumos!C:C,
                                                    MATCH(
                                                        A504&amp;B504,
                                                        Insumos!I:I,
                                                        0)
                                                )="Terceirizados",
                                                INDEX(
                                                    Insumos!F:F,
                                                    MATCH(
                                                        A504&amp;B504,
                                                        Insumos!I:I,
                                                        0)
                                                ),
                                                0
                                            ),
                                            "Não encontrado"),
                                        IFERROR(
                                            INDEX(S:S,
                                                MATCH(
                                                    A504&amp;B504,AG:AG,
                                                    0)
                                            ),
                                            "Não encontrado")
                                    )</f>
        <v>0</v>
      </c>
      <c r="S504" s="72">
        <f>R504*G504/1</f>
        <v>0</v>
      </c>
      <c r="T504" s="72">
        <f>IF(
                        C504="INSUMO",
                                        IFERROR(
                                            IF(
                                                INDEX(
                                                    Insumos!C:C,
                                                    MATCH(
                                                        A504&amp;B504,
                                                        Insumos!I:I,
                                                        0)
                                                )="Comissionamento",
                                                INDEX(
                                                    Insumos!F:F,
                                                    MATCH(
                                                        A504&amp;B504,
                                                        Insumos!I:I,
                                                        0)
                                                ),
                                                0
                                            ),
                                            "Não encontrado"),
                                        IFERROR(
                                            INDEX(U:U,
                                                MATCH(
                                                    A504&amp;B504,AG:AG,
                                                    0)
                                            ),
                                            "Não encontrado")
                                    )</f>
        <v>0</v>
      </c>
      <c r="U504" s="72">
        <f>T504*G504/1</f>
        <v>0</v>
      </c>
      <c r="V504" s="72">
        <f>IF(
                        C504="INSUMO",
                                        IFERROR(
                                            IF(
                                                INDEX(
                                                    Insumos!C:C,
                                                    MATCH(
                                                        A504&amp;B504,
                                                        Insumos!I:I,
                                                        0)
                                                )="Verba",
                                                INDEX(
                                                    Insumos!F:F,
                                                    MATCH(
                                                        A504&amp;B504,
                                                        Insumos!I:I,
                                                        0)
                                                ),
                                                0
                                            ),
                                            "Não encontrado"),
                                        IFERROR(
                                            INDEX(W:W,
                                                MATCH(
                                                    A504&amp;B504,AG:AG,
                                                    0)
                                            ),
                                            "Não encontrado")
                                    )</f>
        <v>0</v>
      </c>
      <c r="W504" s="72">
        <f>V504*G504/1</f>
        <v>0</v>
      </c>
      <c r="X504" s="72">
        <f>IF(
                        C504="INSUMO",
                                        IFERROR(
                                            IF(
                                                INDEX(
                                                    Insumos!C:C,
                                                    MATCH(
                                                        A504&amp;B504,
                                                        Insumos!I:I,
                                                        0)
                                                )="Outro",
                                                INDEX(
                                                    Insumos!F:F,
                                                    MATCH(
                                                        A504&amp;B504,
                                                        Insumos!I:I,
                                                        0)
                                                ),
                                                0
                                            ),
                                            "Não encontrado"),
                                        IFERROR(
                                            INDEX(Y:Y,
                                                MATCH(
                                                    A504&amp;B504,AG:AG,
                                                    0)
                                            ),
                                            "Não encontrado")
                                    )</f>
        <v>0</v>
      </c>
      <c r="Y504" s="72">
        <f>X504*G504/1</f>
        <v>0</v>
      </c>
      <c r="Z504" s="72">
        <f>IF(
                            C504="INSUMO",
                            IFERROR(
                                INDEX(
                                    Insumos!F:F,
                                    MATCH(
                                        A504&amp;B504,
                                        Insumos!I:I,
                                        0)
                                ),
                                "Não encontrado"),
                            IFERROR(
                                INDEX(AA:AA,
                                    MATCH(
                                        A504&amp;B504,AG:AG,
                                        0)
                                ),
                                "Não encontrado")
                        )</f>
        <v>64.209999999999994</v>
      </c>
      <c r="AA504" s="72">
        <f>G504*Z504</f>
        <v>64.209999999999994</v>
      </c>
      <c r="AB504" s="73"/>
      <c r="AC504" s="73"/>
      <c r="AD504" s="70" t="s">
        <v>39</v>
      </c>
      <c r="AE504" s="74"/>
      <c r="AF504" s="74"/>
    </row>
    <row r="505" spans="1:33" x14ac:dyDescent="0.25">
      <c r="A505" s="136" t="s">
        <v>589</v>
      </c>
      <c r="B505" s="51" t="s">
        <v>76</v>
      </c>
      <c r="C505" s="52" t="s">
        <v>39</v>
      </c>
      <c r="D505" s="53" t="s">
        <v>40</v>
      </c>
      <c r="E505" s="53" t="s">
        <v>590</v>
      </c>
      <c r="F505" s="54" t="s">
        <v>78</v>
      </c>
      <c r="G505" s="55"/>
      <c r="H505" s="56"/>
      <c r="I505" s="56">
        <f>SUM(I506:I508)</f>
        <v>59.2</v>
      </c>
      <c r="J505" s="56"/>
      <c r="K505" s="56">
        <f>SUM(K506:K508)</f>
        <v>36.401244132000002</v>
      </c>
      <c r="L505" s="56"/>
      <c r="M505" s="56">
        <f>SUM(M506:M508)</f>
        <v>31.607244131999998</v>
      </c>
      <c r="N505" s="56"/>
      <c r="O505" s="56">
        <f>SUM(O506:O508)</f>
        <v>0</v>
      </c>
      <c r="P505" s="56"/>
      <c r="Q505" s="56">
        <f>SUM(Q506:Q508)</f>
        <v>0</v>
      </c>
      <c r="R505" s="56"/>
      <c r="S505" s="56">
        <f>SUM(S506:S508)</f>
        <v>0</v>
      </c>
      <c r="T505" s="56"/>
      <c r="U505" s="56">
        <f>SUM(U506:U508)</f>
        <v>0</v>
      </c>
      <c r="V505" s="56"/>
      <c r="W505" s="56">
        <f>SUM(W506:W508)</f>
        <v>0</v>
      </c>
      <c r="X505" s="56"/>
      <c r="Y505" s="56">
        <f>SUM(Y506:Y508)</f>
        <v>4.7939999999999996</v>
      </c>
      <c r="Z505" s="56"/>
      <c r="AA505" s="56">
        <f>SUM(AA506:AA508)</f>
        <v>95.601244132000005</v>
      </c>
      <c r="AB505" s="57" t="s">
        <v>39</v>
      </c>
      <c r="AC505" s="57"/>
      <c r="AD505" s="53" t="s">
        <v>39</v>
      </c>
      <c r="AE505" s="58" t="s">
        <v>39</v>
      </c>
      <c r="AF505" s="58" t="s">
        <v>79</v>
      </c>
      <c r="AG505" t="str">
        <f>A505&amp;B505&amp;C505</f>
        <v>0111PRÓPRIA</v>
      </c>
    </row>
    <row r="506" spans="1:33" x14ac:dyDescent="0.25">
      <c r="A506" s="137" t="s">
        <v>189</v>
      </c>
      <c r="B506" s="68" t="s">
        <v>38</v>
      </c>
      <c r="C506" s="69" t="s">
        <v>86</v>
      </c>
      <c r="D506" s="70" t="s">
        <v>40</v>
      </c>
      <c r="E506" s="70" t="s">
        <v>190</v>
      </c>
      <c r="F506" s="71" t="s">
        <v>90</v>
      </c>
      <c r="G506" s="71">
        <v>0.47</v>
      </c>
      <c r="H506" s="72">
        <f>IF(
                        C506="INSUMO",
                                        IFERROR(
                                            IF(
                                                INDEX(
                                                    Insumos!C:C,
                                                    MATCH(
                                                        A506&amp;B506,
                                                        Insumos!I:I,
                                                        0)
                                                )="Material",
                                                INDEX(
                                                    Insumos!F:F,
                                                    MATCH(
                                                        A506&amp;B506,
                                                        Insumos!I:I,
                                                        0)
                                                ),
                                                0
                                            ),
                                            "Não encontrado"),
                                        IFERROR(
                                            INDEX(I:I,
                                                MATCH(
                                                    A506&amp;B506,AG:AG,
                                                    0)
                                            ),
                                            "Não encontrado")
                                    )</f>
        <v>0</v>
      </c>
      <c r="I506" s="72">
        <f>H506*G506/1</f>
        <v>0</v>
      </c>
      <c r="J506" s="72">
        <f t="shared" ref="J506:K508" si="333">T506 + N506 + L506 + X506 + R506 + P506 + V506</f>
        <v>30.794416399999996</v>
      </c>
      <c r="K506" s="72">
        <f t="shared" si="333"/>
        <v>14.473375707999999</v>
      </c>
      <c r="L506" s="72">
        <f>IF(
                        C506="INSUMO",
                                        IFERROR(
                                            IF(
                                                INDEX(
                                                    Insumos!C:C,
                                                    MATCH(
                                                        A506&amp;B506,
                                                        Insumos!I:I,
                                                        0)
                                                )="Mao_obra",
                                                INDEX(
                                                    Insumos!F:F,
                                                    MATCH(
                                                        A506&amp;B506,
                                                        Insumos!I:I,
                                                        0)
                                                ),
                                                0
                                            ),
                                            "Não encontrado"),
                                        IFERROR(
                                            INDEX(M:M,
                                                MATCH(
                                                    A506&amp;B506,AG:AG,
                                                    0)
                                            ),
                                            "Não encontrado")
                                    )</f>
        <v>25.694416399999998</v>
      </c>
      <c r="M506" s="72">
        <f>L506*G506/1</f>
        <v>12.076375707999999</v>
      </c>
      <c r="N506" s="72">
        <f>IF(
                        C506="INSUMO",
                                        IFERROR(
                                            IF(
                                                INDEX(
                                                    Insumos!C:C,
                                                    MATCH(
                                                        A506&amp;B506,
                                                        Insumos!I:I,
                                                        0)
                                                )="Equipamento",
                                                INDEX(
                                                    Insumos!F:F,
                                                    MATCH(
                                                        A506&amp;B506,
                                                        Insumos!I:I,
                                                        0)
                                                ),
                                                0
                                            ),
                                            "Não encontrado"),
                                        IFERROR(
                                            INDEX(O:O,
                                                MATCH(
                                                    A506&amp;B506,AG:AG,
                                                    0)
                                            ),
                                            "Não encontrado")
                                    )</f>
        <v>0</v>
      </c>
      <c r="O506" s="72">
        <f>N506*G506/1</f>
        <v>0</v>
      </c>
      <c r="P506" s="72">
        <f>IF(
                        C506="INSUMO",
                                        IFERROR(
                                            IF(
                                                INDEX(
                                                    Insumos!C:C,
                                                    MATCH(
                                                        A506&amp;B506,
                                                        Insumos!I:I,
                                                        0)
                                                )="Transporte",
                                                INDEX(
                                                    Insumos!F:F,
                                                    MATCH(
                                                        A506&amp;B506,
                                                        Insumos!I:I,
                                                        0)
                                                ),
                                                0
                                            ),
                                            "Não encontrado"),
                                        IFERROR(
                                            INDEX(Q:Q,
                                                MATCH(
                                                    A506&amp;B506,AG:AG,
                                                    0)
                                            ),
                                            "Não encontrado")
                                    )</f>
        <v>0</v>
      </c>
      <c r="Q506" s="72">
        <f>P506*G506/1</f>
        <v>0</v>
      </c>
      <c r="R506" s="72">
        <f>IF(
                        C506="INSUMO",
                                        IFERROR(
                                            IF(
                                                INDEX(
                                                    Insumos!C:C,
                                                    MATCH(
                                                        A506&amp;B506,
                                                        Insumos!I:I,
                                                        0)
                                                )="Terceirizados",
                                                INDEX(
                                                    Insumos!F:F,
                                                    MATCH(
                                                        A506&amp;B506,
                                                        Insumos!I:I,
                                                        0)
                                                ),
                                                0
                                            ),
                                            "Não encontrado"),
                                        IFERROR(
                                            INDEX(S:S,
                                                MATCH(
                                                    A506&amp;B506,AG:AG,
                                                    0)
                                            ),
                                            "Não encontrado")
                                    )</f>
        <v>0</v>
      </c>
      <c r="S506" s="72">
        <f>R506*G506/1</f>
        <v>0</v>
      </c>
      <c r="T506" s="72">
        <f>IF(
                        C506="INSUMO",
                                        IFERROR(
                                            IF(
                                                INDEX(
                                                    Insumos!C:C,
                                                    MATCH(
                                                        A506&amp;B506,
                                                        Insumos!I:I,
                                                        0)
                                                )="Comissionamento",
                                                INDEX(
                                                    Insumos!F:F,
                                                    MATCH(
                                                        A506&amp;B506,
                                                        Insumos!I:I,
                                                        0)
                                                ),
                                                0
                                            ),
                                            "Não encontrado"),
                                        IFERROR(
                                            INDEX(U:U,
                                                MATCH(
                                                    A506&amp;B506,AG:AG,
                                                    0)
                                            ),
                                            "Não encontrado")
                                    )</f>
        <v>0</v>
      </c>
      <c r="U506" s="72">
        <f>T506*G506/1</f>
        <v>0</v>
      </c>
      <c r="V506" s="72">
        <f>IF(
                        C506="INSUMO",
                                        IFERROR(
                                            IF(
                                                INDEX(
                                                    Insumos!C:C,
                                                    MATCH(
                                                        A506&amp;B506,
                                                        Insumos!I:I,
                                                        0)
                                                )="Verba",
                                                INDEX(
                                                    Insumos!F:F,
                                                    MATCH(
                                                        A506&amp;B506,
                                                        Insumos!I:I,
                                                        0)
                                                ),
                                                0
                                            ),
                                            "Não encontrado"),
                                        IFERROR(
                                            INDEX(W:W,
                                                MATCH(
                                                    A506&amp;B506,AG:AG,
                                                    0)
                                            ),
                                            "Não encontrado")
                                    )</f>
        <v>0</v>
      </c>
      <c r="W506" s="72">
        <f>V506*G506/1</f>
        <v>0</v>
      </c>
      <c r="X506" s="72">
        <f>IF(
                        C506="INSUMO",
                                        IFERROR(
                                            IF(
                                                INDEX(
                                                    Insumos!C:C,
                                                    MATCH(
                                                        A506&amp;B506,
                                                        Insumos!I:I,
                                                        0)
                                                )="Outro",
                                                INDEX(
                                                    Insumos!F:F,
                                                    MATCH(
                                                        A506&amp;B506,
                                                        Insumos!I:I,
                                                        0)
                                                ),
                                                0
                                            ),
                                            "Não encontrado"),
                                        IFERROR(
                                            INDEX(Y:Y,
                                                MATCH(
                                                    A506&amp;B506,AG:AG,
                                                    0)
                                            ),
                                            "Não encontrado")
                                    )</f>
        <v>5.0999999999999996</v>
      </c>
      <c r="Y506" s="72">
        <f>X506*G506/1</f>
        <v>2.3969999999999998</v>
      </c>
      <c r="Z506" s="72">
        <f>IF(
                            C506="INSUMO",
                            IFERROR(
                                INDEX(
                                    Insumos!F:F,
                                    MATCH(
                                        A506&amp;B506,
                                        Insumos!I:I,
                                        0)
                                ),
                                "Não encontrado"),
                            IFERROR(
                                INDEX(AA:AA,
                                    MATCH(
                                        A506&amp;B506,AG:AG,
                                        0)
                                ),
                                "Não encontrado")
                        )</f>
        <v>30.794416399999999</v>
      </c>
      <c r="AA506" s="72">
        <f>G506*Z506</f>
        <v>14.473375707999999</v>
      </c>
      <c r="AB506" s="73"/>
      <c r="AC506" s="73"/>
      <c r="AD506" s="70" t="s">
        <v>39</v>
      </c>
      <c r="AE506" s="74"/>
      <c r="AF506" s="74"/>
    </row>
    <row r="507" spans="1:33" x14ac:dyDescent="0.25">
      <c r="A507" s="138" t="s">
        <v>191</v>
      </c>
      <c r="B507" s="60" t="s">
        <v>38</v>
      </c>
      <c r="C507" s="61" t="s">
        <v>86</v>
      </c>
      <c r="D507" s="62" t="s">
        <v>40</v>
      </c>
      <c r="E507" s="62" t="s">
        <v>192</v>
      </c>
      <c r="F507" s="63" t="s">
        <v>90</v>
      </c>
      <c r="G507" s="63">
        <v>0.47</v>
      </c>
      <c r="H507" s="64">
        <f>IF(
                        C507="INSUMO",
                                        IFERROR(
                                            IF(
                                                INDEX(
                                                    Insumos!C:C,
                                                    MATCH(
                                                        A507&amp;B507,
                                                        Insumos!I:I,
                                                        0)
                                                )="Material",
                                                INDEX(
                                                    Insumos!F:F,
                                                    MATCH(
                                                        A507&amp;B507,
                                                        Insumos!I:I,
                                                        0)
                                                ),
                                                0
                                            ),
                                            "Não encontrado"),
                                        IFERROR(
                                            INDEX(I:I,
                                                MATCH(
                                                    A507&amp;B507,AG:AG,
                                                    0)
                                            ),
                                            "Não encontrado")
                                    )</f>
        <v>0</v>
      </c>
      <c r="I507" s="64">
        <f>H507*G507/1</f>
        <v>0</v>
      </c>
      <c r="J507" s="64">
        <f t="shared" si="333"/>
        <v>46.655039200000004</v>
      </c>
      <c r="K507" s="64">
        <f t="shared" si="333"/>
        <v>21.927868424</v>
      </c>
      <c r="L507" s="64">
        <f>IF(
                        C507="INSUMO",
                                        IFERROR(
                                            IF(
                                                INDEX(
                                                    Insumos!C:C,
                                                    MATCH(
                                                        A507&amp;B507,
                                                        Insumos!I:I,
                                                        0)
                                                )="Mao_obra",
                                                INDEX(
                                                    Insumos!F:F,
                                                    MATCH(
                                                        A507&amp;B507,
                                                        Insumos!I:I,
                                                        0)
                                                ),
                                                0
                                            ),
                                            "Não encontrado"),
                                        IFERROR(
                                            INDEX(M:M,
                                                MATCH(
                                                    A507&amp;B507,AG:AG,
                                                    0)
                                            ),
                                            "Não encontrado")
                                    )</f>
        <v>41.555039200000003</v>
      </c>
      <c r="M507" s="64">
        <f>L507*G507/1</f>
        <v>19.530868424000001</v>
      </c>
      <c r="N507" s="64">
        <f>IF(
                        C507="INSUMO",
                                        IFERROR(
                                            IF(
                                                INDEX(
                                                    Insumos!C:C,
                                                    MATCH(
                                                        A507&amp;B507,
                                                        Insumos!I:I,
                                                        0)
                                                )="Equipamento",
                                                INDEX(
                                                    Insumos!F:F,
                                                    MATCH(
                                                        A507&amp;B507,
                                                        Insumos!I:I,
                                                        0)
                                                ),
                                                0
                                            ),
                                            "Não encontrado"),
                                        IFERROR(
                                            INDEX(O:O,
                                                MATCH(
                                                    A507&amp;B507,AG:AG,
                                                    0)
                                            ),
                                            "Não encontrado")
                                    )</f>
        <v>0</v>
      </c>
      <c r="O507" s="64">
        <f>N507*G507/1</f>
        <v>0</v>
      </c>
      <c r="P507" s="64">
        <f>IF(
                        C507="INSUMO",
                                        IFERROR(
                                            IF(
                                                INDEX(
                                                    Insumos!C:C,
                                                    MATCH(
                                                        A507&amp;B507,
                                                        Insumos!I:I,
                                                        0)
                                                )="Transporte",
                                                INDEX(
                                                    Insumos!F:F,
                                                    MATCH(
                                                        A507&amp;B507,
                                                        Insumos!I:I,
                                                        0)
                                                ),
                                                0
                                            ),
                                            "Não encontrado"),
                                        IFERROR(
                                            INDEX(Q:Q,
                                                MATCH(
                                                    A507&amp;B507,AG:AG,
                                                    0)
                                            ),
                                            "Não encontrado")
                                    )</f>
        <v>0</v>
      </c>
      <c r="Q507" s="64">
        <f>P507*G507/1</f>
        <v>0</v>
      </c>
      <c r="R507" s="64">
        <f>IF(
                        C507="INSUMO",
                                        IFERROR(
                                            IF(
                                                INDEX(
                                                    Insumos!C:C,
                                                    MATCH(
                                                        A507&amp;B507,
                                                        Insumos!I:I,
                                                        0)
                                                )="Terceirizados",
                                                INDEX(
                                                    Insumos!F:F,
                                                    MATCH(
                                                        A507&amp;B507,
                                                        Insumos!I:I,
                                                        0)
                                                ),
                                                0
                                            ),
                                            "Não encontrado"),
                                        IFERROR(
                                            INDEX(S:S,
                                                MATCH(
                                                    A507&amp;B507,AG:AG,
                                                    0)
                                            ),
                                            "Não encontrado")
                                    )</f>
        <v>0</v>
      </c>
      <c r="S507" s="64">
        <f>R507*G507/1</f>
        <v>0</v>
      </c>
      <c r="T507" s="64">
        <f>IF(
                        C507="INSUMO",
                                        IFERROR(
                                            IF(
                                                INDEX(
                                                    Insumos!C:C,
                                                    MATCH(
                                                        A507&amp;B507,
                                                        Insumos!I:I,
                                                        0)
                                                )="Comissionamento",
                                                INDEX(
                                                    Insumos!F:F,
                                                    MATCH(
                                                        A507&amp;B507,
                                                        Insumos!I:I,
                                                        0)
                                                ),
                                                0
                                            ),
                                            "Não encontrado"),
                                        IFERROR(
                                            INDEX(U:U,
                                                MATCH(
                                                    A507&amp;B507,AG:AG,
                                                    0)
                                            ),
                                            "Não encontrado")
                                    )</f>
        <v>0</v>
      </c>
      <c r="U507" s="64">
        <f>T507*G507/1</f>
        <v>0</v>
      </c>
      <c r="V507" s="64">
        <f>IF(
                        C507="INSUMO",
                                        IFERROR(
                                            IF(
                                                INDEX(
                                                    Insumos!C:C,
                                                    MATCH(
                                                        A507&amp;B507,
                                                        Insumos!I:I,
                                                        0)
                                                )="Verba",
                                                INDEX(
                                                    Insumos!F:F,
                                                    MATCH(
                                                        A507&amp;B507,
                                                        Insumos!I:I,
                                                        0)
                                                ),
                                                0
                                            ),
                                            "Não encontrado"),
                                        IFERROR(
                                            INDEX(W:W,
                                                MATCH(
                                                    A507&amp;B507,AG:AG,
                                                    0)
                                            ),
                                            "Não encontrado")
                                    )</f>
        <v>0</v>
      </c>
      <c r="W507" s="64">
        <f>V507*G507/1</f>
        <v>0</v>
      </c>
      <c r="X507" s="64">
        <f>IF(
                        C507="INSUMO",
                                        IFERROR(
                                            IF(
                                                INDEX(
                                                    Insumos!C:C,
                                                    MATCH(
                                                        A507&amp;B507,
                                                        Insumos!I:I,
                                                        0)
                                                )="Outro",
                                                INDEX(
                                                    Insumos!F:F,
                                                    MATCH(
                                                        A507&amp;B507,
                                                        Insumos!I:I,
                                                        0)
                                                ),
                                                0
                                            ),
                                            "Não encontrado"),
                                        IFERROR(
                                            INDEX(Y:Y,
                                                MATCH(
                                                    A507&amp;B507,AG:AG,
                                                    0)
                                            ),
                                            "Não encontrado")
                                    )</f>
        <v>5.0999999999999996</v>
      </c>
      <c r="Y507" s="64">
        <f>X507*G507/1</f>
        <v>2.3969999999999998</v>
      </c>
      <c r="Z507" s="64">
        <f>IF(
                            C507="INSUMO",
                            IFERROR(
                                INDEX(
                                    Insumos!F:F,
                                    MATCH(
                                        A507&amp;B507,
                                        Insumos!I:I,
                                        0)
                                ),
                                "Não encontrado"),
                            IFERROR(
                                INDEX(AA:AA,
                                    MATCH(
                                        A507&amp;B507,AG:AG,
                                        0)
                                ),
                                "Não encontrado")
                        )</f>
        <v>46.655039200000004</v>
      </c>
      <c r="AA507" s="64">
        <f>G507*Z507</f>
        <v>21.927868424</v>
      </c>
      <c r="AB507" s="65"/>
      <c r="AC507" s="65"/>
      <c r="AD507" s="62" t="s">
        <v>39</v>
      </c>
      <c r="AE507" s="66"/>
      <c r="AF507" s="66"/>
    </row>
    <row r="508" spans="1:33" x14ac:dyDescent="0.25">
      <c r="A508" s="137" t="s">
        <v>591</v>
      </c>
      <c r="B508" s="68" t="s">
        <v>38</v>
      </c>
      <c r="C508" s="69" t="s">
        <v>45</v>
      </c>
      <c r="D508" s="70" t="s">
        <v>40</v>
      </c>
      <c r="E508" s="70" t="s">
        <v>592</v>
      </c>
      <c r="F508" s="71" t="s">
        <v>78</v>
      </c>
      <c r="G508" s="71">
        <v>1</v>
      </c>
      <c r="H508" s="72">
        <f>IF(
                        C508="INSUMO",
                                        IFERROR(
                                            IF(
                                                INDEX(
                                                    Insumos!C:C,
                                                    MATCH(
                                                        A508&amp;B508,
                                                        Insumos!I:I,
                                                        0)
                                                )="Material",
                                                INDEX(
                                                    Insumos!F:F,
                                                    MATCH(
                                                        A508&amp;B508,
                                                        Insumos!I:I,
                                                        0)
                                                ),
                                                0
                                            ),
                                            "Não encontrado"),
                                        IFERROR(
                                            INDEX(I:I,
                                                MATCH(
                                                    A508&amp;B508,AG:AG,
                                                    0)
                                            ),
                                            "Não encontrado")
                                    )</f>
        <v>59.2</v>
      </c>
      <c r="I508" s="72">
        <f>H508*G508/1</f>
        <v>59.2</v>
      </c>
      <c r="J508" s="72">
        <f t="shared" si="333"/>
        <v>0</v>
      </c>
      <c r="K508" s="72">
        <f t="shared" si="333"/>
        <v>0</v>
      </c>
      <c r="L508" s="72">
        <f>IF(
                        C508="INSUMO",
                                        IFERROR(
                                            IF(
                                                INDEX(
                                                    Insumos!C:C,
                                                    MATCH(
                                                        A508&amp;B508,
                                                        Insumos!I:I,
                                                        0)
                                                )="Mao_obra",
                                                INDEX(
                                                    Insumos!F:F,
                                                    MATCH(
                                                        A508&amp;B508,
                                                        Insumos!I:I,
                                                        0)
                                                ),
                                                0
                                            ),
                                            "Não encontrado"),
                                        IFERROR(
                                            INDEX(M:M,
                                                MATCH(
                                                    A508&amp;B508,AG:AG,
                                                    0)
                                            ),
                                            "Não encontrado")
                                    )</f>
        <v>0</v>
      </c>
      <c r="M508" s="72">
        <f>L508*G508/1</f>
        <v>0</v>
      </c>
      <c r="N508" s="72">
        <f>IF(
                        C508="INSUMO",
                                        IFERROR(
                                            IF(
                                                INDEX(
                                                    Insumos!C:C,
                                                    MATCH(
                                                        A508&amp;B508,
                                                        Insumos!I:I,
                                                        0)
                                                )="Equipamento",
                                                INDEX(
                                                    Insumos!F:F,
                                                    MATCH(
                                                        A508&amp;B508,
                                                        Insumos!I:I,
                                                        0)
                                                ),
                                                0
                                            ),
                                            "Não encontrado"),
                                        IFERROR(
                                            INDEX(O:O,
                                                MATCH(
                                                    A508&amp;B508,AG:AG,
                                                    0)
                                            ),
                                            "Não encontrado")
                                    )</f>
        <v>0</v>
      </c>
      <c r="O508" s="72">
        <f>N508*G508/1</f>
        <v>0</v>
      </c>
      <c r="P508" s="72">
        <f>IF(
                        C508="INSUMO",
                                        IFERROR(
                                            IF(
                                                INDEX(
                                                    Insumos!C:C,
                                                    MATCH(
                                                        A508&amp;B508,
                                                        Insumos!I:I,
                                                        0)
                                                )="Transporte",
                                                INDEX(
                                                    Insumos!F:F,
                                                    MATCH(
                                                        A508&amp;B508,
                                                        Insumos!I:I,
                                                        0)
                                                ),
                                                0
                                            ),
                                            "Não encontrado"),
                                        IFERROR(
                                            INDEX(Q:Q,
                                                MATCH(
                                                    A508&amp;B508,AG:AG,
                                                    0)
                                            ),
                                            "Não encontrado")
                                    )</f>
        <v>0</v>
      </c>
      <c r="Q508" s="72">
        <f>P508*G508/1</f>
        <v>0</v>
      </c>
      <c r="R508" s="72">
        <f>IF(
                        C508="INSUMO",
                                        IFERROR(
                                            IF(
                                                INDEX(
                                                    Insumos!C:C,
                                                    MATCH(
                                                        A508&amp;B508,
                                                        Insumos!I:I,
                                                        0)
                                                )="Terceirizados",
                                                INDEX(
                                                    Insumos!F:F,
                                                    MATCH(
                                                        A508&amp;B508,
                                                        Insumos!I:I,
                                                        0)
                                                ),
                                                0
                                            ),
                                            "Não encontrado"),
                                        IFERROR(
                                            INDEX(S:S,
                                                MATCH(
                                                    A508&amp;B508,AG:AG,
                                                    0)
                                            ),
                                            "Não encontrado")
                                    )</f>
        <v>0</v>
      </c>
      <c r="S508" s="72">
        <f>R508*G508/1</f>
        <v>0</v>
      </c>
      <c r="T508" s="72">
        <f>IF(
                        C508="INSUMO",
                                        IFERROR(
                                            IF(
                                                INDEX(
                                                    Insumos!C:C,
                                                    MATCH(
                                                        A508&amp;B508,
                                                        Insumos!I:I,
                                                        0)
                                                )="Comissionamento",
                                                INDEX(
                                                    Insumos!F:F,
                                                    MATCH(
                                                        A508&amp;B508,
                                                        Insumos!I:I,
                                                        0)
                                                ),
                                                0
                                            ),
                                            "Não encontrado"),
                                        IFERROR(
                                            INDEX(U:U,
                                                MATCH(
                                                    A508&amp;B508,AG:AG,
                                                    0)
                                            ),
                                            "Não encontrado")
                                    )</f>
        <v>0</v>
      </c>
      <c r="U508" s="72">
        <f>T508*G508/1</f>
        <v>0</v>
      </c>
      <c r="V508" s="72">
        <f>IF(
                        C508="INSUMO",
                                        IFERROR(
                                            IF(
                                                INDEX(
                                                    Insumos!C:C,
                                                    MATCH(
                                                        A508&amp;B508,
                                                        Insumos!I:I,
                                                        0)
                                                )="Verba",
                                                INDEX(
                                                    Insumos!F:F,
                                                    MATCH(
                                                        A508&amp;B508,
                                                        Insumos!I:I,
                                                        0)
                                                ),
                                                0
                                            ),
                                            "Não encontrado"),
                                        IFERROR(
                                            INDEX(W:W,
                                                MATCH(
                                                    A508&amp;B508,AG:AG,
                                                    0)
                                            ),
                                            "Não encontrado")
                                    )</f>
        <v>0</v>
      </c>
      <c r="W508" s="72">
        <f>V508*G508/1</f>
        <v>0</v>
      </c>
      <c r="X508" s="72">
        <f>IF(
                        C508="INSUMO",
                                        IFERROR(
                                            IF(
                                                INDEX(
                                                    Insumos!C:C,
                                                    MATCH(
                                                        A508&amp;B508,
                                                        Insumos!I:I,
                                                        0)
                                                )="Outro",
                                                INDEX(
                                                    Insumos!F:F,
                                                    MATCH(
                                                        A508&amp;B508,
                                                        Insumos!I:I,
                                                        0)
                                                ),
                                                0
                                            ),
                                            "Não encontrado"),
                                        IFERROR(
                                            INDEX(Y:Y,
                                                MATCH(
                                                    A508&amp;B508,AG:AG,
                                                    0)
                                            ),
                                            "Não encontrado")
                                    )</f>
        <v>0</v>
      </c>
      <c r="Y508" s="72">
        <f>X508*G508/1</f>
        <v>0</v>
      </c>
      <c r="Z508" s="72">
        <f>IF(
                            C508="INSUMO",
                            IFERROR(
                                INDEX(
                                    Insumos!F:F,
                                    MATCH(
                                        A508&amp;B508,
                                        Insumos!I:I,
                                        0)
                                ),
                                "Não encontrado"),
                            IFERROR(
                                INDEX(AA:AA,
                                    MATCH(
                                        A508&amp;B508,AG:AG,
                                        0)
                                ),
                                "Não encontrado")
                        )</f>
        <v>59.2</v>
      </c>
      <c r="AA508" s="72">
        <f>G508*Z508</f>
        <v>59.2</v>
      </c>
      <c r="AB508" s="73"/>
      <c r="AC508" s="73"/>
      <c r="AD508" s="70" t="s">
        <v>39</v>
      </c>
      <c r="AE508" s="74"/>
      <c r="AF508" s="74"/>
    </row>
    <row r="509" spans="1:33" x14ac:dyDescent="0.25">
      <c r="A509" s="136" t="s">
        <v>593</v>
      </c>
      <c r="B509" s="51" t="s">
        <v>76</v>
      </c>
      <c r="C509" s="52" t="s">
        <v>39</v>
      </c>
      <c r="D509" s="53" t="s">
        <v>40</v>
      </c>
      <c r="E509" s="53" t="s">
        <v>594</v>
      </c>
      <c r="F509" s="54" t="s">
        <v>78</v>
      </c>
      <c r="G509" s="55"/>
      <c r="H509" s="56"/>
      <c r="I509" s="56">
        <f>SUM(I510:I512)</f>
        <v>220</v>
      </c>
      <c r="J509" s="56"/>
      <c r="K509" s="56">
        <f>SUM(K510:K512)</f>
        <v>137.08553641200001</v>
      </c>
      <c r="L509" s="56"/>
      <c r="M509" s="56">
        <f>SUM(M510:M512)</f>
        <v>119.03153641200001</v>
      </c>
      <c r="N509" s="56"/>
      <c r="O509" s="56">
        <f>SUM(O510:O512)</f>
        <v>0</v>
      </c>
      <c r="P509" s="56"/>
      <c r="Q509" s="56">
        <f>SUM(Q510:Q512)</f>
        <v>0</v>
      </c>
      <c r="R509" s="56"/>
      <c r="S509" s="56">
        <f>SUM(S510:S512)</f>
        <v>0</v>
      </c>
      <c r="T509" s="56"/>
      <c r="U509" s="56">
        <f>SUM(U510:U512)</f>
        <v>0</v>
      </c>
      <c r="V509" s="56"/>
      <c r="W509" s="56">
        <f>SUM(W510:W512)</f>
        <v>0</v>
      </c>
      <c r="X509" s="56"/>
      <c r="Y509" s="56">
        <f>SUM(Y510:Y512)</f>
        <v>18.053999999999998</v>
      </c>
      <c r="Z509" s="56"/>
      <c r="AA509" s="56">
        <f>SUM(AA510:AA512)</f>
        <v>357.08553641200001</v>
      </c>
      <c r="AB509" s="57" t="s">
        <v>39</v>
      </c>
      <c r="AC509" s="57"/>
      <c r="AD509" s="53" t="s">
        <v>39</v>
      </c>
      <c r="AE509" s="58" t="s">
        <v>39</v>
      </c>
      <c r="AF509" s="58" t="s">
        <v>79</v>
      </c>
      <c r="AG509" t="str">
        <f>A509&amp;B509&amp;C509</f>
        <v>0112PRÓPRIA</v>
      </c>
    </row>
    <row r="510" spans="1:33" x14ac:dyDescent="0.25">
      <c r="A510" s="137" t="s">
        <v>189</v>
      </c>
      <c r="B510" s="68" t="s">
        <v>38</v>
      </c>
      <c r="C510" s="69" t="s">
        <v>86</v>
      </c>
      <c r="D510" s="70" t="s">
        <v>40</v>
      </c>
      <c r="E510" s="70" t="s">
        <v>190</v>
      </c>
      <c r="F510" s="71" t="s">
        <v>90</v>
      </c>
      <c r="G510" s="71">
        <v>1.77</v>
      </c>
      <c r="H510" s="72">
        <f>IF(
                        C510="INSUMO",
                                        IFERROR(
                                            IF(
                                                INDEX(
                                                    Insumos!C:C,
                                                    MATCH(
                                                        A510&amp;B510,
                                                        Insumos!I:I,
                                                        0)
                                                )="Material",
                                                INDEX(
                                                    Insumos!F:F,
                                                    MATCH(
                                                        A510&amp;B510,
                                                        Insumos!I:I,
                                                        0)
                                                ),
                                                0
                                            ),
                                            "Não encontrado"),
                                        IFERROR(
                                            INDEX(I:I,
                                                MATCH(
                                                    A510&amp;B510,AG:AG,
                                                    0)
                                            ),
                                            "Não encontrado")
                                    )</f>
        <v>0</v>
      </c>
      <c r="I510" s="72">
        <f>H510*G510/1</f>
        <v>0</v>
      </c>
      <c r="J510" s="72">
        <f t="shared" ref="J510:K512" si="334">T510 + N510 + L510 + X510 + R510 + P510 + V510</f>
        <v>30.794416399999996</v>
      </c>
      <c r="K510" s="72">
        <f t="shared" si="334"/>
        <v>54.506117027999998</v>
      </c>
      <c r="L510" s="72">
        <f>IF(
                        C510="INSUMO",
                                        IFERROR(
                                            IF(
                                                INDEX(
                                                    Insumos!C:C,
                                                    MATCH(
                                                        A510&amp;B510,
                                                        Insumos!I:I,
                                                        0)
                                                )="Mao_obra",
                                                INDEX(
                                                    Insumos!F:F,
                                                    MATCH(
                                                        A510&amp;B510,
                                                        Insumos!I:I,
                                                        0)
                                                ),
                                                0
                                            ),
                                            "Não encontrado"),
                                        IFERROR(
                                            INDEX(M:M,
                                                MATCH(
                                                    A510&amp;B510,AG:AG,
                                                    0)
                                            ),
                                            "Não encontrado")
                                    )</f>
        <v>25.694416399999998</v>
      </c>
      <c r="M510" s="72">
        <f>L510*G510/1</f>
        <v>45.479117027999997</v>
      </c>
      <c r="N510" s="72">
        <f>IF(
                        C510="INSUMO",
                                        IFERROR(
                                            IF(
                                                INDEX(
                                                    Insumos!C:C,
                                                    MATCH(
                                                        A510&amp;B510,
                                                        Insumos!I:I,
                                                        0)
                                                )="Equipamento",
                                                INDEX(
                                                    Insumos!F:F,
                                                    MATCH(
                                                        A510&amp;B510,
                                                        Insumos!I:I,
                                                        0)
                                                ),
                                                0
                                            ),
                                            "Não encontrado"),
                                        IFERROR(
                                            INDEX(O:O,
                                                MATCH(
                                                    A510&amp;B510,AG:AG,
                                                    0)
                                            ),
                                            "Não encontrado")
                                    )</f>
        <v>0</v>
      </c>
      <c r="O510" s="72">
        <f>N510*G510/1</f>
        <v>0</v>
      </c>
      <c r="P510" s="72">
        <f>IF(
                        C510="INSUMO",
                                        IFERROR(
                                            IF(
                                                INDEX(
                                                    Insumos!C:C,
                                                    MATCH(
                                                        A510&amp;B510,
                                                        Insumos!I:I,
                                                        0)
                                                )="Transporte",
                                                INDEX(
                                                    Insumos!F:F,
                                                    MATCH(
                                                        A510&amp;B510,
                                                        Insumos!I:I,
                                                        0)
                                                ),
                                                0
                                            ),
                                            "Não encontrado"),
                                        IFERROR(
                                            INDEX(Q:Q,
                                                MATCH(
                                                    A510&amp;B510,AG:AG,
                                                    0)
                                            ),
                                            "Não encontrado")
                                    )</f>
        <v>0</v>
      </c>
      <c r="Q510" s="72">
        <f>P510*G510/1</f>
        <v>0</v>
      </c>
      <c r="R510" s="72">
        <f>IF(
                        C510="INSUMO",
                                        IFERROR(
                                            IF(
                                                INDEX(
                                                    Insumos!C:C,
                                                    MATCH(
                                                        A510&amp;B510,
                                                        Insumos!I:I,
                                                        0)
                                                )="Terceirizados",
                                                INDEX(
                                                    Insumos!F:F,
                                                    MATCH(
                                                        A510&amp;B510,
                                                        Insumos!I:I,
                                                        0)
                                                ),
                                                0
                                            ),
                                            "Não encontrado"),
                                        IFERROR(
                                            INDEX(S:S,
                                                MATCH(
                                                    A510&amp;B510,AG:AG,
                                                    0)
                                            ),
                                            "Não encontrado")
                                    )</f>
        <v>0</v>
      </c>
      <c r="S510" s="72">
        <f>R510*G510/1</f>
        <v>0</v>
      </c>
      <c r="T510" s="72">
        <f>IF(
                        C510="INSUMO",
                                        IFERROR(
                                            IF(
                                                INDEX(
                                                    Insumos!C:C,
                                                    MATCH(
                                                        A510&amp;B510,
                                                        Insumos!I:I,
                                                        0)
                                                )="Comissionamento",
                                                INDEX(
                                                    Insumos!F:F,
                                                    MATCH(
                                                        A510&amp;B510,
                                                        Insumos!I:I,
                                                        0)
                                                ),
                                                0
                                            ),
                                            "Não encontrado"),
                                        IFERROR(
                                            INDEX(U:U,
                                                MATCH(
                                                    A510&amp;B510,AG:AG,
                                                    0)
                                            ),
                                            "Não encontrado")
                                    )</f>
        <v>0</v>
      </c>
      <c r="U510" s="72">
        <f>T510*G510/1</f>
        <v>0</v>
      </c>
      <c r="V510" s="72">
        <f>IF(
                        C510="INSUMO",
                                        IFERROR(
                                            IF(
                                                INDEX(
                                                    Insumos!C:C,
                                                    MATCH(
                                                        A510&amp;B510,
                                                        Insumos!I:I,
                                                        0)
                                                )="Verba",
                                                INDEX(
                                                    Insumos!F:F,
                                                    MATCH(
                                                        A510&amp;B510,
                                                        Insumos!I:I,
                                                        0)
                                                ),
                                                0
                                            ),
                                            "Não encontrado"),
                                        IFERROR(
                                            INDEX(W:W,
                                                MATCH(
                                                    A510&amp;B510,AG:AG,
                                                    0)
                                            ),
                                            "Não encontrado")
                                    )</f>
        <v>0</v>
      </c>
      <c r="W510" s="72">
        <f>V510*G510/1</f>
        <v>0</v>
      </c>
      <c r="X510" s="72">
        <f>IF(
                        C510="INSUMO",
                                        IFERROR(
                                            IF(
                                                INDEX(
                                                    Insumos!C:C,
                                                    MATCH(
                                                        A510&amp;B510,
                                                        Insumos!I:I,
                                                        0)
                                                )="Outro",
                                                INDEX(
                                                    Insumos!F:F,
                                                    MATCH(
                                                        A510&amp;B510,
                                                        Insumos!I:I,
                                                        0)
                                                ),
                                                0
                                            ),
                                            "Não encontrado"),
                                        IFERROR(
                                            INDEX(Y:Y,
                                                MATCH(
                                                    A510&amp;B510,AG:AG,
                                                    0)
                                            ),
                                            "Não encontrado")
                                    )</f>
        <v>5.0999999999999996</v>
      </c>
      <c r="Y510" s="72">
        <f>X510*G510/1</f>
        <v>9.0269999999999992</v>
      </c>
      <c r="Z510" s="72">
        <f>IF(
                            C510="INSUMO",
                            IFERROR(
                                INDEX(
                                    Insumos!F:F,
                                    MATCH(
                                        A510&amp;B510,
                                        Insumos!I:I,
                                        0)
                                ),
                                "Não encontrado"),
                            IFERROR(
                                INDEX(AA:AA,
                                    MATCH(
                                        A510&amp;B510,AG:AG,
                                        0)
                                ),
                                "Não encontrado")
                        )</f>
        <v>30.794416399999999</v>
      </c>
      <c r="AA510" s="72">
        <f>G510*Z510</f>
        <v>54.506117027999998</v>
      </c>
      <c r="AB510" s="73"/>
      <c r="AC510" s="73"/>
      <c r="AD510" s="70" t="s">
        <v>39</v>
      </c>
      <c r="AE510" s="74"/>
      <c r="AF510" s="74"/>
    </row>
    <row r="511" spans="1:33" x14ac:dyDescent="0.25">
      <c r="A511" s="138" t="s">
        <v>191</v>
      </c>
      <c r="B511" s="60" t="s">
        <v>38</v>
      </c>
      <c r="C511" s="61" t="s">
        <v>86</v>
      </c>
      <c r="D511" s="62" t="s">
        <v>40</v>
      </c>
      <c r="E511" s="62" t="s">
        <v>192</v>
      </c>
      <c r="F511" s="63" t="s">
        <v>90</v>
      </c>
      <c r="G511" s="63">
        <v>1.77</v>
      </c>
      <c r="H511" s="64">
        <f>IF(
                        C511="INSUMO",
                                        IFERROR(
                                            IF(
                                                INDEX(
                                                    Insumos!C:C,
                                                    MATCH(
                                                        A511&amp;B511,
                                                        Insumos!I:I,
                                                        0)
                                                )="Material",
                                                INDEX(
                                                    Insumos!F:F,
                                                    MATCH(
                                                        A511&amp;B511,
                                                        Insumos!I:I,
                                                        0)
                                                ),
                                                0
                                            ),
                                            "Não encontrado"),
                                        IFERROR(
                                            INDEX(I:I,
                                                MATCH(
                                                    A511&amp;B511,AG:AG,
                                                    0)
                                            ),
                                            "Não encontrado")
                                    )</f>
        <v>0</v>
      </c>
      <c r="I511" s="64">
        <f>H511*G511/1</f>
        <v>0</v>
      </c>
      <c r="J511" s="64">
        <f t="shared" si="334"/>
        <v>46.655039200000004</v>
      </c>
      <c r="K511" s="64">
        <f t="shared" si="334"/>
        <v>82.579419384000005</v>
      </c>
      <c r="L511" s="64">
        <f>IF(
                        C511="INSUMO",
                                        IFERROR(
                                            IF(
                                                INDEX(
                                                    Insumos!C:C,
                                                    MATCH(
                                                        A511&amp;B511,
                                                        Insumos!I:I,
                                                        0)
                                                )="Mao_obra",
                                                INDEX(
                                                    Insumos!F:F,
                                                    MATCH(
                                                        A511&amp;B511,
                                                        Insumos!I:I,
                                                        0)
                                                ),
                                                0
                                            ),
                                            "Não encontrado"),
                                        IFERROR(
                                            INDEX(M:M,
                                                MATCH(
                                                    A511&amp;B511,AG:AG,
                                                    0)
                                            ),
                                            "Não encontrado")
                                    )</f>
        <v>41.555039200000003</v>
      </c>
      <c r="M511" s="64">
        <f>L511*G511/1</f>
        <v>73.552419384000004</v>
      </c>
      <c r="N511" s="64">
        <f>IF(
                        C511="INSUMO",
                                        IFERROR(
                                            IF(
                                                INDEX(
                                                    Insumos!C:C,
                                                    MATCH(
                                                        A511&amp;B511,
                                                        Insumos!I:I,
                                                        0)
                                                )="Equipamento",
                                                INDEX(
                                                    Insumos!F:F,
                                                    MATCH(
                                                        A511&amp;B511,
                                                        Insumos!I:I,
                                                        0)
                                                ),
                                                0
                                            ),
                                            "Não encontrado"),
                                        IFERROR(
                                            INDEX(O:O,
                                                MATCH(
                                                    A511&amp;B511,AG:AG,
                                                    0)
                                            ),
                                            "Não encontrado")
                                    )</f>
        <v>0</v>
      </c>
      <c r="O511" s="64">
        <f>N511*G511/1</f>
        <v>0</v>
      </c>
      <c r="P511" s="64">
        <f>IF(
                        C511="INSUMO",
                                        IFERROR(
                                            IF(
                                                INDEX(
                                                    Insumos!C:C,
                                                    MATCH(
                                                        A511&amp;B511,
                                                        Insumos!I:I,
                                                        0)
                                                )="Transporte",
                                                INDEX(
                                                    Insumos!F:F,
                                                    MATCH(
                                                        A511&amp;B511,
                                                        Insumos!I:I,
                                                        0)
                                                ),
                                                0
                                            ),
                                            "Não encontrado"),
                                        IFERROR(
                                            INDEX(Q:Q,
                                                MATCH(
                                                    A511&amp;B511,AG:AG,
                                                    0)
                                            ),
                                            "Não encontrado")
                                    )</f>
        <v>0</v>
      </c>
      <c r="Q511" s="64">
        <f>P511*G511/1</f>
        <v>0</v>
      </c>
      <c r="R511" s="64">
        <f>IF(
                        C511="INSUMO",
                                        IFERROR(
                                            IF(
                                                INDEX(
                                                    Insumos!C:C,
                                                    MATCH(
                                                        A511&amp;B511,
                                                        Insumos!I:I,
                                                        0)
                                                )="Terceirizados",
                                                INDEX(
                                                    Insumos!F:F,
                                                    MATCH(
                                                        A511&amp;B511,
                                                        Insumos!I:I,
                                                        0)
                                                ),
                                                0
                                            ),
                                            "Não encontrado"),
                                        IFERROR(
                                            INDEX(S:S,
                                                MATCH(
                                                    A511&amp;B511,AG:AG,
                                                    0)
                                            ),
                                            "Não encontrado")
                                    )</f>
        <v>0</v>
      </c>
      <c r="S511" s="64">
        <f>R511*G511/1</f>
        <v>0</v>
      </c>
      <c r="T511" s="64">
        <f>IF(
                        C511="INSUMO",
                                        IFERROR(
                                            IF(
                                                INDEX(
                                                    Insumos!C:C,
                                                    MATCH(
                                                        A511&amp;B511,
                                                        Insumos!I:I,
                                                        0)
                                                )="Comissionamento",
                                                INDEX(
                                                    Insumos!F:F,
                                                    MATCH(
                                                        A511&amp;B511,
                                                        Insumos!I:I,
                                                        0)
                                                ),
                                                0
                                            ),
                                            "Não encontrado"),
                                        IFERROR(
                                            INDEX(U:U,
                                                MATCH(
                                                    A511&amp;B511,AG:AG,
                                                    0)
                                            ),
                                            "Não encontrado")
                                    )</f>
        <v>0</v>
      </c>
      <c r="U511" s="64">
        <f>T511*G511/1</f>
        <v>0</v>
      </c>
      <c r="V511" s="64">
        <f>IF(
                        C511="INSUMO",
                                        IFERROR(
                                            IF(
                                                INDEX(
                                                    Insumos!C:C,
                                                    MATCH(
                                                        A511&amp;B511,
                                                        Insumos!I:I,
                                                        0)
                                                )="Verba",
                                                INDEX(
                                                    Insumos!F:F,
                                                    MATCH(
                                                        A511&amp;B511,
                                                        Insumos!I:I,
                                                        0)
                                                ),
                                                0
                                            ),
                                            "Não encontrado"),
                                        IFERROR(
                                            INDEX(W:W,
                                                MATCH(
                                                    A511&amp;B511,AG:AG,
                                                    0)
                                            ),
                                            "Não encontrado")
                                    )</f>
        <v>0</v>
      </c>
      <c r="W511" s="64">
        <f>V511*G511/1</f>
        <v>0</v>
      </c>
      <c r="X511" s="64">
        <f>IF(
                        C511="INSUMO",
                                        IFERROR(
                                            IF(
                                                INDEX(
                                                    Insumos!C:C,
                                                    MATCH(
                                                        A511&amp;B511,
                                                        Insumos!I:I,
                                                        0)
                                                )="Outro",
                                                INDEX(
                                                    Insumos!F:F,
                                                    MATCH(
                                                        A511&amp;B511,
                                                        Insumos!I:I,
                                                        0)
                                                ),
                                                0
                                            ),
                                            "Não encontrado"),
                                        IFERROR(
                                            INDEX(Y:Y,
                                                MATCH(
                                                    A511&amp;B511,AG:AG,
                                                    0)
                                            ),
                                            "Não encontrado")
                                    )</f>
        <v>5.0999999999999996</v>
      </c>
      <c r="Y511" s="64">
        <f>X511*G511/1</f>
        <v>9.0269999999999992</v>
      </c>
      <c r="Z511" s="64">
        <f>IF(
                            C511="INSUMO",
                            IFERROR(
                                INDEX(
                                    Insumos!F:F,
                                    MATCH(
                                        A511&amp;B511,
                                        Insumos!I:I,
                                        0)
                                ),
                                "Não encontrado"),
                            IFERROR(
                                INDEX(AA:AA,
                                    MATCH(
                                        A511&amp;B511,AG:AG,
                                        0)
                                ),
                                "Não encontrado")
                        )</f>
        <v>46.655039200000004</v>
      </c>
      <c r="AA511" s="64">
        <f>G511*Z511</f>
        <v>82.579419384000005</v>
      </c>
      <c r="AB511" s="65"/>
      <c r="AC511" s="65"/>
      <c r="AD511" s="62" t="s">
        <v>39</v>
      </c>
      <c r="AE511" s="66"/>
      <c r="AF511" s="66"/>
    </row>
    <row r="512" spans="1:33" x14ac:dyDescent="0.25">
      <c r="A512" s="137" t="s">
        <v>595</v>
      </c>
      <c r="B512" s="68" t="s">
        <v>76</v>
      </c>
      <c r="C512" s="69" t="s">
        <v>45</v>
      </c>
      <c r="D512" s="70" t="s">
        <v>40</v>
      </c>
      <c r="E512" s="70" t="s">
        <v>596</v>
      </c>
      <c r="F512" s="71" t="s">
        <v>78</v>
      </c>
      <c r="G512" s="71">
        <v>1</v>
      </c>
      <c r="H512" s="72">
        <f>IF(
                        C512="INSUMO",
                                        IFERROR(
                                            IF(
                                                INDEX(
                                                    Insumos!C:C,
                                                    MATCH(
                                                        A512&amp;B512,
                                                        Insumos!I:I,
                                                        0)
                                                )="Material",
                                                INDEX(
                                                    Insumos!F:F,
                                                    MATCH(
                                                        A512&amp;B512,
                                                        Insumos!I:I,
                                                        0)
                                                ),
                                                0
                                            ),
                                            "Não encontrado"),
                                        IFERROR(
                                            INDEX(I:I,
                                                MATCH(
                                                    A512&amp;B512,AG:AG,
                                                    0)
                                            ),
                                            "Não encontrado")
                                    )</f>
        <v>220</v>
      </c>
      <c r="I512" s="72">
        <f>H512*G512/1</f>
        <v>220</v>
      </c>
      <c r="J512" s="72">
        <f t="shared" si="334"/>
        <v>0</v>
      </c>
      <c r="K512" s="72">
        <f t="shared" si="334"/>
        <v>0</v>
      </c>
      <c r="L512" s="72">
        <f>IF(
                        C512="INSUMO",
                                        IFERROR(
                                            IF(
                                                INDEX(
                                                    Insumos!C:C,
                                                    MATCH(
                                                        A512&amp;B512,
                                                        Insumos!I:I,
                                                        0)
                                                )="Mao_obra",
                                                INDEX(
                                                    Insumos!F:F,
                                                    MATCH(
                                                        A512&amp;B512,
                                                        Insumos!I:I,
                                                        0)
                                                ),
                                                0
                                            ),
                                            "Não encontrado"),
                                        IFERROR(
                                            INDEX(M:M,
                                                MATCH(
                                                    A512&amp;B512,AG:AG,
                                                    0)
                                            ),
                                            "Não encontrado")
                                    )</f>
        <v>0</v>
      </c>
      <c r="M512" s="72">
        <f>L512*G512/1</f>
        <v>0</v>
      </c>
      <c r="N512" s="72">
        <f>IF(
                        C512="INSUMO",
                                        IFERROR(
                                            IF(
                                                INDEX(
                                                    Insumos!C:C,
                                                    MATCH(
                                                        A512&amp;B512,
                                                        Insumos!I:I,
                                                        0)
                                                )="Equipamento",
                                                INDEX(
                                                    Insumos!F:F,
                                                    MATCH(
                                                        A512&amp;B512,
                                                        Insumos!I:I,
                                                        0)
                                                ),
                                                0
                                            ),
                                            "Não encontrado"),
                                        IFERROR(
                                            INDEX(O:O,
                                                MATCH(
                                                    A512&amp;B512,AG:AG,
                                                    0)
                                            ),
                                            "Não encontrado")
                                    )</f>
        <v>0</v>
      </c>
      <c r="O512" s="72">
        <f>N512*G512/1</f>
        <v>0</v>
      </c>
      <c r="P512" s="72">
        <f>IF(
                        C512="INSUMO",
                                        IFERROR(
                                            IF(
                                                INDEX(
                                                    Insumos!C:C,
                                                    MATCH(
                                                        A512&amp;B512,
                                                        Insumos!I:I,
                                                        0)
                                                )="Transporte",
                                                INDEX(
                                                    Insumos!F:F,
                                                    MATCH(
                                                        A512&amp;B512,
                                                        Insumos!I:I,
                                                        0)
                                                ),
                                                0
                                            ),
                                            "Não encontrado"),
                                        IFERROR(
                                            INDEX(Q:Q,
                                                MATCH(
                                                    A512&amp;B512,AG:AG,
                                                    0)
                                            ),
                                            "Não encontrado")
                                    )</f>
        <v>0</v>
      </c>
      <c r="Q512" s="72">
        <f>P512*G512/1</f>
        <v>0</v>
      </c>
      <c r="R512" s="72">
        <f>IF(
                        C512="INSUMO",
                                        IFERROR(
                                            IF(
                                                INDEX(
                                                    Insumos!C:C,
                                                    MATCH(
                                                        A512&amp;B512,
                                                        Insumos!I:I,
                                                        0)
                                                )="Terceirizados",
                                                INDEX(
                                                    Insumos!F:F,
                                                    MATCH(
                                                        A512&amp;B512,
                                                        Insumos!I:I,
                                                        0)
                                                ),
                                                0
                                            ),
                                            "Não encontrado"),
                                        IFERROR(
                                            INDEX(S:S,
                                                MATCH(
                                                    A512&amp;B512,AG:AG,
                                                    0)
                                            ),
                                            "Não encontrado")
                                    )</f>
        <v>0</v>
      </c>
      <c r="S512" s="72">
        <f>R512*G512/1</f>
        <v>0</v>
      </c>
      <c r="T512" s="72">
        <f>IF(
                        C512="INSUMO",
                                        IFERROR(
                                            IF(
                                                INDEX(
                                                    Insumos!C:C,
                                                    MATCH(
                                                        A512&amp;B512,
                                                        Insumos!I:I,
                                                        0)
                                                )="Comissionamento",
                                                INDEX(
                                                    Insumos!F:F,
                                                    MATCH(
                                                        A512&amp;B512,
                                                        Insumos!I:I,
                                                        0)
                                                ),
                                                0
                                            ),
                                            "Não encontrado"),
                                        IFERROR(
                                            INDEX(U:U,
                                                MATCH(
                                                    A512&amp;B512,AG:AG,
                                                    0)
                                            ),
                                            "Não encontrado")
                                    )</f>
        <v>0</v>
      </c>
      <c r="U512" s="72">
        <f>T512*G512/1</f>
        <v>0</v>
      </c>
      <c r="V512" s="72">
        <f>IF(
                        C512="INSUMO",
                                        IFERROR(
                                            IF(
                                                INDEX(
                                                    Insumos!C:C,
                                                    MATCH(
                                                        A512&amp;B512,
                                                        Insumos!I:I,
                                                        0)
                                                )="Verba",
                                                INDEX(
                                                    Insumos!F:F,
                                                    MATCH(
                                                        A512&amp;B512,
                                                        Insumos!I:I,
                                                        0)
                                                ),
                                                0
                                            ),
                                            "Não encontrado"),
                                        IFERROR(
                                            INDEX(W:W,
                                                MATCH(
                                                    A512&amp;B512,AG:AG,
                                                    0)
                                            ),
                                            "Não encontrado")
                                    )</f>
        <v>0</v>
      </c>
      <c r="W512" s="72">
        <f>V512*G512/1</f>
        <v>0</v>
      </c>
      <c r="X512" s="72">
        <f>IF(
                        C512="INSUMO",
                                        IFERROR(
                                            IF(
                                                INDEX(
                                                    Insumos!C:C,
                                                    MATCH(
                                                        A512&amp;B512,
                                                        Insumos!I:I,
                                                        0)
                                                )="Outro",
                                                INDEX(
                                                    Insumos!F:F,
                                                    MATCH(
                                                        A512&amp;B512,
                                                        Insumos!I:I,
                                                        0)
                                                ),
                                                0
                                            ),
                                            "Não encontrado"),
                                        IFERROR(
                                            INDEX(Y:Y,
                                                MATCH(
                                                    A512&amp;B512,AG:AG,
                                                    0)
                                            ),
                                            "Não encontrado")
                                    )</f>
        <v>0</v>
      </c>
      <c r="Y512" s="72">
        <f>X512*G512/1</f>
        <v>0</v>
      </c>
      <c r="Z512" s="72">
        <f>IF(
                            C512="INSUMO",
                            IFERROR(
                                INDEX(
                                    Insumos!F:F,
                                    MATCH(
                                        A512&amp;B512,
                                        Insumos!I:I,
                                        0)
                                ),
                                "Não encontrado"),
                            IFERROR(
                                INDEX(AA:AA,
                                    MATCH(
                                        A512&amp;B512,AG:AG,
                                        0)
                                ),
                                "Não encontrado")
                        )</f>
        <v>220</v>
      </c>
      <c r="AA512" s="72">
        <f>G512*Z512</f>
        <v>220</v>
      </c>
      <c r="AB512" s="73"/>
      <c r="AC512" s="73"/>
      <c r="AD512" s="70" t="s">
        <v>39</v>
      </c>
      <c r="AE512" s="74"/>
      <c r="AF512" s="74"/>
    </row>
    <row r="513" spans="1:33" x14ac:dyDescent="0.25">
      <c r="A513" s="136" t="s">
        <v>597</v>
      </c>
      <c r="B513" s="51" t="s">
        <v>76</v>
      </c>
      <c r="C513" s="52" t="s">
        <v>39</v>
      </c>
      <c r="D513" s="53" t="s">
        <v>40</v>
      </c>
      <c r="E513" s="53" t="s">
        <v>598</v>
      </c>
      <c r="F513" s="54" t="s">
        <v>78</v>
      </c>
      <c r="G513" s="55"/>
      <c r="H513" s="56"/>
      <c r="I513" s="56">
        <f>SUM(I514:I516)</f>
        <v>92.37</v>
      </c>
      <c r="J513" s="56"/>
      <c r="K513" s="56">
        <f>SUM(K514:K516)</f>
        <v>17.038880232</v>
      </c>
      <c r="L513" s="56"/>
      <c r="M513" s="56">
        <f>SUM(M514:M516)</f>
        <v>14.794880232000001</v>
      </c>
      <c r="N513" s="56"/>
      <c r="O513" s="56">
        <f>SUM(O514:O516)</f>
        <v>0</v>
      </c>
      <c r="P513" s="56"/>
      <c r="Q513" s="56">
        <f>SUM(Q514:Q516)</f>
        <v>0</v>
      </c>
      <c r="R513" s="56"/>
      <c r="S513" s="56">
        <f>SUM(S514:S516)</f>
        <v>0</v>
      </c>
      <c r="T513" s="56"/>
      <c r="U513" s="56">
        <f>SUM(U514:U516)</f>
        <v>0</v>
      </c>
      <c r="V513" s="56"/>
      <c r="W513" s="56">
        <f>SUM(W514:W516)</f>
        <v>0</v>
      </c>
      <c r="X513" s="56"/>
      <c r="Y513" s="56">
        <f>SUM(Y514:Y516)</f>
        <v>2.2439999999999998</v>
      </c>
      <c r="Z513" s="56"/>
      <c r="AA513" s="56">
        <f>SUM(AA514:AA516)</f>
        <v>109.408880232</v>
      </c>
      <c r="AB513" s="57" t="s">
        <v>39</v>
      </c>
      <c r="AC513" s="57"/>
      <c r="AD513" s="53" t="s">
        <v>39</v>
      </c>
      <c r="AE513" s="58" t="s">
        <v>39</v>
      </c>
      <c r="AF513" s="58" t="s">
        <v>79</v>
      </c>
      <c r="AG513" t="str">
        <f>A513&amp;B513&amp;C513</f>
        <v>0113PRÓPRIA</v>
      </c>
    </row>
    <row r="514" spans="1:33" x14ac:dyDescent="0.25">
      <c r="A514" s="137" t="s">
        <v>189</v>
      </c>
      <c r="B514" s="68" t="s">
        <v>38</v>
      </c>
      <c r="C514" s="69" t="s">
        <v>86</v>
      </c>
      <c r="D514" s="70" t="s">
        <v>40</v>
      </c>
      <c r="E514" s="70" t="s">
        <v>190</v>
      </c>
      <c r="F514" s="71" t="s">
        <v>90</v>
      </c>
      <c r="G514" s="71">
        <v>0.22</v>
      </c>
      <c r="H514" s="72">
        <f>IF(
                        C514="INSUMO",
                                        IFERROR(
                                            IF(
                                                INDEX(
                                                    Insumos!C:C,
                                                    MATCH(
                                                        A514&amp;B514,
                                                        Insumos!I:I,
                                                        0)
                                                )="Material",
                                                INDEX(
                                                    Insumos!F:F,
                                                    MATCH(
                                                        A514&amp;B514,
                                                        Insumos!I:I,
                                                        0)
                                                ),
                                                0
                                            ),
                                            "Não encontrado"),
                                        IFERROR(
                                            INDEX(I:I,
                                                MATCH(
                                                    A514&amp;B514,AG:AG,
                                                    0)
                                            ),
                                            "Não encontrado")
                                    )</f>
        <v>0</v>
      </c>
      <c r="I514" s="72">
        <f>H514*G514/1</f>
        <v>0</v>
      </c>
      <c r="J514" s="72">
        <f t="shared" ref="J514:K516" si="335">T514 + N514 + L514 + X514 + R514 + P514 + V514</f>
        <v>30.794416399999996</v>
      </c>
      <c r="K514" s="72">
        <f t="shared" si="335"/>
        <v>6.7747716079999991</v>
      </c>
      <c r="L514" s="72">
        <f>IF(
                        C514="INSUMO",
                                        IFERROR(
                                            IF(
                                                INDEX(
                                                    Insumos!C:C,
                                                    MATCH(
                                                        A514&amp;B514,
                                                        Insumos!I:I,
                                                        0)
                                                )="Mao_obra",
                                                INDEX(
                                                    Insumos!F:F,
                                                    MATCH(
                                                        A514&amp;B514,
                                                        Insumos!I:I,
                                                        0)
                                                ),
                                                0
                                            ),
                                            "Não encontrado"),
                                        IFERROR(
                                            INDEX(M:M,
                                                MATCH(
                                                    A514&amp;B514,AG:AG,
                                                    0)
                                            ),
                                            "Não encontrado")
                                    )</f>
        <v>25.694416399999998</v>
      </c>
      <c r="M514" s="72">
        <f>L514*G514/1</f>
        <v>5.6527716079999992</v>
      </c>
      <c r="N514" s="72">
        <f>IF(
                        C514="INSUMO",
                                        IFERROR(
                                            IF(
                                                INDEX(
                                                    Insumos!C:C,
                                                    MATCH(
                                                        A514&amp;B514,
                                                        Insumos!I:I,
                                                        0)
                                                )="Equipamento",
                                                INDEX(
                                                    Insumos!F:F,
                                                    MATCH(
                                                        A514&amp;B514,
                                                        Insumos!I:I,
                                                        0)
                                                ),
                                                0
                                            ),
                                            "Não encontrado"),
                                        IFERROR(
                                            INDEX(O:O,
                                                MATCH(
                                                    A514&amp;B514,AG:AG,
                                                    0)
                                            ),
                                            "Não encontrado")
                                    )</f>
        <v>0</v>
      </c>
      <c r="O514" s="72">
        <f>N514*G514/1</f>
        <v>0</v>
      </c>
      <c r="P514" s="72">
        <f>IF(
                        C514="INSUMO",
                                        IFERROR(
                                            IF(
                                                INDEX(
                                                    Insumos!C:C,
                                                    MATCH(
                                                        A514&amp;B514,
                                                        Insumos!I:I,
                                                        0)
                                                )="Transporte",
                                                INDEX(
                                                    Insumos!F:F,
                                                    MATCH(
                                                        A514&amp;B514,
                                                        Insumos!I:I,
                                                        0)
                                                ),
                                                0
                                            ),
                                            "Não encontrado"),
                                        IFERROR(
                                            INDEX(Q:Q,
                                                MATCH(
                                                    A514&amp;B514,AG:AG,
                                                    0)
                                            ),
                                            "Não encontrado")
                                    )</f>
        <v>0</v>
      </c>
      <c r="Q514" s="72">
        <f>P514*G514/1</f>
        <v>0</v>
      </c>
      <c r="R514" s="72">
        <f>IF(
                        C514="INSUMO",
                                        IFERROR(
                                            IF(
                                                INDEX(
                                                    Insumos!C:C,
                                                    MATCH(
                                                        A514&amp;B514,
                                                        Insumos!I:I,
                                                        0)
                                                )="Terceirizados",
                                                INDEX(
                                                    Insumos!F:F,
                                                    MATCH(
                                                        A514&amp;B514,
                                                        Insumos!I:I,
                                                        0)
                                                ),
                                                0
                                            ),
                                            "Não encontrado"),
                                        IFERROR(
                                            INDEX(S:S,
                                                MATCH(
                                                    A514&amp;B514,AG:AG,
                                                    0)
                                            ),
                                            "Não encontrado")
                                    )</f>
        <v>0</v>
      </c>
      <c r="S514" s="72">
        <f>R514*G514/1</f>
        <v>0</v>
      </c>
      <c r="T514" s="72">
        <f>IF(
                        C514="INSUMO",
                                        IFERROR(
                                            IF(
                                                INDEX(
                                                    Insumos!C:C,
                                                    MATCH(
                                                        A514&amp;B514,
                                                        Insumos!I:I,
                                                        0)
                                                )="Comissionamento",
                                                INDEX(
                                                    Insumos!F:F,
                                                    MATCH(
                                                        A514&amp;B514,
                                                        Insumos!I:I,
                                                        0)
                                                ),
                                                0
                                            ),
                                            "Não encontrado"),
                                        IFERROR(
                                            INDEX(U:U,
                                                MATCH(
                                                    A514&amp;B514,AG:AG,
                                                    0)
                                            ),
                                            "Não encontrado")
                                    )</f>
        <v>0</v>
      </c>
      <c r="U514" s="72">
        <f>T514*G514/1</f>
        <v>0</v>
      </c>
      <c r="V514" s="72">
        <f>IF(
                        C514="INSUMO",
                                        IFERROR(
                                            IF(
                                                INDEX(
                                                    Insumos!C:C,
                                                    MATCH(
                                                        A514&amp;B514,
                                                        Insumos!I:I,
                                                        0)
                                                )="Verba",
                                                INDEX(
                                                    Insumos!F:F,
                                                    MATCH(
                                                        A514&amp;B514,
                                                        Insumos!I:I,
                                                        0)
                                                ),
                                                0
                                            ),
                                            "Não encontrado"),
                                        IFERROR(
                                            INDEX(W:W,
                                                MATCH(
                                                    A514&amp;B514,AG:AG,
                                                    0)
                                            ),
                                            "Não encontrado")
                                    )</f>
        <v>0</v>
      </c>
      <c r="W514" s="72">
        <f>V514*G514/1</f>
        <v>0</v>
      </c>
      <c r="X514" s="72">
        <f>IF(
                        C514="INSUMO",
                                        IFERROR(
                                            IF(
                                                INDEX(
                                                    Insumos!C:C,
                                                    MATCH(
                                                        A514&amp;B514,
                                                        Insumos!I:I,
                                                        0)
                                                )="Outro",
                                                INDEX(
                                                    Insumos!F:F,
                                                    MATCH(
                                                        A514&amp;B514,
                                                        Insumos!I:I,
                                                        0)
                                                ),
                                                0
                                            ),
                                            "Não encontrado"),
                                        IFERROR(
                                            INDEX(Y:Y,
                                                MATCH(
                                                    A514&amp;B514,AG:AG,
                                                    0)
                                            ),
                                            "Não encontrado")
                                    )</f>
        <v>5.0999999999999996</v>
      </c>
      <c r="Y514" s="72">
        <f>X514*G514/1</f>
        <v>1.1219999999999999</v>
      </c>
      <c r="Z514" s="72">
        <f>IF(
                            C514="INSUMO",
                            IFERROR(
                                INDEX(
                                    Insumos!F:F,
                                    MATCH(
                                        A514&amp;B514,
                                        Insumos!I:I,
                                        0)
                                ),
                                "Não encontrado"),
                            IFERROR(
                                INDEX(AA:AA,
                                    MATCH(
                                        A514&amp;B514,AG:AG,
                                        0)
                                ),
                                "Não encontrado")
                        )</f>
        <v>30.794416399999999</v>
      </c>
      <c r="AA514" s="72">
        <f>G514*Z514</f>
        <v>6.774771608</v>
      </c>
      <c r="AB514" s="73"/>
      <c r="AC514" s="73"/>
      <c r="AD514" s="70" t="s">
        <v>39</v>
      </c>
      <c r="AE514" s="74"/>
      <c r="AF514" s="74"/>
    </row>
    <row r="515" spans="1:33" x14ac:dyDescent="0.25">
      <c r="A515" s="138" t="s">
        <v>191</v>
      </c>
      <c r="B515" s="60" t="s">
        <v>38</v>
      </c>
      <c r="C515" s="61" t="s">
        <v>86</v>
      </c>
      <c r="D515" s="62" t="s">
        <v>40</v>
      </c>
      <c r="E515" s="62" t="s">
        <v>192</v>
      </c>
      <c r="F515" s="63" t="s">
        <v>90</v>
      </c>
      <c r="G515" s="63">
        <v>0.22</v>
      </c>
      <c r="H515" s="64">
        <f>IF(
                        C515="INSUMO",
                                        IFERROR(
                                            IF(
                                                INDEX(
                                                    Insumos!C:C,
                                                    MATCH(
                                                        A515&amp;B515,
                                                        Insumos!I:I,
                                                        0)
                                                )="Material",
                                                INDEX(
                                                    Insumos!F:F,
                                                    MATCH(
                                                        A515&amp;B515,
                                                        Insumos!I:I,
                                                        0)
                                                ),
                                                0
                                            ),
                                            "Não encontrado"),
                                        IFERROR(
                                            INDEX(I:I,
                                                MATCH(
                                                    A515&amp;B515,AG:AG,
                                                    0)
                                            ),
                                            "Não encontrado")
                                    )</f>
        <v>0</v>
      </c>
      <c r="I515" s="64">
        <f>H515*G515/1</f>
        <v>0</v>
      </c>
      <c r="J515" s="64">
        <f t="shared" si="335"/>
        <v>46.655039200000004</v>
      </c>
      <c r="K515" s="64">
        <f t="shared" si="335"/>
        <v>10.264108624</v>
      </c>
      <c r="L515" s="64">
        <f>IF(
                        C515="INSUMO",
                                        IFERROR(
                                            IF(
                                                INDEX(
                                                    Insumos!C:C,
                                                    MATCH(
                                                        A515&amp;B515,
                                                        Insumos!I:I,
                                                        0)
                                                )="Mao_obra",
                                                INDEX(
                                                    Insumos!F:F,
                                                    MATCH(
                                                        A515&amp;B515,
                                                        Insumos!I:I,
                                                        0)
                                                ),
                                                0
                                            ),
                                            "Não encontrado"),
                                        IFERROR(
                                            INDEX(M:M,
                                                MATCH(
                                                    A515&amp;B515,AG:AG,
                                                    0)
                                            ),
                                            "Não encontrado")
                                    )</f>
        <v>41.555039200000003</v>
      </c>
      <c r="M515" s="64">
        <f>L515*G515/1</f>
        <v>9.1421086240000005</v>
      </c>
      <c r="N515" s="64">
        <f>IF(
                        C515="INSUMO",
                                        IFERROR(
                                            IF(
                                                INDEX(
                                                    Insumos!C:C,
                                                    MATCH(
                                                        A515&amp;B515,
                                                        Insumos!I:I,
                                                        0)
                                                )="Equipamento",
                                                INDEX(
                                                    Insumos!F:F,
                                                    MATCH(
                                                        A515&amp;B515,
                                                        Insumos!I:I,
                                                        0)
                                                ),
                                                0
                                            ),
                                            "Não encontrado"),
                                        IFERROR(
                                            INDEX(O:O,
                                                MATCH(
                                                    A515&amp;B515,AG:AG,
                                                    0)
                                            ),
                                            "Não encontrado")
                                    )</f>
        <v>0</v>
      </c>
      <c r="O515" s="64">
        <f>N515*G515/1</f>
        <v>0</v>
      </c>
      <c r="P515" s="64">
        <f>IF(
                        C515="INSUMO",
                                        IFERROR(
                                            IF(
                                                INDEX(
                                                    Insumos!C:C,
                                                    MATCH(
                                                        A515&amp;B515,
                                                        Insumos!I:I,
                                                        0)
                                                )="Transporte",
                                                INDEX(
                                                    Insumos!F:F,
                                                    MATCH(
                                                        A515&amp;B515,
                                                        Insumos!I:I,
                                                        0)
                                                ),
                                                0
                                            ),
                                            "Não encontrado"),
                                        IFERROR(
                                            INDEX(Q:Q,
                                                MATCH(
                                                    A515&amp;B515,AG:AG,
                                                    0)
                                            ),
                                            "Não encontrado")
                                    )</f>
        <v>0</v>
      </c>
      <c r="Q515" s="64">
        <f>P515*G515/1</f>
        <v>0</v>
      </c>
      <c r="R515" s="64">
        <f>IF(
                        C515="INSUMO",
                                        IFERROR(
                                            IF(
                                                INDEX(
                                                    Insumos!C:C,
                                                    MATCH(
                                                        A515&amp;B515,
                                                        Insumos!I:I,
                                                        0)
                                                )="Terceirizados",
                                                INDEX(
                                                    Insumos!F:F,
                                                    MATCH(
                                                        A515&amp;B515,
                                                        Insumos!I:I,
                                                        0)
                                                ),
                                                0
                                            ),
                                            "Não encontrado"),
                                        IFERROR(
                                            INDEX(S:S,
                                                MATCH(
                                                    A515&amp;B515,AG:AG,
                                                    0)
                                            ),
                                            "Não encontrado")
                                    )</f>
        <v>0</v>
      </c>
      <c r="S515" s="64">
        <f>R515*G515/1</f>
        <v>0</v>
      </c>
      <c r="T515" s="64">
        <f>IF(
                        C515="INSUMO",
                                        IFERROR(
                                            IF(
                                                INDEX(
                                                    Insumos!C:C,
                                                    MATCH(
                                                        A515&amp;B515,
                                                        Insumos!I:I,
                                                        0)
                                                )="Comissionamento",
                                                INDEX(
                                                    Insumos!F:F,
                                                    MATCH(
                                                        A515&amp;B515,
                                                        Insumos!I:I,
                                                        0)
                                                ),
                                                0
                                            ),
                                            "Não encontrado"),
                                        IFERROR(
                                            INDEX(U:U,
                                                MATCH(
                                                    A515&amp;B515,AG:AG,
                                                    0)
                                            ),
                                            "Não encontrado")
                                    )</f>
        <v>0</v>
      </c>
      <c r="U515" s="64">
        <f>T515*G515/1</f>
        <v>0</v>
      </c>
      <c r="V515" s="64">
        <f>IF(
                        C515="INSUMO",
                                        IFERROR(
                                            IF(
                                                INDEX(
                                                    Insumos!C:C,
                                                    MATCH(
                                                        A515&amp;B515,
                                                        Insumos!I:I,
                                                        0)
                                                )="Verba",
                                                INDEX(
                                                    Insumos!F:F,
                                                    MATCH(
                                                        A515&amp;B515,
                                                        Insumos!I:I,
                                                        0)
                                                ),
                                                0
                                            ),
                                            "Não encontrado"),
                                        IFERROR(
                                            INDEX(W:W,
                                                MATCH(
                                                    A515&amp;B515,AG:AG,
                                                    0)
                                            ),
                                            "Não encontrado")
                                    )</f>
        <v>0</v>
      </c>
      <c r="W515" s="64">
        <f>V515*G515/1</f>
        <v>0</v>
      </c>
      <c r="X515" s="64">
        <f>IF(
                        C515="INSUMO",
                                        IFERROR(
                                            IF(
                                                INDEX(
                                                    Insumos!C:C,
                                                    MATCH(
                                                        A515&amp;B515,
                                                        Insumos!I:I,
                                                        0)
                                                )="Outro",
                                                INDEX(
                                                    Insumos!F:F,
                                                    MATCH(
                                                        A515&amp;B515,
                                                        Insumos!I:I,
                                                        0)
                                                ),
                                                0
                                            ),
                                            "Não encontrado"),
                                        IFERROR(
                                            INDEX(Y:Y,
                                                MATCH(
                                                    A515&amp;B515,AG:AG,
                                                    0)
                                            ),
                                            "Não encontrado")
                                    )</f>
        <v>5.0999999999999996</v>
      </c>
      <c r="Y515" s="64">
        <f>X515*G515/1</f>
        <v>1.1219999999999999</v>
      </c>
      <c r="Z515" s="64">
        <f>IF(
                            C515="INSUMO",
                            IFERROR(
                                INDEX(
                                    Insumos!F:F,
                                    MATCH(
                                        A515&amp;B515,
                                        Insumos!I:I,
                                        0)
                                ),
                                "Não encontrado"),
                            IFERROR(
                                INDEX(AA:AA,
                                    MATCH(
                                        A515&amp;B515,AG:AG,
                                        0)
                                ),
                                "Não encontrado")
                        )</f>
        <v>46.655039200000004</v>
      </c>
      <c r="AA515" s="64">
        <f>G515*Z515</f>
        <v>10.264108624</v>
      </c>
      <c r="AB515" s="65"/>
      <c r="AC515" s="65"/>
      <c r="AD515" s="62" t="s">
        <v>39</v>
      </c>
      <c r="AE515" s="66"/>
      <c r="AF515" s="66"/>
    </row>
    <row r="516" spans="1:33" x14ac:dyDescent="0.25">
      <c r="A516" s="137" t="s">
        <v>599</v>
      </c>
      <c r="B516" s="68" t="s">
        <v>38</v>
      </c>
      <c r="C516" s="69" t="s">
        <v>45</v>
      </c>
      <c r="D516" s="70" t="s">
        <v>40</v>
      </c>
      <c r="E516" s="70" t="s">
        <v>598</v>
      </c>
      <c r="F516" s="71" t="s">
        <v>78</v>
      </c>
      <c r="G516" s="71">
        <v>1</v>
      </c>
      <c r="H516" s="72">
        <f>IF(
                        C516="INSUMO",
                                        IFERROR(
                                            IF(
                                                INDEX(
                                                    Insumos!C:C,
                                                    MATCH(
                                                        A516&amp;B516,
                                                        Insumos!I:I,
                                                        0)
                                                )="Material",
                                                INDEX(
                                                    Insumos!F:F,
                                                    MATCH(
                                                        A516&amp;B516,
                                                        Insumos!I:I,
                                                        0)
                                                ),
                                                0
                                            ),
                                            "Não encontrado"),
                                        IFERROR(
                                            INDEX(I:I,
                                                MATCH(
                                                    A516&amp;B516,AG:AG,
                                                    0)
                                            ),
                                            "Não encontrado")
                                    )</f>
        <v>92.37</v>
      </c>
      <c r="I516" s="72">
        <f>H516*G516/1</f>
        <v>92.37</v>
      </c>
      <c r="J516" s="72">
        <f t="shared" si="335"/>
        <v>0</v>
      </c>
      <c r="K516" s="72">
        <f t="shared" si="335"/>
        <v>0</v>
      </c>
      <c r="L516" s="72">
        <f>IF(
                        C516="INSUMO",
                                        IFERROR(
                                            IF(
                                                INDEX(
                                                    Insumos!C:C,
                                                    MATCH(
                                                        A516&amp;B516,
                                                        Insumos!I:I,
                                                        0)
                                                )="Mao_obra",
                                                INDEX(
                                                    Insumos!F:F,
                                                    MATCH(
                                                        A516&amp;B516,
                                                        Insumos!I:I,
                                                        0)
                                                ),
                                                0
                                            ),
                                            "Não encontrado"),
                                        IFERROR(
                                            INDEX(M:M,
                                                MATCH(
                                                    A516&amp;B516,AG:AG,
                                                    0)
                                            ),
                                            "Não encontrado")
                                    )</f>
        <v>0</v>
      </c>
      <c r="M516" s="72">
        <f>L516*G516/1</f>
        <v>0</v>
      </c>
      <c r="N516" s="72">
        <f>IF(
                        C516="INSUMO",
                                        IFERROR(
                                            IF(
                                                INDEX(
                                                    Insumos!C:C,
                                                    MATCH(
                                                        A516&amp;B516,
                                                        Insumos!I:I,
                                                        0)
                                                )="Equipamento",
                                                INDEX(
                                                    Insumos!F:F,
                                                    MATCH(
                                                        A516&amp;B516,
                                                        Insumos!I:I,
                                                        0)
                                                ),
                                                0
                                            ),
                                            "Não encontrado"),
                                        IFERROR(
                                            INDEX(O:O,
                                                MATCH(
                                                    A516&amp;B516,AG:AG,
                                                    0)
                                            ),
                                            "Não encontrado")
                                    )</f>
        <v>0</v>
      </c>
      <c r="O516" s="72">
        <f>N516*G516/1</f>
        <v>0</v>
      </c>
      <c r="P516" s="72">
        <f>IF(
                        C516="INSUMO",
                                        IFERROR(
                                            IF(
                                                INDEX(
                                                    Insumos!C:C,
                                                    MATCH(
                                                        A516&amp;B516,
                                                        Insumos!I:I,
                                                        0)
                                                )="Transporte",
                                                INDEX(
                                                    Insumos!F:F,
                                                    MATCH(
                                                        A516&amp;B516,
                                                        Insumos!I:I,
                                                        0)
                                                ),
                                                0
                                            ),
                                            "Não encontrado"),
                                        IFERROR(
                                            INDEX(Q:Q,
                                                MATCH(
                                                    A516&amp;B516,AG:AG,
                                                    0)
                                            ),
                                            "Não encontrado")
                                    )</f>
        <v>0</v>
      </c>
      <c r="Q516" s="72">
        <f>P516*G516/1</f>
        <v>0</v>
      </c>
      <c r="R516" s="72">
        <f>IF(
                        C516="INSUMO",
                                        IFERROR(
                                            IF(
                                                INDEX(
                                                    Insumos!C:C,
                                                    MATCH(
                                                        A516&amp;B516,
                                                        Insumos!I:I,
                                                        0)
                                                )="Terceirizados",
                                                INDEX(
                                                    Insumos!F:F,
                                                    MATCH(
                                                        A516&amp;B516,
                                                        Insumos!I:I,
                                                        0)
                                                ),
                                                0
                                            ),
                                            "Não encontrado"),
                                        IFERROR(
                                            INDEX(S:S,
                                                MATCH(
                                                    A516&amp;B516,AG:AG,
                                                    0)
                                            ),
                                            "Não encontrado")
                                    )</f>
        <v>0</v>
      </c>
      <c r="S516" s="72">
        <f>R516*G516/1</f>
        <v>0</v>
      </c>
      <c r="T516" s="72">
        <f>IF(
                        C516="INSUMO",
                                        IFERROR(
                                            IF(
                                                INDEX(
                                                    Insumos!C:C,
                                                    MATCH(
                                                        A516&amp;B516,
                                                        Insumos!I:I,
                                                        0)
                                                )="Comissionamento",
                                                INDEX(
                                                    Insumos!F:F,
                                                    MATCH(
                                                        A516&amp;B516,
                                                        Insumos!I:I,
                                                        0)
                                                ),
                                                0
                                            ),
                                            "Não encontrado"),
                                        IFERROR(
                                            INDEX(U:U,
                                                MATCH(
                                                    A516&amp;B516,AG:AG,
                                                    0)
                                            ),
                                            "Não encontrado")
                                    )</f>
        <v>0</v>
      </c>
      <c r="U516" s="72">
        <f>T516*G516/1</f>
        <v>0</v>
      </c>
      <c r="V516" s="72">
        <f>IF(
                        C516="INSUMO",
                                        IFERROR(
                                            IF(
                                                INDEX(
                                                    Insumos!C:C,
                                                    MATCH(
                                                        A516&amp;B516,
                                                        Insumos!I:I,
                                                        0)
                                                )="Verba",
                                                INDEX(
                                                    Insumos!F:F,
                                                    MATCH(
                                                        A516&amp;B516,
                                                        Insumos!I:I,
                                                        0)
                                                ),
                                                0
                                            ),
                                            "Não encontrado"),
                                        IFERROR(
                                            INDEX(W:W,
                                                MATCH(
                                                    A516&amp;B516,AG:AG,
                                                    0)
                                            ),
                                            "Não encontrado")
                                    )</f>
        <v>0</v>
      </c>
      <c r="W516" s="72">
        <f>V516*G516/1</f>
        <v>0</v>
      </c>
      <c r="X516" s="72">
        <f>IF(
                        C516="INSUMO",
                                        IFERROR(
                                            IF(
                                                INDEX(
                                                    Insumos!C:C,
                                                    MATCH(
                                                        A516&amp;B516,
                                                        Insumos!I:I,
                                                        0)
                                                )="Outro",
                                                INDEX(
                                                    Insumos!F:F,
                                                    MATCH(
                                                        A516&amp;B516,
                                                        Insumos!I:I,
                                                        0)
                                                ),
                                                0
                                            ),
                                            "Não encontrado"),
                                        IFERROR(
                                            INDEX(Y:Y,
                                                MATCH(
                                                    A516&amp;B516,AG:AG,
                                                    0)
                                            ),
                                            "Não encontrado")
                                    )</f>
        <v>0</v>
      </c>
      <c r="Y516" s="72">
        <f>X516*G516/1</f>
        <v>0</v>
      </c>
      <c r="Z516" s="72">
        <f>IF(
                            C516="INSUMO",
                            IFERROR(
                                INDEX(
                                    Insumos!F:F,
                                    MATCH(
                                        A516&amp;B516,
                                        Insumos!I:I,
                                        0)
                                ),
                                "Não encontrado"),
                            IFERROR(
                                INDEX(AA:AA,
                                    MATCH(
                                        A516&amp;B516,AG:AG,
                                        0)
                                ),
                                "Não encontrado")
                        )</f>
        <v>92.37</v>
      </c>
      <c r="AA516" s="72">
        <f>G516*Z516</f>
        <v>92.37</v>
      </c>
      <c r="AB516" s="73"/>
      <c r="AC516" s="73"/>
      <c r="AD516" s="70" t="s">
        <v>39</v>
      </c>
      <c r="AE516" s="74"/>
      <c r="AF516" s="74"/>
    </row>
    <row r="517" spans="1:33" x14ac:dyDescent="0.25">
      <c r="A517" s="136" t="s">
        <v>600</v>
      </c>
      <c r="B517" s="51" t="s">
        <v>76</v>
      </c>
      <c r="C517" s="52" t="s">
        <v>39</v>
      </c>
      <c r="D517" s="53" t="s">
        <v>40</v>
      </c>
      <c r="E517" s="53" t="s">
        <v>601</v>
      </c>
      <c r="F517" s="54" t="s">
        <v>78</v>
      </c>
      <c r="G517" s="55"/>
      <c r="H517" s="56"/>
      <c r="I517" s="56">
        <f>SUM(I518:I520)</f>
        <v>1.35</v>
      </c>
      <c r="J517" s="56"/>
      <c r="K517" s="56">
        <f>SUM(K518:K520)</f>
        <v>5.3290786428000008</v>
      </c>
      <c r="L517" s="56"/>
      <c r="M517" s="56">
        <f>SUM(M518:M520)</f>
        <v>4.6303786428000002</v>
      </c>
      <c r="N517" s="56"/>
      <c r="O517" s="56">
        <f>SUM(O518:O520)</f>
        <v>0</v>
      </c>
      <c r="P517" s="56"/>
      <c r="Q517" s="56">
        <f>SUM(Q518:Q520)</f>
        <v>0</v>
      </c>
      <c r="R517" s="56"/>
      <c r="S517" s="56">
        <f>SUM(S518:S520)</f>
        <v>0</v>
      </c>
      <c r="T517" s="56"/>
      <c r="U517" s="56">
        <f>SUM(U518:U520)</f>
        <v>0</v>
      </c>
      <c r="V517" s="56"/>
      <c r="W517" s="56">
        <f>SUM(W518:W520)</f>
        <v>0</v>
      </c>
      <c r="X517" s="56"/>
      <c r="Y517" s="56">
        <f>SUM(Y518:Y520)</f>
        <v>0.69869999999999999</v>
      </c>
      <c r="Z517" s="56"/>
      <c r="AA517" s="56">
        <f>SUM(AA518:AA520)</f>
        <v>6.6790786428000004</v>
      </c>
      <c r="AB517" s="57" t="s">
        <v>39</v>
      </c>
      <c r="AC517" s="57"/>
      <c r="AD517" s="53" t="s">
        <v>39</v>
      </c>
      <c r="AE517" s="58" t="s">
        <v>39</v>
      </c>
      <c r="AF517" s="58" t="s">
        <v>79</v>
      </c>
      <c r="AG517" t="str">
        <f>A517&amp;B517&amp;C517</f>
        <v>0114PRÓPRIA</v>
      </c>
    </row>
    <row r="518" spans="1:33" x14ac:dyDescent="0.25">
      <c r="A518" s="137" t="s">
        <v>189</v>
      </c>
      <c r="B518" s="68" t="s">
        <v>38</v>
      </c>
      <c r="C518" s="69" t="s">
        <v>86</v>
      </c>
      <c r="D518" s="70" t="s">
        <v>40</v>
      </c>
      <c r="E518" s="70" t="s">
        <v>190</v>
      </c>
      <c r="F518" s="71" t="s">
        <v>90</v>
      </c>
      <c r="G518" s="71">
        <v>6.7000000000000004E-2</v>
      </c>
      <c r="H518" s="72">
        <f>IF(
                        C518="INSUMO",
                                        IFERROR(
                                            IF(
                                                INDEX(
                                                    Insumos!C:C,
                                                    MATCH(
                                                        A518&amp;B518,
                                                        Insumos!I:I,
                                                        0)
                                                )="Material",
                                                INDEX(
                                                    Insumos!F:F,
                                                    MATCH(
                                                        A518&amp;B518,
                                                        Insumos!I:I,
                                                        0)
                                                ),
                                                0
                                            ),
                                            "Não encontrado"),
                                        IFERROR(
                                            INDEX(I:I,
                                                MATCH(
                                                    A518&amp;B518,AG:AG,
                                                    0)
                                            ),
                                            "Não encontrado")
                                    )</f>
        <v>0</v>
      </c>
      <c r="I518" s="72">
        <f>H518*G518/1</f>
        <v>0</v>
      </c>
      <c r="J518" s="72">
        <f t="shared" ref="J518:K520" si="336">T518 + N518 + L518 + X518 + R518 + P518 + V518</f>
        <v>30.794416399999996</v>
      </c>
      <c r="K518" s="72">
        <f t="shared" si="336"/>
        <v>2.0632258987999998</v>
      </c>
      <c r="L518" s="72">
        <f>IF(
                        C518="INSUMO",
                                        IFERROR(
                                            IF(
                                                INDEX(
                                                    Insumos!C:C,
                                                    MATCH(
                                                        A518&amp;B518,
                                                        Insumos!I:I,
                                                        0)
                                                )="Mao_obra",
                                                INDEX(
                                                    Insumos!F:F,
                                                    MATCH(
                                                        A518&amp;B518,
                                                        Insumos!I:I,
                                                        0)
                                                ),
                                                0
                                            ),
                                            "Não encontrado"),
                                        IFERROR(
                                            INDEX(M:M,
                                                MATCH(
                                                    A518&amp;B518,AG:AG,
                                                    0)
                                            ),
                                            "Não encontrado")
                                    )</f>
        <v>25.694416399999998</v>
      </c>
      <c r="M518" s="72">
        <f>L518*G518/1</f>
        <v>1.7215258988</v>
      </c>
      <c r="N518" s="72">
        <f>IF(
                        C518="INSUMO",
                                        IFERROR(
                                            IF(
                                                INDEX(
                                                    Insumos!C:C,
                                                    MATCH(
                                                        A518&amp;B518,
                                                        Insumos!I:I,
                                                        0)
                                                )="Equipamento",
                                                INDEX(
                                                    Insumos!F:F,
                                                    MATCH(
                                                        A518&amp;B518,
                                                        Insumos!I:I,
                                                        0)
                                                ),
                                                0
                                            ),
                                            "Não encontrado"),
                                        IFERROR(
                                            INDEX(O:O,
                                                MATCH(
                                                    A518&amp;B518,AG:AG,
                                                    0)
                                            ),
                                            "Não encontrado")
                                    )</f>
        <v>0</v>
      </c>
      <c r="O518" s="72">
        <f>N518*G518/1</f>
        <v>0</v>
      </c>
      <c r="P518" s="72">
        <f>IF(
                        C518="INSUMO",
                                        IFERROR(
                                            IF(
                                                INDEX(
                                                    Insumos!C:C,
                                                    MATCH(
                                                        A518&amp;B518,
                                                        Insumos!I:I,
                                                        0)
                                                )="Transporte",
                                                INDEX(
                                                    Insumos!F:F,
                                                    MATCH(
                                                        A518&amp;B518,
                                                        Insumos!I:I,
                                                        0)
                                                ),
                                                0
                                            ),
                                            "Não encontrado"),
                                        IFERROR(
                                            INDEX(Q:Q,
                                                MATCH(
                                                    A518&amp;B518,AG:AG,
                                                    0)
                                            ),
                                            "Não encontrado")
                                    )</f>
        <v>0</v>
      </c>
      <c r="Q518" s="72">
        <f>P518*G518/1</f>
        <v>0</v>
      </c>
      <c r="R518" s="72">
        <f>IF(
                        C518="INSUMO",
                                        IFERROR(
                                            IF(
                                                INDEX(
                                                    Insumos!C:C,
                                                    MATCH(
                                                        A518&amp;B518,
                                                        Insumos!I:I,
                                                        0)
                                                )="Terceirizados",
                                                INDEX(
                                                    Insumos!F:F,
                                                    MATCH(
                                                        A518&amp;B518,
                                                        Insumos!I:I,
                                                        0)
                                                ),
                                                0
                                            ),
                                            "Não encontrado"),
                                        IFERROR(
                                            INDEX(S:S,
                                                MATCH(
                                                    A518&amp;B518,AG:AG,
                                                    0)
                                            ),
                                            "Não encontrado")
                                    )</f>
        <v>0</v>
      </c>
      <c r="S518" s="72">
        <f>R518*G518/1</f>
        <v>0</v>
      </c>
      <c r="T518" s="72">
        <f>IF(
                        C518="INSUMO",
                                        IFERROR(
                                            IF(
                                                INDEX(
                                                    Insumos!C:C,
                                                    MATCH(
                                                        A518&amp;B518,
                                                        Insumos!I:I,
                                                        0)
                                                )="Comissionamento",
                                                INDEX(
                                                    Insumos!F:F,
                                                    MATCH(
                                                        A518&amp;B518,
                                                        Insumos!I:I,
                                                        0)
                                                ),
                                                0
                                            ),
                                            "Não encontrado"),
                                        IFERROR(
                                            INDEX(U:U,
                                                MATCH(
                                                    A518&amp;B518,AG:AG,
                                                    0)
                                            ),
                                            "Não encontrado")
                                    )</f>
        <v>0</v>
      </c>
      <c r="U518" s="72">
        <f>T518*G518/1</f>
        <v>0</v>
      </c>
      <c r="V518" s="72">
        <f>IF(
                        C518="INSUMO",
                                        IFERROR(
                                            IF(
                                                INDEX(
                                                    Insumos!C:C,
                                                    MATCH(
                                                        A518&amp;B518,
                                                        Insumos!I:I,
                                                        0)
                                                )="Verba",
                                                INDEX(
                                                    Insumos!F:F,
                                                    MATCH(
                                                        A518&amp;B518,
                                                        Insumos!I:I,
                                                        0)
                                                ),
                                                0
                                            ),
                                            "Não encontrado"),
                                        IFERROR(
                                            INDEX(W:W,
                                                MATCH(
                                                    A518&amp;B518,AG:AG,
                                                    0)
                                            ),
                                            "Não encontrado")
                                    )</f>
        <v>0</v>
      </c>
      <c r="W518" s="72">
        <f>V518*G518/1</f>
        <v>0</v>
      </c>
      <c r="X518" s="72">
        <f>IF(
                        C518="INSUMO",
                                        IFERROR(
                                            IF(
                                                INDEX(
                                                    Insumos!C:C,
                                                    MATCH(
                                                        A518&amp;B518,
                                                        Insumos!I:I,
                                                        0)
                                                )="Outro",
                                                INDEX(
                                                    Insumos!F:F,
                                                    MATCH(
                                                        A518&amp;B518,
                                                        Insumos!I:I,
                                                        0)
                                                ),
                                                0
                                            ),
                                            "Não encontrado"),
                                        IFERROR(
                                            INDEX(Y:Y,
                                                MATCH(
                                                    A518&amp;B518,AG:AG,
                                                    0)
                                            ),
                                            "Não encontrado")
                                    )</f>
        <v>5.0999999999999996</v>
      </c>
      <c r="Y518" s="72">
        <f>X518*G518/1</f>
        <v>0.3417</v>
      </c>
      <c r="Z518" s="72">
        <f>IF(
                            C518="INSUMO",
                            IFERROR(
                                INDEX(
                                    Insumos!F:F,
                                    MATCH(
                                        A518&amp;B518,
                                        Insumos!I:I,
                                        0)
                                ),
                                "Não encontrado"),
                            IFERROR(
                                INDEX(AA:AA,
                                    MATCH(
                                        A518&amp;B518,AG:AG,
                                        0)
                                ),
                                "Não encontrado")
                        )</f>
        <v>30.794416399999999</v>
      </c>
      <c r="AA518" s="72">
        <f>G518*Z518</f>
        <v>2.0632258988000003</v>
      </c>
      <c r="AB518" s="73"/>
      <c r="AC518" s="73"/>
      <c r="AD518" s="70" t="s">
        <v>39</v>
      </c>
      <c r="AE518" s="74"/>
      <c r="AF518" s="74"/>
    </row>
    <row r="519" spans="1:33" x14ac:dyDescent="0.25">
      <c r="A519" s="138" t="s">
        <v>191</v>
      </c>
      <c r="B519" s="60" t="s">
        <v>38</v>
      </c>
      <c r="C519" s="61" t="s">
        <v>86</v>
      </c>
      <c r="D519" s="62" t="s">
        <v>40</v>
      </c>
      <c r="E519" s="62" t="s">
        <v>192</v>
      </c>
      <c r="F519" s="63" t="s">
        <v>90</v>
      </c>
      <c r="G519" s="63">
        <v>7.0000000000000007E-2</v>
      </c>
      <c r="H519" s="64">
        <f>IF(
                        C519="INSUMO",
                                        IFERROR(
                                            IF(
                                                INDEX(
                                                    Insumos!C:C,
                                                    MATCH(
                                                        A519&amp;B519,
                                                        Insumos!I:I,
                                                        0)
                                                )="Material",
                                                INDEX(
                                                    Insumos!F:F,
                                                    MATCH(
                                                        A519&amp;B519,
                                                        Insumos!I:I,
                                                        0)
                                                ),
                                                0
                                            ),
                                            "Não encontrado"),
                                        IFERROR(
                                            INDEX(I:I,
                                                MATCH(
                                                    A519&amp;B519,AG:AG,
                                                    0)
                                            ),
                                            "Não encontrado")
                                    )</f>
        <v>0</v>
      </c>
      <c r="I519" s="64">
        <f>H519*G519/1</f>
        <v>0</v>
      </c>
      <c r="J519" s="64">
        <f t="shared" si="336"/>
        <v>46.655039200000004</v>
      </c>
      <c r="K519" s="64">
        <f t="shared" si="336"/>
        <v>3.2658527440000009</v>
      </c>
      <c r="L519" s="64">
        <f>IF(
                        C519="INSUMO",
                                        IFERROR(
                                            IF(
                                                INDEX(
                                                    Insumos!C:C,
                                                    MATCH(
                                                        A519&amp;B519,
                                                        Insumos!I:I,
                                                        0)
                                                )="Mao_obra",
                                                INDEX(
                                                    Insumos!F:F,
                                                    MATCH(
                                                        A519&amp;B519,
                                                        Insumos!I:I,
                                                        0)
                                                ),
                                                0
                                            ),
                                            "Não encontrado"),
                                        IFERROR(
                                            INDEX(M:M,
                                                MATCH(
                                                    A519&amp;B519,AG:AG,
                                                    0)
                                            ),
                                            "Não encontrado")
                                    )</f>
        <v>41.555039200000003</v>
      </c>
      <c r="M519" s="64">
        <f>L519*G519/1</f>
        <v>2.9088527440000007</v>
      </c>
      <c r="N519" s="64">
        <f>IF(
                        C519="INSUMO",
                                        IFERROR(
                                            IF(
                                                INDEX(
                                                    Insumos!C:C,
                                                    MATCH(
                                                        A519&amp;B519,
                                                        Insumos!I:I,
                                                        0)
                                                )="Equipamento",
                                                INDEX(
                                                    Insumos!F:F,
                                                    MATCH(
                                                        A519&amp;B519,
                                                        Insumos!I:I,
                                                        0)
                                                ),
                                                0
                                            ),
                                            "Não encontrado"),
                                        IFERROR(
                                            INDEX(O:O,
                                                MATCH(
                                                    A519&amp;B519,AG:AG,
                                                    0)
                                            ),
                                            "Não encontrado")
                                    )</f>
        <v>0</v>
      </c>
      <c r="O519" s="64">
        <f>N519*G519/1</f>
        <v>0</v>
      </c>
      <c r="P519" s="64">
        <f>IF(
                        C519="INSUMO",
                                        IFERROR(
                                            IF(
                                                INDEX(
                                                    Insumos!C:C,
                                                    MATCH(
                                                        A519&amp;B519,
                                                        Insumos!I:I,
                                                        0)
                                                )="Transporte",
                                                INDEX(
                                                    Insumos!F:F,
                                                    MATCH(
                                                        A519&amp;B519,
                                                        Insumos!I:I,
                                                        0)
                                                ),
                                                0
                                            ),
                                            "Não encontrado"),
                                        IFERROR(
                                            INDEX(Q:Q,
                                                MATCH(
                                                    A519&amp;B519,AG:AG,
                                                    0)
                                            ),
                                            "Não encontrado")
                                    )</f>
        <v>0</v>
      </c>
      <c r="Q519" s="64">
        <f>P519*G519/1</f>
        <v>0</v>
      </c>
      <c r="R519" s="64">
        <f>IF(
                        C519="INSUMO",
                                        IFERROR(
                                            IF(
                                                INDEX(
                                                    Insumos!C:C,
                                                    MATCH(
                                                        A519&amp;B519,
                                                        Insumos!I:I,
                                                        0)
                                                )="Terceirizados",
                                                INDEX(
                                                    Insumos!F:F,
                                                    MATCH(
                                                        A519&amp;B519,
                                                        Insumos!I:I,
                                                        0)
                                                ),
                                                0
                                            ),
                                            "Não encontrado"),
                                        IFERROR(
                                            INDEX(S:S,
                                                MATCH(
                                                    A519&amp;B519,AG:AG,
                                                    0)
                                            ),
                                            "Não encontrado")
                                    )</f>
        <v>0</v>
      </c>
      <c r="S519" s="64">
        <f>R519*G519/1</f>
        <v>0</v>
      </c>
      <c r="T519" s="64">
        <f>IF(
                        C519="INSUMO",
                                        IFERROR(
                                            IF(
                                                INDEX(
                                                    Insumos!C:C,
                                                    MATCH(
                                                        A519&amp;B519,
                                                        Insumos!I:I,
                                                        0)
                                                )="Comissionamento",
                                                INDEX(
                                                    Insumos!F:F,
                                                    MATCH(
                                                        A519&amp;B519,
                                                        Insumos!I:I,
                                                        0)
                                                ),
                                                0
                                            ),
                                            "Não encontrado"),
                                        IFERROR(
                                            INDEX(U:U,
                                                MATCH(
                                                    A519&amp;B519,AG:AG,
                                                    0)
                                            ),
                                            "Não encontrado")
                                    )</f>
        <v>0</v>
      </c>
      <c r="U519" s="64">
        <f>T519*G519/1</f>
        <v>0</v>
      </c>
      <c r="V519" s="64">
        <f>IF(
                        C519="INSUMO",
                                        IFERROR(
                                            IF(
                                                INDEX(
                                                    Insumos!C:C,
                                                    MATCH(
                                                        A519&amp;B519,
                                                        Insumos!I:I,
                                                        0)
                                                )="Verba",
                                                INDEX(
                                                    Insumos!F:F,
                                                    MATCH(
                                                        A519&amp;B519,
                                                        Insumos!I:I,
                                                        0)
                                                ),
                                                0
                                            ),
                                            "Não encontrado"),
                                        IFERROR(
                                            INDEX(W:W,
                                                MATCH(
                                                    A519&amp;B519,AG:AG,
                                                    0)
                                            ),
                                            "Não encontrado")
                                    )</f>
        <v>0</v>
      </c>
      <c r="W519" s="64">
        <f>V519*G519/1</f>
        <v>0</v>
      </c>
      <c r="X519" s="64">
        <f>IF(
                        C519="INSUMO",
                                        IFERROR(
                                            IF(
                                                INDEX(
                                                    Insumos!C:C,
                                                    MATCH(
                                                        A519&amp;B519,
                                                        Insumos!I:I,
                                                        0)
                                                )="Outro",
                                                INDEX(
                                                    Insumos!F:F,
                                                    MATCH(
                                                        A519&amp;B519,
                                                        Insumos!I:I,
                                                        0)
                                                ),
                                                0
                                            ),
                                            "Não encontrado"),
                                        IFERROR(
                                            INDEX(Y:Y,
                                                MATCH(
                                                    A519&amp;B519,AG:AG,
                                                    0)
                                            ),
                                            "Não encontrado")
                                    )</f>
        <v>5.0999999999999996</v>
      </c>
      <c r="Y519" s="64">
        <f>X519*G519/1</f>
        <v>0.35699999999999998</v>
      </c>
      <c r="Z519" s="64">
        <f>IF(
                            C519="INSUMO",
                            IFERROR(
                                INDEX(
                                    Insumos!F:F,
                                    MATCH(
                                        A519&amp;B519,
                                        Insumos!I:I,
                                        0)
                                ),
                                "Não encontrado"),
                            IFERROR(
                                INDEX(AA:AA,
                                    MATCH(
                                        A519&amp;B519,AG:AG,
                                        0)
                                ),
                                "Não encontrado")
                        )</f>
        <v>46.655039200000004</v>
      </c>
      <c r="AA519" s="64">
        <f>G519*Z519</f>
        <v>3.2658527440000005</v>
      </c>
      <c r="AB519" s="65"/>
      <c r="AC519" s="65"/>
      <c r="AD519" s="62" t="s">
        <v>39</v>
      </c>
      <c r="AE519" s="66"/>
      <c r="AF519" s="66"/>
    </row>
    <row r="520" spans="1:33" x14ac:dyDescent="0.25">
      <c r="A520" s="137" t="s">
        <v>602</v>
      </c>
      <c r="B520" s="68" t="s">
        <v>38</v>
      </c>
      <c r="C520" s="69" t="s">
        <v>45</v>
      </c>
      <c r="D520" s="70" t="s">
        <v>40</v>
      </c>
      <c r="E520" s="70" t="s">
        <v>603</v>
      </c>
      <c r="F520" s="71" t="s">
        <v>78</v>
      </c>
      <c r="G520" s="71">
        <v>1</v>
      </c>
      <c r="H520" s="72">
        <f>IF(
                        C520="INSUMO",
                                        IFERROR(
                                            IF(
                                                INDEX(
                                                    Insumos!C:C,
                                                    MATCH(
                                                        A520&amp;B520,
                                                        Insumos!I:I,
                                                        0)
                                                )="Material",
                                                INDEX(
                                                    Insumos!F:F,
                                                    MATCH(
                                                        A520&amp;B520,
                                                        Insumos!I:I,
                                                        0)
                                                ),
                                                0
                                            ),
                                            "Não encontrado"),
                                        IFERROR(
                                            INDEX(I:I,
                                                MATCH(
                                                    A520&amp;B520,AG:AG,
                                                    0)
                                            ),
                                            "Não encontrado")
                                    )</f>
        <v>1.35</v>
      </c>
      <c r="I520" s="72">
        <f>H520*G520/1</f>
        <v>1.35</v>
      </c>
      <c r="J520" s="72">
        <f t="shared" si="336"/>
        <v>0</v>
      </c>
      <c r="K520" s="72">
        <f t="shared" si="336"/>
        <v>0</v>
      </c>
      <c r="L520" s="72">
        <f>IF(
                        C520="INSUMO",
                                        IFERROR(
                                            IF(
                                                INDEX(
                                                    Insumos!C:C,
                                                    MATCH(
                                                        A520&amp;B520,
                                                        Insumos!I:I,
                                                        0)
                                                )="Mao_obra",
                                                INDEX(
                                                    Insumos!F:F,
                                                    MATCH(
                                                        A520&amp;B520,
                                                        Insumos!I:I,
                                                        0)
                                                ),
                                                0
                                            ),
                                            "Não encontrado"),
                                        IFERROR(
                                            INDEX(M:M,
                                                MATCH(
                                                    A520&amp;B520,AG:AG,
                                                    0)
                                            ),
                                            "Não encontrado")
                                    )</f>
        <v>0</v>
      </c>
      <c r="M520" s="72">
        <f>L520*G520/1</f>
        <v>0</v>
      </c>
      <c r="N520" s="72">
        <f>IF(
                        C520="INSUMO",
                                        IFERROR(
                                            IF(
                                                INDEX(
                                                    Insumos!C:C,
                                                    MATCH(
                                                        A520&amp;B520,
                                                        Insumos!I:I,
                                                        0)
                                                )="Equipamento",
                                                INDEX(
                                                    Insumos!F:F,
                                                    MATCH(
                                                        A520&amp;B520,
                                                        Insumos!I:I,
                                                        0)
                                                ),
                                                0
                                            ),
                                            "Não encontrado"),
                                        IFERROR(
                                            INDEX(O:O,
                                                MATCH(
                                                    A520&amp;B520,AG:AG,
                                                    0)
                                            ),
                                            "Não encontrado")
                                    )</f>
        <v>0</v>
      </c>
      <c r="O520" s="72">
        <f>N520*G520/1</f>
        <v>0</v>
      </c>
      <c r="P520" s="72">
        <f>IF(
                        C520="INSUMO",
                                        IFERROR(
                                            IF(
                                                INDEX(
                                                    Insumos!C:C,
                                                    MATCH(
                                                        A520&amp;B520,
                                                        Insumos!I:I,
                                                        0)
                                                )="Transporte",
                                                INDEX(
                                                    Insumos!F:F,
                                                    MATCH(
                                                        A520&amp;B520,
                                                        Insumos!I:I,
                                                        0)
                                                ),
                                                0
                                            ),
                                            "Não encontrado"),
                                        IFERROR(
                                            INDEX(Q:Q,
                                                MATCH(
                                                    A520&amp;B520,AG:AG,
                                                    0)
                                            ),
                                            "Não encontrado")
                                    )</f>
        <v>0</v>
      </c>
      <c r="Q520" s="72">
        <f>P520*G520/1</f>
        <v>0</v>
      </c>
      <c r="R520" s="72">
        <f>IF(
                        C520="INSUMO",
                                        IFERROR(
                                            IF(
                                                INDEX(
                                                    Insumos!C:C,
                                                    MATCH(
                                                        A520&amp;B520,
                                                        Insumos!I:I,
                                                        0)
                                                )="Terceirizados",
                                                INDEX(
                                                    Insumos!F:F,
                                                    MATCH(
                                                        A520&amp;B520,
                                                        Insumos!I:I,
                                                        0)
                                                ),
                                                0
                                            ),
                                            "Não encontrado"),
                                        IFERROR(
                                            INDEX(S:S,
                                                MATCH(
                                                    A520&amp;B520,AG:AG,
                                                    0)
                                            ),
                                            "Não encontrado")
                                    )</f>
        <v>0</v>
      </c>
      <c r="S520" s="72">
        <f>R520*G520/1</f>
        <v>0</v>
      </c>
      <c r="T520" s="72">
        <f>IF(
                        C520="INSUMO",
                                        IFERROR(
                                            IF(
                                                INDEX(
                                                    Insumos!C:C,
                                                    MATCH(
                                                        A520&amp;B520,
                                                        Insumos!I:I,
                                                        0)
                                                )="Comissionamento",
                                                INDEX(
                                                    Insumos!F:F,
                                                    MATCH(
                                                        A520&amp;B520,
                                                        Insumos!I:I,
                                                        0)
                                                ),
                                                0
                                            ),
                                            "Não encontrado"),
                                        IFERROR(
                                            INDEX(U:U,
                                                MATCH(
                                                    A520&amp;B520,AG:AG,
                                                    0)
                                            ),
                                            "Não encontrado")
                                    )</f>
        <v>0</v>
      </c>
      <c r="U520" s="72">
        <f>T520*G520/1</f>
        <v>0</v>
      </c>
      <c r="V520" s="72">
        <f>IF(
                        C520="INSUMO",
                                        IFERROR(
                                            IF(
                                                INDEX(
                                                    Insumos!C:C,
                                                    MATCH(
                                                        A520&amp;B520,
                                                        Insumos!I:I,
                                                        0)
                                                )="Verba",
                                                INDEX(
                                                    Insumos!F:F,
                                                    MATCH(
                                                        A520&amp;B520,
                                                        Insumos!I:I,
                                                        0)
                                                ),
                                                0
                                            ),
                                            "Não encontrado"),
                                        IFERROR(
                                            INDEX(W:W,
                                                MATCH(
                                                    A520&amp;B520,AG:AG,
                                                    0)
                                            ),
                                            "Não encontrado")
                                    )</f>
        <v>0</v>
      </c>
      <c r="W520" s="72">
        <f>V520*G520/1</f>
        <v>0</v>
      </c>
      <c r="X520" s="72">
        <f>IF(
                        C520="INSUMO",
                                        IFERROR(
                                            IF(
                                                INDEX(
                                                    Insumos!C:C,
                                                    MATCH(
                                                        A520&amp;B520,
                                                        Insumos!I:I,
                                                        0)
                                                )="Outro",
                                                INDEX(
                                                    Insumos!F:F,
                                                    MATCH(
                                                        A520&amp;B520,
                                                        Insumos!I:I,
                                                        0)
                                                ),
                                                0
                                            ),
                                            "Não encontrado"),
                                        IFERROR(
                                            INDEX(Y:Y,
                                                MATCH(
                                                    A520&amp;B520,AG:AG,
                                                    0)
                                            ),
                                            "Não encontrado")
                                    )</f>
        <v>0</v>
      </c>
      <c r="Y520" s="72">
        <f>X520*G520/1</f>
        <v>0</v>
      </c>
      <c r="Z520" s="72">
        <f>IF(
                            C520="INSUMO",
                            IFERROR(
                                INDEX(
                                    Insumos!F:F,
                                    MATCH(
                                        A520&amp;B520,
                                        Insumos!I:I,
                                        0)
                                ),
                                "Não encontrado"),
                            IFERROR(
                                INDEX(AA:AA,
                                    MATCH(
                                        A520&amp;B520,AG:AG,
                                        0)
                                ),
                                "Não encontrado")
                        )</f>
        <v>1.35</v>
      </c>
      <c r="AA520" s="72">
        <f>G520*Z520</f>
        <v>1.35</v>
      </c>
      <c r="AB520" s="73"/>
      <c r="AC520" s="73"/>
      <c r="AD520" s="70" t="s">
        <v>39</v>
      </c>
      <c r="AE520" s="74"/>
      <c r="AF520" s="74"/>
    </row>
    <row r="521" spans="1:33" x14ac:dyDescent="0.25">
      <c r="A521" s="136" t="s">
        <v>604</v>
      </c>
      <c r="B521" s="51" t="s">
        <v>76</v>
      </c>
      <c r="C521" s="52" t="s">
        <v>39</v>
      </c>
      <c r="D521" s="53" t="s">
        <v>40</v>
      </c>
      <c r="E521" s="53" t="s">
        <v>605</v>
      </c>
      <c r="F521" s="54" t="s">
        <v>78</v>
      </c>
      <c r="G521" s="55"/>
      <c r="H521" s="56"/>
      <c r="I521" s="56">
        <f>SUM(I522:I524)</f>
        <v>38.479999999999997</v>
      </c>
      <c r="J521" s="56"/>
      <c r="K521" s="56">
        <f>SUM(K522:K524)</f>
        <v>15.032609019999999</v>
      </c>
      <c r="L521" s="56"/>
      <c r="M521" s="56">
        <f>SUM(M522:M524)</f>
        <v>13.09460902</v>
      </c>
      <c r="N521" s="56"/>
      <c r="O521" s="56">
        <f>SUM(O522:O524)</f>
        <v>0</v>
      </c>
      <c r="P521" s="56"/>
      <c r="Q521" s="56">
        <f>SUM(Q522:Q524)</f>
        <v>0</v>
      </c>
      <c r="R521" s="56"/>
      <c r="S521" s="56">
        <f>SUM(S522:S524)</f>
        <v>0</v>
      </c>
      <c r="T521" s="56"/>
      <c r="U521" s="56">
        <f>SUM(U522:U524)</f>
        <v>0</v>
      </c>
      <c r="V521" s="56"/>
      <c r="W521" s="56">
        <f>SUM(W522:W524)</f>
        <v>0</v>
      </c>
      <c r="X521" s="56"/>
      <c r="Y521" s="56">
        <f>SUM(Y522:Y524)</f>
        <v>1.9379999999999999</v>
      </c>
      <c r="Z521" s="56"/>
      <c r="AA521" s="56">
        <f>SUM(AA522:AA524)</f>
        <v>53.512609019999999</v>
      </c>
      <c r="AB521" s="57" t="s">
        <v>39</v>
      </c>
      <c r="AC521" s="57"/>
      <c r="AD521" s="53" t="s">
        <v>39</v>
      </c>
      <c r="AE521" s="58" t="s">
        <v>39</v>
      </c>
      <c r="AF521" s="58" t="s">
        <v>79</v>
      </c>
      <c r="AG521" t="str">
        <f>A521&amp;B521&amp;C521</f>
        <v>0115PRÓPRIA</v>
      </c>
    </row>
    <row r="522" spans="1:33" x14ac:dyDescent="0.25">
      <c r="A522" s="137" t="s">
        <v>189</v>
      </c>
      <c r="B522" s="68" t="s">
        <v>38</v>
      </c>
      <c r="C522" s="69" t="s">
        <v>86</v>
      </c>
      <c r="D522" s="70" t="s">
        <v>40</v>
      </c>
      <c r="E522" s="70" t="s">
        <v>190</v>
      </c>
      <c r="F522" s="71" t="s">
        <v>90</v>
      </c>
      <c r="G522" s="71">
        <v>0.17</v>
      </c>
      <c r="H522" s="72">
        <f>IF(
                        C522="INSUMO",
                                        IFERROR(
                                            IF(
                                                INDEX(
                                                    Insumos!C:C,
                                                    MATCH(
                                                        A522&amp;B522,
                                                        Insumos!I:I,
                                                        0)
                                                )="Material",
                                                INDEX(
                                                    Insumos!F:F,
                                                    MATCH(
                                                        A522&amp;B522,
                                                        Insumos!I:I,
                                                        0)
                                                ),
                                                0
                                            ),
                                            "Não encontrado"),
                                        IFERROR(
                                            INDEX(I:I,
                                                MATCH(
                                                    A522&amp;B522,AG:AG,
                                                    0)
                                            ),
                                            "Não encontrado")
                                    )</f>
        <v>0</v>
      </c>
      <c r="I522" s="72">
        <f>H522*G522/1</f>
        <v>0</v>
      </c>
      <c r="J522" s="72">
        <f t="shared" ref="J522:K524" si="337">T522 + N522 + L522 + X522 + R522 + P522 + V522</f>
        <v>30.794416399999996</v>
      </c>
      <c r="K522" s="72">
        <f t="shared" si="337"/>
        <v>5.2350507879999997</v>
      </c>
      <c r="L522" s="72">
        <f>IF(
                        C522="INSUMO",
                                        IFERROR(
                                            IF(
                                                INDEX(
                                                    Insumos!C:C,
                                                    MATCH(
                                                        A522&amp;B522,
                                                        Insumos!I:I,
                                                        0)
                                                )="Mao_obra",
                                                INDEX(
                                                    Insumos!F:F,
                                                    MATCH(
                                                        A522&amp;B522,
                                                        Insumos!I:I,
                                                        0)
                                                ),
                                                0
                                            ),
                                            "Não encontrado"),
                                        IFERROR(
                                            INDEX(M:M,
                                                MATCH(
                                                    A522&amp;B522,AG:AG,
                                                    0)
                                            ),
                                            "Não encontrado")
                                    )</f>
        <v>25.694416399999998</v>
      </c>
      <c r="M522" s="72">
        <f>L522*G522/1</f>
        <v>4.3680507879999997</v>
      </c>
      <c r="N522" s="72">
        <f>IF(
                        C522="INSUMO",
                                        IFERROR(
                                            IF(
                                                INDEX(
                                                    Insumos!C:C,
                                                    MATCH(
                                                        A522&amp;B522,
                                                        Insumos!I:I,
                                                        0)
                                                )="Equipamento",
                                                INDEX(
                                                    Insumos!F:F,
                                                    MATCH(
                                                        A522&amp;B522,
                                                        Insumos!I:I,
                                                        0)
                                                ),
                                                0
                                            ),
                                            "Não encontrado"),
                                        IFERROR(
                                            INDEX(O:O,
                                                MATCH(
                                                    A522&amp;B522,AG:AG,
                                                    0)
                                            ),
                                            "Não encontrado")
                                    )</f>
        <v>0</v>
      </c>
      <c r="O522" s="72">
        <f>N522*G522/1</f>
        <v>0</v>
      </c>
      <c r="P522" s="72">
        <f>IF(
                        C522="INSUMO",
                                        IFERROR(
                                            IF(
                                                INDEX(
                                                    Insumos!C:C,
                                                    MATCH(
                                                        A522&amp;B522,
                                                        Insumos!I:I,
                                                        0)
                                                )="Transporte",
                                                INDEX(
                                                    Insumos!F:F,
                                                    MATCH(
                                                        A522&amp;B522,
                                                        Insumos!I:I,
                                                        0)
                                                ),
                                                0
                                            ),
                                            "Não encontrado"),
                                        IFERROR(
                                            INDEX(Q:Q,
                                                MATCH(
                                                    A522&amp;B522,AG:AG,
                                                    0)
                                            ),
                                            "Não encontrado")
                                    )</f>
        <v>0</v>
      </c>
      <c r="Q522" s="72">
        <f>P522*G522/1</f>
        <v>0</v>
      </c>
      <c r="R522" s="72">
        <f>IF(
                        C522="INSUMO",
                                        IFERROR(
                                            IF(
                                                INDEX(
                                                    Insumos!C:C,
                                                    MATCH(
                                                        A522&amp;B522,
                                                        Insumos!I:I,
                                                        0)
                                                )="Terceirizados",
                                                INDEX(
                                                    Insumos!F:F,
                                                    MATCH(
                                                        A522&amp;B522,
                                                        Insumos!I:I,
                                                        0)
                                                ),
                                                0
                                            ),
                                            "Não encontrado"),
                                        IFERROR(
                                            INDEX(S:S,
                                                MATCH(
                                                    A522&amp;B522,AG:AG,
                                                    0)
                                            ),
                                            "Não encontrado")
                                    )</f>
        <v>0</v>
      </c>
      <c r="S522" s="72">
        <f>R522*G522/1</f>
        <v>0</v>
      </c>
      <c r="T522" s="72">
        <f>IF(
                        C522="INSUMO",
                                        IFERROR(
                                            IF(
                                                INDEX(
                                                    Insumos!C:C,
                                                    MATCH(
                                                        A522&amp;B522,
                                                        Insumos!I:I,
                                                        0)
                                                )="Comissionamento",
                                                INDEX(
                                                    Insumos!F:F,
                                                    MATCH(
                                                        A522&amp;B522,
                                                        Insumos!I:I,
                                                        0)
                                                ),
                                                0
                                            ),
                                            "Não encontrado"),
                                        IFERROR(
                                            INDEX(U:U,
                                                MATCH(
                                                    A522&amp;B522,AG:AG,
                                                    0)
                                            ),
                                            "Não encontrado")
                                    )</f>
        <v>0</v>
      </c>
      <c r="U522" s="72">
        <f>T522*G522/1</f>
        <v>0</v>
      </c>
      <c r="V522" s="72">
        <f>IF(
                        C522="INSUMO",
                                        IFERROR(
                                            IF(
                                                INDEX(
                                                    Insumos!C:C,
                                                    MATCH(
                                                        A522&amp;B522,
                                                        Insumos!I:I,
                                                        0)
                                                )="Verba",
                                                INDEX(
                                                    Insumos!F:F,
                                                    MATCH(
                                                        A522&amp;B522,
                                                        Insumos!I:I,
                                                        0)
                                                ),
                                                0
                                            ),
                                            "Não encontrado"),
                                        IFERROR(
                                            INDEX(W:W,
                                                MATCH(
                                                    A522&amp;B522,AG:AG,
                                                    0)
                                            ),
                                            "Não encontrado")
                                    )</f>
        <v>0</v>
      </c>
      <c r="W522" s="72">
        <f>V522*G522/1</f>
        <v>0</v>
      </c>
      <c r="X522" s="72">
        <f>IF(
                        C522="INSUMO",
                                        IFERROR(
                                            IF(
                                                INDEX(
                                                    Insumos!C:C,
                                                    MATCH(
                                                        A522&amp;B522,
                                                        Insumos!I:I,
                                                        0)
                                                )="Outro",
                                                INDEX(
                                                    Insumos!F:F,
                                                    MATCH(
                                                        A522&amp;B522,
                                                        Insumos!I:I,
                                                        0)
                                                ),
                                                0
                                            ),
                                            "Não encontrado"),
                                        IFERROR(
                                            INDEX(Y:Y,
                                                MATCH(
                                                    A522&amp;B522,AG:AG,
                                                    0)
                                            ),
                                            "Não encontrado")
                                    )</f>
        <v>5.0999999999999996</v>
      </c>
      <c r="Y522" s="72">
        <f>X522*G522/1</f>
        <v>0.86699999999999999</v>
      </c>
      <c r="Z522" s="72">
        <f>IF(
                            C522="INSUMO",
                            IFERROR(
                                INDEX(
                                    Insumos!F:F,
                                    MATCH(
                                        A522&amp;B522,
                                        Insumos!I:I,
                                        0)
                                ),
                                "Não encontrado"),
                            IFERROR(
                                INDEX(AA:AA,
                                    MATCH(
                                        A522&amp;B522,AG:AG,
                                        0)
                                ),
                                "Não encontrado")
                        )</f>
        <v>30.794416399999999</v>
      </c>
      <c r="AA522" s="72">
        <f>G522*Z522</f>
        <v>5.2350507880000006</v>
      </c>
      <c r="AB522" s="73"/>
      <c r="AC522" s="73"/>
      <c r="AD522" s="70" t="s">
        <v>39</v>
      </c>
      <c r="AE522" s="74"/>
      <c r="AF522" s="74"/>
    </row>
    <row r="523" spans="1:33" x14ac:dyDescent="0.25">
      <c r="A523" s="138" t="s">
        <v>191</v>
      </c>
      <c r="B523" s="60" t="s">
        <v>38</v>
      </c>
      <c r="C523" s="61" t="s">
        <v>86</v>
      </c>
      <c r="D523" s="62" t="s">
        <v>40</v>
      </c>
      <c r="E523" s="62" t="s">
        <v>192</v>
      </c>
      <c r="F523" s="63" t="s">
        <v>90</v>
      </c>
      <c r="G523" s="63">
        <v>0.21</v>
      </c>
      <c r="H523" s="64">
        <f>IF(
                        C523="INSUMO",
                                        IFERROR(
                                            IF(
                                                INDEX(
                                                    Insumos!C:C,
                                                    MATCH(
                                                        A523&amp;B523,
                                                        Insumos!I:I,
                                                        0)
                                                )="Material",
                                                INDEX(
                                                    Insumos!F:F,
                                                    MATCH(
                                                        A523&amp;B523,
                                                        Insumos!I:I,
                                                        0)
                                                ),
                                                0
                                            ),
                                            "Não encontrado"),
                                        IFERROR(
                                            INDEX(I:I,
                                                MATCH(
                                                    A523&amp;B523,AG:AG,
                                                    0)
                                            ),
                                            "Não encontrado")
                                    )</f>
        <v>0</v>
      </c>
      <c r="I523" s="64">
        <f>H523*G523/1</f>
        <v>0</v>
      </c>
      <c r="J523" s="64">
        <f t="shared" si="337"/>
        <v>46.655039200000004</v>
      </c>
      <c r="K523" s="64">
        <f t="shared" si="337"/>
        <v>9.7975582320000001</v>
      </c>
      <c r="L523" s="64">
        <f>IF(
                        C523="INSUMO",
                                        IFERROR(
                                            IF(
                                                INDEX(
                                                    Insumos!C:C,
                                                    MATCH(
                                                        A523&amp;B523,
                                                        Insumos!I:I,
                                                        0)
                                                )="Mao_obra",
                                                INDEX(
                                                    Insumos!F:F,
                                                    MATCH(
                                                        A523&amp;B523,
                                                        Insumos!I:I,
                                                        0)
                                                ),
                                                0
                                            ),
                                            "Não encontrado"),
                                        IFERROR(
                                            INDEX(M:M,
                                                MATCH(
                                                    A523&amp;B523,AG:AG,
                                                    0)
                                            ),
                                            "Não encontrado")
                                    )</f>
        <v>41.555039200000003</v>
      </c>
      <c r="M523" s="64">
        <f>L523*G523/1</f>
        <v>8.7265582320000004</v>
      </c>
      <c r="N523" s="64">
        <f>IF(
                        C523="INSUMO",
                                        IFERROR(
                                            IF(
                                                INDEX(
                                                    Insumos!C:C,
                                                    MATCH(
                                                        A523&amp;B523,
                                                        Insumos!I:I,
                                                        0)
                                                )="Equipamento",
                                                INDEX(
                                                    Insumos!F:F,
                                                    MATCH(
                                                        A523&amp;B523,
                                                        Insumos!I:I,
                                                        0)
                                                ),
                                                0
                                            ),
                                            "Não encontrado"),
                                        IFERROR(
                                            INDEX(O:O,
                                                MATCH(
                                                    A523&amp;B523,AG:AG,
                                                    0)
                                            ),
                                            "Não encontrado")
                                    )</f>
        <v>0</v>
      </c>
      <c r="O523" s="64">
        <f>N523*G523/1</f>
        <v>0</v>
      </c>
      <c r="P523" s="64">
        <f>IF(
                        C523="INSUMO",
                                        IFERROR(
                                            IF(
                                                INDEX(
                                                    Insumos!C:C,
                                                    MATCH(
                                                        A523&amp;B523,
                                                        Insumos!I:I,
                                                        0)
                                                )="Transporte",
                                                INDEX(
                                                    Insumos!F:F,
                                                    MATCH(
                                                        A523&amp;B523,
                                                        Insumos!I:I,
                                                        0)
                                                ),
                                                0
                                            ),
                                            "Não encontrado"),
                                        IFERROR(
                                            INDEX(Q:Q,
                                                MATCH(
                                                    A523&amp;B523,AG:AG,
                                                    0)
                                            ),
                                            "Não encontrado")
                                    )</f>
        <v>0</v>
      </c>
      <c r="Q523" s="64">
        <f>P523*G523/1</f>
        <v>0</v>
      </c>
      <c r="R523" s="64">
        <f>IF(
                        C523="INSUMO",
                                        IFERROR(
                                            IF(
                                                INDEX(
                                                    Insumos!C:C,
                                                    MATCH(
                                                        A523&amp;B523,
                                                        Insumos!I:I,
                                                        0)
                                                )="Terceirizados",
                                                INDEX(
                                                    Insumos!F:F,
                                                    MATCH(
                                                        A523&amp;B523,
                                                        Insumos!I:I,
                                                        0)
                                                ),
                                                0
                                            ),
                                            "Não encontrado"),
                                        IFERROR(
                                            INDEX(S:S,
                                                MATCH(
                                                    A523&amp;B523,AG:AG,
                                                    0)
                                            ),
                                            "Não encontrado")
                                    )</f>
        <v>0</v>
      </c>
      <c r="S523" s="64">
        <f>R523*G523/1</f>
        <v>0</v>
      </c>
      <c r="T523" s="64">
        <f>IF(
                        C523="INSUMO",
                                        IFERROR(
                                            IF(
                                                INDEX(
                                                    Insumos!C:C,
                                                    MATCH(
                                                        A523&amp;B523,
                                                        Insumos!I:I,
                                                        0)
                                                )="Comissionamento",
                                                INDEX(
                                                    Insumos!F:F,
                                                    MATCH(
                                                        A523&amp;B523,
                                                        Insumos!I:I,
                                                        0)
                                                ),
                                                0
                                            ),
                                            "Não encontrado"),
                                        IFERROR(
                                            INDEX(U:U,
                                                MATCH(
                                                    A523&amp;B523,AG:AG,
                                                    0)
                                            ),
                                            "Não encontrado")
                                    )</f>
        <v>0</v>
      </c>
      <c r="U523" s="64">
        <f>T523*G523/1</f>
        <v>0</v>
      </c>
      <c r="V523" s="64">
        <f>IF(
                        C523="INSUMO",
                                        IFERROR(
                                            IF(
                                                INDEX(
                                                    Insumos!C:C,
                                                    MATCH(
                                                        A523&amp;B523,
                                                        Insumos!I:I,
                                                        0)
                                                )="Verba",
                                                INDEX(
                                                    Insumos!F:F,
                                                    MATCH(
                                                        A523&amp;B523,
                                                        Insumos!I:I,
                                                        0)
                                                ),
                                                0
                                            ),
                                            "Não encontrado"),
                                        IFERROR(
                                            INDEX(W:W,
                                                MATCH(
                                                    A523&amp;B523,AG:AG,
                                                    0)
                                            ),
                                            "Não encontrado")
                                    )</f>
        <v>0</v>
      </c>
      <c r="W523" s="64">
        <f>V523*G523/1</f>
        <v>0</v>
      </c>
      <c r="X523" s="64">
        <f>IF(
                        C523="INSUMO",
                                        IFERROR(
                                            IF(
                                                INDEX(
                                                    Insumos!C:C,
                                                    MATCH(
                                                        A523&amp;B523,
                                                        Insumos!I:I,
                                                        0)
                                                )="Outro",
                                                INDEX(
                                                    Insumos!F:F,
                                                    MATCH(
                                                        A523&amp;B523,
                                                        Insumos!I:I,
                                                        0)
                                                ),
                                                0
                                            ),
                                            "Não encontrado"),
                                        IFERROR(
                                            INDEX(Y:Y,
                                                MATCH(
                                                    A523&amp;B523,AG:AG,
                                                    0)
                                            ),
                                            "Não encontrado")
                                    )</f>
        <v>5.0999999999999996</v>
      </c>
      <c r="Y523" s="64">
        <f>X523*G523/1</f>
        <v>1.071</v>
      </c>
      <c r="Z523" s="64">
        <f>IF(
                            C523="INSUMO",
                            IFERROR(
                                INDEX(
                                    Insumos!F:F,
                                    MATCH(
                                        A523&amp;B523,
                                        Insumos!I:I,
                                        0)
                                ),
                                "Não encontrado"),
                            IFERROR(
                                INDEX(AA:AA,
                                    MATCH(
                                        A523&amp;B523,AG:AG,
                                        0)
                                ),
                                "Não encontrado")
                        )</f>
        <v>46.655039200000004</v>
      </c>
      <c r="AA523" s="64">
        <f>G523*Z523</f>
        <v>9.7975582320000001</v>
      </c>
      <c r="AB523" s="65"/>
      <c r="AC523" s="65"/>
      <c r="AD523" s="62" t="s">
        <v>39</v>
      </c>
      <c r="AE523" s="66"/>
      <c r="AF523" s="66"/>
    </row>
    <row r="524" spans="1:33" x14ac:dyDescent="0.25">
      <c r="A524" s="137" t="s">
        <v>606</v>
      </c>
      <c r="B524" s="68" t="s">
        <v>38</v>
      </c>
      <c r="C524" s="69" t="s">
        <v>45</v>
      </c>
      <c r="D524" s="70" t="s">
        <v>40</v>
      </c>
      <c r="E524" s="70" t="s">
        <v>605</v>
      </c>
      <c r="F524" s="71" t="s">
        <v>78</v>
      </c>
      <c r="G524" s="71">
        <v>1</v>
      </c>
      <c r="H524" s="72">
        <f>IF(
                        C524="INSUMO",
                                        IFERROR(
                                            IF(
                                                INDEX(
                                                    Insumos!C:C,
                                                    MATCH(
                                                        A524&amp;B524,
                                                        Insumos!I:I,
                                                        0)
                                                )="Material",
                                                INDEX(
                                                    Insumos!F:F,
                                                    MATCH(
                                                        A524&amp;B524,
                                                        Insumos!I:I,
                                                        0)
                                                ),
                                                0
                                            ),
                                            "Não encontrado"),
                                        IFERROR(
                                            INDEX(I:I,
                                                MATCH(
                                                    A524&amp;B524,AG:AG,
                                                    0)
                                            ),
                                            "Não encontrado")
                                    )</f>
        <v>38.479999999999997</v>
      </c>
      <c r="I524" s="72">
        <f>H524*G524/1</f>
        <v>38.479999999999997</v>
      </c>
      <c r="J524" s="72">
        <f t="shared" si="337"/>
        <v>0</v>
      </c>
      <c r="K524" s="72">
        <f t="shared" si="337"/>
        <v>0</v>
      </c>
      <c r="L524" s="72">
        <f>IF(
                        C524="INSUMO",
                                        IFERROR(
                                            IF(
                                                INDEX(
                                                    Insumos!C:C,
                                                    MATCH(
                                                        A524&amp;B524,
                                                        Insumos!I:I,
                                                        0)
                                                )="Mao_obra",
                                                INDEX(
                                                    Insumos!F:F,
                                                    MATCH(
                                                        A524&amp;B524,
                                                        Insumos!I:I,
                                                        0)
                                                ),
                                                0
                                            ),
                                            "Não encontrado"),
                                        IFERROR(
                                            INDEX(M:M,
                                                MATCH(
                                                    A524&amp;B524,AG:AG,
                                                    0)
                                            ),
                                            "Não encontrado")
                                    )</f>
        <v>0</v>
      </c>
      <c r="M524" s="72">
        <f>L524*G524/1</f>
        <v>0</v>
      </c>
      <c r="N524" s="72">
        <f>IF(
                        C524="INSUMO",
                                        IFERROR(
                                            IF(
                                                INDEX(
                                                    Insumos!C:C,
                                                    MATCH(
                                                        A524&amp;B524,
                                                        Insumos!I:I,
                                                        0)
                                                )="Equipamento",
                                                INDEX(
                                                    Insumos!F:F,
                                                    MATCH(
                                                        A524&amp;B524,
                                                        Insumos!I:I,
                                                        0)
                                                ),
                                                0
                                            ),
                                            "Não encontrado"),
                                        IFERROR(
                                            INDEX(O:O,
                                                MATCH(
                                                    A524&amp;B524,AG:AG,
                                                    0)
                                            ),
                                            "Não encontrado")
                                    )</f>
        <v>0</v>
      </c>
      <c r="O524" s="72">
        <f>N524*G524/1</f>
        <v>0</v>
      </c>
      <c r="P524" s="72">
        <f>IF(
                        C524="INSUMO",
                                        IFERROR(
                                            IF(
                                                INDEX(
                                                    Insumos!C:C,
                                                    MATCH(
                                                        A524&amp;B524,
                                                        Insumos!I:I,
                                                        0)
                                                )="Transporte",
                                                INDEX(
                                                    Insumos!F:F,
                                                    MATCH(
                                                        A524&amp;B524,
                                                        Insumos!I:I,
                                                        0)
                                                ),
                                                0
                                            ),
                                            "Não encontrado"),
                                        IFERROR(
                                            INDEX(Q:Q,
                                                MATCH(
                                                    A524&amp;B524,AG:AG,
                                                    0)
                                            ),
                                            "Não encontrado")
                                    )</f>
        <v>0</v>
      </c>
      <c r="Q524" s="72">
        <f>P524*G524/1</f>
        <v>0</v>
      </c>
      <c r="R524" s="72">
        <f>IF(
                        C524="INSUMO",
                                        IFERROR(
                                            IF(
                                                INDEX(
                                                    Insumos!C:C,
                                                    MATCH(
                                                        A524&amp;B524,
                                                        Insumos!I:I,
                                                        0)
                                                )="Terceirizados",
                                                INDEX(
                                                    Insumos!F:F,
                                                    MATCH(
                                                        A524&amp;B524,
                                                        Insumos!I:I,
                                                        0)
                                                ),
                                                0
                                            ),
                                            "Não encontrado"),
                                        IFERROR(
                                            INDEX(S:S,
                                                MATCH(
                                                    A524&amp;B524,AG:AG,
                                                    0)
                                            ),
                                            "Não encontrado")
                                    )</f>
        <v>0</v>
      </c>
      <c r="S524" s="72">
        <f>R524*G524/1</f>
        <v>0</v>
      </c>
      <c r="T524" s="72">
        <f>IF(
                        C524="INSUMO",
                                        IFERROR(
                                            IF(
                                                INDEX(
                                                    Insumos!C:C,
                                                    MATCH(
                                                        A524&amp;B524,
                                                        Insumos!I:I,
                                                        0)
                                                )="Comissionamento",
                                                INDEX(
                                                    Insumos!F:F,
                                                    MATCH(
                                                        A524&amp;B524,
                                                        Insumos!I:I,
                                                        0)
                                                ),
                                                0
                                            ),
                                            "Não encontrado"),
                                        IFERROR(
                                            INDEX(U:U,
                                                MATCH(
                                                    A524&amp;B524,AG:AG,
                                                    0)
                                            ),
                                            "Não encontrado")
                                    )</f>
        <v>0</v>
      </c>
      <c r="U524" s="72">
        <f>T524*G524/1</f>
        <v>0</v>
      </c>
      <c r="V524" s="72">
        <f>IF(
                        C524="INSUMO",
                                        IFERROR(
                                            IF(
                                                INDEX(
                                                    Insumos!C:C,
                                                    MATCH(
                                                        A524&amp;B524,
                                                        Insumos!I:I,
                                                        0)
                                                )="Verba",
                                                INDEX(
                                                    Insumos!F:F,
                                                    MATCH(
                                                        A524&amp;B524,
                                                        Insumos!I:I,
                                                        0)
                                                ),
                                                0
                                            ),
                                            "Não encontrado"),
                                        IFERROR(
                                            INDEX(W:W,
                                                MATCH(
                                                    A524&amp;B524,AG:AG,
                                                    0)
                                            ),
                                            "Não encontrado")
                                    )</f>
        <v>0</v>
      </c>
      <c r="W524" s="72">
        <f>V524*G524/1</f>
        <v>0</v>
      </c>
      <c r="X524" s="72">
        <f>IF(
                        C524="INSUMO",
                                        IFERROR(
                                            IF(
                                                INDEX(
                                                    Insumos!C:C,
                                                    MATCH(
                                                        A524&amp;B524,
                                                        Insumos!I:I,
                                                        0)
                                                )="Outro",
                                                INDEX(
                                                    Insumos!F:F,
                                                    MATCH(
                                                        A524&amp;B524,
                                                        Insumos!I:I,
                                                        0)
                                                ),
                                                0
                                            ),
                                            "Não encontrado"),
                                        IFERROR(
                                            INDEX(Y:Y,
                                                MATCH(
                                                    A524&amp;B524,AG:AG,
                                                    0)
                                            ),
                                            "Não encontrado")
                                    )</f>
        <v>0</v>
      </c>
      <c r="Y524" s="72">
        <f>X524*G524/1</f>
        <v>0</v>
      </c>
      <c r="Z524" s="72">
        <f>IF(
                            C524="INSUMO",
                            IFERROR(
                                INDEX(
                                    Insumos!F:F,
                                    MATCH(
                                        A524&amp;B524,
                                        Insumos!I:I,
                                        0)
                                ),
                                "Não encontrado"),
                            IFERROR(
                                INDEX(AA:AA,
                                    MATCH(
                                        A524&amp;B524,AG:AG,
                                        0)
                                ),
                                "Não encontrado")
                        )</f>
        <v>38.479999999999997</v>
      </c>
      <c r="AA524" s="72">
        <f>G524*Z524</f>
        <v>38.479999999999997</v>
      </c>
      <c r="AB524" s="73"/>
      <c r="AC524" s="73"/>
      <c r="AD524" s="70" t="s">
        <v>39</v>
      </c>
      <c r="AE524" s="74"/>
      <c r="AF524" s="74"/>
    </row>
    <row r="525" spans="1:33" x14ac:dyDescent="0.25">
      <c r="A525" s="136" t="s">
        <v>607</v>
      </c>
      <c r="B525" s="51" t="s">
        <v>76</v>
      </c>
      <c r="C525" s="52" t="s">
        <v>39</v>
      </c>
      <c r="D525" s="53" t="s">
        <v>40</v>
      </c>
      <c r="E525" s="53" t="s">
        <v>608</v>
      </c>
      <c r="F525" s="54" t="s">
        <v>78</v>
      </c>
      <c r="G525" s="55"/>
      <c r="H525" s="56"/>
      <c r="I525" s="56">
        <f>SUM(I526:I528)</f>
        <v>21.87</v>
      </c>
      <c r="J525" s="56"/>
      <c r="K525" s="56">
        <f>SUM(K526:K528)</f>
        <v>15.191215247999999</v>
      </c>
      <c r="L525" s="56"/>
      <c r="M525" s="56">
        <f>SUM(M526:M528)</f>
        <v>13.253215248</v>
      </c>
      <c r="N525" s="56"/>
      <c r="O525" s="56">
        <f>SUM(O526:O528)</f>
        <v>0</v>
      </c>
      <c r="P525" s="56"/>
      <c r="Q525" s="56">
        <f>SUM(Q526:Q528)</f>
        <v>0</v>
      </c>
      <c r="R525" s="56"/>
      <c r="S525" s="56">
        <f>SUM(S526:S528)</f>
        <v>0</v>
      </c>
      <c r="T525" s="56"/>
      <c r="U525" s="56">
        <f>SUM(U526:U528)</f>
        <v>0</v>
      </c>
      <c r="V525" s="56"/>
      <c r="W525" s="56">
        <f>SUM(W526:W528)</f>
        <v>0</v>
      </c>
      <c r="X525" s="56"/>
      <c r="Y525" s="56">
        <f>SUM(Y526:Y528)</f>
        <v>1.9379999999999997</v>
      </c>
      <c r="Z525" s="56"/>
      <c r="AA525" s="56">
        <f>SUM(AA526:AA528)</f>
        <v>37.061215248000003</v>
      </c>
      <c r="AB525" s="57" t="s">
        <v>39</v>
      </c>
      <c r="AC525" s="57"/>
      <c r="AD525" s="53" t="s">
        <v>39</v>
      </c>
      <c r="AE525" s="58" t="s">
        <v>39</v>
      </c>
      <c r="AF525" s="58" t="s">
        <v>79</v>
      </c>
      <c r="AG525" t="str">
        <f>A525&amp;B525&amp;C525</f>
        <v>0117PRÓPRIA</v>
      </c>
    </row>
    <row r="526" spans="1:33" x14ac:dyDescent="0.25">
      <c r="A526" s="137" t="s">
        <v>189</v>
      </c>
      <c r="B526" s="68" t="s">
        <v>38</v>
      </c>
      <c r="C526" s="69" t="s">
        <v>86</v>
      </c>
      <c r="D526" s="70" t="s">
        <v>40</v>
      </c>
      <c r="E526" s="70" t="s">
        <v>190</v>
      </c>
      <c r="F526" s="71" t="s">
        <v>90</v>
      </c>
      <c r="G526" s="71">
        <v>0.16</v>
      </c>
      <c r="H526" s="72">
        <f>IF(
                        C526="INSUMO",
                                        IFERROR(
                                            IF(
                                                INDEX(
                                                    Insumos!C:C,
                                                    MATCH(
                                                        A526&amp;B526,
                                                        Insumos!I:I,
                                                        0)
                                                )="Material",
                                                INDEX(
                                                    Insumos!F:F,
                                                    MATCH(
                                                        A526&amp;B526,
                                                        Insumos!I:I,
                                                        0)
                                                ),
                                                0
                                            ),
                                            "Não encontrado"),
                                        IFERROR(
                                            INDEX(I:I,
                                                MATCH(
                                                    A526&amp;B526,AG:AG,
                                                    0)
                                            ),
                                            "Não encontrado")
                                    )</f>
        <v>0</v>
      </c>
      <c r="I526" s="72">
        <f>H526*G526/1</f>
        <v>0</v>
      </c>
      <c r="J526" s="72">
        <f t="shared" ref="J526:K528" si="338">T526 + N526 + L526 + X526 + R526 + P526 + V526</f>
        <v>30.794416399999996</v>
      </c>
      <c r="K526" s="72">
        <f t="shared" si="338"/>
        <v>4.9271066239999994</v>
      </c>
      <c r="L526" s="72">
        <f>IF(
                        C526="INSUMO",
                                        IFERROR(
                                            IF(
                                                INDEX(
                                                    Insumos!C:C,
                                                    MATCH(
                                                        A526&amp;B526,
                                                        Insumos!I:I,
                                                        0)
                                                )="Mao_obra",
                                                INDEX(
                                                    Insumos!F:F,
                                                    MATCH(
                                                        A526&amp;B526,
                                                        Insumos!I:I,
                                                        0)
                                                ),
                                                0
                                            ),
                                            "Não encontrado"),
                                        IFERROR(
                                            INDEX(M:M,
                                                MATCH(
                                                    A526&amp;B526,AG:AG,
                                                    0)
                                            ),
                                            "Não encontrado")
                                    )</f>
        <v>25.694416399999998</v>
      </c>
      <c r="M526" s="72">
        <f>L526*G526/1</f>
        <v>4.1111066239999996</v>
      </c>
      <c r="N526" s="72">
        <f>IF(
                        C526="INSUMO",
                                        IFERROR(
                                            IF(
                                                INDEX(
                                                    Insumos!C:C,
                                                    MATCH(
                                                        A526&amp;B526,
                                                        Insumos!I:I,
                                                        0)
                                                )="Equipamento",
                                                INDEX(
                                                    Insumos!F:F,
                                                    MATCH(
                                                        A526&amp;B526,
                                                        Insumos!I:I,
                                                        0)
                                                ),
                                                0
                                            ),
                                            "Não encontrado"),
                                        IFERROR(
                                            INDEX(O:O,
                                                MATCH(
                                                    A526&amp;B526,AG:AG,
                                                    0)
                                            ),
                                            "Não encontrado")
                                    )</f>
        <v>0</v>
      </c>
      <c r="O526" s="72">
        <f>N526*G526/1</f>
        <v>0</v>
      </c>
      <c r="P526" s="72">
        <f>IF(
                        C526="INSUMO",
                                        IFERROR(
                                            IF(
                                                INDEX(
                                                    Insumos!C:C,
                                                    MATCH(
                                                        A526&amp;B526,
                                                        Insumos!I:I,
                                                        0)
                                                )="Transporte",
                                                INDEX(
                                                    Insumos!F:F,
                                                    MATCH(
                                                        A526&amp;B526,
                                                        Insumos!I:I,
                                                        0)
                                                ),
                                                0
                                            ),
                                            "Não encontrado"),
                                        IFERROR(
                                            INDEX(Q:Q,
                                                MATCH(
                                                    A526&amp;B526,AG:AG,
                                                    0)
                                            ),
                                            "Não encontrado")
                                    )</f>
        <v>0</v>
      </c>
      <c r="Q526" s="72">
        <f>P526*G526/1</f>
        <v>0</v>
      </c>
      <c r="R526" s="72">
        <f>IF(
                        C526="INSUMO",
                                        IFERROR(
                                            IF(
                                                INDEX(
                                                    Insumos!C:C,
                                                    MATCH(
                                                        A526&amp;B526,
                                                        Insumos!I:I,
                                                        0)
                                                )="Terceirizados",
                                                INDEX(
                                                    Insumos!F:F,
                                                    MATCH(
                                                        A526&amp;B526,
                                                        Insumos!I:I,
                                                        0)
                                                ),
                                                0
                                            ),
                                            "Não encontrado"),
                                        IFERROR(
                                            INDEX(S:S,
                                                MATCH(
                                                    A526&amp;B526,AG:AG,
                                                    0)
                                            ),
                                            "Não encontrado")
                                    )</f>
        <v>0</v>
      </c>
      <c r="S526" s="72">
        <f>R526*G526/1</f>
        <v>0</v>
      </c>
      <c r="T526" s="72">
        <f>IF(
                        C526="INSUMO",
                                        IFERROR(
                                            IF(
                                                INDEX(
                                                    Insumos!C:C,
                                                    MATCH(
                                                        A526&amp;B526,
                                                        Insumos!I:I,
                                                        0)
                                                )="Comissionamento",
                                                INDEX(
                                                    Insumos!F:F,
                                                    MATCH(
                                                        A526&amp;B526,
                                                        Insumos!I:I,
                                                        0)
                                                ),
                                                0
                                            ),
                                            "Não encontrado"),
                                        IFERROR(
                                            INDEX(U:U,
                                                MATCH(
                                                    A526&amp;B526,AG:AG,
                                                    0)
                                            ),
                                            "Não encontrado")
                                    )</f>
        <v>0</v>
      </c>
      <c r="U526" s="72">
        <f>T526*G526/1</f>
        <v>0</v>
      </c>
      <c r="V526" s="72">
        <f>IF(
                        C526="INSUMO",
                                        IFERROR(
                                            IF(
                                                INDEX(
                                                    Insumos!C:C,
                                                    MATCH(
                                                        A526&amp;B526,
                                                        Insumos!I:I,
                                                        0)
                                                )="Verba",
                                                INDEX(
                                                    Insumos!F:F,
                                                    MATCH(
                                                        A526&amp;B526,
                                                        Insumos!I:I,
                                                        0)
                                                ),
                                                0
                                            ),
                                            "Não encontrado"),
                                        IFERROR(
                                            INDEX(W:W,
                                                MATCH(
                                                    A526&amp;B526,AG:AG,
                                                    0)
                                            ),
                                            "Não encontrado")
                                    )</f>
        <v>0</v>
      </c>
      <c r="W526" s="72">
        <f>V526*G526/1</f>
        <v>0</v>
      </c>
      <c r="X526" s="72">
        <f>IF(
                        C526="INSUMO",
                                        IFERROR(
                                            IF(
                                                INDEX(
                                                    Insumos!C:C,
                                                    MATCH(
                                                        A526&amp;B526,
                                                        Insumos!I:I,
                                                        0)
                                                )="Outro",
                                                INDEX(
                                                    Insumos!F:F,
                                                    MATCH(
                                                        A526&amp;B526,
                                                        Insumos!I:I,
                                                        0)
                                                ),
                                                0
                                            ),
                                            "Não encontrado"),
                                        IFERROR(
                                            INDEX(Y:Y,
                                                MATCH(
                                                    A526&amp;B526,AG:AG,
                                                    0)
                                            ),
                                            "Não encontrado")
                                    )</f>
        <v>5.0999999999999996</v>
      </c>
      <c r="Y526" s="72">
        <f>X526*G526/1</f>
        <v>0.81599999999999995</v>
      </c>
      <c r="Z526" s="72">
        <f>IF(
                            C526="INSUMO",
                            IFERROR(
                                INDEX(
                                    Insumos!F:F,
                                    MATCH(
                                        A526&amp;B526,
                                        Insumos!I:I,
                                        0)
                                ),
                                "Não encontrado"),
                            IFERROR(
                                INDEX(AA:AA,
                                    MATCH(
                                        A526&amp;B526,AG:AG,
                                        0)
                                ),
                                "Não encontrado")
                        )</f>
        <v>30.794416399999999</v>
      </c>
      <c r="AA526" s="72">
        <f>G526*Z526</f>
        <v>4.9271066240000003</v>
      </c>
      <c r="AB526" s="73"/>
      <c r="AC526" s="73"/>
      <c r="AD526" s="70" t="s">
        <v>39</v>
      </c>
      <c r="AE526" s="74"/>
      <c r="AF526" s="74"/>
    </row>
    <row r="527" spans="1:33" x14ac:dyDescent="0.25">
      <c r="A527" s="138" t="s">
        <v>191</v>
      </c>
      <c r="B527" s="60" t="s">
        <v>38</v>
      </c>
      <c r="C527" s="61" t="s">
        <v>86</v>
      </c>
      <c r="D527" s="62" t="s">
        <v>40</v>
      </c>
      <c r="E527" s="62" t="s">
        <v>192</v>
      </c>
      <c r="F527" s="63" t="s">
        <v>90</v>
      </c>
      <c r="G527" s="63">
        <v>0.22</v>
      </c>
      <c r="H527" s="64">
        <f>IF(
                        C527="INSUMO",
                                        IFERROR(
                                            IF(
                                                INDEX(
                                                    Insumos!C:C,
                                                    MATCH(
                                                        A527&amp;B527,
                                                        Insumos!I:I,
                                                        0)
                                                )="Material",
                                                INDEX(
                                                    Insumos!F:F,
                                                    MATCH(
                                                        A527&amp;B527,
                                                        Insumos!I:I,
                                                        0)
                                                ),
                                                0
                                            ),
                                            "Não encontrado"),
                                        IFERROR(
                                            INDEX(I:I,
                                                MATCH(
                                                    A527&amp;B527,AG:AG,
                                                    0)
                                            ),
                                            "Não encontrado")
                                    )</f>
        <v>0</v>
      </c>
      <c r="I527" s="64">
        <f>H527*G527/1</f>
        <v>0</v>
      </c>
      <c r="J527" s="64">
        <f t="shared" si="338"/>
        <v>46.655039200000004</v>
      </c>
      <c r="K527" s="64">
        <f t="shared" si="338"/>
        <v>10.264108624</v>
      </c>
      <c r="L527" s="64">
        <f>IF(
                        C527="INSUMO",
                                        IFERROR(
                                            IF(
                                                INDEX(
                                                    Insumos!C:C,
                                                    MATCH(
                                                        A527&amp;B527,
                                                        Insumos!I:I,
                                                        0)
                                                )="Mao_obra",
                                                INDEX(
                                                    Insumos!F:F,
                                                    MATCH(
                                                        A527&amp;B527,
                                                        Insumos!I:I,
                                                        0)
                                                ),
                                                0
                                            ),
                                            "Não encontrado"),
                                        IFERROR(
                                            INDEX(M:M,
                                                MATCH(
                                                    A527&amp;B527,AG:AG,
                                                    0)
                                            ),
                                            "Não encontrado")
                                    )</f>
        <v>41.555039200000003</v>
      </c>
      <c r="M527" s="64">
        <f>L527*G527/1</f>
        <v>9.1421086240000005</v>
      </c>
      <c r="N527" s="64">
        <f>IF(
                        C527="INSUMO",
                                        IFERROR(
                                            IF(
                                                INDEX(
                                                    Insumos!C:C,
                                                    MATCH(
                                                        A527&amp;B527,
                                                        Insumos!I:I,
                                                        0)
                                                )="Equipamento",
                                                INDEX(
                                                    Insumos!F:F,
                                                    MATCH(
                                                        A527&amp;B527,
                                                        Insumos!I:I,
                                                        0)
                                                ),
                                                0
                                            ),
                                            "Não encontrado"),
                                        IFERROR(
                                            INDEX(O:O,
                                                MATCH(
                                                    A527&amp;B527,AG:AG,
                                                    0)
                                            ),
                                            "Não encontrado")
                                    )</f>
        <v>0</v>
      </c>
      <c r="O527" s="64">
        <f>N527*G527/1</f>
        <v>0</v>
      </c>
      <c r="P527" s="64">
        <f>IF(
                        C527="INSUMO",
                                        IFERROR(
                                            IF(
                                                INDEX(
                                                    Insumos!C:C,
                                                    MATCH(
                                                        A527&amp;B527,
                                                        Insumos!I:I,
                                                        0)
                                                )="Transporte",
                                                INDEX(
                                                    Insumos!F:F,
                                                    MATCH(
                                                        A527&amp;B527,
                                                        Insumos!I:I,
                                                        0)
                                                ),
                                                0
                                            ),
                                            "Não encontrado"),
                                        IFERROR(
                                            INDEX(Q:Q,
                                                MATCH(
                                                    A527&amp;B527,AG:AG,
                                                    0)
                                            ),
                                            "Não encontrado")
                                    )</f>
        <v>0</v>
      </c>
      <c r="Q527" s="64">
        <f>P527*G527/1</f>
        <v>0</v>
      </c>
      <c r="R527" s="64">
        <f>IF(
                        C527="INSUMO",
                                        IFERROR(
                                            IF(
                                                INDEX(
                                                    Insumos!C:C,
                                                    MATCH(
                                                        A527&amp;B527,
                                                        Insumos!I:I,
                                                        0)
                                                )="Terceirizados",
                                                INDEX(
                                                    Insumos!F:F,
                                                    MATCH(
                                                        A527&amp;B527,
                                                        Insumos!I:I,
                                                        0)
                                                ),
                                                0
                                            ),
                                            "Não encontrado"),
                                        IFERROR(
                                            INDEX(S:S,
                                                MATCH(
                                                    A527&amp;B527,AG:AG,
                                                    0)
                                            ),
                                            "Não encontrado")
                                    )</f>
        <v>0</v>
      </c>
      <c r="S527" s="64">
        <f>R527*G527/1</f>
        <v>0</v>
      </c>
      <c r="T527" s="64">
        <f>IF(
                        C527="INSUMO",
                                        IFERROR(
                                            IF(
                                                INDEX(
                                                    Insumos!C:C,
                                                    MATCH(
                                                        A527&amp;B527,
                                                        Insumos!I:I,
                                                        0)
                                                )="Comissionamento",
                                                INDEX(
                                                    Insumos!F:F,
                                                    MATCH(
                                                        A527&amp;B527,
                                                        Insumos!I:I,
                                                        0)
                                                ),
                                                0
                                            ),
                                            "Não encontrado"),
                                        IFERROR(
                                            INDEX(U:U,
                                                MATCH(
                                                    A527&amp;B527,AG:AG,
                                                    0)
                                            ),
                                            "Não encontrado")
                                    )</f>
        <v>0</v>
      </c>
      <c r="U527" s="64">
        <f>T527*G527/1</f>
        <v>0</v>
      </c>
      <c r="V527" s="64">
        <f>IF(
                        C527="INSUMO",
                                        IFERROR(
                                            IF(
                                                INDEX(
                                                    Insumos!C:C,
                                                    MATCH(
                                                        A527&amp;B527,
                                                        Insumos!I:I,
                                                        0)
                                                )="Verba",
                                                INDEX(
                                                    Insumos!F:F,
                                                    MATCH(
                                                        A527&amp;B527,
                                                        Insumos!I:I,
                                                        0)
                                                ),
                                                0
                                            ),
                                            "Não encontrado"),
                                        IFERROR(
                                            INDEX(W:W,
                                                MATCH(
                                                    A527&amp;B527,AG:AG,
                                                    0)
                                            ),
                                            "Não encontrado")
                                    )</f>
        <v>0</v>
      </c>
      <c r="W527" s="64">
        <f>V527*G527/1</f>
        <v>0</v>
      </c>
      <c r="X527" s="64">
        <f>IF(
                        C527="INSUMO",
                                        IFERROR(
                                            IF(
                                                INDEX(
                                                    Insumos!C:C,
                                                    MATCH(
                                                        A527&amp;B527,
                                                        Insumos!I:I,
                                                        0)
                                                )="Outro",
                                                INDEX(
                                                    Insumos!F:F,
                                                    MATCH(
                                                        A527&amp;B527,
                                                        Insumos!I:I,
                                                        0)
                                                ),
                                                0
                                            ),
                                            "Não encontrado"),
                                        IFERROR(
                                            INDEX(Y:Y,
                                                MATCH(
                                                    A527&amp;B527,AG:AG,
                                                    0)
                                            ),
                                            "Não encontrado")
                                    )</f>
        <v>5.0999999999999996</v>
      </c>
      <c r="Y527" s="64">
        <f>X527*G527/1</f>
        <v>1.1219999999999999</v>
      </c>
      <c r="Z527" s="64">
        <f>IF(
                            C527="INSUMO",
                            IFERROR(
                                INDEX(
                                    Insumos!F:F,
                                    MATCH(
                                        A527&amp;B527,
                                        Insumos!I:I,
                                        0)
                                ),
                                "Não encontrado"),
                            IFERROR(
                                INDEX(AA:AA,
                                    MATCH(
                                        A527&amp;B527,AG:AG,
                                        0)
                                ),
                                "Não encontrado")
                        )</f>
        <v>46.655039200000004</v>
      </c>
      <c r="AA527" s="64">
        <f>G527*Z527</f>
        <v>10.264108624</v>
      </c>
      <c r="AB527" s="65"/>
      <c r="AC527" s="65"/>
      <c r="AD527" s="62" t="s">
        <v>39</v>
      </c>
      <c r="AE527" s="66"/>
      <c r="AF527" s="66"/>
    </row>
    <row r="528" spans="1:33" x14ac:dyDescent="0.25">
      <c r="A528" s="137" t="s">
        <v>609</v>
      </c>
      <c r="B528" s="68" t="s">
        <v>38</v>
      </c>
      <c r="C528" s="69" t="s">
        <v>45</v>
      </c>
      <c r="D528" s="70" t="s">
        <v>40</v>
      </c>
      <c r="E528" s="70" t="s">
        <v>610</v>
      </c>
      <c r="F528" s="71" t="s">
        <v>78</v>
      </c>
      <c r="G528" s="71">
        <v>1</v>
      </c>
      <c r="H528" s="72">
        <f>IF(
                        C528="INSUMO",
                                        IFERROR(
                                            IF(
                                                INDEX(
                                                    Insumos!C:C,
                                                    MATCH(
                                                        A528&amp;B528,
                                                        Insumos!I:I,
                                                        0)
                                                )="Material",
                                                INDEX(
                                                    Insumos!F:F,
                                                    MATCH(
                                                        A528&amp;B528,
                                                        Insumos!I:I,
                                                        0)
                                                ),
                                                0
                                            ),
                                            "Não encontrado"),
                                        IFERROR(
                                            INDEX(I:I,
                                                MATCH(
                                                    A528&amp;B528,AG:AG,
                                                    0)
                                            ),
                                            "Não encontrado")
                                    )</f>
        <v>21.87</v>
      </c>
      <c r="I528" s="72">
        <f>H528*G528/1</f>
        <v>21.87</v>
      </c>
      <c r="J528" s="72">
        <f t="shared" si="338"/>
        <v>0</v>
      </c>
      <c r="K528" s="72">
        <f t="shared" si="338"/>
        <v>0</v>
      </c>
      <c r="L528" s="72">
        <f>IF(
                        C528="INSUMO",
                                        IFERROR(
                                            IF(
                                                INDEX(
                                                    Insumos!C:C,
                                                    MATCH(
                                                        A528&amp;B528,
                                                        Insumos!I:I,
                                                        0)
                                                )="Mao_obra",
                                                INDEX(
                                                    Insumos!F:F,
                                                    MATCH(
                                                        A528&amp;B528,
                                                        Insumos!I:I,
                                                        0)
                                                ),
                                                0
                                            ),
                                            "Não encontrado"),
                                        IFERROR(
                                            INDEX(M:M,
                                                MATCH(
                                                    A528&amp;B528,AG:AG,
                                                    0)
                                            ),
                                            "Não encontrado")
                                    )</f>
        <v>0</v>
      </c>
      <c r="M528" s="72">
        <f>L528*G528/1</f>
        <v>0</v>
      </c>
      <c r="N528" s="72">
        <f>IF(
                        C528="INSUMO",
                                        IFERROR(
                                            IF(
                                                INDEX(
                                                    Insumos!C:C,
                                                    MATCH(
                                                        A528&amp;B528,
                                                        Insumos!I:I,
                                                        0)
                                                )="Equipamento",
                                                INDEX(
                                                    Insumos!F:F,
                                                    MATCH(
                                                        A528&amp;B528,
                                                        Insumos!I:I,
                                                        0)
                                                ),
                                                0
                                            ),
                                            "Não encontrado"),
                                        IFERROR(
                                            INDEX(O:O,
                                                MATCH(
                                                    A528&amp;B528,AG:AG,
                                                    0)
                                            ),
                                            "Não encontrado")
                                    )</f>
        <v>0</v>
      </c>
      <c r="O528" s="72">
        <f>N528*G528/1</f>
        <v>0</v>
      </c>
      <c r="P528" s="72">
        <f>IF(
                        C528="INSUMO",
                                        IFERROR(
                                            IF(
                                                INDEX(
                                                    Insumos!C:C,
                                                    MATCH(
                                                        A528&amp;B528,
                                                        Insumos!I:I,
                                                        0)
                                                )="Transporte",
                                                INDEX(
                                                    Insumos!F:F,
                                                    MATCH(
                                                        A528&amp;B528,
                                                        Insumos!I:I,
                                                        0)
                                                ),
                                                0
                                            ),
                                            "Não encontrado"),
                                        IFERROR(
                                            INDEX(Q:Q,
                                                MATCH(
                                                    A528&amp;B528,AG:AG,
                                                    0)
                                            ),
                                            "Não encontrado")
                                    )</f>
        <v>0</v>
      </c>
      <c r="Q528" s="72">
        <f>P528*G528/1</f>
        <v>0</v>
      </c>
      <c r="R528" s="72">
        <f>IF(
                        C528="INSUMO",
                                        IFERROR(
                                            IF(
                                                INDEX(
                                                    Insumos!C:C,
                                                    MATCH(
                                                        A528&amp;B528,
                                                        Insumos!I:I,
                                                        0)
                                                )="Terceirizados",
                                                INDEX(
                                                    Insumos!F:F,
                                                    MATCH(
                                                        A528&amp;B528,
                                                        Insumos!I:I,
                                                        0)
                                                ),
                                                0
                                            ),
                                            "Não encontrado"),
                                        IFERROR(
                                            INDEX(S:S,
                                                MATCH(
                                                    A528&amp;B528,AG:AG,
                                                    0)
                                            ),
                                            "Não encontrado")
                                    )</f>
        <v>0</v>
      </c>
      <c r="S528" s="72">
        <f>R528*G528/1</f>
        <v>0</v>
      </c>
      <c r="T528" s="72">
        <f>IF(
                        C528="INSUMO",
                                        IFERROR(
                                            IF(
                                                INDEX(
                                                    Insumos!C:C,
                                                    MATCH(
                                                        A528&amp;B528,
                                                        Insumos!I:I,
                                                        0)
                                                )="Comissionamento",
                                                INDEX(
                                                    Insumos!F:F,
                                                    MATCH(
                                                        A528&amp;B528,
                                                        Insumos!I:I,
                                                        0)
                                                ),
                                                0
                                            ),
                                            "Não encontrado"),
                                        IFERROR(
                                            INDEX(U:U,
                                                MATCH(
                                                    A528&amp;B528,AG:AG,
                                                    0)
                                            ),
                                            "Não encontrado")
                                    )</f>
        <v>0</v>
      </c>
      <c r="U528" s="72">
        <f>T528*G528/1</f>
        <v>0</v>
      </c>
      <c r="V528" s="72">
        <f>IF(
                        C528="INSUMO",
                                        IFERROR(
                                            IF(
                                                INDEX(
                                                    Insumos!C:C,
                                                    MATCH(
                                                        A528&amp;B528,
                                                        Insumos!I:I,
                                                        0)
                                                )="Verba",
                                                INDEX(
                                                    Insumos!F:F,
                                                    MATCH(
                                                        A528&amp;B528,
                                                        Insumos!I:I,
                                                        0)
                                                ),
                                                0
                                            ),
                                            "Não encontrado"),
                                        IFERROR(
                                            INDEX(W:W,
                                                MATCH(
                                                    A528&amp;B528,AG:AG,
                                                    0)
                                            ),
                                            "Não encontrado")
                                    )</f>
        <v>0</v>
      </c>
      <c r="W528" s="72">
        <f>V528*G528/1</f>
        <v>0</v>
      </c>
      <c r="X528" s="72">
        <f>IF(
                        C528="INSUMO",
                                        IFERROR(
                                            IF(
                                                INDEX(
                                                    Insumos!C:C,
                                                    MATCH(
                                                        A528&amp;B528,
                                                        Insumos!I:I,
                                                        0)
                                                )="Outro",
                                                INDEX(
                                                    Insumos!F:F,
                                                    MATCH(
                                                        A528&amp;B528,
                                                        Insumos!I:I,
                                                        0)
                                                ),
                                                0
                                            ),
                                            "Não encontrado"),
                                        IFERROR(
                                            INDEX(Y:Y,
                                                MATCH(
                                                    A528&amp;B528,AG:AG,
                                                    0)
                                            ),
                                            "Não encontrado")
                                    )</f>
        <v>0</v>
      </c>
      <c r="Y528" s="72">
        <f>X528*G528/1</f>
        <v>0</v>
      </c>
      <c r="Z528" s="72">
        <f>IF(
                            C528="INSUMO",
                            IFERROR(
                                INDEX(
                                    Insumos!F:F,
                                    MATCH(
                                        A528&amp;B528,
                                        Insumos!I:I,
                                        0)
                                ),
                                "Não encontrado"),
                            IFERROR(
                                INDEX(AA:AA,
                                    MATCH(
                                        A528&amp;B528,AG:AG,
                                        0)
                                ),
                                "Não encontrado")
                        )</f>
        <v>21.87</v>
      </c>
      <c r="AA528" s="72">
        <f>G528*Z528</f>
        <v>21.87</v>
      </c>
      <c r="AB528" s="73"/>
      <c r="AC528" s="73"/>
      <c r="AD528" s="70" t="s">
        <v>39</v>
      </c>
      <c r="AE528" s="74"/>
      <c r="AF528" s="74"/>
    </row>
    <row r="529" spans="1:33" x14ac:dyDescent="0.25">
      <c r="A529" s="136" t="s">
        <v>611</v>
      </c>
      <c r="B529" s="51" t="s">
        <v>76</v>
      </c>
      <c r="C529" s="52" t="s">
        <v>39</v>
      </c>
      <c r="D529" s="53" t="s">
        <v>40</v>
      </c>
      <c r="E529" s="53" t="s">
        <v>612</v>
      </c>
      <c r="F529" s="54" t="s">
        <v>78</v>
      </c>
      <c r="G529" s="55"/>
      <c r="H529" s="56"/>
      <c r="I529" s="56">
        <f>SUM(I530:I532)</f>
        <v>56.7</v>
      </c>
      <c r="J529" s="56"/>
      <c r="K529" s="56">
        <f>SUM(K530:K532)</f>
        <v>77.449455599999993</v>
      </c>
      <c r="L529" s="56"/>
      <c r="M529" s="56">
        <f>SUM(M530:M532)</f>
        <v>67.249455600000005</v>
      </c>
      <c r="N529" s="56"/>
      <c r="O529" s="56">
        <f>SUM(O530:O532)</f>
        <v>0</v>
      </c>
      <c r="P529" s="56"/>
      <c r="Q529" s="56">
        <f>SUM(Q530:Q532)</f>
        <v>0</v>
      </c>
      <c r="R529" s="56"/>
      <c r="S529" s="56">
        <f>SUM(S530:S532)</f>
        <v>0</v>
      </c>
      <c r="T529" s="56"/>
      <c r="U529" s="56">
        <f>SUM(U530:U532)</f>
        <v>0</v>
      </c>
      <c r="V529" s="56"/>
      <c r="W529" s="56">
        <f>SUM(W530:W532)</f>
        <v>0</v>
      </c>
      <c r="X529" s="56"/>
      <c r="Y529" s="56">
        <f>SUM(Y530:Y532)</f>
        <v>10.199999999999999</v>
      </c>
      <c r="Z529" s="56"/>
      <c r="AA529" s="56">
        <f>SUM(AA530:AA532)</f>
        <v>134.14945560000001</v>
      </c>
      <c r="AB529" s="57" t="s">
        <v>39</v>
      </c>
      <c r="AC529" s="57"/>
      <c r="AD529" s="53" t="s">
        <v>39</v>
      </c>
      <c r="AE529" s="58" t="s">
        <v>39</v>
      </c>
      <c r="AF529" s="58" t="s">
        <v>79</v>
      </c>
      <c r="AG529" t="str">
        <f>A529&amp;B529&amp;C529</f>
        <v>0118PRÓPRIA</v>
      </c>
    </row>
    <row r="530" spans="1:33" x14ac:dyDescent="0.25">
      <c r="A530" s="137" t="s">
        <v>189</v>
      </c>
      <c r="B530" s="68" t="s">
        <v>38</v>
      </c>
      <c r="C530" s="69" t="s">
        <v>86</v>
      </c>
      <c r="D530" s="70" t="s">
        <v>40</v>
      </c>
      <c r="E530" s="70" t="s">
        <v>190</v>
      </c>
      <c r="F530" s="71" t="s">
        <v>90</v>
      </c>
      <c r="G530" s="71">
        <v>1</v>
      </c>
      <c r="H530" s="72">
        <f>IF(
                        C530="INSUMO",
                                        IFERROR(
                                            IF(
                                                INDEX(
                                                    Insumos!C:C,
                                                    MATCH(
                                                        A530&amp;B530,
                                                        Insumos!I:I,
                                                        0)
                                                )="Material",
                                                INDEX(
                                                    Insumos!F:F,
                                                    MATCH(
                                                        A530&amp;B530,
                                                        Insumos!I:I,
                                                        0)
                                                ),
                                                0
                                            ),
                                            "Não encontrado"),
                                        IFERROR(
                                            INDEX(I:I,
                                                MATCH(
                                                    A530&amp;B530,AG:AG,
                                                    0)
                                            ),
                                            "Não encontrado")
                                    )</f>
        <v>0</v>
      </c>
      <c r="I530" s="72">
        <f>H530*G530/1</f>
        <v>0</v>
      </c>
      <c r="J530" s="72">
        <f t="shared" ref="J530:K532" si="339">T530 + N530 + L530 + X530 + R530 + P530 + V530</f>
        <v>30.794416399999996</v>
      </c>
      <c r="K530" s="72">
        <f t="shared" si="339"/>
        <v>30.794416399999996</v>
      </c>
      <c r="L530" s="72">
        <f>IF(
                        C530="INSUMO",
                                        IFERROR(
                                            IF(
                                                INDEX(
                                                    Insumos!C:C,
                                                    MATCH(
                                                        A530&amp;B530,
                                                        Insumos!I:I,
                                                        0)
                                                )="Mao_obra",
                                                INDEX(
                                                    Insumos!F:F,
                                                    MATCH(
                                                        A530&amp;B530,
                                                        Insumos!I:I,
                                                        0)
                                                ),
                                                0
                                            ),
                                            "Não encontrado"),
                                        IFERROR(
                                            INDEX(M:M,
                                                MATCH(
                                                    A530&amp;B530,AG:AG,
                                                    0)
                                            ),
                                            "Não encontrado")
                                    )</f>
        <v>25.694416399999998</v>
      </c>
      <c r="M530" s="72">
        <f>L530*G530/1</f>
        <v>25.694416399999998</v>
      </c>
      <c r="N530" s="72">
        <f>IF(
                        C530="INSUMO",
                                        IFERROR(
                                            IF(
                                                INDEX(
                                                    Insumos!C:C,
                                                    MATCH(
                                                        A530&amp;B530,
                                                        Insumos!I:I,
                                                        0)
                                                )="Equipamento",
                                                INDEX(
                                                    Insumos!F:F,
                                                    MATCH(
                                                        A530&amp;B530,
                                                        Insumos!I:I,
                                                        0)
                                                ),
                                                0
                                            ),
                                            "Não encontrado"),
                                        IFERROR(
                                            INDEX(O:O,
                                                MATCH(
                                                    A530&amp;B530,AG:AG,
                                                    0)
                                            ),
                                            "Não encontrado")
                                    )</f>
        <v>0</v>
      </c>
      <c r="O530" s="72">
        <f>N530*G530/1</f>
        <v>0</v>
      </c>
      <c r="P530" s="72">
        <f>IF(
                        C530="INSUMO",
                                        IFERROR(
                                            IF(
                                                INDEX(
                                                    Insumos!C:C,
                                                    MATCH(
                                                        A530&amp;B530,
                                                        Insumos!I:I,
                                                        0)
                                                )="Transporte",
                                                INDEX(
                                                    Insumos!F:F,
                                                    MATCH(
                                                        A530&amp;B530,
                                                        Insumos!I:I,
                                                        0)
                                                ),
                                                0
                                            ),
                                            "Não encontrado"),
                                        IFERROR(
                                            INDEX(Q:Q,
                                                MATCH(
                                                    A530&amp;B530,AG:AG,
                                                    0)
                                            ),
                                            "Não encontrado")
                                    )</f>
        <v>0</v>
      </c>
      <c r="Q530" s="72">
        <f>P530*G530/1</f>
        <v>0</v>
      </c>
      <c r="R530" s="72">
        <f>IF(
                        C530="INSUMO",
                                        IFERROR(
                                            IF(
                                                INDEX(
                                                    Insumos!C:C,
                                                    MATCH(
                                                        A530&amp;B530,
                                                        Insumos!I:I,
                                                        0)
                                                )="Terceirizados",
                                                INDEX(
                                                    Insumos!F:F,
                                                    MATCH(
                                                        A530&amp;B530,
                                                        Insumos!I:I,
                                                        0)
                                                ),
                                                0
                                            ),
                                            "Não encontrado"),
                                        IFERROR(
                                            INDEX(S:S,
                                                MATCH(
                                                    A530&amp;B530,AG:AG,
                                                    0)
                                            ),
                                            "Não encontrado")
                                    )</f>
        <v>0</v>
      </c>
      <c r="S530" s="72">
        <f>R530*G530/1</f>
        <v>0</v>
      </c>
      <c r="T530" s="72">
        <f>IF(
                        C530="INSUMO",
                                        IFERROR(
                                            IF(
                                                INDEX(
                                                    Insumos!C:C,
                                                    MATCH(
                                                        A530&amp;B530,
                                                        Insumos!I:I,
                                                        0)
                                                )="Comissionamento",
                                                INDEX(
                                                    Insumos!F:F,
                                                    MATCH(
                                                        A530&amp;B530,
                                                        Insumos!I:I,
                                                        0)
                                                ),
                                                0
                                            ),
                                            "Não encontrado"),
                                        IFERROR(
                                            INDEX(U:U,
                                                MATCH(
                                                    A530&amp;B530,AG:AG,
                                                    0)
                                            ),
                                            "Não encontrado")
                                    )</f>
        <v>0</v>
      </c>
      <c r="U530" s="72">
        <f>T530*G530/1</f>
        <v>0</v>
      </c>
      <c r="V530" s="72">
        <f>IF(
                        C530="INSUMO",
                                        IFERROR(
                                            IF(
                                                INDEX(
                                                    Insumos!C:C,
                                                    MATCH(
                                                        A530&amp;B530,
                                                        Insumos!I:I,
                                                        0)
                                                )="Verba",
                                                INDEX(
                                                    Insumos!F:F,
                                                    MATCH(
                                                        A530&amp;B530,
                                                        Insumos!I:I,
                                                        0)
                                                ),
                                                0
                                            ),
                                            "Não encontrado"),
                                        IFERROR(
                                            INDEX(W:W,
                                                MATCH(
                                                    A530&amp;B530,AG:AG,
                                                    0)
                                            ),
                                            "Não encontrado")
                                    )</f>
        <v>0</v>
      </c>
      <c r="W530" s="72">
        <f>V530*G530/1</f>
        <v>0</v>
      </c>
      <c r="X530" s="72">
        <f>IF(
                        C530="INSUMO",
                                        IFERROR(
                                            IF(
                                                INDEX(
                                                    Insumos!C:C,
                                                    MATCH(
                                                        A530&amp;B530,
                                                        Insumos!I:I,
                                                        0)
                                                )="Outro",
                                                INDEX(
                                                    Insumos!F:F,
                                                    MATCH(
                                                        A530&amp;B530,
                                                        Insumos!I:I,
                                                        0)
                                                ),
                                                0
                                            ),
                                            "Não encontrado"),
                                        IFERROR(
                                            INDEX(Y:Y,
                                                MATCH(
                                                    A530&amp;B530,AG:AG,
                                                    0)
                                            ),
                                            "Não encontrado")
                                    )</f>
        <v>5.0999999999999996</v>
      </c>
      <c r="Y530" s="72">
        <f>X530*G530/1</f>
        <v>5.0999999999999996</v>
      </c>
      <c r="Z530" s="72">
        <f>IF(
                            C530="INSUMO",
                            IFERROR(
                                INDEX(
                                    Insumos!F:F,
                                    MATCH(
                                        A530&amp;B530,
                                        Insumos!I:I,
                                        0)
                                ),
                                "Não encontrado"),
                            IFERROR(
                                INDEX(AA:AA,
                                    MATCH(
                                        A530&amp;B530,AG:AG,
                                        0)
                                ),
                                "Não encontrado")
                        )</f>
        <v>30.794416399999999</v>
      </c>
      <c r="AA530" s="72">
        <f>G530*Z530</f>
        <v>30.794416399999999</v>
      </c>
      <c r="AB530" s="73"/>
      <c r="AC530" s="73"/>
      <c r="AD530" s="70" t="s">
        <v>39</v>
      </c>
      <c r="AE530" s="74"/>
      <c r="AF530" s="74"/>
    </row>
    <row r="531" spans="1:33" x14ac:dyDescent="0.25">
      <c r="A531" s="138" t="s">
        <v>191</v>
      </c>
      <c r="B531" s="60" t="s">
        <v>38</v>
      </c>
      <c r="C531" s="61" t="s">
        <v>86</v>
      </c>
      <c r="D531" s="62" t="s">
        <v>40</v>
      </c>
      <c r="E531" s="62" t="s">
        <v>192</v>
      </c>
      <c r="F531" s="63" t="s">
        <v>90</v>
      </c>
      <c r="G531" s="63">
        <v>1</v>
      </c>
      <c r="H531" s="64">
        <f>IF(
                        C531="INSUMO",
                                        IFERROR(
                                            IF(
                                                INDEX(
                                                    Insumos!C:C,
                                                    MATCH(
                                                        A531&amp;B531,
                                                        Insumos!I:I,
                                                        0)
                                                )="Material",
                                                INDEX(
                                                    Insumos!F:F,
                                                    MATCH(
                                                        A531&amp;B531,
                                                        Insumos!I:I,
                                                        0)
                                                ),
                                                0
                                            ),
                                            "Não encontrado"),
                                        IFERROR(
                                            INDEX(I:I,
                                                MATCH(
                                                    A531&amp;B531,AG:AG,
                                                    0)
                                            ),
                                            "Não encontrado")
                                    )</f>
        <v>0</v>
      </c>
      <c r="I531" s="64">
        <f>H531*G531/1</f>
        <v>0</v>
      </c>
      <c r="J531" s="64">
        <f t="shared" si="339"/>
        <v>46.655039200000004</v>
      </c>
      <c r="K531" s="64">
        <f t="shared" si="339"/>
        <v>46.655039200000004</v>
      </c>
      <c r="L531" s="64">
        <f>IF(
                        C531="INSUMO",
                                        IFERROR(
                                            IF(
                                                INDEX(
                                                    Insumos!C:C,
                                                    MATCH(
                                                        A531&amp;B531,
                                                        Insumos!I:I,
                                                        0)
                                                )="Mao_obra",
                                                INDEX(
                                                    Insumos!F:F,
                                                    MATCH(
                                                        A531&amp;B531,
                                                        Insumos!I:I,
                                                        0)
                                                ),
                                                0
                                            ),
                                            "Não encontrado"),
                                        IFERROR(
                                            INDEX(M:M,
                                                MATCH(
                                                    A531&amp;B531,AG:AG,
                                                    0)
                                            ),
                                            "Não encontrado")
                                    )</f>
        <v>41.555039200000003</v>
      </c>
      <c r="M531" s="64">
        <f>L531*G531/1</f>
        <v>41.555039200000003</v>
      </c>
      <c r="N531" s="64">
        <f>IF(
                        C531="INSUMO",
                                        IFERROR(
                                            IF(
                                                INDEX(
                                                    Insumos!C:C,
                                                    MATCH(
                                                        A531&amp;B531,
                                                        Insumos!I:I,
                                                        0)
                                                )="Equipamento",
                                                INDEX(
                                                    Insumos!F:F,
                                                    MATCH(
                                                        A531&amp;B531,
                                                        Insumos!I:I,
                                                        0)
                                                ),
                                                0
                                            ),
                                            "Não encontrado"),
                                        IFERROR(
                                            INDEX(O:O,
                                                MATCH(
                                                    A531&amp;B531,AG:AG,
                                                    0)
                                            ),
                                            "Não encontrado")
                                    )</f>
        <v>0</v>
      </c>
      <c r="O531" s="64">
        <f>N531*G531/1</f>
        <v>0</v>
      </c>
      <c r="P531" s="64">
        <f>IF(
                        C531="INSUMO",
                                        IFERROR(
                                            IF(
                                                INDEX(
                                                    Insumos!C:C,
                                                    MATCH(
                                                        A531&amp;B531,
                                                        Insumos!I:I,
                                                        0)
                                                )="Transporte",
                                                INDEX(
                                                    Insumos!F:F,
                                                    MATCH(
                                                        A531&amp;B531,
                                                        Insumos!I:I,
                                                        0)
                                                ),
                                                0
                                            ),
                                            "Não encontrado"),
                                        IFERROR(
                                            INDEX(Q:Q,
                                                MATCH(
                                                    A531&amp;B531,AG:AG,
                                                    0)
                                            ),
                                            "Não encontrado")
                                    )</f>
        <v>0</v>
      </c>
      <c r="Q531" s="64">
        <f>P531*G531/1</f>
        <v>0</v>
      </c>
      <c r="R531" s="64">
        <f>IF(
                        C531="INSUMO",
                                        IFERROR(
                                            IF(
                                                INDEX(
                                                    Insumos!C:C,
                                                    MATCH(
                                                        A531&amp;B531,
                                                        Insumos!I:I,
                                                        0)
                                                )="Terceirizados",
                                                INDEX(
                                                    Insumos!F:F,
                                                    MATCH(
                                                        A531&amp;B531,
                                                        Insumos!I:I,
                                                        0)
                                                ),
                                                0
                                            ),
                                            "Não encontrado"),
                                        IFERROR(
                                            INDEX(S:S,
                                                MATCH(
                                                    A531&amp;B531,AG:AG,
                                                    0)
                                            ),
                                            "Não encontrado")
                                    )</f>
        <v>0</v>
      </c>
      <c r="S531" s="64">
        <f>R531*G531/1</f>
        <v>0</v>
      </c>
      <c r="T531" s="64">
        <f>IF(
                        C531="INSUMO",
                                        IFERROR(
                                            IF(
                                                INDEX(
                                                    Insumos!C:C,
                                                    MATCH(
                                                        A531&amp;B531,
                                                        Insumos!I:I,
                                                        0)
                                                )="Comissionamento",
                                                INDEX(
                                                    Insumos!F:F,
                                                    MATCH(
                                                        A531&amp;B531,
                                                        Insumos!I:I,
                                                        0)
                                                ),
                                                0
                                            ),
                                            "Não encontrado"),
                                        IFERROR(
                                            INDEX(U:U,
                                                MATCH(
                                                    A531&amp;B531,AG:AG,
                                                    0)
                                            ),
                                            "Não encontrado")
                                    )</f>
        <v>0</v>
      </c>
      <c r="U531" s="64">
        <f>T531*G531/1</f>
        <v>0</v>
      </c>
      <c r="V531" s="64">
        <f>IF(
                        C531="INSUMO",
                                        IFERROR(
                                            IF(
                                                INDEX(
                                                    Insumos!C:C,
                                                    MATCH(
                                                        A531&amp;B531,
                                                        Insumos!I:I,
                                                        0)
                                                )="Verba",
                                                INDEX(
                                                    Insumos!F:F,
                                                    MATCH(
                                                        A531&amp;B531,
                                                        Insumos!I:I,
                                                        0)
                                                ),
                                                0
                                            ),
                                            "Não encontrado"),
                                        IFERROR(
                                            INDEX(W:W,
                                                MATCH(
                                                    A531&amp;B531,AG:AG,
                                                    0)
                                            ),
                                            "Não encontrado")
                                    )</f>
        <v>0</v>
      </c>
      <c r="W531" s="64">
        <f>V531*G531/1</f>
        <v>0</v>
      </c>
      <c r="X531" s="64">
        <f>IF(
                        C531="INSUMO",
                                        IFERROR(
                                            IF(
                                                INDEX(
                                                    Insumos!C:C,
                                                    MATCH(
                                                        A531&amp;B531,
                                                        Insumos!I:I,
                                                        0)
                                                )="Outro",
                                                INDEX(
                                                    Insumos!F:F,
                                                    MATCH(
                                                        A531&amp;B531,
                                                        Insumos!I:I,
                                                        0)
                                                ),
                                                0
                                            ),
                                            "Não encontrado"),
                                        IFERROR(
                                            INDEX(Y:Y,
                                                MATCH(
                                                    A531&amp;B531,AG:AG,
                                                    0)
                                            ),
                                            "Não encontrado")
                                    )</f>
        <v>5.0999999999999996</v>
      </c>
      <c r="Y531" s="64">
        <f>X531*G531/1</f>
        <v>5.0999999999999996</v>
      </c>
      <c r="Z531" s="64">
        <f>IF(
                            C531="INSUMO",
                            IFERROR(
                                INDEX(
                                    Insumos!F:F,
                                    MATCH(
                                        A531&amp;B531,
                                        Insumos!I:I,
                                        0)
                                ),
                                "Não encontrado"),
                            IFERROR(
                                INDEX(AA:AA,
                                    MATCH(
                                        A531&amp;B531,AG:AG,
                                        0)
                                ),
                                "Não encontrado")
                        )</f>
        <v>46.655039200000004</v>
      </c>
      <c r="AA531" s="64">
        <f>G531*Z531</f>
        <v>46.655039200000004</v>
      </c>
      <c r="AB531" s="65"/>
      <c r="AC531" s="65"/>
      <c r="AD531" s="62" t="s">
        <v>39</v>
      </c>
      <c r="AE531" s="66"/>
      <c r="AF531" s="66"/>
    </row>
    <row r="532" spans="1:33" x14ac:dyDescent="0.25">
      <c r="A532" s="137" t="s">
        <v>613</v>
      </c>
      <c r="B532" s="68" t="s">
        <v>38</v>
      </c>
      <c r="C532" s="69" t="s">
        <v>45</v>
      </c>
      <c r="D532" s="70" t="s">
        <v>40</v>
      </c>
      <c r="E532" s="70" t="s">
        <v>614</v>
      </c>
      <c r="F532" s="71" t="s">
        <v>389</v>
      </c>
      <c r="G532" s="71">
        <v>1</v>
      </c>
      <c r="H532" s="72">
        <f>IF(
                        C532="INSUMO",
                                        IFERROR(
                                            IF(
                                                INDEX(
                                                    Insumos!C:C,
                                                    MATCH(
                                                        A532&amp;B532,
                                                        Insumos!I:I,
                                                        0)
                                                )="Material",
                                                INDEX(
                                                    Insumos!F:F,
                                                    MATCH(
                                                        A532&amp;B532,
                                                        Insumos!I:I,
                                                        0)
                                                ),
                                                0
                                            ),
                                            "Não encontrado"),
                                        IFERROR(
                                            INDEX(I:I,
                                                MATCH(
                                                    A532&amp;B532,AG:AG,
                                                    0)
                                            ),
                                            "Não encontrado")
                                    )</f>
        <v>56.7</v>
      </c>
      <c r="I532" s="72">
        <f>H532*G532/1</f>
        <v>56.7</v>
      </c>
      <c r="J532" s="72">
        <f t="shared" si="339"/>
        <v>0</v>
      </c>
      <c r="K532" s="72">
        <f t="shared" si="339"/>
        <v>0</v>
      </c>
      <c r="L532" s="72">
        <f>IF(
                        C532="INSUMO",
                                        IFERROR(
                                            IF(
                                                INDEX(
                                                    Insumos!C:C,
                                                    MATCH(
                                                        A532&amp;B532,
                                                        Insumos!I:I,
                                                        0)
                                                )="Mao_obra",
                                                INDEX(
                                                    Insumos!F:F,
                                                    MATCH(
                                                        A532&amp;B532,
                                                        Insumos!I:I,
                                                        0)
                                                ),
                                                0
                                            ),
                                            "Não encontrado"),
                                        IFERROR(
                                            INDEX(M:M,
                                                MATCH(
                                                    A532&amp;B532,AG:AG,
                                                    0)
                                            ),
                                            "Não encontrado")
                                    )</f>
        <v>0</v>
      </c>
      <c r="M532" s="72">
        <f>L532*G532/1</f>
        <v>0</v>
      </c>
      <c r="N532" s="72">
        <f>IF(
                        C532="INSUMO",
                                        IFERROR(
                                            IF(
                                                INDEX(
                                                    Insumos!C:C,
                                                    MATCH(
                                                        A532&amp;B532,
                                                        Insumos!I:I,
                                                        0)
                                                )="Equipamento",
                                                INDEX(
                                                    Insumos!F:F,
                                                    MATCH(
                                                        A532&amp;B532,
                                                        Insumos!I:I,
                                                        0)
                                                ),
                                                0
                                            ),
                                            "Não encontrado"),
                                        IFERROR(
                                            INDEX(O:O,
                                                MATCH(
                                                    A532&amp;B532,AG:AG,
                                                    0)
                                            ),
                                            "Não encontrado")
                                    )</f>
        <v>0</v>
      </c>
      <c r="O532" s="72">
        <f>N532*G532/1</f>
        <v>0</v>
      </c>
      <c r="P532" s="72">
        <f>IF(
                        C532="INSUMO",
                                        IFERROR(
                                            IF(
                                                INDEX(
                                                    Insumos!C:C,
                                                    MATCH(
                                                        A532&amp;B532,
                                                        Insumos!I:I,
                                                        0)
                                                )="Transporte",
                                                INDEX(
                                                    Insumos!F:F,
                                                    MATCH(
                                                        A532&amp;B532,
                                                        Insumos!I:I,
                                                        0)
                                                ),
                                                0
                                            ),
                                            "Não encontrado"),
                                        IFERROR(
                                            INDEX(Q:Q,
                                                MATCH(
                                                    A532&amp;B532,AG:AG,
                                                    0)
                                            ),
                                            "Não encontrado")
                                    )</f>
        <v>0</v>
      </c>
      <c r="Q532" s="72">
        <f>P532*G532/1</f>
        <v>0</v>
      </c>
      <c r="R532" s="72">
        <f>IF(
                        C532="INSUMO",
                                        IFERROR(
                                            IF(
                                                INDEX(
                                                    Insumos!C:C,
                                                    MATCH(
                                                        A532&amp;B532,
                                                        Insumos!I:I,
                                                        0)
                                                )="Terceirizados",
                                                INDEX(
                                                    Insumos!F:F,
                                                    MATCH(
                                                        A532&amp;B532,
                                                        Insumos!I:I,
                                                        0)
                                                ),
                                                0
                                            ),
                                            "Não encontrado"),
                                        IFERROR(
                                            INDEX(S:S,
                                                MATCH(
                                                    A532&amp;B532,AG:AG,
                                                    0)
                                            ),
                                            "Não encontrado")
                                    )</f>
        <v>0</v>
      </c>
      <c r="S532" s="72">
        <f>R532*G532/1</f>
        <v>0</v>
      </c>
      <c r="T532" s="72">
        <f>IF(
                        C532="INSUMO",
                                        IFERROR(
                                            IF(
                                                INDEX(
                                                    Insumos!C:C,
                                                    MATCH(
                                                        A532&amp;B532,
                                                        Insumos!I:I,
                                                        0)
                                                )="Comissionamento",
                                                INDEX(
                                                    Insumos!F:F,
                                                    MATCH(
                                                        A532&amp;B532,
                                                        Insumos!I:I,
                                                        0)
                                                ),
                                                0
                                            ),
                                            "Não encontrado"),
                                        IFERROR(
                                            INDEX(U:U,
                                                MATCH(
                                                    A532&amp;B532,AG:AG,
                                                    0)
                                            ),
                                            "Não encontrado")
                                    )</f>
        <v>0</v>
      </c>
      <c r="U532" s="72">
        <f>T532*G532/1</f>
        <v>0</v>
      </c>
      <c r="V532" s="72">
        <f>IF(
                        C532="INSUMO",
                                        IFERROR(
                                            IF(
                                                INDEX(
                                                    Insumos!C:C,
                                                    MATCH(
                                                        A532&amp;B532,
                                                        Insumos!I:I,
                                                        0)
                                                )="Verba",
                                                INDEX(
                                                    Insumos!F:F,
                                                    MATCH(
                                                        A532&amp;B532,
                                                        Insumos!I:I,
                                                        0)
                                                ),
                                                0
                                            ),
                                            "Não encontrado"),
                                        IFERROR(
                                            INDEX(W:W,
                                                MATCH(
                                                    A532&amp;B532,AG:AG,
                                                    0)
                                            ),
                                            "Não encontrado")
                                    )</f>
        <v>0</v>
      </c>
      <c r="W532" s="72">
        <f>V532*G532/1</f>
        <v>0</v>
      </c>
      <c r="X532" s="72">
        <f>IF(
                        C532="INSUMO",
                                        IFERROR(
                                            IF(
                                                INDEX(
                                                    Insumos!C:C,
                                                    MATCH(
                                                        A532&amp;B532,
                                                        Insumos!I:I,
                                                        0)
                                                )="Outro",
                                                INDEX(
                                                    Insumos!F:F,
                                                    MATCH(
                                                        A532&amp;B532,
                                                        Insumos!I:I,
                                                        0)
                                                ),
                                                0
                                            ),
                                            "Não encontrado"),
                                        IFERROR(
                                            INDEX(Y:Y,
                                                MATCH(
                                                    A532&amp;B532,AG:AG,
                                                    0)
                                            ),
                                            "Não encontrado")
                                    )</f>
        <v>0</v>
      </c>
      <c r="Y532" s="72">
        <f>X532*G532/1</f>
        <v>0</v>
      </c>
      <c r="Z532" s="72">
        <f>IF(
                            C532="INSUMO",
                            IFERROR(
                                INDEX(
                                    Insumos!F:F,
                                    MATCH(
                                        A532&amp;B532,
                                        Insumos!I:I,
                                        0)
                                ),
                                "Não encontrado"),
                            IFERROR(
                                INDEX(AA:AA,
                                    MATCH(
                                        A532&amp;B532,AG:AG,
                                        0)
                                ),
                                "Não encontrado")
                        )</f>
        <v>56.7</v>
      </c>
      <c r="AA532" s="72">
        <f>G532*Z532</f>
        <v>56.7</v>
      </c>
      <c r="AB532" s="73"/>
      <c r="AC532" s="73"/>
      <c r="AD532" s="70" t="s">
        <v>39</v>
      </c>
      <c r="AE532" s="74"/>
      <c r="AF532" s="74"/>
    </row>
    <row r="533" spans="1:33" x14ac:dyDescent="0.25">
      <c r="A533" s="136" t="s">
        <v>615</v>
      </c>
      <c r="B533" s="51" t="s">
        <v>76</v>
      </c>
      <c r="C533" s="52" t="s">
        <v>39</v>
      </c>
      <c r="D533" s="53" t="s">
        <v>40</v>
      </c>
      <c r="E533" s="53" t="s">
        <v>616</v>
      </c>
      <c r="F533" s="54" t="s">
        <v>78</v>
      </c>
      <c r="G533" s="55"/>
      <c r="H533" s="56"/>
      <c r="I533" s="56">
        <f>SUM(I534:I536)</f>
        <v>11.29</v>
      </c>
      <c r="J533" s="56"/>
      <c r="K533" s="56">
        <f>SUM(K534:K536)</f>
        <v>6.4292316439999997</v>
      </c>
      <c r="L533" s="56"/>
      <c r="M533" s="56">
        <f>SUM(M534:M536)</f>
        <v>5.5877316439999998</v>
      </c>
      <c r="N533" s="56"/>
      <c r="O533" s="56">
        <f>SUM(O534:O536)</f>
        <v>0</v>
      </c>
      <c r="P533" s="56"/>
      <c r="Q533" s="56">
        <f>SUM(Q534:Q536)</f>
        <v>0</v>
      </c>
      <c r="R533" s="56"/>
      <c r="S533" s="56">
        <f>SUM(S534:S536)</f>
        <v>0</v>
      </c>
      <c r="T533" s="56"/>
      <c r="U533" s="56">
        <f>SUM(U534:U536)</f>
        <v>0</v>
      </c>
      <c r="V533" s="56"/>
      <c r="W533" s="56">
        <f>SUM(W534:W536)</f>
        <v>0</v>
      </c>
      <c r="X533" s="56"/>
      <c r="Y533" s="56">
        <f>SUM(Y534:Y536)</f>
        <v>0.84149999999999991</v>
      </c>
      <c r="Z533" s="56"/>
      <c r="AA533" s="56">
        <f>SUM(AA534:AA536)</f>
        <v>17.719231644000001</v>
      </c>
      <c r="AB533" s="57" t="s">
        <v>39</v>
      </c>
      <c r="AC533" s="57"/>
      <c r="AD533" s="53" t="s">
        <v>39</v>
      </c>
      <c r="AE533" s="58" t="s">
        <v>39</v>
      </c>
      <c r="AF533" s="58" t="s">
        <v>79</v>
      </c>
      <c r="AG533" t="str">
        <f>A533&amp;B533&amp;C533</f>
        <v>0119PRÓPRIA</v>
      </c>
    </row>
    <row r="534" spans="1:33" x14ac:dyDescent="0.25">
      <c r="A534" s="137" t="s">
        <v>189</v>
      </c>
      <c r="B534" s="68" t="s">
        <v>38</v>
      </c>
      <c r="C534" s="69" t="s">
        <v>86</v>
      </c>
      <c r="D534" s="70" t="s">
        <v>40</v>
      </c>
      <c r="E534" s="70" t="s">
        <v>190</v>
      </c>
      <c r="F534" s="71" t="s">
        <v>90</v>
      </c>
      <c r="G534" s="71">
        <v>0.08</v>
      </c>
      <c r="H534" s="72">
        <f>IF(
                        C534="INSUMO",
                                        IFERROR(
                                            IF(
                                                INDEX(
                                                    Insumos!C:C,
                                                    MATCH(
                                                        A534&amp;B534,
                                                        Insumos!I:I,
                                                        0)
                                                )="Material",
                                                INDEX(
                                                    Insumos!F:F,
                                                    MATCH(
                                                        A534&amp;B534,
                                                        Insumos!I:I,
                                                        0)
                                                ),
                                                0
                                            ),
                                            "Não encontrado"),
                                        IFERROR(
                                            INDEX(I:I,
                                                MATCH(
                                                    A534&amp;B534,AG:AG,
                                                    0)
                                            ),
                                            "Não encontrado")
                                    )</f>
        <v>0</v>
      </c>
      <c r="I534" s="72">
        <f>H534*G534/1</f>
        <v>0</v>
      </c>
      <c r="J534" s="72">
        <f t="shared" ref="J534:K536" si="340">T534 + N534 + L534 + X534 + R534 + P534 + V534</f>
        <v>30.794416399999996</v>
      </c>
      <c r="K534" s="72">
        <f t="shared" si="340"/>
        <v>2.4635533119999997</v>
      </c>
      <c r="L534" s="72">
        <f>IF(
                        C534="INSUMO",
                                        IFERROR(
                                            IF(
                                                INDEX(
                                                    Insumos!C:C,
                                                    MATCH(
                                                        A534&amp;B534,
                                                        Insumos!I:I,
                                                        0)
                                                )="Mao_obra",
                                                INDEX(
                                                    Insumos!F:F,
                                                    MATCH(
                                                        A534&amp;B534,
                                                        Insumos!I:I,
                                                        0)
                                                ),
                                                0
                                            ),
                                            "Não encontrado"),
                                        IFERROR(
                                            INDEX(M:M,
                                                MATCH(
                                                    A534&amp;B534,AG:AG,
                                                    0)
                                            ),
                                            "Não encontrado")
                                    )</f>
        <v>25.694416399999998</v>
      </c>
      <c r="M534" s="72">
        <f>L534*G534/1</f>
        <v>2.0555533119999998</v>
      </c>
      <c r="N534" s="72">
        <f>IF(
                        C534="INSUMO",
                                        IFERROR(
                                            IF(
                                                INDEX(
                                                    Insumos!C:C,
                                                    MATCH(
                                                        A534&amp;B534,
                                                        Insumos!I:I,
                                                        0)
                                                )="Equipamento",
                                                INDEX(
                                                    Insumos!F:F,
                                                    MATCH(
                                                        A534&amp;B534,
                                                        Insumos!I:I,
                                                        0)
                                                ),
                                                0
                                            ),
                                            "Não encontrado"),
                                        IFERROR(
                                            INDEX(O:O,
                                                MATCH(
                                                    A534&amp;B534,AG:AG,
                                                    0)
                                            ),
                                            "Não encontrado")
                                    )</f>
        <v>0</v>
      </c>
      <c r="O534" s="72">
        <f>N534*G534/1</f>
        <v>0</v>
      </c>
      <c r="P534" s="72">
        <f>IF(
                        C534="INSUMO",
                                        IFERROR(
                                            IF(
                                                INDEX(
                                                    Insumos!C:C,
                                                    MATCH(
                                                        A534&amp;B534,
                                                        Insumos!I:I,
                                                        0)
                                                )="Transporte",
                                                INDEX(
                                                    Insumos!F:F,
                                                    MATCH(
                                                        A534&amp;B534,
                                                        Insumos!I:I,
                                                        0)
                                                ),
                                                0
                                            ),
                                            "Não encontrado"),
                                        IFERROR(
                                            INDEX(Q:Q,
                                                MATCH(
                                                    A534&amp;B534,AG:AG,
                                                    0)
                                            ),
                                            "Não encontrado")
                                    )</f>
        <v>0</v>
      </c>
      <c r="Q534" s="72">
        <f>P534*G534/1</f>
        <v>0</v>
      </c>
      <c r="R534" s="72">
        <f>IF(
                        C534="INSUMO",
                                        IFERROR(
                                            IF(
                                                INDEX(
                                                    Insumos!C:C,
                                                    MATCH(
                                                        A534&amp;B534,
                                                        Insumos!I:I,
                                                        0)
                                                )="Terceirizados",
                                                INDEX(
                                                    Insumos!F:F,
                                                    MATCH(
                                                        A534&amp;B534,
                                                        Insumos!I:I,
                                                        0)
                                                ),
                                                0
                                            ),
                                            "Não encontrado"),
                                        IFERROR(
                                            INDEX(S:S,
                                                MATCH(
                                                    A534&amp;B534,AG:AG,
                                                    0)
                                            ),
                                            "Não encontrado")
                                    )</f>
        <v>0</v>
      </c>
      <c r="S534" s="72">
        <f>R534*G534/1</f>
        <v>0</v>
      </c>
      <c r="T534" s="72">
        <f>IF(
                        C534="INSUMO",
                                        IFERROR(
                                            IF(
                                                INDEX(
                                                    Insumos!C:C,
                                                    MATCH(
                                                        A534&amp;B534,
                                                        Insumos!I:I,
                                                        0)
                                                )="Comissionamento",
                                                INDEX(
                                                    Insumos!F:F,
                                                    MATCH(
                                                        A534&amp;B534,
                                                        Insumos!I:I,
                                                        0)
                                                ),
                                                0
                                            ),
                                            "Não encontrado"),
                                        IFERROR(
                                            INDEX(U:U,
                                                MATCH(
                                                    A534&amp;B534,AG:AG,
                                                    0)
                                            ),
                                            "Não encontrado")
                                    )</f>
        <v>0</v>
      </c>
      <c r="U534" s="72">
        <f>T534*G534/1</f>
        <v>0</v>
      </c>
      <c r="V534" s="72">
        <f>IF(
                        C534="INSUMO",
                                        IFERROR(
                                            IF(
                                                INDEX(
                                                    Insumos!C:C,
                                                    MATCH(
                                                        A534&amp;B534,
                                                        Insumos!I:I,
                                                        0)
                                                )="Verba",
                                                INDEX(
                                                    Insumos!F:F,
                                                    MATCH(
                                                        A534&amp;B534,
                                                        Insumos!I:I,
                                                        0)
                                                ),
                                                0
                                            ),
                                            "Não encontrado"),
                                        IFERROR(
                                            INDEX(W:W,
                                                MATCH(
                                                    A534&amp;B534,AG:AG,
                                                    0)
                                            ),
                                            "Não encontrado")
                                    )</f>
        <v>0</v>
      </c>
      <c r="W534" s="72">
        <f>V534*G534/1</f>
        <v>0</v>
      </c>
      <c r="X534" s="72">
        <f>IF(
                        C534="INSUMO",
                                        IFERROR(
                                            IF(
                                                INDEX(
                                                    Insumos!C:C,
                                                    MATCH(
                                                        A534&amp;B534,
                                                        Insumos!I:I,
                                                        0)
                                                )="Outro",
                                                INDEX(
                                                    Insumos!F:F,
                                                    MATCH(
                                                        A534&amp;B534,
                                                        Insumos!I:I,
                                                        0)
                                                ),
                                                0
                                            ),
                                            "Não encontrado"),
                                        IFERROR(
                                            INDEX(Y:Y,
                                                MATCH(
                                                    A534&amp;B534,AG:AG,
                                                    0)
                                            ),
                                            "Não encontrado")
                                    )</f>
        <v>5.0999999999999996</v>
      </c>
      <c r="Y534" s="72">
        <f>X534*G534/1</f>
        <v>0.40799999999999997</v>
      </c>
      <c r="Z534" s="72">
        <f>IF(
                            C534="INSUMO",
                            IFERROR(
                                INDEX(
                                    Insumos!F:F,
                                    MATCH(
                                        A534&amp;B534,
                                        Insumos!I:I,
                                        0)
                                ),
                                "Não encontrado"),
                            IFERROR(
                                INDEX(AA:AA,
                                    MATCH(
                                        A534&amp;B534,AG:AG,
                                        0)
                                ),
                                "Não encontrado")
                        )</f>
        <v>30.794416399999999</v>
      </c>
      <c r="AA534" s="72">
        <f>G534*Z534</f>
        <v>2.4635533120000002</v>
      </c>
      <c r="AB534" s="73"/>
      <c r="AC534" s="73"/>
      <c r="AD534" s="70" t="s">
        <v>39</v>
      </c>
      <c r="AE534" s="74"/>
      <c r="AF534" s="74"/>
    </row>
    <row r="535" spans="1:33" x14ac:dyDescent="0.25">
      <c r="A535" s="138" t="s">
        <v>191</v>
      </c>
      <c r="B535" s="60" t="s">
        <v>38</v>
      </c>
      <c r="C535" s="61" t="s">
        <v>86</v>
      </c>
      <c r="D535" s="62" t="s">
        <v>40</v>
      </c>
      <c r="E535" s="62" t="s">
        <v>192</v>
      </c>
      <c r="F535" s="63" t="s">
        <v>90</v>
      </c>
      <c r="G535" s="63">
        <v>8.5000000000000006E-2</v>
      </c>
      <c r="H535" s="64">
        <f>IF(
                        C535="INSUMO",
                                        IFERROR(
                                            IF(
                                                INDEX(
                                                    Insumos!C:C,
                                                    MATCH(
                                                        A535&amp;B535,
                                                        Insumos!I:I,
                                                        0)
                                                )="Material",
                                                INDEX(
                                                    Insumos!F:F,
                                                    MATCH(
                                                        A535&amp;B535,
                                                        Insumos!I:I,
                                                        0)
                                                ),
                                                0
                                            ),
                                            "Não encontrado"),
                                        IFERROR(
                                            INDEX(I:I,
                                                MATCH(
                                                    A535&amp;B535,AG:AG,
                                                    0)
                                            ),
                                            "Não encontrado")
                                    )</f>
        <v>0</v>
      </c>
      <c r="I535" s="64">
        <f>H535*G535/1</f>
        <v>0</v>
      </c>
      <c r="J535" s="64">
        <f t="shared" si="340"/>
        <v>46.655039200000004</v>
      </c>
      <c r="K535" s="64">
        <f t="shared" si="340"/>
        <v>3.9656783320000004</v>
      </c>
      <c r="L535" s="64">
        <f>IF(
                        C535="INSUMO",
                                        IFERROR(
                                            IF(
                                                INDEX(
                                                    Insumos!C:C,
                                                    MATCH(
                                                        A535&amp;B535,
                                                        Insumos!I:I,
                                                        0)
                                                )="Mao_obra",
                                                INDEX(
                                                    Insumos!F:F,
                                                    MATCH(
                                                        A535&amp;B535,
                                                        Insumos!I:I,
                                                        0)
                                                ),
                                                0
                                            ),
                                            "Não encontrado"),
                                        IFERROR(
                                            INDEX(M:M,
                                                MATCH(
                                                    A535&amp;B535,AG:AG,
                                                    0)
                                            ),
                                            "Não encontrado")
                                    )</f>
        <v>41.555039200000003</v>
      </c>
      <c r="M535" s="64">
        <f>L535*G535/1</f>
        <v>3.5321783320000004</v>
      </c>
      <c r="N535" s="64">
        <f>IF(
                        C535="INSUMO",
                                        IFERROR(
                                            IF(
                                                INDEX(
                                                    Insumos!C:C,
                                                    MATCH(
                                                        A535&amp;B535,
                                                        Insumos!I:I,
                                                        0)
                                                )="Equipamento",
                                                INDEX(
                                                    Insumos!F:F,
                                                    MATCH(
                                                        A535&amp;B535,
                                                        Insumos!I:I,
                                                        0)
                                                ),
                                                0
                                            ),
                                            "Não encontrado"),
                                        IFERROR(
                                            INDEX(O:O,
                                                MATCH(
                                                    A535&amp;B535,AG:AG,
                                                    0)
                                            ),
                                            "Não encontrado")
                                    )</f>
        <v>0</v>
      </c>
      <c r="O535" s="64">
        <f>N535*G535/1</f>
        <v>0</v>
      </c>
      <c r="P535" s="64">
        <f>IF(
                        C535="INSUMO",
                                        IFERROR(
                                            IF(
                                                INDEX(
                                                    Insumos!C:C,
                                                    MATCH(
                                                        A535&amp;B535,
                                                        Insumos!I:I,
                                                        0)
                                                )="Transporte",
                                                INDEX(
                                                    Insumos!F:F,
                                                    MATCH(
                                                        A535&amp;B535,
                                                        Insumos!I:I,
                                                        0)
                                                ),
                                                0
                                            ),
                                            "Não encontrado"),
                                        IFERROR(
                                            INDEX(Q:Q,
                                                MATCH(
                                                    A535&amp;B535,AG:AG,
                                                    0)
                                            ),
                                            "Não encontrado")
                                    )</f>
        <v>0</v>
      </c>
      <c r="Q535" s="64">
        <f>P535*G535/1</f>
        <v>0</v>
      </c>
      <c r="R535" s="64">
        <f>IF(
                        C535="INSUMO",
                                        IFERROR(
                                            IF(
                                                INDEX(
                                                    Insumos!C:C,
                                                    MATCH(
                                                        A535&amp;B535,
                                                        Insumos!I:I,
                                                        0)
                                                )="Terceirizados",
                                                INDEX(
                                                    Insumos!F:F,
                                                    MATCH(
                                                        A535&amp;B535,
                                                        Insumos!I:I,
                                                        0)
                                                ),
                                                0
                                            ),
                                            "Não encontrado"),
                                        IFERROR(
                                            INDEX(S:S,
                                                MATCH(
                                                    A535&amp;B535,AG:AG,
                                                    0)
                                            ),
                                            "Não encontrado")
                                    )</f>
        <v>0</v>
      </c>
      <c r="S535" s="64">
        <f>R535*G535/1</f>
        <v>0</v>
      </c>
      <c r="T535" s="64">
        <f>IF(
                        C535="INSUMO",
                                        IFERROR(
                                            IF(
                                                INDEX(
                                                    Insumos!C:C,
                                                    MATCH(
                                                        A535&amp;B535,
                                                        Insumos!I:I,
                                                        0)
                                                )="Comissionamento",
                                                INDEX(
                                                    Insumos!F:F,
                                                    MATCH(
                                                        A535&amp;B535,
                                                        Insumos!I:I,
                                                        0)
                                                ),
                                                0
                                            ),
                                            "Não encontrado"),
                                        IFERROR(
                                            INDEX(U:U,
                                                MATCH(
                                                    A535&amp;B535,AG:AG,
                                                    0)
                                            ),
                                            "Não encontrado")
                                    )</f>
        <v>0</v>
      </c>
      <c r="U535" s="64">
        <f>T535*G535/1</f>
        <v>0</v>
      </c>
      <c r="V535" s="64">
        <f>IF(
                        C535="INSUMO",
                                        IFERROR(
                                            IF(
                                                INDEX(
                                                    Insumos!C:C,
                                                    MATCH(
                                                        A535&amp;B535,
                                                        Insumos!I:I,
                                                        0)
                                                )="Verba",
                                                INDEX(
                                                    Insumos!F:F,
                                                    MATCH(
                                                        A535&amp;B535,
                                                        Insumos!I:I,
                                                        0)
                                                ),
                                                0
                                            ),
                                            "Não encontrado"),
                                        IFERROR(
                                            INDEX(W:W,
                                                MATCH(
                                                    A535&amp;B535,AG:AG,
                                                    0)
                                            ),
                                            "Não encontrado")
                                    )</f>
        <v>0</v>
      </c>
      <c r="W535" s="64">
        <f>V535*G535/1</f>
        <v>0</v>
      </c>
      <c r="X535" s="64">
        <f>IF(
                        C535="INSUMO",
                                        IFERROR(
                                            IF(
                                                INDEX(
                                                    Insumos!C:C,
                                                    MATCH(
                                                        A535&amp;B535,
                                                        Insumos!I:I,
                                                        0)
                                                )="Outro",
                                                INDEX(
                                                    Insumos!F:F,
                                                    MATCH(
                                                        A535&amp;B535,
                                                        Insumos!I:I,
                                                        0)
                                                ),
                                                0
                                            ),
                                            "Não encontrado"),
                                        IFERROR(
                                            INDEX(Y:Y,
                                                MATCH(
                                                    A535&amp;B535,AG:AG,
                                                    0)
                                            ),
                                            "Não encontrado")
                                    )</f>
        <v>5.0999999999999996</v>
      </c>
      <c r="Y535" s="64">
        <f>X535*G535/1</f>
        <v>0.4335</v>
      </c>
      <c r="Z535" s="64">
        <f>IF(
                            C535="INSUMO",
                            IFERROR(
                                INDEX(
                                    Insumos!F:F,
                                    MATCH(
                                        A535&amp;B535,
                                        Insumos!I:I,
                                        0)
                                ),
                                "Não encontrado"),
                            IFERROR(
                                INDEX(AA:AA,
                                    MATCH(
                                        A535&amp;B535,AG:AG,
                                        0)
                                ),
                                "Não encontrado")
                        )</f>
        <v>46.655039200000004</v>
      </c>
      <c r="AA535" s="64">
        <f>G535*Z535</f>
        <v>3.9656783320000009</v>
      </c>
      <c r="AB535" s="65"/>
      <c r="AC535" s="65"/>
      <c r="AD535" s="62" t="s">
        <v>39</v>
      </c>
      <c r="AE535" s="66"/>
      <c r="AF535" s="66"/>
    </row>
    <row r="536" spans="1:33" x14ac:dyDescent="0.25">
      <c r="A536" s="137" t="s">
        <v>617</v>
      </c>
      <c r="B536" s="68" t="s">
        <v>38</v>
      </c>
      <c r="C536" s="69" t="s">
        <v>45</v>
      </c>
      <c r="D536" s="70" t="s">
        <v>40</v>
      </c>
      <c r="E536" s="70" t="s">
        <v>616</v>
      </c>
      <c r="F536" s="71" t="s">
        <v>78</v>
      </c>
      <c r="G536" s="71">
        <v>1</v>
      </c>
      <c r="H536" s="72">
        <f>IF(
                        C536="INSUMO",
                                        IFERROR(
                                            IF(
                                                INDEX(
                                                    Insumos!C:C,
                                                    MATCH(
                                                        A536&amp;B536,
                                                        Insumos!I:I,
                                                        0)
                                                )="Material",
                                                INDEX(
                                                    Insumos!F:F,
                                                    MATCH(
                                                        A536&amp;B536,
                                                        Insumos!I:I,
                                                        0)
                                                ),
                                                0
                                            ),
                                            "Não encontrado"),
                                        IFERROR(
                                            INDEX(I:I,
                                                MATCH(
                                                    A536&amp;B536,AG:AG,
                                                    0)
                                            ),
                                            "Não encontrado")
                                    )</f>
        <v>11.29</v>
      </c>
      <c r="I536" s="72">
        <f>H536*G536/1</f>
        <v>11.29</v>
      </c>
      <c r="J536" s="72">
        <f t="shared" si="340"/>
        <v>0</v>
      </c>
      <c r="K536" s="72">
        <f t="shared" si="340"/>
        <v>0</v>
      </c>
      <c r="L536" s="72">
        <f>IF(
                        C536="INSUMO",
                                        IFERROR(
                                            IF(
                                                INDEX(
                                                    Insumos!C:C,
                                                    MATCH(
                                                        A536&amp;B536,
                                                        Insumos!I:I,
                                                        0)
                                                )="Mao_obra",
                                                INDEX(
                                                    Insumos!F:F,
                                                    MATCH(
                                                        A536&amp;B536,
                                                        Insumos!I:I,
                                                        0)
                                                ),
                                                0
                                            ),
                                            "Não encontrado"),
                                        IFERROR(
                                            INDEX(M:M,
                                                MATCH(
                                                    A536&amp;B536,AG:AG,
                                                    0)
                                            ),
                                            "Não encontrado")
                                    )</f>
        <v>0</v>
      </c>
      <c r="M536" s="72">
        <f>L536*G536/1</f>
        <v>0</v>
      </c>
      <c r="N536" s="72">
        <f>IF(
                        C536="INSUMO",
                                        IFERROR(
                                            IF(
                                                INDEX(
                                                    Insumos!C:C,
                                                    MATCH(
                                                        A536&amp;B536,
                                                        Insumos!I:I,
                                                        0)
                                                )="Equipamento",
                                                INDEX(
                                                    Insumos!F:F,
                                                    MATCH(
                                                        A536&amp;B536,
                                                        Insumos!I:I,
                                                        0)
                                                ),
                                                0
                                            ),
                                            "Não encontrado"),
                                        IFERROR(
                                            INDEX(O:O,
                                                MATCH(
                                                    A536&amp;B536,AG:AG,
                                                    0)
                                            ),
                                            "Não encontrado")
                                    )</f>
        <v>0</v>
      </c>
      <c r="O536" s="72">
        <f>N536*G536/1</f>
        <v>0</v>
      </c>
      <c r="P536" s="72">
        <f>IF(
                        C536="INSUMO",
                                        IFERROR(
                                            IF(
                                                INDEX(
                                                    Insumos!C:C,
                                                    MATCH(
                                                        A536&amp;B536,
                                                        Insumos!I:I,
                                                        0)
                                                )="Transporte",
                                                INDEX(
                                                    Insumos!F:F,
                                                    MATCH(
                                                        A536&amp;B536,
                                                        Insumos!I:I,
                                                        0)
                                                ),
                                                0
                                            ),
                                            "Não encontrado"),
                                        IFERROR(
                                            INDEX(Q:Q,
                                                MATCH(
                                                    A536&amp;B536,AG:AG,
                                                    0)
                                            ),
                                            "Não encontrado")
                                    )</f>
        <v>0</v>
      </c>
      <c r="Q536" s="72">
        <f>P536*G536/1</f>
        <v>0</v>
      </c>
      <c r="R536" s="72">
        <f>IF(
                        C536="INSUMO",
                                        IFERROR(
                                            IF(
                                                INDEX(
                                                    Insumos!C:C,
                                                    MATCH(
                                                        A536&amp;B536,
                                                        Insumos!I:I,
                                                        0)
                                                )="Terceirizados",
                                                INDEX(
                                                    Insumos!F:F,
                                                    MATCH(
                                                        A536&amp;B536,
                                                        Insumos!I:I,
                                                        0)
                                                ),
                                                0
                                            ),
                                            "Não encontrado"),
                                        IFERROR(
                                            INDEX(S:S,
                                                MATCH(
                                                    A536&amp;B536,AG:AG,
                                                    0)
                                            ),
                                            "Não encontrado")
                                    )</f>
        <v>0</v>
      </c>
      <c r="S536" s="72">
        <f>R536*G536/1</f>
        <v>0</v>
      </c>
      <c r="T536" s="72">
        <f>IF(
                        C536="INSUMO",
                                        IFERROR(
                                            IF(
                                                INDEX(
                                                    Insumos!C:C,
                                                    MATCH(
                                                        A536&amp;B536,
                                                        Insumos!I:I,
                                                        0)
                                                )="Comissionamento",
                                                INDEX(
                                                    Insumos!F:F,
                                                    MATCH(
                                                        A536&amp;B536,
                                                        Insumos!I:I,
                                                        0)
                                                ),
                                                0
                                            ),
                                            "Não encontrado"),
                                        IFERROR(
                                            INDEX(U:U,
                                                MATCH(
                                                    A536&amp;B536,AG:AG,
                                                    0)
                                            ),
                                            "Não encontrado")
                                    )</f>
        <v>0</v>
      </c>
      <c r="U536" s="72">
        <f>T536*G536/1</f>
        <v>0</v>
      </c>
      <c r="V536" s="72">
        <f>IF(
                        C536="INSUMO",
                                        IFERROR(
                                            IF(
                                                INDEX(
                                                    Insumos!C:C,
                                                    MATCH(
                                                        A536&amp;B536,
                                                        Insumos!I:I,
                                                        0)
                                                )="Verba",
                                                INDEX(
                                                    Insumos!F:F,
                                                    MATCH(
                                                        A536&amp;B536,
                                                        Insumos!I:I,
                                                        0)
                                                ),
                                                0
                                            ),
                                            "Não encontrado"),
                                        IFERROR(
                                            INDEX(W:W,
                                                MATCH(
                                                    A536&amp;B536,AG:AG,
                                                    0)
                                            ),
                                            "Não encontrado")
                                    )</f>
        <v>0</v>
      </c>
      <c r="W536" s="72">
        <f>V536*G536/1</f>
        <v>0</v>
      </c>
      <c r="X536" s="72">
        <f>IF(
                        C536="INSUMO",
                                        IFERROR(
                                            IF(
                                                INDEX(
                                                    Insumos!C:C,
                                                    MATCH(
                                                        A536&amp;B536,
                                                        Insumos!I:I,
                                                        0)
                                                )="Outro",
                                                INDEX(
                                                    Insumos!F:F,
                                                    MATCH(
                                                        A536&amp;B536,
                                                        Insumos!I:I,
                                                        0)
                                                ),
                                                0
                                            ),
                                            "Não encontrado"),
                                        IFERROR(
                                            INDEX(Y:Y,
                                                MATCH(
                                                    A536&amp;B536,AG:AG,
                                                    0)
                                            ),
                                            "Não encontrado")
                                    )</f>
        <v>0</v>
      </c>
      <c r="Y536" s="72">
        <f>X536*G536/1</f>
        <v>0</v>
      </c>
      <c r="Z536" s="72">
        <f>IF(
                            C536="INSUMO",
                            IFERROR(
                                INDEX(
                                    Insumos!F:F,
                                    MATCH(
                                        A536&amp;B536,
                                        Insumos!I:I,
                                        0)
                                ),
                                "Não encontrado"),
                            IFERROR(
                                INDEX(AA:AA,
                                    MATCH(
                                        A536&amp;B536,AG:AG,
                                        0)
                                ),
                                "Não encontrado")
                        )</f>
        <v>11.29</v>
      </c>
      <c r="AA536" s="72">
        <f>G536*Z536</f>
        <v>11.29</v>
      </c>
      <c r="AB536" s="73"/>
      <c r="AC536" s="73"/>
      <c r="AD536" s="70" t="s">
        <v>39</v>
      </c>
      <c r="AE536" s="74"/>
      <c r="AF536" s="74"/>
    </row>
    <row r="537" spans="1:33" x14ac:dyDescent="0.25">
      <c r="A537" s="136" t="s">
        <v>618</v>
      </c>
      <c r="B537" s="51" t="s">
        <v>76</v>
      </c>
      <c r="C537" s="52" t="s">
        <v>39</v>
      </c>
      <c r="D537" s="53" t="s">
        <v>40</v>
      </c>
      <c r="E537" s="53" t="s">
        <v>619</v>
      </c>
      <c r="F537" s="54" t="s">
        <v>78</v>
      </c>
      <c r="G537" s="55"/>
      <c r="H537" s="56"/>
      <c r="I537" s="56">
        <f>SUM(I538:I540)</f>
        <v>25.29</v>
      </c>
      <c r="J537" s="56"/>
      <c r="K537" s="56">
        <f>SUM(K538:K540)</f>
        <v>7.7449455599999997</v>
      </c>
      <c r="L537" s="56"/>
      <c r="M537" s="56">
        <f>SUM(M538:M540)</f>
        <v>6.7249455600000001</v>
      </c>
      <c r="N537" s="56"/>
      <c r="O537" s="56">
        <f>SUM(O538:O540)</f>
        <v>0</v>
      </c>
      <c r="P537" s="56"/>
      <c r="Q537" s="56">
        <f>SUM(Q538:Q540)</f>
        <v>0</v>
      </c>
      <c r="R537" s="56"/>
      <c r="S537" s="56">
        <f>SUM(S538:S540)</f>
        <v>0</v>
      </c>
      <c r="T537" s="56"/>
      <c r="U537" s="56">
        <f>SUM(U538:U540)</f>
        <v>0</v>
      </c>
      <c r="V537" s="56"/>
      <c r="W537" s="56">
        <f>SUM(W538:W540)</f>
        <v>0</v>
      </c>
      <c r="X537" s="56"/>
      <c r="Y537" s="56">
        <f>SUM(Y538:Y540)</f>
        <v>1.02</v>
      </c>
      <c r="Z537" s="56"/>
      <c r="AA537" s="56">
        <f>SUM(AA538:AA540)</f>
        <v>33.034945559999997</v>
      </c>
      <c r="AB537" s="57" t="s">
        <v>39</v>
      </c>
      <c r="AC537" s="57"/>
      <c r="AD537" s="53" t="s">
        <v>39</v>
      </c>
      <c r="AE537" s="58" t="s">
        <v>39</v>
      </c>
      <c r="AF537" s="58" t="s">
        <v>79</v>
      </c>
      <c r="AG537" t="str">
        <f>A537&amp;B537&amp;C537</f>
        <v>0120PRÓPRIA</v>
      </c>
    </row>
    <row r="538" spans="1:33" x14ac:dyDescent="0.25">
      <c r="A538" s="137" t="s">
        <v>189</v>
      </c>
      <c r="B538" s="68" t="s">
        <v>38</v>
      </c>
      <c r="C538" s="69" t="s">
        <v>86</v>
      </c>
      <c r="D538" s="70" t="s">
        <v>40</v>
      </c>
      <c r="E538" s="70" t="s">
        <v>190</v>
      </c>
      <c r="F538" s="71" t="s">
        <v>90</v>
      </c>
      <c r="G538" s="71">
        <v>0.1</v>
      </c>
      <c r="H538" s="72">
        <f>IF(
                        C538="INSUMO",
                                        IFERROR(
                                            IF(
                                                INDEX(
                                                    Insumos!C:C,
                                                    MATCH(
                                                        A538&amp;B538,
                                                        Insumos!I:I,
                                                        0)
                                                )="Material",
                                                INDEX(
                                                    Insumos!F:F,
                                                    MATCH(
                                                        A538&amp;B538,
                                                        Insumos!I:I,
                                                        0)
                                                ),
                                                0
                                            ),
                                            "Não encontrado"),
                                        IFERROR(
                                            INDEX(I:I,
                                                MATCH(
                                                    A538&amp;B538,AG:AG,
                                                    0)
                                            ),
                                            "Não encontrado")
                                    )</f>
        <v>0</v>
      </c>
      <c r="I538" s="72">
        <f>H538*G538/1</f>
        <v>0</v>
      </c>
      <c r="J538" s="72">
        <f t="shared" ref="J538:K540" si="341">T538 + N538 + L538 + X538 + R538 + P538 + V538</f>
        <v>30.794416399999996</v>
      </c>
      <c r="K538" s="72">
        <f t="shared" si="341"/>
        <v>3.0794416399999998</v>
      </c>
      <c r="L538" s="72">
        <f>IF(
                        C538="INSUMO",
                                        IFERROR(
                                            IF(
                                                INDEX(
                                                    Insumos!C:C,
                                                    MATCH(
                                                        A538&amp;B538,
                                                        Insumos!I:I,
                                                        0)
                                                )="Mao_obra",
                                                INDEX(
                                                    Insumos!F:F,
                                                    MATCH(
                                                        A538&amp;B538,
                                                        Insumos!I:I,
                                                        0)
                                                ),
                                                0
                                            ),
                                            "Não encontrado"),
                                        IFERROR(
                                            INDEX(M:M,
                                                MATCH(
                                                    A538&amp;B538,AG:AG,
                                                    0)
                                            ),
                                            "Não encontrado")
                                    )</f>
        <v>25.694416399999998</v>
      </c>
      <c r="M538" s="72">
        <f>L538*G538/1</f>
        <v>2.56944164</v>
      </c>
      <c r="N538" s="72">
        <f>IF(
                        C538="INSUMO",
                                        IFERROR(
                                            IF(
                                                INDEX(
                                                    Insumos!C:C,
                                                    MATCH(
                                                        A538&amp;B538,
                                                        Insumos!I:I,
                                                        0)
                                                )="Equipamento",
                                                INDEX(
                                                    Insumos!F:F,
                                                    MATCH(
                                                        A538&amp;B538,
                                                        Insumos!I:I,
                                                        0)
                                                ),
                                                0
                                            ),
                                            "Não encontrado"),
                                        IFERROR(
                                            INDEX(O:O,
                                                MATCH(
                                                    A538&amp;B538,AG:AG,
                                                    0)
                                            ),
                                            "Não encontrado")
                                    )</f>
        <v>0</v>
      </c>
      <c r="O538" s="72">
        <f>N538*G538/1</f>
        <v>0</v>
      </c>
      <c r="P538" s="72">
        <f>IF(
                        C538="INSUMO",
                                        IFERROR(
                                            IF(
                                                INDEX(
                                                    Insumos!C:C,
                                                    MATCH(
                                                        A538&amp;B538,
                                                        Insumos!I:I,
                                                        0)
                                                )="Transporte",
                                                INDEX(
                                                    Insumos!F:F,
                                                    MATCH(
                                                        A538&amp;B538,
                                                        Insumos!I:I,
                                                        0)
                                                ),
                                                0
                                            ),
                                            "Não encontrado"),
                                        IFERROR(
                                            INDEX(Q:Q,
                                                MATCH(
                                                    A538&amp;B538,AG:AG,
                                                    0)
                                            ),
                                            "Não encontrado")
                                    )</f>
        <v>0</v>
      </c>
      <c r="Q538" s="72">
        <f>P538*G538/1</f>
        <v>0</v>
      </c>
      <c r="R538" s="72">
        <f>IF(
                        C538="INSUMO",
                                        IFERROR(
                                            IF(
                                                INDEX(
                                                    Insumos!C:C,
                                                    MATCH(
                                                        A538&amp;B538,
                                                        Insumos!I:I,
                                                        0)
                                                )="Terceirizados",
                                                INDEX(
                                                    Insumos!F:F,
                                                    MATCH(
                                                        A538&amp;B538,
                                                        Insumos!I:I,
                                                        0)
                                                ),
                                                0
                                            ),
                                            "Não encontrado"),
                                        IFERROR(
                                            INDEX(S:S,
                                                MATCH(
                                                    A538&amp;B538,AG:AG,
                                                    0)
                                            ),
                                            "Não encontrado")
                                    )</f>
        <v>0</v>
      </c>
      <c r="S538" s="72">
        <f>R538*G538/1</f>
        <v>0</v>
      </c>
      <c r="T538" s="72">
        <f>IF(
                        C538="INSUMO",
                                        IFERROR(
                                            IF(
                                                INDEX(
                                                    Insumos!C:C,
                                                    MATCH(
                                                        A538&amp;B538,
                                                        Insumos!I:I,
                                                        0)
                                                )="Comissionamento",
                                                INDEX(
                                                    Insumos!F:F,
                                                    MATCH(
                                                        A538&amp;B538,
                                                        Insumos!I:I,
                                                        0)
                                                ),
                                                0
                                            ),
                                            "Não encontrado"),
                                        IFERROR(
                                            INDEX(U:U,
                                                MATCH(
                                                    A538&amp;B538,AG:AG,
                                                    0)
                                            ),
                                            "Não encontrado")
                                    )</f>
        <v>0</v>
      </c>
      <c r="U538" s="72">
        <f>T538*G538/1</f>
        <v>0</v>
      </c>
      <c r="V538" s="72">
        <f>IF(
                        C538="INSUMO",
                                        IFERROR(
                                            IF(
                                                INDEX(
                                                    Insumos!C:C,
                                                    MATCH(
                                                        A538&amp;B538,
                                                        Insumos!I:I,
                                                        0)
                                                )="Verba",
                                                INDEX(
                                                    Insumos!F:F,
                                                    MATCH(
                                                        A538&amp;B538,
                                                        Insumos!I:I,
                                                        0)
                                                ),
                                                0
                                            ),
                                            "Não encontrado"),
                                        IFERROR(
                                            INDEX(W:W,
                                                MATCH(
                                                    A538&amp;B538,AG:AG,
                                                    0)
                                            ),
                                            "Não encontrado")
                                    )</f>
        <v>0</v>
      </c>
      <c r="W538" s="72">
        <f>V538*G538/1</f>
        <v>0</v>
      </c>
      <c r="X538" s="72">
        <f>IF(
                        C538="INSUMO",
                                        IFERROR(
                                            IF(
                                                INDEX(
                                                    Insumos!C:C,
                                                    MATCH(
                                                        A538&amp;B538,
                                                        Insumos!I:I,
                                                        0)
                                                )="Outro",
                                                INDEX(
                                                    Insumos!F:F,
                                                    MATCH(
                                                        A538&amp;B538,
                                                        Insumos!I:I,
                                                        0)
                                                ),
                                                0
                                            ),
                                            "Não encontrado"),
                                        IFERROR(
                                            INDEX(Y:Y,
                                                MATCH(
                                                    A538&amp;B538,AG:AG,
                                                    0)
                                            ),
                                            "Não encontrado")
                                    )</f>
        <v>5.0999999999999996</v>
      </c>
      <c r="Y538" s="72">
        <f>X538*G538/1</f>
        <v>0.51</v>
      </c>
      <c r="Z538" s="72">
        <f>IF(
                            C538="INSUMO",
                            IFERROR(
                                INDEX(
                                    Insumos!F:F,
                                    MATCH(
                                        A538&amp;B538,
                                        Insumos!I:I,
                                        0)
                                ),
                                "Não encontrado"),
                            IFERROR(
                                INDEX(AA:AA,
                                    MATCH(
                                        A538&amp;B538,AG:AG,
                                        0)
                                ),
                                "Não encontrado")
                        )</f>
        <v>30.794416399999999</v>
      </c>
      <c r="AA538" s="72">
        <f>G538*Z538</f>
        <v>3.0794416400000002</v>
      </c>
      <c r="AB538" s="73"/>
      <c r="AC538" s="73"/>
      <c r="AD538" s="70" t="s">
        <v>39</v>
      </c>
      <c r="AE538" s="74"/>
      <c r="AF538" s="74"/>
    </row>
    <row r="539" spans="1:33" x14ac:dyDescent="0.25">
      <c r="A539" s="138" t="s">
        <v>191</v>
      </c>
      <c r="B539" s="60" t="s">
        <v>38</v>
      </c>
      <c r="C539" s="61" t="s">
        <v>86</v>
      </c>
      <c r="D539" s="62" t="s">
        <v>40</v>
      </c>
      <c r="E539" s="62" t="s">
        <v>192</v>
      </c>
      <c r="F539" s="63" t="s">
        <v>90</v>
      </c>
      <c r="G539" s="63">
        <v>0.1</v>
      </c>
      <c r="H539" s="64">
        <f>IF(
                        C539="INSUMO",
                                        IFERROR(
                                            IF(
                                                INDEX(
                                                    Insumos!C:C,
                                                    MATCH(
                                                        A539&amp;B539,
                                                        Insumos!I:I,
                                                        0)
                                                )="Material",
                                                INDEX(
                                                    Insumos!F:F,
                                                    MATCH(
                                                        A539&amp;B539,
                                                        Insumos!I:I,
                                                        0)
                                                ),
                                                0
                                            ),
                                            "Não encontrado"),
                                        IFERROR(
                                            INDEX(I:I,
                                                MATCH(
                                                    A539&amp;B539,AG:AG,
                                                    0)
                                            ),
                                            "Não encontrado")
                                    )</f>
        <v>0</v>
      </c>
      <c r="I539" s="64">
        <f>H539*G539/1</f>
        <v>0</v>
      </c>
      <c r="J539" s="64">
        <f t="shared" si="341"/>
        <v>46.655039200000004</v>
      </c>
      <c r="K539" s="64">
        <f t="shared" si="341"/>
        <v>4.6655039199999999</v>
      </c>
      <c r="L539" s="64">
        <f>IF(
                        C539="INSUMO",
                                        IFERROR(
                                            IF(
                                                INDEX(
                                                    Insumos!C:C,
                                                    MATCH(
                                                        A539&amp;B539,
                                                        Insumos!I:I,
                                                        0)
                                                )="Mao_obra",
                                                INDEX(
                                                    Insumos!F:F,
                                                    MATCH(
                                                        A539&amp;B539,
                                                        Insumos!I:I,
                                                        0)
                                                ),
                                                0
                                            ),
                                            "Não encontrado"),
                                        IFERROR(
                                            INDEX(M:M,
                                                MATCH(
                                                    A539&amp;B539,AG:AG,
                                                    0)
                                            ),
                                            "Não encontrado")
                                    )</f>
        <v>41.555039200000003</v>
      </c>
      <c r="M539" s="64">
        <f>L539*G539/1</f>
        <v>4.1555039200000001</v>
      </c>
      <c r="N539" s="64">
        <f>IF(
                        C539="INSUMO",
                                        IFERROR(
                                            IF(
                                                INDEX(
                                                    Insumos!C:C,
                                                    MATCH(
                                                        A539&amp;B539,
                                                        Insumos!I:I,
                                                        0)
                                                )="Equipamento",
                                                INDEX(
                                                    Insumos!F:F,
                                                    MATCH(
                                                        A539&amp;B539,
                                                        Insumos!I:I,
                                                        0)
                                                ),
                                                0
                                            ),
                                            "Não encontrado"),
                                        IFERROR(
                                            INDEX(O:O,
                                                MATCH(
                                                    A539&amp;B539,AG:AG,
                                                    0)
                                            ),
                                            "Não encontrado")
                                    )</f>
        <v>0</v>
      </c>
      <c r="O539" s="64">
        <f>N539*G539/1</f>
        <v>0</v>
      </c>
      <c r="P539" s="64">
        <f>IF(
                        C539="INSUMO",
                                        IFERROR(
                                            IF(
                                                INDEX(
                                                    Insumos!C:C,
                                                    MATCH(
                                                        A539&amp;B539,
                                                        Insumos!I:I,
                                                        0)
                                                )="Transporte",
                                                INDEX(
                                                    Insumos!F:F,
                                                    MATCH(
                                                        A539&amp;B539,
                                                        Insumos!I:I,
                                                        0)
                                                ),
                                                0
                                            ),
                                            "Não encontrado"),
                                        IFERROR(
                                            INDEX(Q:Q,
                                                MATCH(
                                                    A539&amp;B539,AG:AG,
                                                    0)
                                            ),
                                            "Não encontrado")
                                    )</f>
        <v>0</v>
      </c>
      <c r="Q539" s="64">
        <f>P539*G539/1</f>
        <v>0</v>
      </c>
      <c r="R539" s="64">
        <f>IF(
                        C539="INSUMO",
                                        IFERROR(
                                            IF(
                                                INDEX(
                                                    Insumos!C:C,
                                                    MATCH(
                                                        A539&amp;B539,
                                                        Insumos!I:I,
                                                        0)
                                                )="Terceirizados",
                                                INDEX(
                                                    Insumos!F:F,
                                                    MATCH(
                                                        A539&amp;B539,
                                                        Insumos!I:I,
                                                        0)
                                                ),
                                                0
                                            ),
                                            "Não encontrado"),
                                        IFERROR(
                                            INDEX(S:S,
                                                MATCH(
                                                    A539&amp;B539,AG:AG,
                                                    0)
                                            ),
                                            "Não encontrado")
                                    )</f>
        <v>0</v>
      </c>
      <c r="S539" s="64">
        <f>R539*G539/1</f>
        <v>0</v>
      </c>
      <c r="T539" s="64">
        <f>IF(
                        C539="INSUMO",
                                        IFERROR(
                                            IF(
                                                INDEX(
                                                    Insumos!C:C,
                                                    MATCH(
                                                        A539&amp;B539,
                                                        Insumos!I:I,
                                                        0)
                                                )="Comissionamento",
                                                INDEX(
                                                    Insumos!F:F,
                                                    MATCH(
                                                        A539&amp;B539,
                                                        Insumos!I:I,
                                                        0)
                                                ),
                                                0
                                            ),
                                            "Não encontrado"),
                                        IFERROR(
                                            INDEX(U:U,
                                                MATCH(
                                                    A539&amp;B539,AG:AG,
                                                    0)
                                            ),
                                            "Não encontrado")
                                    )</f>
        <v>0</v>
      </c>
      <c r="U539" s="64">
        <f>T539*G539/1</f>
        <v>0</v>
      </c>
      <c r="V539" s="64">
        <f>IF(
                        C539="INSUMO",
                                        IFERROR(
                                            IF(
                                                INDEX(
                                                    Insumos!C:C,
                                                    MATCH(
                                                        A539&amp;B539,
                                                        Insumos!I:I,
                                                        0)
                                                )="Verba",
                                                INDEX(
                                                    Insumos!F:F,
                                                    MATCH(
                                                        A539&amp;B539,
                                                        Insumos!I:I,
                                                        0)
                                                ),
                                                0
                                            ),
                                            "Não encontrado"),
                                        IFERROR(
                                            INDEX(W:W,
                                                MATCH(
                                                    A539&amp;B539,AG:AG,
                                                    0)
                                            ),
                                            "Não encontrado")
                                    )</f>
        <v>0</v>
      </c>
      <c r="W539" s="64">
        <f>V539*G539/1</f>
        <v>0</v>
      </c>
      <c r="X539" s="64">
        <f>IF(
                        C539="INSUMO",
                                        IFERROR(
                                            IF(
                                                INDEX(
                                                    Insumos!C:C,
                                                    MATCH(
                                                        A539&amp;B539,
                                                        Insumos!I:I,
                                                        0)
                                                )="Outro",
                                                INDEX(
                                                    Insumos!F:F,
                                                    MATCH(
                                                        A539&amp;B539,
                                                        Insumos!I:I,
                                                        0)
                                                ),
                                                0
                                            ),
                                            "Não encontrado"),
                                        IFERROR(
                                            INDEX(Y:Y,
                                                MATCH(
                                                    A539&amp;B539,AG:AG,
                                                    0)
                                            ),
                                            "Não encontrado")
                                    )</f>
        <v>5.0999999999999996</v>
      </c>
      <c r="Y539" s="64">
        <f>X539*G539/1</f>
        <v>0.51</v>
      </c>
      <c r="Z539" s="64">
        <f>IF(
                            C539="INSUMO",
                            IFERROR(
                                INDEX(
                                    Insumos!F:F,
                                    MATCH(
                                        A539&amp;B539,
                                        Insumos!I:I,
                                        0)
                                ),
                                "Não encontrado"),
                            IFERROR(
                                INDEX(AA:AA,
                                    MATCH(
                                        A539&amp;B539,AG:AG,
                                        0)
                                ),
                                "Não encontrado")
                        )</f>
        <v>46.655039200000004</v>
      </c>
      <c r="AA539" s="64">
        <f>G539*Z539</f>
        <v>4.6655039200000008</v>
      </c>
      <c r="AB539" s="65"/>
      <c r="AC539" s="65"/>
      <c r="AD539" s="62" t="s">
        <v>39</v>
      </c>
      <c r="AE539" s="66"/>
      <c r="AF539" s="66"/>
    </row>
    <row r="540" spans="1:33" x14ac:dyDescent="0.25">
      <c r="A540" s="137" t="s">
        <v>620</v>
      </c>
      <c r="B540" s="68" t="s">
        <v>76</v>
      </c>
      <c r="C540" s="69" t="s">
        <v>45</v>
      </c>
      <c r="D540" s="70" t="s">
        <v>40</v>
      </c>
      <c r="E540" s="70" t="s">
        <v>621</v>
      </c>
      <c r="F540" s="71" t="s">
        <v>78</v>
      </c>
      <c r="G540" s="71">
        <v>1</v>
      </c>
      <c r="H540" s="72">
        <f>IF(
                        C540="INSUMO",
                                        IFERROR(
                                            IF(
                                                INDEX(
                                                    Insumos!C:C,
                                                    MATCH(
                                                        A540&amp;B540,
                                                        Insumos!I:I,
                                                        0)
                                                )="Material",
                                                INDEX(
                                                    Insumos!F:F,
                                                    MATCH(
                                                        A540&amp;B540,
                                                        Insumos!I:I,
                                                        0)
                                                ),
                                                0
                                            ),
                                            "Não encontrado"),
                                        IFERROR(
                                            INDEX(I:I,
                                                MATCH(
                                                    A540&amp;B540,AG:AG,
                                                    0)
                                            ),
                                            "Não encontrado")
                                    )</f>
        <v>25.29</v>
      </c>
      <c r="I540" s="72">
        <f>H540*G540/1</f>
        <v>25.29</v>
      </c>
      <c r="J540" s="72">
        <f t="shared" si="341"/>
        <v>0</v>
      </c>
      <c r="K540" s="72">
        <f t="shared" si="341"/>
        <v>0</v>
      </c>
      <c r="L540" s="72">
        <f>IF(
                        C540="INSUMO",
                                        IFERROR(
                                            IF(
                                                INDEX(
                                                    Insumos!C:C,
                                                    MATCH(
                                                        A540&amp;B540,
                                                        Insumos!I:I,
                                                        0)
                                                )="Mao_obra",
                                                INDEX(
                                                    Insumos!F:F,
                                                    MATCH(
                                                        A540&amp;B540,
                                                        Insumos!I:I,
                                                        0)
                                                ),
                                                0
                                            ),
                                            "Não encontrado"),
                                        IFERROR(
                                            INDEX(M:M,
                                                MATCH(
                                                    A540&amp;B540,AG:AG,
                                                    0)
                                            ),
                                            "Não encontrado")
                                    )</f>
        <v>0</v>
      </c>
      <c r="M540" s="72">
        <f>L540*G540/1</f>
        <v>0</v>
      </c>
      <c r="N540" s="72">
        <f>IF(
                        C540="INSUMO",
                                        IFERROR(
                                            IF(
                                                INDEX(
                                                    Insumos!C:C,
                                                    MATCH(
                                                        A540&amp;B540,
                                                        Insumos!I:I,
                                                        0)
                                                )="Equipamento",
                                                INDEX(
                                                    Insumos!F:F,
                                                    MATCH(
                                                        A540&amp;B540,
                                                        Insumos!I:I,
                                                        0)
                                                ),
                                                0
                                            ),
                                            "Não encontrado"),
                                        IFERROR(
                                            INDEX(O:O,
                                                MATCH(
                                                    A540&amp;B540,AG:AG,
                                                    0)
                                            ),
                                            "Não encontrado")
                                    )</f>
        <v>0</v>
      </c>
      <c r="O540" s="72">
        <f>N540*G540/1</f>
        <v>0</v>
      </c>
      <c r="P540" s="72">
        <f>IF(
                        C540="INSUMO",
                                        IFERROR(
                                            IF(
                                                INDEX(
                                                    Insumos!C:C,
                                                    MATCH(
                                                        A540&amp;B540,
                                                        Insumos!I:I,
                                                        0)
                                                )="Transporte",
                                                INDEX(
                                                    Insumos!F:F,
                                                    MATCH(
                                                        A540&amp;B540,
                                                        Insumos!I:I,
                                                        0)
                                                ),
                                                0
                                            ),
                                            "Não encontrado"),
                                        IFERROR(
                                            INDEX(Q:Q,
                                                MATCH(
                                                    A540&amp;B540,AG:AG,
                                                    0)
                                            ),
                                            "Não encontrado")
                                    )</f>
        <v>0</v>
      </c>
      <c r="Q540" s="72">
        <f>P540*G540/1</f>
        <v>0</v>
      </c>
      <c r="R540" s="72">
        <f>IF(
                        C540="INSUMO",
                                        IFERROR(
                                            IF(
                                                INDEX(
                                                    Insumos!C:C,
                                                    MATCH(
                                                        A540&amp;B540,
                                                        Insumos!I:I,
                                                        0)
                                                )="Terceirizados",
                                                INDEX(
                                                    Insumos!F:F,
                                                    MATCH(
                                                        A540&amp;B540,
                                                        Insumos!I:I,
                                                        0)
                                                ),
                                                0
                                            ),
                                            "Não encontrado"),
                                        IFERROR(
                                            INDEX(S:S,
                                                MATCH(
                                                    A540&amp;B540,AG:AG,
                                                    0)
                                            ),
                                            "Não encontrado")
                                    )</f>
        <v>0</v>
      </c>
      <c r="S540" s="72">
        <f>R540*G540/1</f>
        <v>0</v>
      </c>
      <c r="T540" s="72">
        <f>IF(
                        C540="INSUMO",
                                        IFERROR(
                                            IF(
                                                INDEX(
                                                    Insumos!C:C,
                                                    MATCH(
                                                        A540&amp;B540,
                                                        Insumos!I:I,
                                                        0)
                                                )="Comissionamento",
                                                INDEX(
                                                    Insumos!F:F,
                                                    MATCH(
                                                        A540&amp;B540,
                                                        Insumos!I:I,
                                                        0)
                                                ),
                                                0
                                            ),
                                            "Não encontrado"),
                                        IFERROR(
                                            INDEX(U:U,
                                                MATCH(
                                                    A540&amp;B540,AG:AG,
                                                    0)
                                            ),
                                            "Não encontrado")
                                    )</f>
        <v>0</v>
      </c>
      <c r="U540" s="72">
        <f>T540*G540/1</f>
        <v>0</v>
      </c>
      <c r="V540" s="72">
        <f>IF(
                        C540="INSUMO",
                                        IFERROR(
                                            IF(
                                                INDEX(
                                                    Insumos!C:C,
                                                    MATCH(
                                                        A540&amp;B540,
                                                        Insumos!I:I,
                                                        0)
                                                )="Verba",
                                                INDEX(
                                                    Insumos!F:F,
                                                    MATCH(
                                                        A540&amp;B540,
                                                        Insumos!I:I,
                                                        0)
                                                ),
                                                0
                                            ),
                                            "Não encontrado"),
                                        IFERROR(
                                            INDEX(W:W,
                                                MATCH(
                                                    A540&amp;B540,AG:AG,
                                                    0)
                                            ),
                                            "Não encontrado")
                                    )</f>
        <v>0</v>
      </c>
      <c r="W540" s="72">
        <f>V540*G540/1</f>
        <v>0</v>
      </c>
      <c r="X540" s="72">
        <f>IF(
                        C540="INSUMO",
                                        IFERROR(
                                            IF(
                                                INDEX(
                                                    Insumos!C:C,
                                                    MATCH(
                                                        A540&amp;B540,
                                                        Insumos!I:I,
                                                        0)
                                                )="Outro",
                                                INDEX(
                                                    Insumos!F:F,
                                                    MATCH(
                                                        A540&amp;B540,
                                                        Insumos!I:I,
                                                        0)
                                                ),
                                                0
                                            ),
                                            "Não encontrado"),
                                        IFERROR(
                                            INDEX(Y:Y,
                                                MATCH(
                                                    A540&amp;B540,AG:AG,
                                                    0)
                                            ),
                                            "Não encontrado")
                                    )</f>
        <v>0</v>
      </c>
      <c r="Y540" s="72">
        <f>X540*G540/1</f>
        <v>0</v>
      </c>
      <c r="Z540" s="72">
        <f>IF(
                            C540="INSUMO",
                            IFERROR(
                                INDEX(
                                    Insumos!F:F,
                                    MATCH(
                                        A540&amp;B540,
                                        Insumos!I:I,
                                        0)
                                ),
                                "Não encontrado"),
                            IFERROR(
                                INDEX(AA:AA,
                                    MATCH(
                                        A540&amp;B540,AG:AG,
                                        0)
                                ),
                                "Não encontrado")
                        )</f>
        <v>25.29</v>
      </c>
      <c r="AA540" s="72">
        <f>G540*Z540</f>
        <v>25.29</v>
      </c>
      <c r="AB540" s="73"/>
      <c r="AC540" s="73"/>
      <c r="AD540" s="70" t="s">
        <v>39</v>
      </c>
      <c r="AE540" s="74"/>
      <c r="AF540" s="74"/>
    </row>
    <row r="541" spans="1:33" x14ac:dyDescent="0.25">
      <c r="A541" s="136" t="s">
        <v>622</v>
      </c>
      <c r="B541" s="51" t="s">
        <v>76</v>
      </c>
      <c r="C541" s="52" t="s">
        <v>39</v>
      </c>
      <c r="D541" s="53" t="s">
        <v>40</v>
      </c>
      <c r="E541" s="53" t="s">
        <v>623</v>
      </c>
      <c r="F541" s="54" t="s">
        <v>78</v>
      </c>
      <c r="G541" s="55"/>
      <c r="H541" s="56"/>
      <c r="I541" s="56">
        <f>SUM(I542:I544)</f>
        <v>6.78</v>
      </c>
      <c r="J541" s="56"/>
      <c r="K541" s="56">
        <f>SUM(K542:K544)</f>
        <v>1.6227312507999998</v>
      </c>
      <c r="L541" s="56"/>
      <c r="M541" s="56">
        <f>SUM(M542:M544)</f>
        <v>1.3881312507999999</v>
      </c>
      <c r="N541" s="56"/>
      <c r="O541" s="56">
        <f>SUM(O542:O544)</f>
        <v>0</v>
      </c>
      <c r="P541" s="56"/>
      <c r="Q541" s="56">
        <f>SUM(Q542:Q544)</f>
        <v>0</v>
      </c>
      <c r="R541" s="56"/>
      <c r="S541" s="56">
        <f>SUM(S542:S544)</f>
        <v>0</v>
      </c>
      <c r="T541" s="56"/>
      <c r="U541" s="56">
        <f>SUM(U542:U544)</f>
        <v>0</v>
      </c>
      <c r="V541" s="56"/>
      <c r="W541" s="56">
        <f>SUM(W542:W544)</f>
        <v>0</v>
      </c>
      <c r="X541" s="56"/>
      <c r="Y541" s="56">
        <f>SUM(Y542:Y544)</f>
        <v>0.2346</v>
      </c>
      <c r="Z541" s="56"/>
      <c r="AA541" s="56">
        <f>SUM(AA542:AA544)</f>
        <v>8.4027312508000005</v>
      </c>
      <c r="AB541" s="57" t="s">
        <v>39</v>
      </c>
      <c r="AC541" s="57"/>
      <c r="AD541" s="53" t="s">
        <v>39</v>
      </c>
      <c r="AE541" s="58" t="s">
        <v>39</v>
      </c>
      <c r="AF541" s="58" t="s">
        <v>79</v>
      </c>
      <c r="AG541" t="str">
        <f>A541&amp;B541&amp;C541</f>
        <v>0121PRÓPRIA</v>
      </c>
    </row>
    <row r="542" spans="1:33" x14ac:dyDescent="0.25">
      <c r="A542" s="137" t="s">
        <v>189</v>
      </c>
      <c r="B542" s="68" t="s">
        <v>38</v>
      </c>
      <c r="C542" s="69" t="s">
        <v>86</v>
      </c>
      <c r="D542" s="70" t="s">
        <v>40</v>
      </c>
      <c r="E542" s="70" t="s">
        <v>190</v>
      </c>
      <c r="F542" s="71" t="s">
        <v>90</v>
      </c>
      <c r="G542" s="71">
        <v>3.3000000000000002E-2</v>
      </c>
      <c r="H542" s="72">
        <f>IF(
                        C542="INSUMO",
                                        IFERROR(
                                            IF(
                                                INDEX(
                                                    Insumos!C:C,
                                                    MATCH(
                                                        A542&amp;B542,
                                                        Insumos!I:I,
                                                        0)
                                                )="Material",
                                                INDEX(
                                                    Insumos!F:F,
                                                    MATCH(
                                                        A542&amp;B542,
                                                        Insumos!I:I,
                                                        0)
                                                ),
                                                0
                                            ),
                                            "Não encontrado"),
                                        IFERROR(
                                            INDEX(I:I,
                                                MATCH(
                                                    A542&amp;B542,AG:AG,
                                                    0)
                                            ),
                                            "Não encontrado")
                                    )</f>
        <v>0</v>
      </c>
      <c r="I542" s="72">
        <f>H542*G542/1</f>
        <v>0</v>
      </c>
      <c r="J542" s="72">
        <f t="shared" ref="J542:K544" si="342">T542 + N542 + L542 + X542 + R542 + P542 + V542</f>
        <v>30.794416399999996</v>
      </c>
      <c r="K542" s="72">
        <f t="shared" si="342"/>
        <v>1.0162157411999999</v>
      </c>
      <c r="L542" s="72">
        <f>IF(
                        C542="INSUMO",
                                        IFERROR(
                                            IF(
                                                INDEX(
                                                    Insumos!C:C,
                                                    MATCH(
                                                        A542&amp;B542,
                                                        Insumos!I:I,
                                                        0)
                                                )="Mao_obra",
                                                INDEX(
                                                    Insumos!F:F,
                                                    MATCH(
                                                        A542&amp;B542,
                                                        Insumos!I:I,
                                                        0)
                                                ),
                                                0
                                            ),
                                            "Não encontrado"),
                                        IFERROR(
                                            INDEX(M:M,
                                                MATCH(
                                                    A542&amp;B542,AG:AG,
                                                    0)
                                            ),
                                            "Não encontrado")
                                    )</f>
        <v>25.694416399999998</v>
      </c>
      <c r="M542" s="72">
        <f>L542*G542/1</f>
        <v>0.84791574120000002</v>
      </c>
      <c r="N542" s="72">
        <f>IF(
                        C542="INSUMO",
                                        IFERROR(
                                            IF(
                                                INDEX(
                                                    Insumos!C:C,
                                                    MATCH(
                                                        A542&amp;B542,
                                                        Insumos!I:I,
                                                        0)
                                                )="Equipamento",
                                                INDEX(
                                                    Insumos!F:F,
                                                    MATCH(
                                                        A542&amp;B542,
                                                        Insumos!I:I,
                                                        0)
                                                ),
                                                0
                                            ),
                                            "Não encontrado"),
                                        IFERROR(
                                            INDEX(O:O,
                                                MATCH(
                                                    A542&amp;B542,AG:AG,
                                                    0)
                                            ),
                                            "Não encontrado")
                                    )</f>
        <v>0</v>
      </c>
      <c r="O542" s="72">
        <f>N542*G542/1</f>
        <v>0</v>
      </c>
      <c r="P542" s="72">
        <f>IF(
                        C542="INSUMO",
                                        IFERROR(
                                            IF(
                                                INDEX(
                                                    Insumos!C:C,
                                                    MATCH(
                                                        A542&amp;B542,
                                                        Insumos!I:I,
                                                        0)
                                                )="Transporte",
                                                INDEX(
                                                    Insumos!F:F,
                                                    MATCH(
                                                        A542&amp;B542,
                                                        Insumos!I:I,
                                                        0)
                                                ),
                                                0
                                            ),
                                            "Não encontrado"),
                                        IFERROR(
                                            INDEX(Q:Q,
                                                MATCH(
                                                    A542&amp;B542,AG:AG,
                                                    0)
                                            ),
                                            "Não encontrado")
                                    )</f>
        <v>0</v>
      </c>
      <c r="Q542" s="72">
        <f>P542*G542/1</f>
        <v>0</v>
      </c>
      <c r="R542" s="72">
        <f>IF(
                        C542="INSUMO",
                                        IFERROR(
                                            IF(
                                                INDEX(
                                                    Insumos!C:C,
                                                    MATCH(
                                                        A542&amp;B542,
                                                        Insumos!I:I,
                                                        0)
                                                )="Terceirizados",
                                                INDEX(
                                                    Insumos!F:F,
                                                    MATCH(
                                                        A542&amp;B542,
                                                        Insumos!I:I,
                                                        0)
                                                ),
                                                0
                                            ),
                                            "Não encontrado"),
                                        IFERROR(
                                            INDEX(S:S,
                                                MATCH(
                                                    A542&amp;B542,AG:AG,
                                                    0)
                                            ),
                                            "Não encontrado")
                                    )</f>
        <v>0</v>
      </c>
      <c r="S542" s="72">
        <f>R542*G542/1</f>
        <v>0</v>
      </c>
      <c r="T542" s="72">
        <f>IF(
                        C542="INSUMO",
                                        IFERROR(
                                            IF(
                                                INDEX(
                                                    Insumos!C:C,
                                                    MATCH(
                                                        A542&amp;B542,
                                                        Insumos!I:I,
                                                        0)
                                                )="Comissionamento",
                                                INDEX(
                                                    Insumos!F:F,
                                                    MATCH(
                                                        A542&amp;B542,
                                                        Insumos!I:I,
                                                        0)
                                                ),
                                                0
                                            ),
                                            "Não encontrado"),
                                        IFERROR(
                                            INDEX(U:U,
                                                MATCH(
                                                    A542&amp;B542,AG:AG,
                                                    0)
                                            ),
                                            "Não encontrado")
                                    )</f>
        <v>0</v>
      </c>
      <c r="U542" s="72">
        <f>T542*G542/1</f>
        <v>0</v>
      </c>
      <c r="V542" s="72">
        <f>IF(
                        C542="INSUMO",
                                        IFERROR(
                                            IF(
                                                INDEX(
                                                    Insumos!C:C,
                                                    MATCH(
                                                        A542&amp;B542,
                                                        Insumos!I:I,
                                                        0)
                                                )="Verba",
                                                INDEX(
                                                    Insumos!F:F,
                                                    MATCH(
                                                        A542&amp;B542,
                                                        Insumos!I:I,
                                                        0)
                                                ),
                                                0
                                            ),
                                            "Não encontrado"),
                                        IFERROR(
                                            INDEX(W:W,
                                                MATCH(
                                                    A542&amp;B542,AG:AG,
                                                    0)
                                            ),
                                            "Não encontrado")
                                    )</f>
        <v>0</v>
      </c>
      <c r="W542" s="72">
        <f>V542*G542/1</f>
        <v>0</v>
      </c>
      <c r="X542" s="72">
        <f>IF(
                        C542="INSUMO",
                                        IFERROR(
                                            IF(
                                                INDEX(
                                                    Insumos!C:C,
                                                    MATCH(
                                                        A542&amp;B542,
                                                        Insumos!I:I,
                                                        0)
                                                )="Outro",
                                                INDEX(
                                                    Insumos!F:F,
                                                    MATCH(
                                                        A542&amp;B542,
                                                        Insumos!I:I,
                                                        0)
                                                ),
                                                0
                                            ),
                                            "Não encontrado"),
                                        IFERROR(
                                            INDEX(Y:Y,
                                                MATCH(
                                                    A542&amp;B542,AG:AG,
                                                    0)
                                            ),
                                            "Não encontrado")
                                    )</f>
        <v>5.0999999999999996</v>
      </c>
      <c r="Y542" s="72">
        <f>X542*G542/1</f>
        <v>0.16830000000000001</v>
      </c>
      <c r="Z542" s="72">
        <f>IF(
                            C542="INSUMO",
                            IFERROR(
                                INDEX(
                                    Insumos!F:F,
                                    MATCH(
                                        A542&amp;B542,
                                        Insumos!I:I,
                                        0)
                                ),
                                "Não encontrado"),
                            IFERROR(
                                INDEX(AA:AA,
                                    MATCH(
                                        A542&amp;B542,AG:AG,
                                        0)
                                ),
                                "Não encontrado")
                        )</f>
        <v>30.794416399999999</v>
      </c>
      <c r="AA542" s="72">
        <f>G542*Z542</f>
        <v>1.0162157412000001</v>
      </c>
      <c r="AB542" s="73"/>
      <c r="AC542" s="73"/>
      <c r="AD542" s="70" t="s">
        <v>39</v>
      </c>
      <c r="AE542" s="74"/>
      <c r="AF542" s="74"/>
    </row>
    <row r="543" spans="1:33" x14ac:dyDescent="0.25">
      <c r="A543" s="138" t="s">
        <v>191</v>
      </c>
      <c r="B543" s="60" t="s">
        <v>38</v>
      </c>
      <c r="C543" s="61" t="s">
        <v>86</v>
      </c>
      <c r="D543" s="62" t="s">
        <v>40</v>
      </c>
      <c r="E543" s="62" t="s">
        <v>192</v>
      </c>
      <c r="F543" s="63" t="s">
        <v>90</v>
      </c>
      <c r="G543" s="63">
        <v>1.2999999999999999E-2</v>
      </c>
      <c r="H543" s="64">
        <f>IF(
                        C543="INSUMO",
                                        IFERROR(
                                            IF(
                                                INDEX(
                                                    Insumos!C:C,
                                                    MATCH(
                                                        A543&amp;B543,
                                                        Insumos!I:I,
                                                        0)
                                                )="Material",
                                                INDEX(
                                                    Insumos!F:F,
                                                    MATCH(
                                                        A543&amp;B543,
                                                        Insumos!I:I,
                                                        0)
                                                ),
                                                0
                                            ),
                                            "Não encontrado"),
                                        IFERROR(
                                            INDEX(I:I,
                                                MATCH(
                                                    A543&amp;B543,AG:AG,
                                                    0)
                                            ),
                                            "Não encontrado")
                                    )</f>
        <v>0</v>
      </c>
      <c r="I543" s="64">
        <f>H543*G543/1</f>
        <v>0</v>
      </c>
      <c r="J543" s="64">
        <f t="shared" si="342"/>
        <v>46.655039200000004</v>
      </c>
      <c r="K543" s="64">
        <f t="shared" si="342"/>
        <v>0.6065155096</v>
      </c>
      <c r="L543" s="64">
        <f>IF(
                        C543="INSUMO",
                                        IFERROR(
                                            IF(
                                                INDEX(
                                                    Insumos!C:C,
                                                    MATCH(
                                                        A543&amp;B543,
                                                        Insumos!I:I,
                                                        0)
                                                )="Mao_obra",
                                                INDEX(
                                                    Insumos!F:F,
                                                    MATCH(
                                                        A543&amp;B543,
                                                        Insumos!I:I,
                                                        0)
                                                ),
                                                0
                                            ),
                                            "Não encontrado"),
                                        IFERROR(
                                            INDEX(M:M,
                                                MATCH(
                                                    A543&amp;B543,AG:AG,
                                                    0)
                                            ),
                                            "Não encontrado")
                                    )</f>
        <v>41.555039200000003</v>
      </c>
      <c r="M543" s="64">
        <f>L543*G543/1</f>
        <v>0.54021550959999998</v>
      </c>
      <c r="N543" s="64">
        <f>IF(
                        C543="INSUMO",
                                        IFERROR(
                                            IF(
                                                INDEX(
                                                    Insumos!C:C,
                                                    MATCH(
                                                        A543&amp;B543,
                                                        Insumos!I:I,
                                                        0)
                                                )="Equipamento",
                                                INDEX(
                                                    Insumos!F:F,
                                                    MATCH(
                                                        A543&amp;B543,
                                                        Insumos!I:I,
                                                        0)
                                                ),
                                                0
                                            ),
                                            "Não encontrado"),
                                        IFERROR(
                                            INDEX(O:O,
                                                MATCH(
                                                    A543&amp;B543,AG:AG,
                                                    0)
                                            ),
                                            "Não encontrado")
                                    )</f>
        <v>0</v>
      </c>
      <c r="O543" s="64">
        <f>N543*G543/1</f>
        <v>0</v>
      </c>
      <c r="P543" s="64">
        <f>IF(
                        C543="INSUMO",
                                        IFERROR(
                                            IF(
                                                INDEX(
                                                    Insumos!C:C,
                                                    MATCH(
                                                        A543&amp;B543,
                                                        Insumos!I:I,
                                                        0)
                                                )="Transporte",
                                                INDEX(
                                                    Insumos!F:F,
                                                    MATCH(
                                                        A543&amp;B543,
                                                        Insumos!I:I,
                                                        0)
                                                ),
                                                0
                                            ),
                                            "Não encontrado"),
                                        IFERROR(
                                            INDEX(Q:Q,
                                                MATCH(
                                                    A543&amp;B543,AG:AG,
                                                    0)
                                            ),
                                            "Não encontrado")
                                    )</f>
        <v>0</v>
      </c>
      <c r="Q543" s="64">
        <f>P543*G543/1</f>
        <v>0</v>
      </c>
      <c r="R543" s="64">
        <f>IF(
                        C543="INSUMO",
                                        IFERROR(
                                            IF(
                                                INDEX(
                                                    Insumos!C:C,
                                                    MATCH(
                                                        A543&amp;B543,
                                                        Insumos!I:I,
                                                        0)
                                                )="Terceirizados",
                                                INDEX(
                                                    Insumos!F:F,
                                                    MATCH(
                                                        A543&amp;B543,
                                                        Insumos!I:I,
                                                        0)
                                                ),
                                                0
                                            ),
                                            "Não encontrado"),
                                        IFERROR(
                                            INDEX(S:S,
                                                MATCH(
                                                    A543&amp;B543,AG:AG,
                                                    0)
                                            ),
                                            "Não encontrado")
                                    )</f>
        <v>0</v>
      </c>
      <c r="S543" s="64">
        <f>R543*G543/1</f>
        <v>0</v>
      </c>
      <c r="T543" s="64">
        <f>IF(
                        C543="INSUMO",
                                        IFERROR(
                                            IF(
                                                INDEX(
                                                    Insumos!C:C,
                                                    MATCH(
                                                        A543&amp;B543,
                                                        Insumos!I:I,
                                                        0)
                                                )="Comissionamento",
                                                INDEX(
                                                    Insumos!F:F,
                                                    MATCH(
                                                        A543&amp;B543,
                                                        Insumos!I:I,
                                                        0)
                                                ),
                                                0
                                            ),
                                            "Não encontrado"),
                                        IFERROR(
                                            INDEX(U:U,
                                                MATCH(
                                                    A543&amp;B543,AG:AG,
                                                    0)
                                            ),
                                            "Não encontrado")
                                    )</f>
        <v>0</v>
      </c>
      <c r="U543" s="64">
        <f>T543*G543/1</f>
        <v>0</v>
      </c>
      <c r="V543" s="64">
        <f>IF(
                        C543="INSUMO",
                                        IFERROR(
                                            IF(
                                                INDEX(
                                                    Insumos!C:C,
                                                    MATCH(
                                                        A543&amp;B543,
                                                        Insumos!I:I,
                                                        0)
                                                )="Verba",
                                                INDEX(
                                                    Insumos!F:F,
                                                    MATCH(
                                                        A543&amp;B543,
                                                        Insumos!I:I,
                                                        0)
                                                ),
                                                0
                                            ),
                                            "Não encontrado"),
                                        IFERROR(
                                            INDEX(W:W,
                                                MATCH(
                                                    A543&amp;B543,AG:AG,
                                                    0)
                                            ),
                                            "Não encontrado")
                                    )</f>
        <v>0</v>
      </c>
      <c r="W543" s="64">
        <f>V543*G543/1</f>
        <v>0</v>
      </c>
      <c r="X543" s="64">
        <f>IF(
                        C543="INSUMO",
                                        IFERROR(
                                            IF(
                                                INDEX(
                                                    Insumos!C:C,
                                                    MATCH(
                                                        A543&amp;B543,
                                                        Insumos!I:I,
                                                        0)
                                                )="Outro",
                                                INDEX(
                                                    Insumos!F:F,
                                                    MATCH(
                                                        A543&amp;B543,
                                                        Insumos!I:I,
                                                        0)
                                                ),
                                                0
                                            ),
                                            "Não encontrado"),
                                        IFERROR(
                                            INDEX(Y:Y,
                                                MATCH(
                                                    A543&amp;B543,AG:AG,
                                                    0)
                                            ),
                                            "Não encontrado")
                                    )</f>
        <v>5.0999999999999996</v>
      </c>
      <c r="Y543" s="64">
        <f>X543*G543/1</f>
        <v>6.6299999999999998E-2</v>
      </c>
      <c r="Z543" s="64">
        <f>IF(
                            C543="INSUMO",
                            IFERROR(
                                INDEX(
                                    Insumos!F:F,
                                    MATCH(
                                        A543&amp;B543,
                                        Insumos!I:I,
                                        0)
                                ),
                                "Não encontrado"),
                            IFERROR(
                                INDEX(AA:AA,
                                    MATCH(
                                        A543&amp;B543,AG:AG,
                                        0)
                                ),
                                "Não encontrado")
                        )</f>
        <v>46.655039200000004</v>
      </c>
      <c r="AA543" s="64">
        <f>G543*Z543</f>
        <v>0.6065155096</v>
      </c>
      <c r="AB543" s="65"/>
      <c r="AC543" s="65"/>
      <c r="AD543" s="62" t="s">
        <v>39</v>
      </c>
      <c r="AE543" s="66"/>
      <c r="AF543" s="66"/>
    </row>
    <row r="544" spans="1:33" x14ac:dyDescent="0.25">
      <c r="A544" s="137" t="s">
        <v>624</v>
      </c>
      <c r="B544" s="68" t="s">
        <v>38</v>
      </c>
      <c r="C544" s="69" t="s">
        <v>45</v>
      </c>
      <c r="D544" s="70" t="s">
        <v>40</v>
      </c>
      <c r="E544" s="70" t="s">
        <v>623</v>
      </c>
      <c r="F544" s="71" t="s">
        <v>78</v>
      </c>
      <c r="G544" s="71">
        <v>1</v>
      </c>
      <c r="H544" s="72">
        <f>IF(
                        C544="INSUMO",
                                        IFERROR(
                                            IF(
                                                INDEX(
                                                    Insumos!C:C,
                                                    MATCH(
                                                        A544&amp;B544,
                                                        Insumos!I:I,
                                                        0)
                                                )="Material",
                                                INDEX(
                                                    Insumos!F:F,
                                                    MATCH(
                                                        A544&amp;B544,
                                                        Insumos!I:I,
                                                        0)
                                                ),
                                                0
                                            ),
                                            "Não encontrado"),
                                        IFERROR(
                                            INDEX(I:I,
                                                MATCH(
                                                    A544&amp;B544,AG:AG,
                                                    0)
                                            ),
                                            "Não encontrado")
                                    )</f>
        <v>6.78</v>
      </c>
      <c r="I544" s="72">
        <f>H544*G544/1</f>
        <v>6.78</v>
      </c>
      <c r="J544" s="72">
        <f t="shared" si="342"/>
        <v>0</v>
      </c>
      <c r="K544" s="72">
        <f t="shared" si="342"/>
        <v>0</v>
      </c>
      <c r="L544" s="72">
        <f>IF(
                        C544="INSUMO",
                                        IFERROR(
                                            IF(
                                                INDEX(
                                                    Insumos!C:C,
                                                    MATCH(
                                                        A544&amp;B544,
                                                        Insumos!I:I,
                                                        0)
                                                )="Mao_obra",
                                                INDEX(
                                                    Insumos!F:F,
                                                    MATCH(
                                                        A544&amp;B544,
                                                        Insumos!I:I,
                                                        0)
                                                ),
                                                0
                                            ),
                                            "Não encontrado"),
                                        IFERROR(
                                            INDEX(M:M,
                                                MATCH(
                                                    A544&amp;B544,AG:AG,
                                                    0)
                                            ),
                                            "Não encontrado")
                                    )</f>
        <v>0</v>
      </c>
      <c r="M544" s="72">
        <f>L544*G544/1</f>
        <v>0</v>
      </c>
      <c r="N544" s="72">
        <f>IF(
                        C544="INSUMO",
                                        IFERROR(
                                            IF(
                                                INDEX(
                                                    Insumos!C:C,
                                                    MATCH(
                                                        A544&amp;B544,
                                                        Insumos!I:I,
                                                        0)
                                                )="Equipamento",
                                                INDEX(
                                                    Insumos!F:F,
                                                    MATCH(
                                                        A544&amp;B544,
                                                        Insumos!I:I,
                                                        0)
                                                ),
                                                0
                                            ),
                                            "Não encontrado"),
                                        IFERROR(
                                            INDEX(O:O,
                                                MATCH(
                                                    A544&amp;B544,AG:AG,
                                                    0)
                                            ),
                                            "Não encontrado")
                                    )</f>
        <v>0</v>
      </c>
      <c r="O544" s="72">
        <f>N544*G544/1</f>
        <v>0</v>
      </c>
      <c r="P544" s="72">
        <f>IF(
                        C544="INSUMO",
                                        IFERROR(
                                            IF(
                                                INDEX(
                                                    Insumos!C:C,
                                                    MATCH(
                                                        A544&amp;B544,
                                                        Insumos!I:I,
                                                        0)
                                                )="Transporte",
                                                INDEX(
                                                    Insumos!F:F,
                                                    MATCH(
                                                        A544&amp;B544,
                                                        Insumos!I:I,
                                                        0)
                                                ),
                                                0
                                            ),
                                            "Não encontrado"),
                                        IFERROR(
                                            INDEX(Q:Q,
                                                MATCH(
                                                    A544&amp;B544,AG:AG,
                                                    0)
                                            ),
                                            "Não encontrado")
                                    )</f>
        <v>0</v>
      </c>
      <c r="Q544" s="72">
        <f>P544*G544/1</f>
        <v>0</v>
      </c>
      <c r="R544" s="72">
        <f>IF(
                        C544="INSUMO",
                                        IFERROR(
                                            IF(
                                                INDEX(
                                                    Insumos!C:C,
                                                    MATCH(
                                                        A544&amp;B544,
                                                        Insumos!I:I,
                                                        0)
                                                )="Terceirizados",
                                                INDEX(
                                                    Insumos!F:F,
                                                    MATCH(
                                                        A544&amp;B544,
                                                        Insumos!I:I,
                                                        0)
                                                ),
                                                0
                                            ),
                                            "Não encontrado"),
                                        IFERROR(
                                            INDEX(S:S,
                                                MATCH(
                                                    A544&amp;B544,AG:AG,
                                                    0)
                                            ),
                                            "Não encontrado")
                                    )</f>
        <v>0</v>
      </c>
      <c r="S544" s="72">
        <f>R544*G544/1</f>
        <v>0</v>
      </c>
      <c r="T544" s="72">
        <f>IF(
                        C544="INSUMO",
                                        IFERROR(
                                            IF(
                                                INDEX(
                                                    Insumos!C:C,
                                                    MATCH(
                                                        A544&amp;B544,
                                                        Insumos!I:I,
                                                        0)
                                                )="Comissionamento",
                                                INDEX(
                                                    Insumos!F:F,
                                                    MATCH(
                                                        A544&amp;B544,
                                                        Insumos!I:I,
                                                        0)
                                                ),
                                                0
                                            ),
                                            "Não encontrado"),
                                        IFERROR(
                                            INDEX(U:U,
                                                MATCH(
                                                    A544&amp;B544,AG:AG,
                                                    0)
                                            ),
                                            "Não encontrado")
                                    )</f>
        <v>0</v>
      </c>
      <c r="U544" s="72">
        <f>T544*G544/1</f>
        <v>0</v>
      </c>
      <c r="V544" s="72">
        <f>IF(
                        C544="INSUMO",
                                        IFERROR(
                                            IF(
                                                INDEX(
                                                    Insumos!C:C,
                                                    MATCH(
                                                        A544&amp;B544,
                                                        Insumos!I:I,
                                                        0)
                                                )="Verba",
                                                INDEX(
                                                    Insumos!F:F,
                                                    MATCH(
                                                        A544&amp;B544,
                                                        Insumos!I:I,
                                                        0)
                                                ),
                                                0
                                            ),
                                            "Não encontrado"),
                                        IFERROR(
                                            INDEX(W:W,
                                                MATCH(
                                                    A544&amp;B544,AG:AG,
                                                    0)
                                            ),
                                            "Não encontrado")
                                    )</f>
        <v>0</v>
      </c>
      <c r="W544" s="72">
        <f>V544*G544/1</f>
        <v>0</v>
      </c>
      <c r="X544" s="72">
        <f>IF(
                        C544="INSUMO",
                                        IFERROR(
                                            IF(
                                                INDEX(
                                                    Insumos!C:C,
                                                    MATCH(
                                                        A544&amp;B544,
                                                        Insumos!I:I,
                                                        0)
                                                )="Outro",
                                                INDEX(
                                                    Insumos!F:F,
                                                    MATCH(
                                                        A544&amp;B544,
                                                        Insumos!I:I,
                                                        0)
                                                ),
                                                0
                                            ),
                                            "Não encontrado"),
                                        IFERROR(
                                            INDEX(Y:Y,
                                                MATCH(
                                                    A544&amp;B544,AG:AG,
                                                    0)
                                            ),
                                            "Não encontrado")
                                    )</f>
        <v>0</v>
      </c>
      <c r="Y544" s="72">
        <f>X544*G544/1</f>
        <v>0</v>
      </c>
      <c r="Z544" s="72">
        <f>IF(
                            C544="INSUMO",
                            IFERROR(
                                INDEX(
                                    Insumos!F:F,
                                    MATCH(
                                        A544&amp;B544,
                                        Insumos!I:I,
                                        0)
                                ),
                                "Não encontrado"),
                            IFERROR(
                                INDEX(AA:AA,
                                    MATCH(
                                        A544&amp;B544,AG:AG,
                                        0)
                                ),
                                "Não encontrado")
                        )</f>
        <v>6.78</v>
      </c>
      <c r="AA544" s="72">
        <f>G544*Z544</f>
        <v>6.78</v>
      </c>
      <c r="AB544" s="73"/>
      <c r="AC544" s="73"/>
      <c r="AD544" s="70" t="s">
        <v>39</v>
      </c>
      <c r="AE544" s="74"/>
      <c r="AF544" s="74"/>
    </row>
    <row r="545" spans="1:33" x14ac:dyDescent="0.25">
      <c r="A545" s="136" t="s">
        <v>625</v>
      </c>
      <c r="B545" s="51" t="s">
        <v>76</v>
      </c>
      <c r="C545" s="52" t="s">
        <v>39</v>
      </c>
      <c r="D545" s="53" t="s">
        <v>40</v>
      </c>
      <c r="E545" s="53" t="s">
        <v>626</v>
      </c>
      <c r="F545" s="54" t="s">
        <v>78</v>
      </c>
      <c r="G545" s="55"/>
      <c r="H545" s="56"/>
      <c r="I545" s="56">
        <f>SUM(I546:I548)</f>
        <v>5.03</v>
      </c>
      <c r="J545" s="56"/>
      <c r="K545" s="56">
        <f>SUM(K546:K548)</f>
        <v>9.9005547079999996</v>
      </c>
      <c r="L545" s="56"/>
      <c r="M545" s="56">
        <f>SUM(M546:M548)</f>
        <v>8.5235547079999989</v>
      </c>
      <c r="N545" s="56"/>
      <c r="O545" s="56">
        <f>SUM(O546:O548)</f>
        <v>0</v>
      </c>
      <c r="P545" s="56"/>
      <c r="Q545" s="56">
        <f>SUM(Q546:Q548)</f>
        <v>0</v>
      </c>
      <c r="R545" s="56"/>
      <c r="S545" s="56">
        <f>SUM(S546:S548)</f>
        <v>0</v>
      </c>
      <c r="T545" s="56"/>
      <c r="U545" s="56">
        <f>SUM(U546:U548)</f>
        <v>0</v>
      </c>
      <c r="V545" s="56"/>
      <c r="W545" s="56">
        <f>SUM(W546:W548)</f>
        <v>0</v>
      </c>
      <c r="X545" s="56"/>
      <c r="Y545" s="56">
        <f>SUM(Y546:Y548)</f>
        <v>1.377</v>
      </c>
      <c r="Z545" s="56"/>
      <c r="AA545" s="56">
        <f>SUM(AA546:AA548)</f>
        <v>14.930554708000003</v>
      </c>
      <c r="AB545" s="57" t="s">
        <v>39</v>
      </c>
      <c r="AC545" s="57"/>
      <c r="AD545" s="53" t="s">
        <v>39</v>
      </c>
      <c r="AE545" s="58" t="s">
        <v>39</v>
      </c>
      <c r="AF545" s="58" t="s">
        <v>79</v>
      </c>
      <c r="AG545" t="str">
        <f>A545&amp;B545&amp;C545</f>
        <v>0122PRÓPRIA</v>
      </c>
    </row>
    <row r="546" spans="1:33" x14ac:dyDescent="0.25">
      <c r="A546" s="137" t="s">
        <v>189</v>
      </c>
      <c r="B546" s="68" t="s">
        <v>38</v>
      </c>
      <c r="C546" s="69" t="s">
        <v>86</v>
      </c>
      <c r="D546" s="70" t="s">
        <v>40</v>
      </c>
      <c r="E546" s="70" t="s">
        <v>190</v>
      </c>
      <c r="F546" s="71" t="s">
        <v>90</v>
      </c>
      <c r="G546" s="71">
        <v>0.17</v>
      </c>
      <c r="H546" s="72">
        <f>IF(
                        C546="INSUMO",
                                        IFERROR(
                                            IF(
                                                INDEX(
                                                    Insumos!C:C,
                                                    MATCH(
                                                        A546&amp;B546,
                                                        Insumos!I:I,
                                                        0)
                                                )="Material",
                                                INDEX(
                                                    Insumos!F:F,
                                                    MATCH(
                                                        A546&amp;B546,
                                                        Insumos!I:I,
                                                        0)
                                                ),
                                                0
                                            ),
                                            "Não encontrado"),
                                        IFERROR(
                                            INDEX(I:I,
                                                MATCH(
                                                    A546&amp;B546,AG:AG,
                                                    0)
                                            ),
                                            "Não encontrado")
                                    )</f>
        <v>0</v>
      </c>
      <c r="I546" s="72">
        <f>H546*G546/1</f>
        <v>0</v>
      </c>
      <c r="J546" s="72">
        <f t="shared" ref="J546:K548" si="343">T546 + N546 + L546 + X546 + R546 + P546 + V546</f>
        <v>30.794416399999996</v>
      </c>
      <c r="K546" s="72">
        <f t="shared" si="343"/>
        <v>5.2350507879999997</v>
      </c>
      <c r="L546" s="72">
        <f>IF(
                        C546="INSUMO",
                                        IFERROR(
                                            IF(
                                                INDEX(
                                                    Insumos!C:C,
                                                    MATCH(
                                                        A546&amp;B546,
                                                        Insumos!I:I,
                                                        0)
                                                )="Mao_obra",
                                                INDEX(
                                                    Insumos!F:F,
                                                    MATCH(
                                                        A546&amp;B546,
                                                        Insumos!I:I,
                                                        0)
                                                ),
                                                0
                                            ),
                                            "Não encontrado"),
                                        IFERROR(
                                            INDEX(M:M,
                                                MATCH(
                                                    A546&amp;B546,AG:AG,
                                                    0)
                                            ),
                                            "Não encontrado")
                                    )</f>
        <v>25.694416399999998</v>
      </c>
      <c r="M546" s="72">
        <f>L546*G546/1</f>
        <v>4.3680507879999997</v>
      </c>
      <c r="N546" s="72">
        <f>IF(
                        C546="INSUMO",
                                        IFERROR(
                                            IF(
                                                INDEX(
                                                    Insumos!C:C,
                                                    MATCH(
                                                        A546&amp;B546,
                                                        Insumos!I:I,
                                                        0)
                                                )="Equipamento",
                                                INDEX(
                                                    Insumos!F:F,
                                                    MATCH(
                                                        A546&amp;B546,
                                                        Insumos!I:I,
                                                        0)
                                                ),
                                                0
                                            ),
                                            "Não encontrado"),
                                        IFERROR(
                                            INDEX(O:O,
                                                MATCH(
                                                    A546&amp;B546,AG:AG,
                                                    0)
                                            ),
                                            "Não encontrado")
                                    )</f>
        <v>0</v>
      </c>
      <c r="O546" s="72">
        <f>N546*G546/1</f>
        <v>0</v>
      </c>
      <c r="P546" s="72">
        <f>IF(
                        C546="INSUMO",
                                        IFERROR(
                                            IF(
                                                INDEX(
                                                    Insumos!C:C,
                                                    MATCH(
                                                        A546&amp;B546,
                                                        Insumos!I:I,
                                                        0)
                                                )="Transporte",
                                                INDEX(
                                                    Insumos!F:F,
                                                    MATCH(
                                                        A546&amp;B546,
                                                        Insumos!I:I,
                                                        0)
                                                ),
                                                0
                                            ),
                                            "Não encontrado"),
                                        IFERROR(
                                            INDEX(Q:Q,
                                                MATCH(
                                                    A546&amp;B546,AG:AG,
                                                    0)
                                            ),
                                            "Não encontrado")
                                    )</f>
        <v>0</v>
      </c>
      <c r="Q546" s="72">
        <f>P546*G546/1</f>
        <v>0</v>
      </c>
      <c r="R546" s="72">
        <f>IF(
                        C546="INSUMO",
                                        IFERROR(
                                            IF(
                                                INDEX(
                                                    Insumos!C:C,
                                                    MATCH(
                                                        A546&amp;B546,
                                                        Insumos!I:I,
                                                        0)
                                                )="Terceirizados",
                                                INDEX(
                                                    Insumos!F:F,
                                                    MATCH(
                                                        A546&amp;B546,
                                                        Insumos!I:I,
                                                        0)
                                                ),
                                                0
                                            ),
                                            "Não encontrado"),
                                        IFERROR(
                                            INDEX(S:S,
                                                MATCH(
                                                    A546&amp;B546,AG:AG,
                                                    0)
                                            ),
                                            "Não encontrado")
                                    )</f>
        <v>0</v>
      </c>
      <c r="S546" s="72">
        <f>R546*G546/1</f>
        <v>0</v>
      </c>
      <c r="T546" s="72">
        <f>IF(
                        C546="INSUMO",
                                        IFERROR(
                                            IF(
                                                INDEX(
                                                    Insumos!C:C,
                                                    MATCH(
                                                        A546&amp;B546,
                                                        Insumos!I:I,
                                                        0)
                                                )="Comissionamento",
                                                INDEX(
                                                    Insumos!F:F,
                                                    MATCH(
                                                        A546&amp;B546,
                                                        Insumos!I:I,
                                                        0)
                                                ),
                                                0
                                            ),
                                            "Não encontrado"),
                                        IFERROR(
                                            INDEX(U:U,
                                                MATCH(
                                                    A546&amp;B546,AG:AG,
                                                    0)
                                            ),
                                            "Não encontrado")
                                    )</f>
        <v>0</v>
      </c>
      <c r="U546" s="72">
        <f>T546*G546/1</f>
        <v>0</v>
      </c>
      <c r="V546" s="72">
        <f>IF(
                        C546="INSUMO",
                                        IFERROR(
                                            IF(
                                                INDEX(
                                                    Insumos!C:C,
                                                    MATCH(
                                                        A546&amp;B546,
                                                        Insumos!I:I,
                                                        0)
                                                )="Verba",
                                                INDEX(
                                                    Insumos!F:F,
                                                    MATCH(
                                                        A546&amp;B546,
                                                        Insumos!I:I,
                                                        0)
                                                ),
                                                0
                                            ),
                                            "Não encontrado"),
                                        IFERROR(
                                            INDEX(W:W,
                                                MATCH(
                                                    A546&amp;B546,AG:AG,
                                                    0)
                                            ),
                                            "Não encontrado")
                                    )</f>
        <v>0</v>
      </c>
      <c r="W546" s="72">
        <f>V546*G546/1</f>
        <v>0</v>
      </c>
      <c r="X546" s="72">
        <f>IF(
                        C546="INSUMO",
                                        IFERROR(
                                            IF(
                                                INDEX(
                                                    Insumos!C:C,
                                                    MATCH(
                                                        A546&amp;B546,
                                                        Insumos!I:I,
                                                        0)
                                                )="Outro",
                                                INDEX(
                                                    Insumos!F:F,
                                                    MATCH(
                                                        A546&amp;B546,
                                                        Insumos!I:I,
                                                        0)
                                                ),
                                                0
                                            ),
                                            "Não encontrado"),
                                        IFERROR(
                                            INDEX(Y:Y,
                                                MATCH(
                                                    A546&amp;B546,AG:AG,
                                                    0)
                                            ),
                                            "Não encontrado")
                                    )</f>
        <v>5.0999999999999996</v>
      </c>
      <c r="Y546" s="72">
        <f>X546*G546/1</f>
        <v>0.86699999999999999</v>
      </c>
      <c r="Z546" s="72">
        <f>IF(
                            C546="INSUMO",
                            IFERROR(
                                INDEX(
                                    Insumos!F:F,
                                    MATCH(
                                        A546&amp;B546,
                                        Insumos!I:I,
                                        0)
                                ),
                                "Não encontrado"),
                            IFERROR(
                                INDEX(AA:AA,
                                    MATCH(
                                        A546&amp;B546,AG:AG,
                                        0)
                                ),
                                "Não encontrado")
                        )</f>
        <v>30.794416399999999</v>
      </c>
      <c r="AA546" s="72">
        <f>G546*Z546</f>
        <v>5.2350507880000006</v>
      </c>
      <c r="AB546" s="73"/>
      <c r="AC546" s="73"/>
      <c r="AD546" s="70" t="s">
        <v>39</v>
      </c>
      <c r="AE546" s="74"/>
      <c r="AF546" s="74"/>
    </row>
    <row r="547" spans="1:33" x14ac:dyDescent="0.25">
      <c r="A547" s="138" t="s">
        <v>191</v>
      </c>
      <c r="B547" s="60" t="s">
        <v>38</v>
      </c>
      <c r="C547" s="61" t="s">
        <v>86</v>
      </c>
      <c r="D547" s="62" t="s">
        <v>40</v>
      </c>
      <c r="E547" s="62" t="s">
        <v>192</v>
      </c>
      <c r="F547" s="63" t="s">
        <v>90</v>
      </c>
      <c r="G547" s="63">
        <v>0.1</v>
      </c>
      <c r="H547" s="64">
        <f>IF(
                        C547="INSUMO",
                                        IFERROR(
                                            IF(
                                                INDEX(
                                                    Insumos!C:C,
                                                    MATCH(
                                                        A547&amp;B547,
                                                        Insumos!I:I,
                                                        0)
                                                )="Material",
                                                INDEX(
                                                    Insumos!F:F,
                                                    MATCH(
                                                        A547&amp;B547,
                                                        Insumos!I:I,
                                                        0)
                                                ),
                                                0
                                            ),
                                            "Não encontrado"),
                                        IFERROR(
                                            INDEX(I:I,
                                                MATCH(
                                                    A547&amp;B547,AG:AG,
                                                    0)
                                            ),
                                            "Não encontrado")
                                    )</f>
        <v>0</v>
      </c>
      <c r="I547" s="64">
        <f>H547*G547/1</f>
        <v>0</v>
      </c>
      <c r="J547" s="64">
        <f t="shared" si="343"/>
        <v>46.655039200000004</v>
      </c>
      <c r="K547" s="64">
        <f t="shared" si="343"/>
        <v>4.6655039199999999</v>
      </c>
      <c r="L547" s="64">
        <f>IF(
                        C547="INSUMO",
                                        IFERROR(
                                            IF(
                                                INDEX(
                                                    Insumos!C:C,
                                                    MATCH(
                                                        A547&amp;B547,
                                                        Insumos!I:I,
                                                        0)
                                                )="Mao_obra",
                                                INDEX(
                                                    Insumos!F:F,
                                                    MATCH(
                                                        A547&amp;B547,
                                                        Insumos!I:I,
                                                        0)
                                                ),
                                                0
                                            ),
                                            "Não encontrado"),
                                        IFERROR(
                                            INDEX(M:M,
                                                MATCH(
                                                    A547&amp;B547,AG:AG,
                                                    0)
                                            ),
                                            "Não encontrado")
                                    )</f>
        <v>41.555039200000003</v>
      </c>
      <c r="M547" s="64">
        <f>L547*G547/1</f>
        <v>4.1555039200000001</v>
      </c>
      <c r="N547" s="64">
        <f>IF(
                        C547="INSUMO",
                                        IFERROR(
                                            IF(
                                                INDEX(
                                                    Insumos!C:C,
                                                    MATCH(
                                                        A547&amp;B547,
                                                        Insumos!I:I,
                                                        0)
                                                )="Equipamento",
                                                INDEX(
                                                    Insumos!F:F,
                                                    MATCH(
                                                        A547&amp;B547,
                                                        Insumos!I:I,
                                                        0)
                                                ),
                                                0
                                            ),
                                            "Não encontrado"),
                                        IFERROR(
                                            INDEX(O:O,
                                                MATCH(
                                                    A547&amp;B547,AG:AG,
                                                    0)
                                            ),
                                            "Não encontrado")
                                    )</f>
        <v>0</v>
      </c>
      <c r="O547" s="64">
        <f>N547*G547/1</f>
        <v>0</v>
      </c>
      <c r="P547" s="64">
        <f>IF(
                        C547="INSUMO",
                                        IFERROR(
                                            IF(
                                                INDEX(
                                                    Insumos!C:C,
                                                    MATCH(
                                                        A547&amp;B547,
                                                        Insumos!I:I,
                                                        0)
                                                )="Transporte",
                                                INDEX(
                                                    Insumos!F:F,
                                                    MATCH(
                                                        A547&amp;B547,
                                                        Insumos!I:I,
                                                        0)
                                                ),
                                                0
                                            ),
                                            "Não encontrado"),
                                        IFERROR(
                                            INDEX(Q:Q,
                                                MATCH(
                                                    A547&amp;B547,AG:AG,
                                                    0)
                                            ),
                                            "Não encontrado")
                                    )</f>
        <v>0</v>
      </c>
      <c r="Q547" s="64">
        <f>P547*G547/1</f>
        <v>0</v>
      </c>
      <c r="R547" s="64">
        <f>IF(
                        C547="INSUMO",
                                        IFERROR(
                                            IF(
                                                INDEX(
                                                    Insumos!C:C,
                                                    MATCH(
                                                        A547&amp;B547,
                                                        Insumos!I:I,
                                                        0)
                                                )="Terceirizados",
                                                INDEX(
                                                    Insumos!F:F,
                                                    MATCH(
                                                        A547&amp;B547,
                                                        Insumos!I:I,
                                                        0)
                                                ),
                                                0
                                            ),
                                            "Não encontrado"),
                                        IFERROR(
                                            INDEX(S:S,
                                                MATCH(
                                                    A547&amp;B547,AG:AG,
                                                    0)
                                            ),
                                            "Não encontrado")
                                    )</f>
        <v>0</v>
      </c>
      <c r="S547" s="64">
        <f>R547*G547/1</f>
        <v>0</v>
      </c>
      <c r="T547" s="64">
        <f>IF(
                        C547="INSUMO",
                                        IFERROR(
                                            IF(
                                                INDEX(
                                                    Insumos!C:C,
                                                    MATCH(
                                                        A547&amp;B547,
                                                        Insumos!I:I,
                                                        0)
                                                )="Comissionamento",
                                                INDEX(
                                                    Insumos!F:F,
                                                    MATCH(
                                                        A547&amp;B547,
                                                        Insumos!I:I,
                                                        0)
                                                ),
                                                0
                                            ),
                                            "Não encontrado"),
                                        IFERROR(
                                            INDEX(U:U,
                                                MATCH(
                                                    A547&amp;B547,AG:AG,
                                                    0)
                                            ),
                                            "Não encontrado")
                                    )</f>
        <v>0</v>
      </c>
      <c r="U547" s="64">
        <f>T547*G547/1</f>
        <v>0</v>
      </c>
      <c r="V547" s="64">
        <f>IF(
                        C547="INSUMO",
                                        IFERROR(
                                            IF(
                                                INDEX(
                                                    Insumos!C:C,
                                                    MATCH(
                                                        A547&amp;B547,
                                                        Insumos!I:I,
                                                        0)
                                                )="Verba",
                                                INDEX(
                                                    Insumos!F:F,
                                                    MATCH(
                                                        A547&amp;B547,
                                                        Insumos!I:I,
                                                        0)
                                                ),
                                                0
                                            ),
                                            "Não encontrado"),
                                        IFERROR(
                                            INDEX(W:W,
                                                MATCH(
                                                    A547&amp;B547,AG:AG,
                                                    0)
                                            ),
                                            "Não encontrado")
                                    )</f>
        <v>0</v>
      </c>
      <c r="W547" s="64">
        <f>V547*G547/1</f>
        <v>0</v>
      </c>
      <c r="X547" s="64">
        <f>IF(
                        C547="INSUMO",
                                        IFERROR(
                                            IF(
                                                INDEX(
                                                    Insumos!C:C,
                                                    MATCH(
                                                        A547&amp;B547,
                                                        Insumos!I:I,
                                                        0)
                                                )="Outro",
                                                INDEX(
                                                    Insumos!F:F,
                                                    MATCH(
                                                        A547&amp;B547,
                                                        Insumos!I:I,
                                                        0)
                                                ),
                                                0
                                            ),
                                            "Não encontrado"),
                                        IFERROR(
                                            INDEX(Y:Y,
                                                MATCH(
                                                    A547&amp;B547,AG:AG,
                                                    0)
                                            ),
                                            "Não encontrado")
                                    )</f>
        <v>5.0999999999999996</v>
      </c>
      <c r="Y547" s="64">
        <f>X547*G547/1</f>
        <v>0.51</v>
      </c>
      <c r="Z547" s="64">
        <f>IF(
                            C547="INSUMO",
                            IFERROR(
                                INDEX(
                                    Insumos!F:F,
                                    MATCH(
                                        A547&amp;B547,
                                        Insumos!I:I,
                                        0)
                                ),
                                "Não encontrado"),
                            IFERROR(
                                INDEX(AA:AA,
                                    MATCH(
                                        A547&amp;B547,AG:AG,
                                        0)
                                ),
                                "Não encontrado")
                        )</f>
        <v>46.655039200000004</v>
      </c>
      <c r="AA547" s="64">
        <f>G547*Z547</f>
        <v>4.6655039200000008</v>
      </c>
      <c r="AB547" s="65"/>
      <c r="AC547" s="65"/>
      <c r="AD547" s="62" t="s">
        <v>39</v>
      </c>
      <c r="AE547" s="66"/>
      <c r="AF547" s="66"/>
    </row>
    <row r="548" spans="1:33" x14ac:dyDescent="0.25">
      <c r="A548" s="137" t="s">
        <v>627</v>
      </c>
      <c r="B548" s="68" t="s">
        <v>38</v>
      </c>
      <c r="C548" s="69" t="s">
        <v>45</v>
      </c>
      <c r="D548" s="70" t="s">
        <v>40</v>
      </c>
      <c r="E548" s="70" t="s">
        <v>626</v>
      </c>
      <c r="F548" s="71" t="s">
        <v>78</v>
      </c>
      <c r="G548" s="71">
        <v>1</v>
      </c>
      <c r="H548" s="72">
        <f>IF(
                        C548="INSUMO",
                                        IFERROR(
                                            IF(
                                                INDEX(
                                                    Insumos!C:C,
                                                    MATCH(
                                                        A548&amp;B548,
                                                        Insumos!I:I,
                                                        0)
                                                )="Material",
                                                INDEX(
                                                    Insumos!F:F,
                                                    MATCH(
                                                        A548&amp;B548,
                                                        Insumos!I:I,
                                                        0)
                                                ),
                                                0
                                            ),
                                            "Não encontrado"),
                                        IFERROR(
                                            INDEX(I:I,
                                                MATCH(
                                                    A548&amp;B548,AG:AG,
                                                    0)
                                            ),
                                            "Não encontrado")
                                    )</f>
        <v>5.03</v>
      </c>
      <c r="I548" s="72">
        <f>H548*G548/1</f>
        <v>5.03</v>
      </c>
      <c r="J548" s="72">
        <f t="shared" si="343"/>
        <v>0</v>
      </c>
      <c r="K548" s="72">
        <f t="shared" si="343"/>
        <v>0</v>
      </c>
      <c r="L548" s="72">
        <f>IF(
                        C548="INSUMO",
                                        IFERROR(
                                            IF(
                                                INDEX(
                                                    Insumos!C:C,
                                                    MATCH(
                                                        A548&amp;B548,
                                                        Insumos!I:I,
                                                        0)
                                                )="Mao_obra",
                                                INDEX(
                                                    Insumos!F:F,
                                                    MATCH(
                                                        A548&amp;B548,
                                                        Insumos!I:I,
                                                        0)
                                                ),
                                                0
                                            ),
                                            "Não encontrado"),
                                        IFERROR(
                                            INDEX(M:M,
                                                MATCH(
                                                    A548&amp;B548,AG:AG,
                                                    0)
                                            ),
                                            "Não encontrado")
                                    )</f>
        <v>0</v>
      </c>
      <c r="M548" s="72">
        <f>L548*G548/1</f>
        <v>0</v>
      </c>
      <c r="N548" s="72">
        <f>IF(
                        C548="INSUMO",
                                        IFERROR(
                                            IF(
                                                INDEX(
                                                    Insumos!C:C,
                                                    MATCH(
                                                        A548&amp;B548,
                                                        Insumos!I:I,
                                                        0)
                                                )="Equipamento",
                                                INDEX(
                                                    Insumos!F:F,
                                                    MATCH(
                                                        A548&amp;B548,
                                                        Insumos!I:I,
                                                        0)
                                                ),
                                                0
                                            ),
                                            "Não encontrado"),
                                        IFERROR(
                                            INDEX(O:O,
                                                MATCH(
                                                    A548&amp;B548,AG:AG,
                                                    0)
                                            ),
                                            "Não encontrado")
                                    )</f>
        <v>0</v>
      </c>
      <c r="O548" s="72">
        <f>N548*G548/1</f>
        <v>0</v>
      </c>
      <c r="P548" s="72">
        <f>IF(
                        C548="INSUMO",
                                        IFERROR(
                                            IF(
                                                INDEX(
                                                    Insumos!C:C,
                                                    MATCH(
                                                        A548&amp;B548,
                                                        Insumos!I:I,
                                                        0)
                                                )="Transporte",
                                                INDEX(
                                                    Insumos!F:F,
                                                    MATCH(
                                                        A548&amp;B548,
                                                        Insumos!I:I,
                                                        0)
                                                ),
                                                0
                                            ),
                                            "Não encontrado"),
                                        IFERROR(
                                            INDEX(Q:Q,
                                                MATCH(
                                                    A548&amp;B548,AG:AG,
                                                    0)
                                            ),
                                            "Não encontrado")
                                    )</f>
        <v>0</v>
      </c>
      <c r="Q548" s="72">
        <f>P548*G548/1</f>
        <v>0</v>
      </c>
      <c r="R548" s="72">
        <f>IF(
                        C548="INSUMO",
                                        IFERROR(
                                            IF(
                                                INDEX(
                                                    Insumos!C:C,
                                                    MATCH(
                                                        A548&amp;B548,
                                                        Insumos!I:I,
                                                        0)
                                                )="Terceirizados",
                                                INDEX(
                                                    Insumos!F:F,
                                                    MATCH(
                                                        A548&amp;B548,
                                                        Insumos!I:I,
                                                        0)
                                                ),
                                                0
                                            ),
                                            "Não encontrado"),
                                        IFERROR(
                                            INDEX(S:S,
                                                MATCH(
                                                    A548&amp;B548,AG:AG,
                                                    0)
                                            ),
                                            "Não encontrado")
                                    )</f>
        <v>0</v>
      </c>
      <c r="S548" s="72">
        <f>R548*G548/1</f>
        <v>0</v>
      </c>
      <c r="T548" s="72">
        <f>IF(
                        C548="INSUMO",
                                        IFERROR(
                                            IF(
                                                INDEX(
                                                    Insumos!C:C,
                                                    MATCH(
                                                        A548&amp;B548,
                                                        Insumos!I:I,
                                                        0)
                                                )="Comissionamento",
                                                INDEX(
                                                    Insumos!F:F,
                                                    MATCH(
                                                        A548&amp;B548,
                                                        Insumos!I:I,
                                                        0)
                                                ),
                                                0
                                            ),
                                            "Não encontrado"),
                                        IFERROR(
                                            INDEX(U:U,
                                                MATCH(
                                                    A548&amp;B548,AG:AG,
                                                    0)
                                            ),
                                            "Não encontrado")
                                    )</f>
        <v>0</v>
      </c>
      <c r="U548" s="72">
        <f>T548*G548/1</f>
        <v>0</v>
      </c>
      <c r="V548" s="72">
        <f>IF(
                        C548="INSUMO",
                                        IFERROR(
                                            IF(
                                                INDEX(
                                                    Insumos!C:C,
                                                    MATCH(
                                                        A548&amp;B548,
                                                        Insumos!I:I,
                                                        0)
                                                )="Verba",
                                                INDEX(
                                                    Insumos!F:F,
                                                    MATCH(
                                                        A548&amp;B548,
                                                        Insumos!I:I,
                                                        0)
                                                ),
                                                0
                                            ),
                                            "Não encontrado"),
                                        IFERROR(
                                            INDEX(W:W,
                                                MATCH(
                                                    A548&amp;B548,AG:AG,
                                                    0)
                                            ),
                                            "Não encontrado")
                                    )</f>
        <v>0</v>
      </c>
      <c r="W548" s="72">
        <f>V548*G548/1</f>
        <v>0</v>
      </c>
      <c r="X548" s="72">
        <f>IF(
                        C548="INSUMO",
                                        IFERROR(
                                            IF(
                                                INDEX(
                                                    Insumos!C:C,
                                                    MATCH(
                                                        A548&amp;B548,
                                                        Insumos!I:I,
                                                        0)
                                                )="Outro",
                                                INDEX(
                                                    Insumos!F:F,
                                                    MATCH(
                                                        A548&amp;B548,
                                                        Insumos!I:I,
                                                        0)
                                                ),
                                                0
                                            ),
                                            "Não encontrado"),
                                        IFERROR(
                                            INDEX(Y:Y,
                                                MATCH(
                                                    A548&amp;B548,AG:AG,
                                                    0)
                                            ),
                                            "Não encontrado")
                                    )</f>
        <v>0</v>
      </c>
      <c r="Y548" s="72">
        <f>X548*G548/1</f>
        <v>0</v>
      </c>
      <c r="Z548" s="72">
        <f>IF(
                            C548="INSUMO",
                            IFERROR(
                                INDEX(
                                    Insumos!F:F,
                                    MATCH(
                                        A548&amp;B548,
                                        Insumos!I:I,
                                        0)
                                ),
                                "Não encontrado"),
                            IFERROR(
                                INDEX(AA:AA,
                                    MATCH(
                                        A548&amp;B548,AG:AG,
                                        0)
                                ),
                                "Não encontrado")
                        )</f>
        <v>5.03</v>
      </c>
      <c r="AA548" s="72">
        <f>G548*Z548</f>
        <v>5.03</v>
      </c>
      <c r="AB548" s="73"/>
      <c r="AC548" s="73"/>
      <c r="AD548" s="70" t="s">
        <v>39</v>
      </c>
      <c r="AE548" s="74"/>
      <c r="AF548" s="74"/>
    </row>
    <row r="549" spans="1:33" x14ac:dyDescent="0.25">
      <c r="A549" s="136" t="s">
        <v>628</v>
      </c>
      <c r="B549" s="51" t="s">
        <v>76</v>
      </c>
      <c r="C549" s="52" t="s">
        <v>39</v>
      </c>
      <c r="D549" s="53" t="s">
        <v>40</v>
      </c>
      <c r="E549" s="53" t="s">
        <v>629</v>
      </c>
      <c r="F549" s="54" t="s">
        <v>78</v>
      </c>
      <c r="G549" s="55"/>
      <c r="H549" s="56"/>
      <c r="I549" s="56">
        <f>SUM(I550:I552)</f>
        <v>12.14</v>
      </c>
      <c r="J549" s="56"/>
      <c r="K549" s="56">
        <f>SUM(K550:K552)</f>
        <v>1.1136965510000001</v>
      </c>
      <c r="L549" s="56"/>
      <c r="M549" s="56">
        <f>SUM(M550:M552)</f>
        <v>0.95814655100000001</v>
      </c>
      <c r="N549" s="56"/>
      <c r="O549" s="56">
        <f>SUM(O550:O552)</f>
        <v>0</v>
      </c>
      <c r="P549" s="56"/>
      <c r="Q549" s="56">
        <f>SUM(Q550:Q552)</f>
        <v>0</v>
      </c>
      <c r="R549" s="56"/>
      <c r="S549" s="56">
        <f>SUM(S550:S552)</f>
        <v>0</v>
      </c>
      <c r="T549" s="56"/>
      <c r="U549" s="56">
        <f>SUM(U550:U552)</f>
        <v>0</v>
      </c>
      <c r="V549" s="56"/>
      <c r="W549" s="56">
        <f>SUM(W550:W552)</f>
        <v>0</v>
      </c>
      <c r="X549" s="56"/>
      <c r="Y549" s="56">
        <f>SUM(Y550:Y552)</f>
        <v>0.15554999999999999</v>
      </c>
      <c r="Z549" s="56"/>
      <c r="AA549" s="56">
        <f>SUM(AA550:AA552)</f>
        <v>13.253696551000001</v>
      </c>
      <c r="AB549" s="57" t="s">
        <v>39</v>
      </c>
      <c r="AC549" s="57"/>
      <c r="AD549" s="53" t="s">
        <v>39</v>
      </c>
      <c r="AE549" s="58" t="s">
        <v>39</v>
      </c>
      <c r="AF549" s="58" t="s">
        <v>79</v>
      </c>
      <c r="AG549" t="str">
        <f>A549&amp;B549&amp;C549</f>
        <v>0123PRÓPRIA</v>
      </c>
    </row>
    <row r="550" spans="1:33" x14ac:dyDescent="0.25">
      <c r="A550" s="137" t="s">
        <v>189</v>
      </c>
      <c r="B550" s="68" t="s">
        <v>38</v>
      </c>
      <c r="C550" s="69" t="s">
        <v>86</v>
      </c>
      <c r="D550" s="70" t="s">
        <v>40</v>
      </c>
      <c r="E550" s="70" t="s">
        <v>190</v>
      </c>
      <c r="F550" s="71" t="s">
        <v>90</v>
      </c>
      <c r="G550" s="71">
        <v>1.95E-2</v>
      </c>
      <c r="H550" s="72">
        <f>IF(
                        C550="INSUMO",
                                        IFERROR(
                                            IF(
                                                INDEX(
                                                    Insumos!C:C,
                                                    MATCH(
                                                        A550&amp;B550,
                                                        Insumos!I:I,
                                                        0)
                                                )="Material",
                                                INDEX(
                                                    Insumos!F:F,
                                                    MATCH(
                                                        A550&amp;B550,
                                                        Insumos!I:I,
                                                        0)
                                                ),
                                                0
                                            ),
                                            "Não encontrado"),
                                        IFERROR(
                                            INDEX(I:I,
                                                MATCH(
                                                    A550&amp;B550,AG:AG,
                                                    0)
                                            ),
                                            "Não encontrado")
                                    )</f>
        <v>0</v>
      </c>
      <c r="I550" s="72">
        <f>H550*G550/1</f>
        <v>0</v>
      </c>
      <c r="J550" s="72">
        <f t="shared" ref="J550:K552" si="344">T550 + N550 + L550 + X550 + R550 + P550 + V550</f>
        <v>30.794416399999996</v>
      </c>
      <c r="K550" s="72">
        <f t="shared" si="344"/>
        <v>0.60049111980000003</v>
      </c>
      <c r="L550" s="72">
        <f>IF(
                        C550="INSUMO",
                                        IFERROR(
                                            IF(
                                                INDEX(
                                                    Insumos!C:C,
                                                    MATCH(
                                                        A550&amp;B550,
                                                        Insumos!I:I,
                                                        0)
                                                )="Mao_obra",
                                                INDEX(
                                                    Insumos!F:F,
                                                    MATCH(
                                                        A550&amp;B550,
                                                        Insumos!I:I,
                                                        0)
                                                ),
                                                0
                                            ),
                                            "Não encontrado"),
                                        IFERROR(
                                            INDEX(M:M,
                                                MATCH(
                                                    A550&amp;B550,AG:AG,
                                                    0)
                                            ),
                                            "Não encontrado")
                                    )</f>
        <v>25.694416399999998</v>
      </c>
      <c r="M550" s="72">
        <f>L550*G550/1</f>
        <v>0.50104111979999999</v>
      </c>
      <c r="N550" s="72">
        <f>IF(
                        C550="INSUMO",
                                        IFERROR(
                                            IF(
                                                INDEX(
                                                    Insumos!C:C,
                                                    MATCH(
                                                        A550&amp;B550,
                                                        Insumos!I:I,
                                                        0)
                                                )="Equipamento",
                                                INDEX(
                                                    Insumos!F:F,
                                                    MATCH(
                                                        A550&amp;B550,
                                                        Insumos!I:I,
                                                        0)
                                                ),
                                                0
                                            ),
                                            "Não encontrado"),
                                        IFERROR(
                                            INDEX(O:O,
                                                MATCH(
                                                    A550&amp;B550,AG:AG,
                                                    0)
                                            ),
                                            "Não encontrado")
                                    )</f>
        <v>0</v>
      </c>
      <c r="O550" s="72">
        <f>N550*G550/1</f>
        <v>0</v>
      </c>
      <c r="P550" s="72">
        <f>IF(
                        C550="INSUMO",
                                        IFERROR(
                                            IF(
                                                INDEX(
                                                    Insumos!C:C,
                                                    MATCH(
                                                        A550&amp;B550,
                                                        Insumos!I:I,
                                                        0)
                                                )="Transporte",
                                                INDEX(
                                                    Insumos!F:F,
                                                    MATCH(
                                                        A550&amp;B550,
                                                        Insumos!I:I,
                                                        0)
                                                ),
                                                0
                                            ),
                                            "Não encontrado"),
                                        IFERROR(
                                            INDEX(Q:Q,
                                                MATCH(
                                                    A550&amp;B550,AG:AG,
                                                    0)
                                            ),
                                            "Não encontrado")
                                    )</f>
        <v>0</v>
      </c>
      <c r="Q550" s="72">
        <f>P550*G550/1</f>
        <v>0</v>
      </c>
      <c r="R550" s="72">
        <f>IF(
                        C550="INSUMO",
                                        IFERROR(
                                            IF(
                                                INDEX(
                                                    Insumos!C:C,
                                                    MATCH(
                                                        A550&amp;B550,
                                                        Insumos!I:I,
                                                        0)
                                                )="Terceirizados",
                                                INDEX(
                                                    Insumos!F:F,
                                                    MATCH(
                                                        A550&amp;B550,
                                                        Insumos!I:I,
                                                        0)
                                                ),
                                                0
                                            ),
                                            "Não encontrado"),
                                        IFERROR(
                                            INDEX(S:S,
                                                MATCH(
                                                    A550&amp;B550,AG:AG,
                                                    0)
                                            ),
                                            "Não encontrado")
                                    )</f>
        <v>0</v>
      </c>
      <c r="S550" s="72">
        <f>R550*G550/1</f>
        <v>0</v>
      </c>
      <c r="T550" s="72">
        <f>IF(
                        C550="INSUMO",
                                        IFERROR(
                                            IF(
                                                INDEX(
                                                    Insumos!C:C,
                                                    MATCH(
                                                        A550&amp;B550,
                                                        Insumos!I:I,
                                                        0)
                                                )="Comissionamento",
                                                INDEX(
                                                    Insumos!F:F,
                                                    MATCH(
                                                        A550&amp;B550,
                                                        Insumos!I:I,
                                                        0)
                                                ),
                                                0
                                            ),
                                            "Não encontrado"),
                                        IFERROR(
                                            INDEX(U:U,
                                                MATCH(
                                                    A550&amp;B550,AG:AG,
                                                    0)
                                            ),
                                            "Não encontrado")
                                    )</f>
        <v>0</v>
      </c>
      <c r="U550" s="72">
        <f>T550*G550/1</f>
        <v>0</v>
      </c>
      <c r="V550" s="72">
        <f>IF(
                        C550="INSUMO",
                                        IFERROR(
                                            IF(
                                                INDEX(
                                                    Insumos!C:C,
                                                    MATCH(
                                                        A550&amp;B550,
                                                        Insumos!I:I,
                                                        0)
                                                )="Verba",
                                                INDEX(
                                                    Insumos!F:F,
                                                    MATCH(
                                                        A550&amp;B550,
                                                        Insumos!I:I,
                                                        0)
                                                ),
                                                0
                                            ),
                                            "Não encontrado"),
                                        IFERROR(
                                            INDEX(W:W,
                                                MATCH(
                                                    A550&amp;B550,AG:AG,
                                                    0)
                                            ),
                                            "Não encontrado")
                                    )</f>
        <v>0</v>
      </c>
      <c r="W550" s="72">
        <f>V550*G550/1</f>
        <v>0</v>
      </c>
      <c r="X550" s="72">
        <f>IF(
                        C550="INSUMO",
                                        IFERROR(
                                            IF(
                                                INDEX(
                                                    Insumos!C:C,
                                                    MATCH(
                                                        A550&amp;B550,
                                                        Insumos!I:I,
                                                        0)
                                                )="Outro",
                                                INDEX(
                                                    Insumos!F:F,
                                                    MATCH(
                                                        A550&amp;B550,
                                                        Insumos!I:I,
                                                        0)
                                                ),
                                                0
                                            ),
                                            "Não encontrado"),
                                        IFERROR(
                                            INDEX(Y:Y,
                                                MATCH(
                                                    A550&amp;B550,AG:AG,
                                                    0)
                                            ),
                                            "Não encontrado")
                                    )</f>
        <v>5.0999999999999996</v>
      </c>
      <c r="Y550" s="72">
        <f>X550*G550/1</f>
        <v>9.9449999999999997E-2</v>
      </c>
      <c r="Z550" s="72">
        <f>IF(
                            C550="INSUMO",
                            IFERROR(
                                INDEX(
                                    Insumos!F:F,
                                    MATCH(
                                        A550&amp;B550,
                                        Insumos!I:I,
                                        0)
                                ),
                                "Não encontrado"),
                            IFERROR(
                                INDEX(AA:AA,
                                    MATCH(
                                        A550&amp;B550,AG:AG,
                                        0)
                                ),
                                "Não encontrado")
                        )</f>
        <v>30.794416399999999</v>
      </c>
      <c r="AA550" s="72">
        <f>G550*Z550</f>
        <v>0.60049111980000003</v>
      </c>
      <c r="AB550" s="73"/>
      <c r="AC550" s="73"/>
      <c r="AD550" s="70" t="s">
        <v>39</v>
      </c>
      <c r="AE550" s="74"/>
      <c r="AF550" s="74"/>
    </row>
    <row r="551" spans="1:33" x14ac:dyDescent="0.25">
      <c r="A551" s="138" t="s">
        <v>191</v>
      </c>
      <c r="B551" s="60" t="s">
        <v>38</v>
      </c>
      <c r="C551" s="61" t="s">
        <v>86</v>
      </c>
      <c r="D551" s="62" t="s">
        <v>40</v>
      </c>
      <c r="E551" s="62" t="s">
        <v>192</v>
      </c>
      <c r="F551" s="63" t="s">
        <v>90</v>
      </c>
      <c r="G551" s="63">
        <v>1.0999999999999999E-2</v>
      </c>
      <c r="H551" s="64">
        <f>IF(
                        C551="INSUMO",
                                        IFERROR(
                                            IF(
                                                INDEX(
                                                    Insumos!C:C,
                                                    MATCH(
                                                        A551&amp;B551,
                                                        Insumos!I:I,
                                                        0)
                                                )="Material",
                                                INDEX(
                                                    Insumos!F:F,
                                                    MATCH(
                                                        A551&amp;B551,
                                                        Insumos!I:I,
                                                        0)
                                                ),
                                                0
                                            ),
                                            "Não encontrado"),
                                        IFERROR(
                                            INDEX(I:I,
                                                MATCH(
                                                    A551&amp;B551,AG:AG,
                                                    0)
                                            ),
                                            "Não encontrado")
                                    )</f>
        <v>0</v>
      </c>
      <c r="I551" s="64">
        <f>H551*G551/1</f>
        <v>0</v>
      </c>
      <c r="J551" s="64">
        <f t="shared" si="344"/>
        <v>46.655039200000004</v>
      </c>
      <c r="K551" s="64">
        <f t="shared" si="344"/>
        <v>0.51320543120000006</v>
      </c>
      <c r="L551" s="64">
        <f>IF(
                        C551="INSUMO",
                                        IFERROR(
                                            IF(
                                                INDEX(
                                                    Insumos!C:C,
                                                    MATCH(
                                                        A551&amp;B551,
                                                        Insumos!I:I,
                                                        0)
                                                )="Mao_obra",
                                                INDEX(
                                                    Insumos!F:F,
                                                    MATCH(
                                                        A551&amp;B551,
                                                        Insumos!I:I,
                                                        0)
                                                ),
                                                0
                                            ),
                                            "Não encontrado"),
                                        IFERROR(
                                            INDEX(M:M,
                                                MATCH(
                                                    A551&amp;B551,AG:AG,
                                                    0)
                                            ),
                                            "Não encontrado")
                                    )</f>
        <v>41.555039200000003</v>
      </c>
      <c r="M551" s="64">
        <f>L551*G551/1</f>
        <v>0.45710543120000002</v>
      </c>
      <c r="N551" s="64">
        <f>IF(
                        C551="INSUMO",
                                        IFERROR(
                                            IF(
                                                INDEX(
                                                    Insumos!C:C,
                                                    MATCH(
                                                        A551&amp;B551,
                                                        Insumos!I:I,
                                                        0)
                                                )="Equipamento",
                                                INDEX(
                                                    Insumos!F:F,
                                                    MATCH(
                                                        A551&amp;B551,
                                                        Insumos!I:I,
                                                        0)
                                                ),
                                                0
                                            ),
                                            "Não encontrado"),
                                        IFERROR(
                                            INDEX(O:O,
                                                MATCH(
                                                    A551&amp;B551,AG:AG,
                                                    0)
                                            ),
                                            "Não encontrado")
                                    )</f>
        <v>0</v>
      </c>
      <c r="O551" s="64">
        <f>N551*G551/1</f>
        <v>0</v>
      </c>
      <c r="P551" s="64">
        <f>IF(
                        C551="INSUMO",
                                        IFERROR(
                                            IF(
                                                INDEX(
                                                    Insumos!C:C,
                                                    MATCH(
                                                        A551&amp;B551,
                                                        Insumos!I:I,
                                                        0)
                                                )="Transporte",
                                                INDEX(
                                                    Insumos!F:F,
                                                    MATCH(
                                                        A551&amp;B551,
                                                        Insumos!I:I,
                                                        0)
                                                ),
                                                0
                                            ),
                                            "Não encontrado"),
                                        IFERROR(
                                            INDEX(Q:Q,
                                                MATCH(
                                                    A551&amp;B551,AG:AG,
                                                    0)
                                            ),
                                            "Não encontrado")
                                    )</f>
        <v>0</v>
      </c>
      <c r="Q551" s="64">
        <f>P551*G551/1</f>
        <v>0</v>
      </c>
      <c r="R551" s="64">
        <f>IF(
                        C551="INSUMO",
                                        IFERROR(
                                            IF(
                                                INDEX(
                                                    Insumos!C:C,
                                                    MATCH(
                                                        A551&amp;B551,
                                                        Insumos!I:I,
                                                        0)
                                                )="Terceirizados",
                                                INDEX(
                                                    Insumos!F:F,
                                                    MATCH(
                                                        A551&amp;B551,
                                                        Insumos!I:I,
                                                        0)
                                                ),
                                                0
                                            ),
                                            "Não encontrado"),
                                        IFERROR(
                                            INDEX(S:S,
                                                MATCH(
                                                    A551&amp;B551,AG:AG,
                                                    0)
                                            ),
                                            "Não encontrado")
                                    )</f>
        <v>0</v>
      </c>
      <c r="S551" s="64">
        <f>R551*G551/1</f>
        <v>0</v>
      </c>
      <c r="T551" s="64">
        <f>IF(
                        C551="INSUMO",
                                        IFERROR(
                                            IF(
                                                INDEX(
                                                    Insumos!C:C,
                                                    MATCH(
                                                        A551&amp;B551,
                                                        Insumos!I:I,
                                                        0)
                                                )="Comissionamento",
                                                INDEX(
                                                    Insumos!F:F,
                                                    MATCH(
                                                        A551&amp;B551,
                                                        Insumos!I:I,
                                                        0)
                                                ),
                                                0
                                            ),
                                            "Não encontrado"),
                                        IFERROR(
                                            INDEX(U:U,
                                                MATCH(
                                                    A551&amp;B551,AG:AG,
                                                    0)
                                            ),
                                            "Não encontrado")
                                    )</f>
        <v>0</v>
      </c>
      <c r="U551" s="64">
        <f>T551*G551/1</f>
        <v>0</v>
      </c>
      <c r="V551" s="64">
        <f>IF(
                        C551="INSUMO",
                                        IFERROR(
                                            IF(
                                                INDEX(
                                                    Insumos!C:C,
                                                    MATCH(
                                                        A551&amp;B551,
                                                        Insumos!I:I,
                                                        0)
                                                )="Verba",
                                                INDEX(
                                                    Insumos!F:F,
                                                    MATCH(
                                                        A551&amp;B551,
                                                        Insumos!I:I,
                                                        0)
                                                ),
                                                0
                                            ),
                                            "Não encontrado"),
                                        IFERROR(
                                            INDEX(W:W,
                                                MATCH(
                                                    A551&amp;B551,AG:AG,
                                                    0)
                                            ),
                                            "Não encontrado")
                                    )</f>
        <v>0</v>
      </c>
      <c r="W551" s="64">
        <f>V551*G551/1</f>
        <v>0</v>
      </c>
      <c r="X551" s="64">
        <f>IF(
                        C551="INSUMO",
                                        IFERROR(
                                            IF(
                                                INDEX(
                                                    Insumos!C:C,
                                                    MATCH(
                                                        A551&amp;B551,
                                                        Insumos!I:I,
                                                        0)
                                                )="Outro",
                                                INDEX(
                                                    Insumos!F:F,
                                                    MATCH(
                                                        A551&amp;B551,
                                                        Insumos!I:I,
                                                        0)
                                                ),
                                                0
                                            ),
                                            "Não encontrado"),
                                        IFERROR(
                                            INDEX(Y:Y,
                                                MATCH(
                                                    A551&amp;B551,AG:AG,
                                                    0)
                                            ),
                                            "Não encontrado")
                                    )</f>
        <v>5.0999999999999996</v>
      </c>
      <c r="Y551" s="64">
        <f>X551*G551/1</f>
        <v>5.609999999999999E-2</v>
      </c>
      <c r="Z551" s="64">
        <f>IF(
                            C551="INSUMO",
                            IFERROR(
                                INDEX(
                                    Insumos!F:F,
                                    MATCH(
                                        A551&amp;B551,
                                        Insumos!I:I,
                                        0)
                                ),
                                "Não encontrado"),
                            IFERROR(
                                INDEX(AA:AA,
                                    MATCH(
                                        A551&amp;B551,AG:AG,
                                        0)
                                ),
                                "Não encontrado")
                        )</f>
        <v>46.655039200000004</v>
      </c>
      <c r="AA551" s="64">
        <f>G551*Z551</f>
        <v>0.51320543120000006</v>
      </c>
      <c r="AB551" s="65"/>
      <c r="AC551" s="65"/>
      <c r="AD551" s="62" t="s">
        <v>39</v>
      </c>
      <c r="AE551" s="66"/>
      <c r="AF551" s="66"/>
    </row>
    <row r="552" spans="1:33" x14ac:dyDescent="0.25">
      <c r="A552" s="137" t="s">
        <v>630</v>
      </c>
      <c r="B552" s="68" t="s">
        <v>76</v>
      </c>
      <c r="C552" s="69" t="s">
        <v>45</v>
      </c>
      <c r="D552" s="70" t="s">
        <v>40</v>
      </c>
      <c r="E552" s="70" t="s">
        <v>629</v>
      </c>
      <c r="F552" s="71" t="s">
        <v>78</v>
      </c>
      <c r="G552" s="71">
        <v>1</v>
      </c>
      <c r="H552" s="72">
        <f>IF(
                        C552="INSUMO",
                                        IFERROR(
                                            IF(
                                                INDEX(
                                                    Insumos!C:C,
                                                    MATCH(
                                                        A552&amp;B552,
                                                        Insumos!I:I,
                                                        0)
                                                )="Material",
                                                INDEX(
                                                    Insumos!F:F,
                                                    MATCH(
                                                        A552&amp;B552,
                                                        Insumos!I:I,
                                                        0)
                                                ),
                                                0
                                            ),
                                            "Não encontrado"),
                                        IFERROR(
                                            INDEX(I:I,
                                                MATCH(
                                                    A552&amp;B552,AG:AG,
                                                    0)
                                            ),
                                            "Não encontrado")
                                    )</f>
        <v>12.14</v>
      </c>
      <c r="I552" s="72">
        <f>H552*G552/1</f>
        <v>12.14</v>
      </c>
      <c r="J552" s="72">
        <f t="shared" si="344"/>
        <v>0</v>
      </c>
      <c r="K552" s="72">
        <f t="shared" si="344"/>
        <v>0</v>
      </c>
      <c r="L552" s="72">
        <f>IF(
                        C552="INSUMO",
                                        IFERROR(
                                            IF(
                                                INDEX(
                                                    Insumos!C:C,
                                                    MATCH(
                                                        A552&amp;B552,
                                                        Insumos!I:I,
                                                        0)
                                                )="Mao_obra",
                                                INDEX(
                                                    Insumos!F:F,
                                                    MATCH(
                                                        A552&amp;B552,
                                                        Insumos!I:I,
                                                        0)
                                                ),
                                                0
                                            ),
                                            "Não encontrado"),
                                        IFERROR(
                                            INDEX(M:M,
                                                MATCH(
                                                    A552&amp;B552,AG:AG,
                                                    0)
                                            ),
                                            "Não encontrado")
                                    )</f>
        <v>0</v>
      </c>
      <c r="M552" s="72">
        <f>L552*G552/1</f>
        <v>0</v>
      </c>
      <c r="N552" s="72">
        <f>IF(
                        C552="INSUMO",
                                        IFERROR(
                                            IF(
                                                INDEX(
                                                    Insumos!C:C,
                                                    MATCH(
                                                        A552&amp;B552,
                                                        Insumos!I:I,
                                                        0)
                                                )="Equipamento",
                                                INDEX(
                                                    Insumos!F:F,
                                                    MATCH(
                                                        A552&amp;B552,
                                                        Insumos!I:I,
                                                        0)
                                                ),
                                                0
                                            ),
                                            "Não encontrado"),
                                        IFERROR(
                                            INDEX(O:O,
                                                MATCH(
                                                    A552&amp;B552,AG:AG,
                                                    0)
                                            ),
                                            "Não encontrado")
                                    )</f>
        <v>0</v>
      </c>
      <c r="O552" s="72">
        <f>N552*G552/1</f>
        <v>0</v>
      </c>
      <c r="P552" s="72">
        <f>IF(
                        C552="INSUMO",
                                        IFERROR(
                                            IF(
                                                INDEX(
                                                    Insumos!C:C,
                                                    MATCH(
                                                        A552&amp;B552,
                                                        Insumos!I:I,
                                                        0)
                                                )="Transporte",
                                                INDEX(
                                                    Insumos!F:F,
                                                    MATCH(
                                                        A552&amp;B552,
                                                        Insumos!I:I,
                                                        0)
                                                ),
                                                0
                                            ),
                                            "Não encontrado"),
                                        IFERROR(
                                            INDEX(Q:Q,
                                                MATCH(
                                                    A552&amp;B552,AG:AG,
                                                    0)
                                            ),
                                            "Não encontrado")
                                    )</f>
        <v>0</v>
      </c>
      <c r="Q552" s="72">
        <f>P552*G552/1</f>
        <v>0</v>
      </c>
      <c r="R552" s="72">
        <f>IF(
                        C552="INSUMO",
                                        IFERROR(
                                            IF(
                                                INDEX(
                                                    Insumos!C:C,
                                                    MATCH(
                                                        A552&amp;B552,
                                                        Insumos!I:I,
                                                        0)
                                                )="Terceirizados",
                                                INDEX(
                                                    Insumos!F:F,
                                                    MATCH(
                                                        A552&amp;B552,
                                                        Insumos!I:I,
                                                        0)
                                                ),
                                                0
                                            ),
                                            "Não encontrado"),
                                        IFERROR(
                                            INDEX(S:S,
                                                MATCH(
                                                    A552&amp;B552,AG:AG,
                                                    0)
                                            ),
                                            "Não encontrado")
                                    )</f>
        <v>0</v>
      </c>
      <c r="S552" s="72">
        <f>R552*G552/1</f>
        <v>0</v>
      </c>
      <c r="T552" s="72">
        <f>IF(
                        C552="INSUMO",
                                        IFERROR(
                                            IF(
                                                INDEX(
                                                    Insumos!C:C,
                                                    MATCH(
                                                        A552&amp;B552,
                                                        Insumos!I:I,
                                                        0)
                                                )="Comissionamento",
                                                INDEX(
                                                    Insumos!F:F,
                                                    MATCH(
                                                        A552&amp;B552,
                                                        Insumos!I:I,
                                                        0)
                                                ),
                                                0
                                            ),
                                            "Não encontrado"),
                                        IFERROR(
                                            INDEX(U:U,
                                                MATCH(
                                                    A552&amp;B552,AG:AG,
                                                    0)
                                            ),
                                            "Não encontrado")
                                    )</f>
        <v>0</v>
      </c>
      <c r="U552" s="72">
        <f>T552*G552/1</f>
        <v>0</v>
      </c>
      <c r="V552" s="72">
        <f>IF(
                        C552="INSUMO",
                                        IFERROR(
                                            IF(
                                                INDEX(
                                                    Insumos!C:C,
                                                    MATCH(
                                                        A552&amp;B552,
                                                        Insumos!I:I,
                                                        0)
                                                )="Verba",
                                                INDEX(
                                                    Insumos!F:F,
                                                    MATCH(
                                                        A552&amp;B552,
                                                        Insumos!I:I,
                                                        0)
                                                ),
                                                0
                                            ),
                                            "Não encontrado"),
                                        IFERROR(
                                            INDEX(W:W,
                                                MATCH(
                                                    A552&amp;B552,AG:AG,
                                                    0)
                                            ),
                                            "Não encontrado")
                                    )</f>
        <v>0</v>
      </c>
      <c r="W552" s="72">
        <f>V552*G552/1</f>
        <v>0</v>
      </c>
      <c r="X552" s="72">
        <f>IF(
                        C552="INSUMO",
                                        IFERROR(
                                            IF(
                                                INDEX(
                                                    Insumos!C:C,
                                                    MATCH(
                                                        A552&amp;B552,
                                                        Insumos!I:I,
                                                        0)
                                                )="Outro",
                                                INDEX(
                                                    Insumos!F:F,
                                                    MATCH(
                                                        A552&amp;B552,
                                                        Insumos!I:I,
                                                        0)
                                                ),
                                                0
                                            ),
                                            "Não encontrado"),
                                        IFERROR(
                                            INDEX(Y:Y,
                                                MATCH(
                                                    A552&amp;B552,AG:AG,
                                                    0)
                                            ),
                                            "Não encontrado")
                                    )</f>
        <v>0</v>
      </c>
      <c r="Y552" s="72">
        <f>X552*G552/1</f>
        <v>0</v>
      </c>
      <c r="Z552" s="72">
        <f>IF(
                            C552="INSUMO",
                            IFERROR(
                                INDEX(
                                    Insumos!F:F,
                                    MATCH(
                                        A552&amp;B552,
                                        Insumos!I:I,
                                        0)
                                ),
                                "Não encontrado"),
                            IFERROR(
                                INDEX(AA:AA,
                                    MATCH(
                                        A552&amp;B552,AG:AG,
                                        0)
                                ),
                                "Não encontrado")
                        )</f>
        <v>12.14</v>
      </c>
      <c r="AA552" s="72">
        <f>G552*Z552</f>
        <v>12.14</v>
      </c>
      <c r="AB552" s="73"/>
      <c r="AC552" s="73"/>
      <c r="AD552" s="70" t="s">
        <v>39</v>
      </c>
      <c r="AE552" s="74"/>
      <c r="AF552" s="74"/>
    </row>
    <row r="553" spans="1:33" x14ac:dyDescent="0.25">
      <c r="A553" s="136" t="s">
        <v>631</v>
      </c>
      <c r="B553" s="51" t="s">
        <v>76</v>
      </c>
      <c r="C553" s="52" t="s">
        <v>39</v>
      </c>
      <c r="D553" s="53" t="s">
        <v>40</v>
      </c>
      <c r="E553" s="53" t="s">
        <v>632</v>
      </c>
      <c r="F553" s="54" t="s">
        <v>78</v>
      </c>
      <c r="G553" s="55"/>
      <c r="H553" s="56"/>
      <c r="I553" s="56">
        <f>SUM(I554:I556)</f>
        <v>258.11</v>
      </c>
      <c r="J553" s="56"/>
      <c r="K553" s="56">
        <f>SUM(K554:K556)</f>
        <v>169.47423812</v>
      </c>
      <c r="L553" s="56"/>
      <c r="M553" s="56">
        <f>SUM(M554:M556)</f>
        <v>147.23823812000001</v>
      </c>
      <c r="N553" s="56"/>
      <c r="O553" s="56">
        <f>SUM(O554:O556)</f>
        <v>0</v>
      </c>
      <c r="P553" s="56"/>
      <c r="Q553" s="56">
        <f>SUM(Q554:Q556)</f>
        <v>0</v>
      </c>
      <c r="R553" s="56"/>
      <c r="S553" s="56">
        <f>SUM(S554:S556)</f>
        <v>0</v>
      </c>
      <c r="T553" s="56"/>
      <c r="U553" s="56">
        <f>SUM(U554:U556)</f>
        <v>0</v>
      </c>
      <c r="V553" s="56"/>
      <c r="W553" s="56">
        <f>SUM(W554:W556)</f>
        <v>0</v>
      </c>
      <c r="X553" s="56"/>
      <c r="Y553" s="56">
        <f>SUM(Y554:Y556)</f>
        <v>22.236000000000001</v>
      </c>
      <c r="Z553" s="56"/>
      <c r="AA553" s="56">
        <f>SUM(AA554:AA556)</f>
        <v>427.58423812000001</v>
      </c>
      <c r="AB553" s="57" t="s">
        <v>39</v>
      </c>
      <c r="AC553" s="57"/>
      <c r="AD553" s="53" t="s">
        <v>39</v>
      </c>
      <c r="AE553" s="58" t="s">
        <v>39</v>
      </c>
      <c r="AF553" s="58" t="s">
        <v>79</v>
      </c>
      <c r="AG553" t="str">
        <f>A553&amp;B553&amp;C553</f>
        <v>0124PRÓPRIA</v>
      </c>
    </row>
    <row r="554" spans="1:33" x14ac:dyDescent="0.25">
      <c r="A554" s="137" t="s">
        <v>189</v>
      </c>
      <c r="B554" s="68" t="s">
        <v>38</v>
      </c>
      <c r="C554" s="69" t="s">
        <v>86</v>
      </c>
      <c r="D554" s="70" t="s">
        <v>40</v>
      </c>
      <c r="E554" s="70" t="s">
        <v>190</v>
      </c>
      <c r="F554" s="71" t="s">
        <v>90</v>
      </c>
      <c r="G554" s="71">
        <v>2.14</v>
      </c>
      <c r="H554" s="72">
        <f>IF(
                        C554="INSUMO",
                                        IFERROR(
                                            IF(
                                                INDEX(
                                                    Insumos!C:C,
                                                    MATCH(
                                                        A554&amp;B554,
                                                        Insumos!I:I,
                                                        0)
                                                )="Material",
                                                INDEX(
                                                    Insumos!F:F,
                                                    MATCH(
                                                        A554&amp;B554,
                                                        Insumos!I:I,
                                                        0)
                                                ),
                                                0
                                            ),
                                            "Não encontrado"),
                                        IFERROR(
                                            INDEX(I:I,
                                                MATCH(
                                                    A554&amp;B554,AG:AG,
                                                    0)
                                            ),
                                            "Não encontrado")
                                    )</f>
        <v>0</v>
      </c>
      <c r="I554" s="72">
        <f>H554*G554/1</f>
        <v>0</v>
      </c>
      <c r="J554" s="72">
        <f t="shared" ref="J554:K556" si="345">T554 + N554 + L554 + X554 + R554 + P554 + V554</f>
        <v>30.794416399999996</v>
      </c>
      <c r="K554" s="72">
        <f t="shared" si="345"/>
        <v>65.900051095999999</v>
      </c>
      <c r="L554" s="72">
        <f>IF(
                        C554="INSUMO",
                                        IFERROR(
                                            IF(
                                                INDEX(
                                                    Insumos!C:C,
                                                    MATCH(
                                                        A554&amp;B554,
                                                        Insumos!I:I,
                                                        0)
                                                )="Mao_obra",
                                                INDEX(
                                                    Insumos!F:F,
                                                    MATCH(
                                                        A554&amp;B554,
                                                        Insumos!I:I,
                                                        0)
                                                ),
                                                0
                                            ),
                                            "Não encontrado"),
                                        IFERROR(
                                            INDEX(M:M,
                                                MATCH(
                                                    A554&amp;B554,AG:AG,
                                                    0)
                                            ),
                                            "Não encontrado")
                                    )</f>
        <v>25.694416399999998</v>
      </c>
      <c r="M554" s="72">
        <f>L554*G554/1</f>
        <v>54.986051095999997</v>
      </c>
      <c r="N554" s="72">
        <f>IF(
                        C554="INSUMO",
                                        IFERROR(
                                            IF(
                                                INDEX(
                                                    Insumos!C:C,
                                                    MATCH(
                                                        A554&amp;B554,
                                                        Insumos!I:I,
                                                        0)
                                                )="Equipamento",
                                                INDEX(
                                                    Insumos!F:F,
                                                    MATCH(
                                                        A554&amp;B554,
                                                        Insumos!I:I,
                                                        0)
                                                ),
                                                0
                                            ),
                                            "Não encontrado"),
                                        IFERROR(
                                            INDEX(O:O,
                                                MATCH(
                                                    A554&amp;B554,AG:AG,
                                                    0)
                                            ),
                                            "Não encontrado")
                                    )</f>
        <v>0</v>
      </c>
      <c r="O554" s="72">
        <f>N554*G554/1</f>
        <v>0</v>
      </c>
      <c r="P554" s="72">
        <f>IF(
                        C554="INSUMO",
                                        IFERROR(
                                            IF(
                                                INDEX(
                                                    Insumos!C:C,
                                                    MATCH(
                                                        A554&amp;B554,
                                                        Insumos!I:I,
                                                        0)
                                                )="Transporte",
                                                INDEX(
                                                    Insumos!F:F,
                                                    MATCH(
                                                        A554&amp;B554,
                                                        Insumos!I:I,
                                                        0)
                                                ),
                                                0
                                            ),
                                            "Não encontrado"),
                                        IFERROR(
                                            INDEX(Q:Q,
                                                MATCH(
                                                    A554&amp;B554,AG:AG,
                                                    0)
                                            ),
                                            "Não encontrado")
                                    )</f>
        <v>0</v>
      </c>
      <c r="Q554" s="72">
        <f>P554*G554/1</f>
        <v>0</v>
      </c>
      <c r="R554" s="72">
        <f>IF(
                        C554="INSUMO",
                                        IFERROR(
                                            IF(
                                                INDEX(
                                                    Insumos!C:C,
                                                    MATCH(
                                                        A554&amp;B554,
                                                        Insumos!I:I,
                                                        0)
                                                )="Terceirizados",
                                                INDEX(
                                                    Insumos!F:F,
                                                    MATCH(
                                                        A554&amp;B554,
                                                        Insumos!I:I,
                                                        0)
                                                ),
                                                0
                                            ),
                                            "Não encontrado"),
                                        IFERROR(
                                            INDEX(S:S,
                                                MATCH(
                                                    A554&amp;B554,AG:AG,
                                                    0)
                                            ),
                                            "Não encontrado")
                                    )</f>
        <v>0</v>
      </c>
      <c r="S554" s="72">
        <f>R554*G554/1</f>
        <v>0</v>
      </c>
      <c r="T554" s="72">
        <f>IF(
                        C554="INSUMO",
                                        IFERROR(
                                            IF(
                                                INDEX(
                                                    Insumos!C:C,
                                                    MATCH(
                                                        A554&amp;B554,
                                                        Insumos!I:I,
                                                        0)
                                                )="Comissionamento",
                                                INDEX(
                                                    Insumos!F:F,
                                                    MATCH(
                                                        A554&amp;B554,
                                                        Insumos!I:I,
                                                        0)
                                                ),
                                                0
                                            ),
                                            "Não encontrado"),
                                        IFERROR(
                                            INDEX(U:U,
                                                MATCH(
                                                    A554&amp;B554,AG:AG,
                                                    0)
                                            ),
                                            "Não encontrado")
                                    )</f>
        <v>0</v>
      </c>
      <c r="U554" s="72">
        <f>T554*G554/1</f>
        <v>0</v>
      </c>
      <c r="V554" s="72">
        <f>IF(
                        C554="INSUMO",
                                        IFERROR(
                                            IF(
                                                INDEX(
                                                    Insumos!C:C,
                                                    MATCH(
                                                        A554&amp;B554,
                                                        Insumos!I:I,
                                                        0)
                                                )="Verba",
                                                INDEX(
                                                    Insumos!F:F,
                                                    MATCH(
                                                        A554&amp;B554,
                                                        Insumos!I:I,
                                                        0)
                                                ),
                                                0
                                            ),
                                            "Não encontrado"),
                                        IFERROR(
                                            INDEX(W:W,
                                                MATCH(
                                                    A554&amp;B554,AG:AG,
                                                    0)
                                            ),
                                            "Não encontrado")
                                    )</f>
        <v>0</v>
      </c>
      <c r="W554" s="72">
        <f>V554*G554/1</f>
        <v>0</v>
      </c>
      <c r="X554" s="72">
        <f>IF(
                        C554="INSUMO",
                                        IFERROR(
                                            IF(
                                                INDEX(
                                                    Insumos!C:C,
                                                    MATCH(
                                                        A554&amp;B554,
                                                        Insumos!I:I,
                                                        0)
                                                )="Outro",
                                                INDEX(
                                                    Insumos!F:F,
                                                    MATCH(
                                                        A554&amp;B554,
                                                        Insumos!I:I,
                                                        0)
                                                ),
                                                0
                                            ),
                                            "Não encontrado"),
                                        IFERROR(
                                            INDEX(Y:Y,
                                                MATCH(
                                                    A554&amp;B554,AG:AG,
                                                    0)
                                            ),
                                            "Não encontrado")
                                    )</f>
        <v>5.0999999999999996</v>
      </c>
      <c r="Y554" s="72">
        <f>X554*G554/1</f>
        <v>10.914</v>
      </c>
      <c r="Z554" s="72">
        <f>IF(
                            C554="INSUMO",
                            IFERROR(
                                INDEX(
                                    Insumos!F:F,
                                    MATCH(
                                        A554&amp;B554,
                                        Insumos!I:I,
                                        0)
                                ),
                                "Não encontrado"),
                            IFERROR(
                                INDEX(AA:AA,
                                    MATCH(
                                        A554&amp;B554,AG:AG,
                                        0)
                                ),
                                "Não encontrado")
                        )</f>
        <v>30.794416399999999</v>
      </c>
      <c r="AA554" s="72">
        <f>G554*Z554</f>
        <v>65.900051095999999</v>
      </c>
      <c r="AB554" s="73"/>
      <c r="AC554" s="73"/>
      <c r="AD554" s="70" t="s">
        <v>39</v>
      </c>
      <c r="AE554" s="74"/>
      <c r="AF554" s="74"/>
    </row>
    <row r="555" spans="1:33" x14ac:dyDescent="0.25">
      <c r="A555" s="138" t="s">
        <v>191</v>
      </c>
      <c r="B555" s="60" t="s">
        <v>38</v>
      </c>
      <c r="C555" s="61" t="s">
        <v>86</v>
      </c>
      <c r="D555" s="62" t="s">
        <v>40</v>
      </c>
      <c r="E555" s="62" t="s">
        <v>192</v>
      </c>
      <c r="F555" s="63" t="s">
        <v>90</v>
      </c>
      <c r="G555" s="63">
        <v>2.2200000000000002</v>
      </c>
      <c r="H555" s="64">
        <f>IF(
                        C555="INSUMO",
                                        IFERROR(
                                            IF(
                                                INDEX(
                                                    Insumos!C:C,
                                                    MATCH(
                                                        A555&amp;B555,
                                                        Insumos!I:I,
                                                        0)
                                                )="Material",
                                                INDEX(
                                                    Insumos!F:F,
                                                    MATCH(
                                                        A555&amp;B555,
                                                        Insumos!I:I,
                                                        0)
                                                ),
                                                0
                                            ),
                                            "Não encontrado"),
                                        IFERROR(
                                            INDEX(I:I,
                                                MATCH(
                                                    A555&amp;B555,AG:AG,
                                                    0)
                                            ),
                                            "Não encontrado")
                                    )</f>
        <v>0</v>
      </c>
      <c r="I555" s="64">
        <f>H555*G555/1</f>
        <v>0</v>
      </c>
      <c r="J555" s="64">
        <f t="shared" si="345"/>
        <v>46.655039200000004</v>
      </c>
      <c r="K555" s="64">
        <f t="shared" si="345"/>
        <v>103.57418702400001</v>
      </c>
      <c r="L555" s="64">
        <f>IF(
                        C555="INSUMO",
                                        IFERROR(
                                            IF(
                                                INDEX(
                                                    Insumos!C:C,
                                                    MATCH(
                                                        A555&amp;B555,
                                                        Insumos!I:I,
                                                        0)
                                                )="Mao_obra",
                                                INDEX(
                                                    Insumos!F:F,
                                                    MATCH(
                                                        A555&amp;B555,
                                                        Insumos!I:I,
                                                        0)
                                                ),
                                                0
                                            ),
                                            "Não encontrado"),
                                        IFERROR(
                                            INDEX(M:M,
                                                MATCH(
                                                    A555&amp;B555,AG:AG,
                                                    0)
                                            ),
                                            "Não encontrado")
                                    )</f>
        <v>41.555039200000003</v>
      </c>
      <c r="M555" s="64">
        <f>L555*G555/1</f>
        <v>92.252187024000008</v>
      </c>
      <c r="N555" s="64">
        <f>IF(
                        C555="INSUMO",
                                        IFERROR(
                                            IF(
                                                INDEX(
                                                    Insumos!C:C,
                                                    MATCH(
                                                        A555&amp;B555,
                                                        Insumos!I:I,
                                                        0)
                                                )="Equipamento",
                                                INDEX(
                                                    Insumos!F:F,
                                                    MATCH(
                                                        A555&amp;B555,
                                                        Insumos!I:I,
                                                        0)
                                                ),
                                                0
                                            ),
                                            "Não encontrado"),
                                        IFERROR(
                                            INDEX(O:O,
                                                MATCH(
                                                    A555&amp;B555,AG:AG,
                                                    0)
                                            ),
                                            "Não encontrado")
                                    )</f>
        <v>0</v>
      </c>
      <c r="O555" s="64">
        <f>N555*G555/1</f>
        <v>0</v>
      </c>
      <c r="P555" s="64">
        <f>IF(
                        C555="INSUMO",
                                        IFERROR(
                                            IF(
                                                INDEX(
                                                    Insumos!C:C,
                                                    MATCH(
                                                        A555&amp;B555,
                                                        Insumos!I:I,
                                                        0)
                                                )="Transporte",
                                                INDEX(
                                                    Insumos!F:F,
                                                    MATCH(
                                                        A555&amp;B555,
                                                        Insumos!I:I,
                                                        0)
                                                ),
                                                0
                                            ),
                                            "Não encontrado"),
                                        IFERROR(
                                            INDEX(Q:Q,
                                                MATCH(
                                                    A555&amp;B555,AG:AG,
                                                    0)
                                            ),
                                            "Não encontrado")
                                    )</f>
        <v>0</v>
      </c>
      <c r="Q555" s="64">
        <f>P555*G555/1</f>
        <v>0</v>
      </c>
      <c r="R555" s="64">
        <f>IF(
                        C555="INSUMO",
                                        IFERROR(
                                            IF(
                                                INDEX(
                                                    Insumos!C:C,
                                                    MATCH(
                                                        A555&amp;B555,
                                                        Insumos!I:I,
                                                        0)
                                                )="Terceirizados",
                                                INDEX(
                                                    Insumos!F:F,
                                                    MATCH(
                                                        A555&amp;B555,
                                                        Insumos!I:I,
                                                        0)
                                                ),
                                                0
                                            ),
                                            "Não encontrado"),
                                        IFERROR(
                                            INDEX(S:S,
                                                MATCH(
                                                    A555&amp;B555,AG:AG,
                                                    0)
                                            ),
                                            "Não encontrado")
                                    )</f>
        <v>0</v>
      </c>
      <c r="S555" s="64">
        <f>R555*G555/1</f>
        <v>0</v>
      </c>
      <c r="T555" s="64">
        <f>IF(
                        C555="INSUMO",
                                        IFERROR(
                                            IF(
                                                INDEX(
                                                    Insumos!C:C,
                                                    MATCH(
                                                        A555&amp;B555,
                                                        Insumos!I:I,
                                                        0)
                                                )="Comissionamento",
                                                INDEX(
                                                    Insumos!F:F,
                                                    MATCH(
                                                        A555&amp;B555,
                                                        Insumos!I:I,
                                                        0)
                                                ),
                                                0
                                            ),
                                            "Não encontrado"),
                                        IFERROR(
                                            INDEX(U:U,
                                                MATCH(
                                                    A555&amp;B555,AG:AG,
                                                    0)
                                            ),
                                            "Não encontrado")
                                    )</f>
        <v>0</v>
      </c>
      <c r="U555" s="64">
        <f>T555*G555/1</f>
        <v>0</v>
      </c>
      <c r="V555" s="64">
        <f>IF(
                        C555="INSUMO",
                                        IFERROR(
                                            IF(
                                                INDEX(
                                                    Insumos!C:C,
                                                    MATCH(
                                                        A555&amp;B555,
                                                        Insumos!I:I,
                                                        0)
                                                )="Verba",
                                                INDEX(
                                                    Insumos!F:F,
                                                    MATCH(
                                                        A555&amp;B555,
                                                        Insumos!I:I,
                                                        0)
                                                ),
                                                0
                                            ),
                                            "Não encontrado"),
                                        IFERROR(
                                            INDEX(W:W,
                                                MATCH(
                                                    A555&amp;B555,AG:AG,
                                                    0)
                                            ),
                                            "Não encontrado")
                                    )</f>
        <v>0</v>
      </c>
      <c r="W555" s="64">
        <f>V555*G555/1</f>
        <v>0</v>
      </c>
      <c r="X555" s="64">
        <f>IF(
                        C555="INSUMO",
                                        IFERROR(
                                            IF(
                                                INDEX(
                                                    Insumos!C:C,
                                                    MATCH(
                                                        A555&amp;B555,
                                                        Insumos!I:I,
                                                        0)
                                                )="Outro",
                                                INDEX(
                                                    Insumos!F:F,
                                                    MATCH(
                                                        A555&amp;B555,
                                                        Insumos!I:I,
                                                        0)
                                                ),
                                                0
                                            ),
                                            "Não encontrado"),
                                        IFERROR(
                                            INDEX(Y:Y,
                                                MATCH(
                                                    A555&amp;B555,AG:AG,
                                                    0)
                                            ),
                                            "Não encontrado")
                                    )</f>
        <v>5.0999999999999996</v>
      </c>
      <c r="Y555" s="64">
        <f>X555*G555/1</f>
        <v>11.322000000000001</v>
      </c>
      <c r="Z555" s="64">
        <f>IF(
                            C555="INSUMO",
                            IFERROR(
                                INDEX(
                                    Insumos!F:F,
                                    MATCH(
                                        A555&amp;B555,
                                        Insumos!I:I,
                                        0)
                                ),
                                "Não encontrado"),
                            IFERROR(
                                INDEX(AA:AA,
                                    MATCH(
                                        A555&amp;B555,AG:AG,
                                        0)
                                ),
                                "Não encontrado")
                        )</f>
        <v>46.655039200000004</v>
      </c>
      <c r="AA555" s="64">
        <f>G555*Z555</f>
        <v>103.57418702400003</v>
      </c>
      <c r="AB555" s="65"/>
      <c r="AC555" s="65"/>
      <c r="AD555" s="62" t="s">
        <v>39</v>
      </c>
      <c r="AE555" s="66"/>
      <c r="AF555" s="66"/>
    </row>
    <row r="556" spans="1:33" x14ac:dyDescent="0.25">
      <c r="A556" s="137" t="s">
        <v>633</v>
      </c>
      <c r="B556" s="68" t="s">
        <v>38</v>
      </c>
      <c r="C556" s="69" t="s">
        <v>45</v>
      </c>
      <c r="D556" s="70" t="s">
        <v>40</v>
      </c>
      <c r="E556" s="70" t="s">
        <v>634</v>
      </c>
      <c r="F556" s="71" t="s">
        <v>78</v>
      </c>
      <c r="G556" s="71">
        <v>1</v>
      </c>
      <c r="H556" s="72">
        <f>IF(
                        C556="INSUMO",
                                        IFERROR(
                                            IF(
                                                INDEX(
                                                    Insumos!C:C,
                                                    MATCH(
                                                        A556&amp;B556,
                                                        Insumos!I:I,
                                                        0)
                                                )="Material",
                                                INDEX(
                                                    Insumos!F:F,
                                                    MATCH(
                                                        A556&amp;B556,
                                                        Insumos!I:I,
                                                        0)
                                                ),
                                                0
                                            ),
                                            "Não encontrado"),
                                        IFERROR(
                                            INDEX(I:I,
                                                MATCH(
                                                    A556&amp;B556,AG:AG,
                                                    0)
                                            ),
                                            "Não encontrado")
                                    )</f>
        <v>258.11</v>
      </c>
      <c r="I556" s="72">
        <f>H556*G556/1</f>
        <v>258.11</v>
      </c>
      <c r="J556" s="72">
        <f t="shared" si="345"/>
        <v>0</v>
      </c>
      <c r="K556" s="72">
        <f t="shared" si="345"/>
        <v>0</v>
      </c>
      <c r="L556" s="72">
        <f>IF(
                        C556="INSUMO",
                                        IFERROR(
                                            IF(
                                                INDEX(
                                                    Insumos!C:C,
                                                    MATCH(
                                                        A556&amp;B556,
                                                        Insumos!I:I,
                                                        0)
                                                )="Mao_obra",
                                                INDEX(
                                                    Insumos!F:F,
                                                    MATCH(
                                                        A556&amp;B556,
                                                        Insumos!I:I,
                                                        0)
                                                ),
                                                0
                                            ),
                                            "Não encontrado"),
                                        IFERROR(
                                            INDEX(M:M,
                                                MATCH(
                                                    A556&amp;B556,AG:AG,
                                                    0)
                                            ),
                                            "Não encontrado")
                                    )</f>
        <v>0</v>
      </c>
      <c r="M556" s="72">
        <f>L556*G556/1</f>
        <v>0</v>
      </c>
      <c r="N556" s="72">
        <f>IF(
                        C556="INSUMO",
                                        IFERROR(
                                            IF(
                                                INDEX(
                                                    Insumos!C:C,
                                                    MATCH(
                                                        A556&amp;B556,
                                                        Insumos!I:I,
                                                        0)
                                                )="Equipamento",
                                                INDEX(
                                                    Insumos!F:F,
                                                    MATCH(
                                                        A556&amp;B556,
                                                        Insumos!I:I,
                                                        0)
                                                ),
                                                0
                                            ),
                                            "Não encontrado"),
                                        IFERROR(
                                            INDEX(O:O,
                                                MATCH(
                                                    A556&amp;B556,AG:AG,
                                                    0)
                                            ),
                                            "Não encontrado")
                                    )</f>
        <v>0</v>
      </c>
      <c r="O556" s="72">
        <f>N556*G556/1</f>
        <v>0</v>
      </c>
      <c r="P556" s="72">
        <f>IF(
                        C556="INSUMO",
                                        IFERROR(
                                            IF(
                                                INDEX(
                                                    Insumos!C:C,
                                                    MATCH(
                                                        A556&amp;B556,
                                                        Insumos!I:I,
                                                        0)
                                                )="Transporte",
                                                INDEX(
                                                    Insumos!F:F,
                                                    MATCH(
                                                        A556&amp;B556,
                                                        Insumos!I:I,
                                                        0)
                                                ),
                                                0
                                            ),
                                            "Não encontrado"),
                                        IFERROR(
                                            INDEX(Q:Q,
                                                MATCH(
                                                    A556&amp;B556,AG:AG,
                                                    0)
                                            ),
                                            "Não encontrado")
                                    )</f>
        <v>0</v>
      </c>
      <c r="Q556" s="72">
        <f>P556*G556/1</f>
        <v>0</v>
      </c>
      <c r="R556" s="72">
        <f>IF(
                        C556="INSUMO",
                                        IFERROR(
                                            IF(
                                                INDEX(
                                                    Insumos!C:C,
                                                    MATCH(
                                                        A556&amp;B556,
                                                        Insumos!I:I,
                                                        0)
                                                )="Terceirizados",
                                                INDEX(
                                                    Insumos!F:F,
                                                    MATCH(
                                                        A556&amp;B556,
                                                        Insumos!I:I,
                                                        0)
                                                ),
                                                0
                                            ),
                                            "Não encontrado"),
                                        IFERROR(
                                            INDEX(S:S,
                                                MATCH(
                                                    A556&amp;B556,AG:AG,
                                                    0)
                                            ),
                                            "Não encontrado")
                                    )</f>
        <v>0</v>
      </c>
      <c r="S556" s="72">
        <f>R556*G556/1</f>
        <v>0</v>
      </c>
      <c r="T556" s="72">
        <f>IF(
                        C556="INSUMO",
                                        IFERROR(
                                            IF(
                                                INDEX(
                                                    Insumos!C:C,
                                                    MATCH(
                                                        A556&amp;B556,
                                                        Insumos!I:I,
                                                        0)
                                                )="Comissionamento",
                                                INDEX(
                                                    Insumos!F:F,
                                                    MATCH(
                                                        A556&amp;B556,
                                                        Insumos!I:I,
                                                        0)
                                                ),
                                                0
                                            ),
                                            "Não encontrado"),
                                        IFERROR(
                                            INDEX(U:U,
                                                MATCH(
                                                    A556&amp;B556,AG:AG,
                                                    0)
                                            ),
                                            "Não encontrado")
                                    )</f>
        <v>0</v>
      </c>
      <c r="U556" s="72">
        <f>T556*G556/1</f>
        <v>0</v>
      </c>
      <c r="V556" s="72">
        <f>IF(
                        C556="INSUMO",
                                        IFERROR(
                                            IF(
                                                INDEX(
                                                    Insumos!C:C,
                                                    MATCH(
                                                        A556&amp;B556,
                                                        Insumos!I:I,
                                                        0)
                                                )="Verba",
                                                INDEX(
                                                    Insumos!F:F,
                                                    MATCH(
                                                        A556&amp;B556,
                                                        Insumos!I:I,
                                                        0)
                                                ),
                                                0
                                            ),
                                            "Não encontrado"),
                                        IFERROR(
                                            INDEX(W:W,
                                                MATCH(
                                                    A556&amp;B556,AG:AG,
                                                    0)
                                            ),
                                            "Não encontrado")
                                    )</f>
        <v>0</v>
      </c>
      <c r="W556" s="72">
        <f>V556*G556/1</f>
        <v>0</v>
      </c>
      <c r="X556" s="72">
        <f>IF(
                        C556="INSUMO",
                                        IFERROR(
                                            IF(
                                                INDEX(
                                                    Insumos!C:C,
                                                    MATCH(
                                                        A556&amp;B556,
                                                        Insumos!I:I,
                                                        0)
                                                )="Outro",
                                                INDEX(
                                                    Insumos!F:F,
                                                    MATCH(
                                                        A556&amp;B556,
                                                        Insumos!I:I,
                                                        0)
                                                ),
                                                0
                                            ),
                                            "Não encontrado"),
                                        IFERROR(
                                            INDEX(Y:Y,
                                                MATCH(
                                                    A556&amp;B556,AG:AG,
                                                    0)
                                            ),
                                            "Não encontrado")
                                    )</f>
        <v>0</v>
      </c>
      <c r="Y556" s="72">
        <f>X556*G556/1</f>
        <v>0</v>
      </c>
      <c r="Z556" s="72">
        <f>IF(
                            C556="INSUMO",
                            IFERROR(
                                INDEX(
                                    Insumos!F:F,
                                    MATCH(
                                        A556&amp;B556,
                                        Insumos!I:I,
                                        0)
                                ),
                                "Não encontrado"),
                            IFERROR(
                                INDEX(AA:AA,
                                    MATCH(
                                        A556&amp;B556,AG:AG,
                                        0)
                                ),
                                "Não encontrado")
                        )</f>
        <v>258.11</v>
      </c>
      <c r="AA556" s="72">
        <f>G556*Z556</f>
        <v>258.11</v>
      </c>
      <c r="AB556" s="73"/>
      <c r="AC556" s="73"/>
      <c r="AD556" s="70" t="s">
        <v>39</v>
      </c>
      <c r="AE556" s="74"/>
      <c r="AF556" s="74"/>
    </row>
    <row r="557" spans="1:33" x14ac:dyDescent="0.25">
      <c r="A557" s="136" t="s">
        <v>635</v>
      </c>
      <c r="B557" s="51" t="s">
        <v>76</v>
      </c>
      <c r="C557" s="52" t="s">
        <v>39</v>
      </c>
      <c r="D557" s="53" t="s">
        <v>40</v>
      </c>
      <c r="E557" s="53" t="s">
        <v>636</v>
      </c>
      <c r="F557" s="54" t="s">
        <v>83</v>
      </c>
      <c r="G557" s="55"/>
      <c r="H557" s="56"/>
      <c r="I557" s="56">
        <f>SUM(I558:I560)</f>
        <v>26.55</v>
      </c>
      <c r="J557" s="56"/>
      <c r="K557" s="56">
        <f>SUM(K558:K560)</f>
        <v>112.92686724000001</v>
      </c>
      <c r="L557" s="56"/>
      <c r="M557" s="56">
        <f>SUM(M558:M560)</f>
        <v>98.085867239999999</v>
      </c>
      <c r="N557" s="56"/>
      <c r="O557" s="56">
        <f>SUM(O558:O560)</f>
        <v>0</v>
      </c>
      <c r="P557" s="56"/>
      <c r="Q557" s="56">
        <f>SUM(Q558:Q560)</f>
        <v>0</v>
      </c>
      <c r="R557" s="56"/>
      <c r="S557" s="56">
        <f>SUM(S558:S560)</f>
        <v>0</v>
      </c>
      <c r="T557" s="56"/>
      <c r="U557" s="56">
        <f>SUM(U558:U560)</f>
        <v>0</v>
      </c>
      <c r="V557" s="56"/>
      <c r="W557" s="56">
        <f>SUM(W558:W560)</f>
        <v>0</v>
      </c>
      <c r="X557" s="56"/>
      <c r="Y557" s="56">
        <f>SUM(Y558:Y560)</f>
        <v>14.840999999999998</v>
      </c>
      <c r="Z557" s="56"/>
      <c r="AA557" s="56">
        <f>SUM(AA558:AA560)</f>
        <v>139.47686724000002</v>
      </c>
      <c r="AB557" s="57" t="s">
        <v>39</v>
      </c>
      <c r="AC557" s="57"/>
      <c r="AD557" s="53" t="s">
        <v>39</v>
      </c>
      <c r="AE557" s="58" t="s">
        <v>39</v>
      </c>
      <c r="AF557" s="58" t="s">
        <v>79</v>
      </c>
      <c r="AG557" t="str">
        <f>A557&amp;B557&amp;C557</f>
        <v>0125PRÓPRIA</v>
      </c>
    </row>
    <row r="558" spans="1:33" x14ac:dyDescent="0.25">
      <c r="A558" s="137" t="s">
        <v>189</v>
      </c>
      <c r="B558" s="68" t="s">
        <v>38</v>
      </c>
      <c r="C558" s="69" t="s">
        <v>86</v>
      </c>
      <c r="D558" s="70" t="s">
        <v>40</v>
      </c>
      <c r="E558" s="70" t="s">
        <v>190</v>
      </c>
      <c r="F558" s="71" t="s">
        <v>90</v>
      </c>
      <c r="G558" s="71">
        <v>1.44</v>
      </c>
      <c r="H558" s="72">
        <f>IF(
                        C558="INSUMO",
                                        IFERROR(
                                            IF(
                                                INDEX(
                                                    Insumos!C:C,
                                                    MATCH(
                                                        A558&amp;B558,
                                                        Insumos!I:I,
                                                        0)
                                                )="Material",
                                                INDEX(
                                                    Insumos!F:F,
                                                    MATCH(
                                                        A558&amp;B558,
                                                        Insumos!I:I,
                                                        0)
                                                ),
                                                0
                                            ),
                                            "Não encontrado"),
                                        IFERROR(
                                            INDEX(I:I,
                                                MATCH(
                                                    A558&amp;B558,AG:AG,
                                                    0)
                                            ),
                                            "Não encontrado")
                                    )</f>
        <v>0</v>
      </c>
      <c r="I558" s="72">
        <f>H558*G558/1</f>
        <v>0</v>
      </c>
      <c r="J558" s="72">
        <f t="shared" ref="J558:K560" si="346">T558 + N558 + L558 + X558 + R558 + P558 + V558</f>
        <v>30.794416399999996</v>
      </c>
      <c r="K558" s="72">
        <f t="shared" si="346"/>
        <v>44.343959615999999</v>
      </c>
      <c r="L558" s="72">
        <f>IF(
                        C558="INSUMO",
                                        IFERROR(
                                            IF(
                                                INDEX(
                                                    Insumos!C:C,
                                                    MATCH(
                                                        A558&amp;B558,
                                                        Insumos!I:I,
                                                        0)
                                                )="Mao_obra",
                                                INDEX(
                                                    Insumos!F:F,
                                                    MATCH(
                                                        A558&amp;B558,
                                                        Insumos!I:I,
                                                        0)
                                                ),
                                                0
                                            ),
                                            "Não encontrado"),
                                        IFERROR(
                                            INDEX(M:M,
                                                MATCH(
                                                    A558&amp;B558,AG:AG,
                                                    0)
                                            ),
                                            "Não encontrado")
                                    )</f>
        <v>25.694416399999998</v>
      </c>
      <c r="M558" s="72">
        <f>L558*G558/1</f>
        <v>36.999959615999998</v>
      </c>
      <c r="N558" s="72">
        <f>IF(
                        C558="INSUMO",
                                        IFERROR(
                                            IF(
                                                INDEX(
                                                    Insumos!C:C,
                                                    MATCH(
                                                        A558&amp;B558,
                                                        Insumos!I:I,
                                                        0)
                                                )="Equipamento",
                                                INDEX(
                                                    Insumos!F:F,
                                                    MATCH(
                                                        A558&amp;B558,
                                                        Insumos!I:I,
                                                        0)
                                                ),
                                                0
                                            ),
                                            "Não encontrado"),
                                        IFERROR(
                                            INDEX(O:O,
                                                MATCH(
                                                    A558&amp;B558,AG:AG,
                                                    0)
                                            ),
                                            "Não encontrado")
                                    )</f>
        <v>0</v>
      </c>
      <c r="O558" s="72">
        <f>N558*G558/1</f>
        <v>0</v>
      </c>
      <c r="P558" s="72">
        <f>IF(
                        C558="INSUMO",
                                        IFERROR(
                                            IF(
                                                INDEX(
                                                    Insumos!C:C,
                                                    MATCH(
                                                        A558&amp;B558,
                                                        Insumos!I:I,
                                                        0)
                                                )="Transporte",
                                                INDEX(
                                                    Insumos!F:F,
                                                    MATCH(
                                                        A558&amp;B558,
                                                        Insumos!I:I,
                                                        0)
                                                ),
                                                0
                                            ),
                                            "Não encontrado"),
                                        IFERROR(
                                            INDEX(Q:Q,
                                                MATCH(
                                                    A558&amp;B558,AG:AG,
                                                    0)
                                            ),
                                            "Não encontrado")
                                    )</f>
        <v>0</v>
      </c>
      <c r="Q558" s="72">
        <f>P558*G558/1</f>
        <v>0</v>
      </c>
      <c r="R558" s="72">
        <f>IF(
                        C558="INSUMO",
                                        IFERROR(
                                            IF(
                                                INDEX(
                                                    Insumos!C:C,
                                                    MATCH(
                                                        A558&amp;B558,
                                                        Insumos!I:I,
                                                        0)
                                                )="Terceirizados",
                                                INDEX(
                                                    Insumos!F:F,
                                                    MATCH(
                                                        A558&amp;B558,
                                                        Insumos!I:I,
                                                        0)
                                                ),
                                                0
                                            ),
                                            "Não encontrado"),
                                        IFERROR(
                                            INDEX(S:S,
                                                MATCH(
                                                    A558&amp;B558,AG:AG,
                                                    0)
                                            ),
                                            "Não encontrado")
                                    )</f>
        <v>0</v>
      </c>
      <c r="S558" s="72">
        <f>R558*G558/1</f>
        <v>0</v>
      </c>
      <c r="T558" s="72">
        <f>IF(
                        C558="INSUMO",
                                        IFERROR(
                                            IF(
                                                INDEX(
                                                    Insumos!C:C,
                                                    MATCH(
                                                        A558&amp;B558,
                                                        Insumos!I:I,
                                                        0)
                                                )="Comissionamento",
                                                INDEX(
                                                    Insumos!F:F,
                                                    MATCH(
                                                        A558&amp;B558,
                                                        Insumos!I:I,
                                                        0)
                                                ),
                                                0
                                            ),
                                            "Não encontrado"),
                                        IFERROR(
                                            INDEX(U:U,
                                                MATCH(
                                                    A558&amp;B558,AG:AG,
                                                    0)
                                            ),
                                            "Não encontrado")
                                    )</f>
        <v>0</v>
      </c>
      <c r="U558" s="72">
        <f>T558*G558/1</f>
        <v>0</v>
      </c>
      <c r="V558" s="72">
        <f>IF(
                        C558="INSUMO",
                                        IFERROR(
                                            IF(
                                                INDEX(
                                                    Insumos!C:C,
                                                    MATCH(
                                                        A558&amp;B558,
                                                        Insumos!I:I,
                                                        0)
                                                )="Verba",
                                                INDEX(
                                                    Insumos!F:F,
                                                    MATCH(
                                                        A558&amp;B558,
                                                        Insumos!I:I,
                                                        0)
                                                ),
                                                0
                                            ),
                                            "Não encontrado"),
                                        IFERROR(
                                            INDEX(W:W,
                                                MATCH(
                                                    A558&amp;B558,AG:AG,
                                                    0)
                                            ),
                                            "Não encontrado")
                                    )</f>
        <v>0</v>
      </c>
      <c r="W558" s="72">
        <f>V558*G558/1</f>
        <v>0</v>
      </c>
      <c r="X558" s="72">
        <f>IF(
                        C558="INSUMO",
                                        IFERROR(
                                            IF(
                                                INDEX(
                                                    Insumos!C:C,
                                                    MATCH(
                                                        A558&amp;B558,
                                                        Insumos!I:I,
                                                        0)
                                                )="Outro",
                                                INDEX(
                                                    Insumos!F:F,
                                                    MATCH(
                                                        A558&amp;B558,
                                                        Insumos!I:I,
                                                        0)
                                                ),
                                                0
                                            ),
                                            "Não encontrado"),
                                        IFERROR(
                                            INDEX(Y:Y,
                                                MATCH(
                                                    A558&amp;B558,AG:AG,
                                                    0)
                                            ),
                                            "Não encontrado")
                                    )</f>
        <v>5.0999999999999996</v>
      </c>
      <c r="Y558" s="72">
        <f>X558*G558/1</f>
        <v>7.3439999999999994</v>
      </c>
      <c r="Z558" s="72">
        <f>IF(
                            C558="INSUMO",
                            IFERROR(
                                INDEX(
                                    Insumos!F:F,
                                    MATCH(
                                        A558&amp;B558,
                                        Insumos!I:I,
                                        0)
                                ),
                                "Não encontrado"),
                            IFERROR(
                                INDEX(AA:AA,
                                    MATCH(
                                        A558&amp;B558,AG:AG,
                                        0)
                                ),
                                "Não encontrado")
                        )</f>
        <v>30.794416399999999</v>
      </c>
      <c r="AA558" s="72">
        <f>G558*Z558</f>
        <v>44.343959615999999</v>
      </c>
      <c r="AB558" s="73"/>
      <c r="AC558" s="73"/>
      <c r="AD558" s="70" t="s">
        <v>39</v>
      </c>
      <c r="AE558" s="74"/>
      <c r="AF558" s="74"/>
    </row>
    <row r="559" spans="1:33" x14ac:dyDescent="0.25">
      <c r="A559" s="138" t="s">
        <v>191</v>
      </c>
      <c r="B559" s="60" t="s">
        <v>38</v>
      </c>
      <c r="C559" s="61" t="s">
        <v>86</v>
      </c>
      <c r="D559" s="62" t="s">
        <v>40</v>
      </c>
      <c r="E559" s="62" t="s">
        <v>192</v>
      </c>
      <c r="F559" s="63" t="s">
        <v>90</v>
      </c>
      <c r="G559" s="63">
        <v>1.47</v>
      </c>
      <c r="H559" s="64">
        <f>IF(
                        C559="INSUMO",
                                        IFERROR(
                                            IF(
                                                INDEX(
                                                    Insumos!C:C,
                                                    MATCH(
                                                        A559&amp;B559,
                                                        Insumos!I:I,
                                                        0)
                                                )="Material",
                                                INDEX(
                                                    Insumos!F:F,
                                                    MATCH(
                                                        A559&amp;B559,
                                                        Insumos!I:I,
                                                        0)
                                                ),
                                                0
                                            ),
                                            "Não encontrado"),
                                        IFERROR(
                                            INDEX(I:I,
                                                MATCH(
                                                    A559&amp;B559,AG:AG,
                                                    0)
                                            ),
                                            "Não encontrado")
                                    )</f>
        <v>0</v>
      </c>
      <c r="I559" s="64">
        <f>H559*G559/1</f>
        <v>0</v>
      </c>
      <c r="J559" s="64">
        <f t="shared" si="346"/>
        <v>46.655039200000004</v>
      </c>
      <c r="K559" s="64">
        <f t="shared" si="346"/>
        <v>68.582907624000001</v>
      </c>
      <c r="L559" s="64">
        <f>IF(
                        C559="INSUMO",
                                        IFERROR(
                                            IF(
                                                INDEX(
                                                    Insumos!C:C,
                                                    MATCH(
                                                        A559&amp;B559,
                                                        Insumos!I:I,
                                                        0)
                                                )="Mao_obra",
                                                INDEX(
                                                    Insumos!F:F,
                                                    MATCH(
                                                        A559&amp;B559,
                                                        Insumos!I:I,
                                                        0)
                                                ),
                                                0
                                            ),
                                            "Não encontrado"),
                                        IFERROR(
                                            INDEX(M:M,
                                                MATCH(
                                                    A559&amp;B559,AG:AG,
                                                    0)
                                            ),
                                            "Não encontrado")
                                    )</f>
        <v>41.555039200000003</v>
      </c>
      <c r="M559" s="64">
        <f>L559*G559/1</f>
        <v>61.085907624000001</v>
      </c>
      <c r="N559" s="64">
        <f>IF(
                        C559="INSUMO",
                                        IFERROR(
                                            IF(
                                                INDEX(
                                                    Insumos!C:C,
                                                    MATCH(
                                                        A559&amp;B559,
                                                        Insumos!I:I,
                                                        0)
                                                )="Equipamento",
                                                INDEX(
                                                    Insumos!F:F,
                                                    MATCH(
                                                        A559&amp;B559,
                                                        Insumos!I:I,
                                                        0)
                                                ),
                                                0
                                            ),
                                            "Não encontrado"),
                                        IFERROR(
                                            INDEX(O:O,
                                                MATCH(
                                                    A559&amp;B559,AG:AG,
                                                    0)
                                            ),
                                            "Não encontrado")
                                    )</f>
        <v>0</v>
      </c>
      <c r="O559" s="64">
        <f>N559*G559/1</f>
        <v>0</v>
      </c>
      <c r="P559" s="64">
        <f>IF(
                        C559="INSUMO",
                                        IFERROR(
                                            IF(
                                                INDEX(
                                                    Insumos!C:C,
                                                    MATCH(
                                                        A559&amp;B559,
                                                        Insumos!I:I,
                                                        0)
                                                )="Transporte",
                                                INDEX(
                                                    Insumos!F:F,
                                                    MATCH(
                                                        A559&amp;B559,
                                                        Insumos!I:I,
                                                        0)
                                                ),
                                                0
                                            ),
                                            "Não encontrado"),
                                        IFERROR(
                                            INDEX(Q:Q,
                                                MATCH(
                                                    A559&amp;B559,AG:AG,
                                                    0)
                                            ),
                                            "Não encontrado")
                                    )</f>
        <v>0</v>
      </c>
      <c r="Q559" s="64">
        <f>P559*G559/1</f>
        <v>0</v>
      </c>
      <c r="R559" s="64">
        <f>IF(
                        C559="INSUMO",
                                        IFERROR(
                                            IF(
                                                INDEX(
                                                    Insumos!C:C,
                                                    MATCH(
                                                        A559&amp;B559,
                                                        Insumos!I:I,
                                                        0)
                                                )="Terceirizados",
                                                INDEX(
                                                    Insumos!F:F,
                                                    MATCH(
                                                        A559&amp;B559,
                                                        Insumos!I:I,
                                                        0)
                                                ),
                                                0
                                            ),
                                            "Não encontrado"),
                                        IFERROR(
                                            INDEX(S:S,
                                                MATCH(
                                                    A559&amp;B559,AG:AG,
                                                    0)
                                            ),
                                            "Não encontrado")
                                    )</f>
        <v>0</v>
      </c>
      <c r="S559" s="64">
        <f>R559*G559/1</f>
        <v>0</v>
      </c>
      <c r="T559" s="64">
        <f>IF(
                        C559="INSUMO",
                                        IFERROR(
                                            IF(
                                                INDEX(
                                                    Insumos!C:C,
                                                    MATCH(
                                                        A559&amp;B559,
                                                        Insumos!I:I,
                                                        0)
                                                )="Comissionamento",
                                                INDEX(
                                                    Insumos!F:F,
                                                    MATCH(
                                                        A559&amp;B559,
                                                        Insumos!I:I,
                                                        0)
                                                ),
                                                0
                                            ),
                                            "Não encontrado"),
                                        IFERROR(
                                            INDEX(U:U,
                                                MATCH(
                                                    A559&amp;B559,AG:AG,
                                                    0)
                                            ),
                                            "Não encontrado")
                                    )</f>
        <v>0</v>
      </c>
      <c r="U559" s="64">
        <f>T559*G559/1</f>
        <v>0</v>
      </c>
      <c r="V559" s="64">
        <f>IF(
                        C559="INSUMO",
                                        IFERROR(
                                            IF(
                                                INDEX(
                                                    Insumos!C:C,
                                                    MATCH(
                                                        A559&amp;B559,
                                                        Insumos!I:I,
                                                        0)
                                                )="Verba",
                                                INDEX(
                                                    Insumos!F:F,
                                                    MATCH(
                                                        A559&amp;B559,
                                                        Insumos!I:I,
                                                        0)
                                                ),
                                                0
                                            ),
                                            "Não encontrado"),
                                        IFERROR(
                                            INDEX(W:W,
                                                MATCH(
                                                    A559&amp;B559,AG:AG,
                                                    0)
                                            ),
                                            "Não encontrado")
                                    )</f>
        <v>0</v>
      </c>
      <c r="W559" s="64">
        <f>V559*G559/1</f>
        <v>0</v>
      </c>
      <c r="X559" s="64">
        <f>IF(
                        C559="INSUMO",
                                        IFERROR(
                                            IF(
                                                INDEX(
                                                    Insumos!C:C,
                                                    MATCH(
                                                        A559&amp;B559,
                                                        Insumos!I:I,
                                                        0)
                                                )="Outro",
                                                INDEX(
                                                    Insumos!F:F,
                                                    MATCH(
                                                        A559&amp;B559,
                                                        Insumos!I:I,
                                                        0)
                                                ),
                                                0
                                            ),
                                            "Não encontrado"),
                                        IFERROR(
                                            INDEX(Y:Y,
                                                MATCH(
                                                    A559&amp;B559,AG:AG,
                                                    0)
                                            ),
                                            "Não encontrado")
                                    )</f>
        <v>5.0999999999999996</v>
      </c>
      <c r="Y559" s="64">
        <f>X559*G559/1</f>
        <v>7.496999999999999</v>
      </c>
      <c r="Z559" s="64">
        <f>IF(
                            C559="INSUMO",
                            IFERROR(
                                INDEX(
                                    Insumos!F:F,
                                    MATCH(
                                        A559&amp;B559,
                                        Insumos!I:I,
                                        0)
                                ),
                                "Não encontrado"),
                            IFERROR(
                                INDEX(AA:AA,
                                    MATCH(
                                        A559&amp;B559,AG:AG,
                                        0)
                                ),
                                "Não encontrado")
                        )</f>
        <v>46.655039200000004</v>
      </c>
      <c r="AA559" s="64">
        <f>G559*Z559</f>
        <v>68.582907624000001</v>
      </c>
      <c r="AB559" s="65"/>
      <c r="AC559" s="65"/>
      <c r="AD559" s="62" t="s">
        <v>39</v>
      </c>
      <c r="AE559" s="66"/>
      <c r="AF559" s="66"/>
    </row>
    <row r="560" spans="1:33" x14ac:dyDescent="0.25">
      <c r="A560" s="137" t="s">
        <v>637</v>
      </c>
      <c r="B560" s="68" t="s">
        <v>76</v>
      </c>
      <c r="C560" s="69" t="s">
        <v>45</v>
      </c>
      <c r="D560" s="70" t="s">
        <v>40</v>
      </c>
      <c r="E560" s="70" t="s">
        <v>638</v>
      </c>
      <c r="F560" s="71" t="s">
        <v>83</v>
      </c>
      <c r="G560" s="71">
        <v>1</v>
      </c>
      <c r="H560" s="72">
        <f>IF(
                        C560="INSUMO",
                                        IFERROR(
                                            IF(
                                                INDEX(
                                                    Insumos!C:C,
                                                    MATCH(
                                                        A560&amp;B560,
                                                        Insumos!I:I,
                                                        0)
                                                )="Material",
                                                INDEX(
                                                    Insumos!F:F,
                                                    MATCH(
                                                        A560&amp;B560,
                                                        Insumos!I:I,
                                                        0)
                                                ),
                                                0
                                            ),
                                            "Não encontrado"),
                                        IFERROR(
                                            INDEX(I:I,
                                                MATCH(
                                                    A560&amp;B560,AG:AG,
                                                    0)
                                            ),
                                            "Não encontrado")
                                    )</f>
        <v>26.55</v>
      </c>
      <c r="I560" s="72">
        <f>H560*G560/1</f>
        <v>26.55</v>
      </c>
      <c r="J560" s="72">
        <f t="shared" si="346"/>
        <v>0</v>
      </c>
      <c r="K560" s="72">
        <f t="shared" si="346"/>
        <v>0</v>
      </c>
      <c r="L560" s="72">
        <f>IF(
                        C560="INSUMO",
                                        IFERROR(
                                            IF(
                                                INDEX(
                                                    Insumos!C:C,
                                                    MATCH(
                                                        A560&amp;B560,
                                                        Insumos!I:I,
                                                        0)
                                                )="Mao_obra",
                                                INDEX(
                                                    Insumos!F:F,
                                                    MATCH(
                                                        A560&amp;B560,
                                                        Insumos!I:I,
                                                        0)
                                                ),
                                                0
                                            ),
                                            "Não encontrado"),
                                        IFERROR(
                                            INDEX(M:M,
                                                MATCH(
                                                    A560&amp;B560,AG:AG,
                                                    0)
                                            ),
                                            "Não encontrado")
                                    )</f>
        <v>0</v>
      </c>
      <c r="M560" s="72">
        <f>L560*G560/1</f>
        <v>0</v>
      </c>
      <c r="N560" s="72">
        <f>IF(
                        C560="INSUMO",
                                        IFERROR(
                                            IF(
                                                INDEX(
                                                    Insumos!C:C,
                                                    MATCH(
                                                        A560&amp;B560,
                                                        Insumos!I:I,
                                                        0)
                                                )="Equipamento",
                                                INDEX(
                                                    Insumos!F:F,
                                                    MATCH(
                                                        A560&amp;B560,
                                                        Insumos!I:I,
                                                        0)
                                                ),
                                                0
                                            ),
                                            "Não encontrado"),
                                        IFERROR(
                                            INDEX(O:O,
                                                MATCH(
                                                    A560&amp;B560,AG:AG,
                                                    0)
                                            ),
                                            "Não encontrado")
                                    )</f>
        <v>0</v>
      </c>
      <c r="O560" s="72">
        <f>N560*G560/1</f>
        <v>0</v>
      </c>
      <c r="P560" s="72">
        <f>IF(
                        C560="INSUMO",
                                        IFERROR(
                                            IF(
                                                INDEX(
                                                    Insumos!C:C,
                                                    MATCH(
                                                        A560&amp;B560,
                                                        Insumos!I:I,
                                                        0)
                                                )="Transporte",
                                                INDEX(
                                                    Insumos!F:F,
                                                    MATCH(
                                                        A560&amp;B560,
                                                        Insumos!I:I,
                                                        0)
                                                ),
                                                0
                                            ),
                                            "Não encontrado"),
                                        IFERROR(
                                            INDEX(Q:Q,
                                                MATCH(
                                                    A560&amp;B560,AG:AG,
                                                    0)
                                            ),
                                            "Não encontrado")
                                    )</f>
        <v>0</v>
      </c>
      <c r="Q560" s="72">
        <f>P560*G560/1</f>
        <v>0</v>
      </c>
      <c r="R560" s="72">
        <f>IF(
                        C560="INSUMO",
                                        IFERROR(
                                            IF(
                                                INDEX(
                                                    Insumos!C:C,
                                                    MATCH(
                                                        A560&amp;B560,
                                                        Insumos!I:I,
                                                        0)
                                                )="Terceirizados",
                                                INDEX(
                                                    Insumos!F:F,
                                                    MATCH(
                                                        A560&amp;B560,
                                                        Insumos!I:I,
                                                        0)
                                                ),
                                                0
                                            ),
                                            "Não encontrado"),
                                        IFERROR(
                                            INDEX(S:S,
                                                MATCH(
                                                    A560&amp;B560,AG:AG,
                                                    0)
                                            ),
                                            "Não encontrado")
                                    )</f>
        <v>0</v>
      </c>
      <c r="S560" s="72">
        <f>R560*G560/1</f>
        <v>0</v>
      </c>
      <c r="T560" s="72">
        <f>IF(
                        C560="INSUMO",
                                        IFERROR(
                                            IF(
                                                INDEX(
                                                    Insumos!C:C,
                                                    MATCH(
                                                        A560&amp;B560,
                                                        Insumos!I:I,
                                                        0)
                                                )="Comissionamento",
                                                INDEX(
                                                    Insumos!F:F,
                                                    MATCH(
                                                        A560&amp;B560,
                                                        Insumos!I:I,
                                                        0)
                                                ),
                                                0
                                            ),
                                            "Não encontrado"),
                                        IFERROR(
                                            INDEX(U:U,
                                                MATCH(
                                                    A560&amp;B560,AG:AG,
                                                    0)
                                            ),
                                            "Não encontrado")
                                    )</f>
        <v>0</v>
      </c>
      <c r="U560" s="72">
        <f>T560*G560/1</f>
        <v>0</v>
      </c>
      <c r="V560" s="72">
        <f>IF(
                        C560="INSUMO",
                                        IFERROR(
                                            IF(
                                                INDEX(
                                                    Insumos!C:C,
                                                    MATCH(
                                                        A560&amp;B560,
                                                        Insumos!I:I,
                                                        0)
                                                )="Verba",
                                                INDEX(
                                                    Insumos!F:F,
                                                    MATCH(
                                                        A560&amp;B560,
                                                        Insumos!I:I,
                                                        0)
                                                ),
                                                0
                                            ),
                                            "Não encontrado"),
                                        IFERROR(
                                            INDEX(W:W,
                                                MATCH(
                                                    A560&amp;B560,AG:AG,
                                                    0)
                                            ),
                                            "Não encontrado")
                                    )</f>
        <v>0</v>
      </c>
      <c r="W560" s="72">
        <f>V560*G560/1</f>
        <v>0</v>
      </c>
      <c r="X560" s="72">
        <f>IF(
                        C560="INSUMO",
                                        IFERROR(
                                            IF(
                                                INDEX(
                                                    Insumos!C:C,
                                                    MATCH(
                                                        A560&amp;B560,
                                                        Insumos!I:I,
                                                        0)
                                                )="Outro",
                                                INDEX(
                                                    Insumos!F:F,
                                                    MATCH(
                                                        A560&amp;B560,
                                                        Insumos!I:I,
                                                        0)
                                                ),
                                                0
                                            ),
                                            "Não encontrado"),
                                        IFERROR(
                                            INDEX(Y:Y,
                                                MATCH(
                                                    A560&amp;B560,AG:AG,
                                                    0)
                                            ),
                                            "Não encontrado")
                                    )</f>
        <v>0</v>
      </c>
      <c r="Y560" s="72">
        <f>X560*G560/1</f>
        <v>0</v>
      </c>
      <c r="Z560" s="72">
        <f>IF(
                            C560="INSUMO",
                            IFERROR(
                                INDEX(
                                    Insumos!F:F,
                                    MATCH(
                                        A560&amp;B560,
                                        Insumos!I:I,
                                        0)
                                ),
                                "Não encontrado"),
                            IFERROR(
                                INDEX(AA:AA,
                                    MATCH(
                                        A560&amp;B560,AG:AG,
                                        0)
                                ),
                                "Não encontrado")
                        )</f>
        <v>26.55</v>
      </c>
      <c r="AA560" s="72">
        <f>G560*Z560</f>
        <v>26.55</v>
      </c>
      <c r="AB560" s="73"/>
      <c r="AC560" s="73"/>
      <c r="AD560" s="70" t="s">
        <v>39</v>
      </c>
      <c r="AE560" s="74"/>
      <c r="AF560" s="74"/>
    </row>
    <row r="561" spans="1:33" x14ac:dyDescent="0.25">
      <c r="A561" s="136" t="s">
        <v>639</v>
      </c>
      <c r="B561" s="51" t="s">
        <v>76</v>
      </c>
      <c r="C561" s="52" t="s">
        <v>39</v>
      </c>
      <c r="D561" s="53" t="s">
        <v>40</v>
      </c>
      <c r="E561" s="53" t="s">
        <v>640</v>
      </c>
      <c r="F561" s="54" t="s">
        <v>78</v>
      </c>
      <c r="G561" s="55"/>
      <c r="H561" s="56"/>
      <c r="I561" s="56">
        <f>SUM(I562:I564)</f>
        <v>2.57</v>
      </c>
      <c r="J561" s="56"/>
      <c r="K561" s="56">
        <f>SUM(K562:K564)</f>
        <v>3.1119851884000003</v>
      </c>
      <c r="L561" s="56"/>
      <c r="M561" s="56">
        <f>SUM(M562:M564)</f>
        <v>2.6937851883999997</v>
      </c>
      <c r="N561" s="56"/>
      <c r="O561" s="56">
        <f>SUM(O562:O564)</f>
        <v>0</v>
      </c>
      <c r="P561" s="56"/>
      <c r="Q561" s="56">
        <f>SUM(Q562:Q564)</f>
        <v>0</v>
      </c>
      <c r="R561" s="56"/>
      <c r="S561" s="56">
        <f>SUM(S562:S564)</f>
        <v>0</v>
      </c>
      <c r="T561" s="56"/>
      <c r="U561" s="56">
        <f>SUM(U562:U564)</f>
        <v>0</v>
      </c>
      <c r="V561" s="56"/>
      <c r="W561" s="56">
        <f>SUM(W562:W564)</f>
        <v>0</v>
      </c>
      <c r="X561" s="56"/>
      <c r="Y561" s="56">
        <f>SUM(Y562:Y564)</f>
        <v>0.41819999999999996</v>
      </c>
      <c r="Z561" s="56"/>
      <c r="AA561" s="56">
        <f>SUM(AA562:AA564)</f>
        <v>5.6819851884000006</v>
      </c>
      <c r="AB561" s="57" t="s">
        <v>39</v>
      </c>
      <c r="AC561" s="57"/>
      <c r="AD561" s="53" t="s">
        <v>39</v>
      </c>
      <c r="AE561" s="58" t="s">
        <v>39</v>
      </c>
      <c r="AF561" s="58" t="s">
        <v>79</v>
      </c>
      <c r="AG561" t="str">
        <f>A561&amp;B561&amp;C561</f>
        <v>0126PRÓPRIA</v>
      </c>
    </row>
    <row r="562" spans="1:33" x14ac:dyDescent="0.25">
      <c r="A562" s="137" t="s">
        <v>189</v>
      </c>
      <c r="B562" s="68" t="s">
        <v>38</v>
      </c>
      <c r="C562" s="69" t="s">
        <v>86</v>
      </c>
      <c r="D562" s="70" t="s">
        <v>40</v>
      </c>
      <c r="E562" s="70" t="s">
        <v>190</v>
      </c>
      <c r="F562" s="71" t="s">
        <v>90</v>
      </c>
      <c r="G562" s="71">
        <v>4.4999999999999998E-2</v>
      </c>
      <c r="H562" s="72">
        <f>IF(
                        C562="INSUMO",
                                        IFERROR(
                                            IF(
                                                INDEX(
                                                    Insumos!C:C,
                                                    MATCH(
                                                        A562&amp;B562,
                                                        Insumos!I:I,
                                                        0)
                                                )="Material",
                                                INDEX(
                                                    Insumos!F:F,
                                                    MATCH(
                                                        A562&amp;B562,
                                                        Insumos!I:I,
                                                        0)
                                                ),
                                                0
                                            ),
                                            "Não encontrado"),
                                        IFERROR(
                                            INDEX(I:I,
                                                MATCH(
                                                    A562&amp;B562,AG:AG,
                                                    0)
                                            ),
                                            "Não encontrado")
                                    )</f>
        <v>0</v>
      </c>
      <c r="I562" s="72">
        <f>H562*G562/1</f>
        <v>0</v>
      </c>
      <c r="J562" s="72">
        <f t="shared" ref="J562:K564" si="347">T562 + N562 + L562 + X562 + R562 + P562 + V562</f>
        <v>30.794416399999996</v>
      </c>
      <c r="K562" s="72">
        <f t="shared" si="347"/>
        <v>1.385748738</v>
      </c>
      <c r="L562" s="72">
        <f>IF(
                        C562="INSUMO",
                                        IFERROR(
                                            IF(
                                                INDEX(
                                                    Insumos!C:C,
                                                    MATCH(
                                                        A562&amp;B562,
                                                        Insumos!I:I,
                                                        0)
                                                )="Mao_obra",
                                                INDEX(
                                                    Insumos!F:F,
                                                    MATCH(
                                                        A562&amp;B562,
                                                        Insumos!I:I,
                                                        0)
                                                ),
                                                0
                                            ),
                                            "Não encontrado"),
                                        IFERROR(
                                            INDEX(M:M,
                                                MATCH(
                                                    A562&amp;B562,AG:AG,
                                                    0)
                                            ),
                                            "Não encontrado")
                                    )</f>
        <v>25.694416399999998</v>
      </c>
      <c r="M562" s="72">
        <f>L562*G562/1</f>
        <v>1.1562487379999999</v>
      </c>
      <c r="N562" s="72">
        <f>IF(
                        C562="INSUMO",
                                        IFERROR(
                                            IF(
                                                INDEX(
                                                    Insumos!C:C,
                                                    MATCH(
                                                        A562&amp;B562,
                                                        Insumos!I:I,
                                                        0)
                                                )="Equipamento",
                                                INDEX(
                                                    Insumos!F:F,
                                                    MATCH(
                                                        A562&amp;B562,
                                                        Insumos!I:I,
                                                        0)
                                                ),
                                                0
                                            ),
                                            "Não encontrado"),
                                        IFERROR(
                                            INDEX(O:O,
                                                MATCH(
                                                    A562&amp;B562,AG:AG,
                                                    0)
                                            ),
                                            "Não encontrado")
                                    )</f>
        <v>0</v>
      </c>
      <c r="O562" s="72">
        <f>N562*G562/1</f>
        <v>0</v>
      </c>
      <c r="P562" s="72">
        <f>IF(
                        C562="INSUMO",
                                        IFERROR(
                                            IF(
                                                INDEX(
                                                    Insumos!C:C,
                                                    MATCH(
                                                        A562&amp;B562,
                                                        Insumos!I:I,
                                                        0)
                                                )="Transporte",
                                                INDEX(
                                                    Insumos!F:F,
                                                    MATCH(
                                                        A562&amp;B562,
                                                        Insumos!I:I,
                                                        0)
                                                ),
                                                0
                                            ),
                                            "Não encontrado"),
                                        IFERROR(
                                            INDEX(Q:Q,
                                                MATCH(
                                                    A562&amp;B562,AG:AG,
                                                    0)
                                            ),
                                            "Não encontrado")
                                    )</f>
        <v>0</v>
      </c>
      <c r="Q562" s="72">
        <f>P562*G562/1</f>
        <v>0</v>
      </c>
      <c r="R562" s="72">
        <f>IF(
                        C562="INSUMO",
                                        IFERROR(
                                            IF(
                                                INDEX(
                                                    Insumos!C:C,
                                                    MATCH(
                                                        A562&amp;B562,
                                                        Insumos!I:I,
                                                        0)
                                                )="Terceirizados",
                                                INDEX(
                                                    Insumos!F:F,
                                                    MATCH(
                                                        A562&amp;B562,
                                                        Insumos!I:I,
                                                        0)
                                                ),
                                                0
                                            ),
                                            "Não encontrado"),
                                        IFERROR(
                                            INDEX(S:S,
                                                MATCH(
                                                    A562&amp;B562,AG:AG,
                                                    0)
                                            ),
                                            "Não encontrado")
                                    )</f>
        <v>0</v>
      </c>
      <c r="S562" s="72">
        <f>R562*G562/1</f>
        <v>0</v>
      </c>
      <c r="T562" s="72">
        <f>IF(
                        C562="INSUMO",
                                        IFERROR(
                                            IF(
                                                INDEX(
                                                    Insumos!C:C,
                                                    MATCH(
                                                        A562&amp;B562,
                                                        Insumos!I:I,
                                                        0)
                                                )="Comissionamento",
                                                INDEX(
                                                    Insumos!F:F,
                                                    MATCH(
                                                        A562&amp;B562,
                                                        Insumos!I:I,
                                                        0)
                                                ),
                                                0
                                            ),
                                            "Não encontrado"),
                                        IFERROR(
                                            INDEX(U:U,
                                                MATCH(
                                                    A562&amp;B562,AG:AG,
                                                    0)
                                            ),
                                            "Não encontrado")
                                    )</f>
        <v>0</v>
      </c>
      <c r="U562" s="72">
        <f>T562*G562/1</f>
        <v>0</v>
      </c>
      <c r="V562" s="72">
        <f>IF(
                        C562="INSUMO",
                                        IFERROR(
                                            IF(
                                                INDEX(
                                                    Insumos!C:C,
                                                    MATCH(
                                                        A562&amp;B562,
                                                        Insumos!I:I,
                                                        0)
                                                )="Verba",
                                                INDEX(
                                                    Insumos!F:F,
                                                    MATCH(
                                                        A562&amp;B562,
                                                        Insumos!I:I,
                                                        0)
                                                ),
                                                0
                                            ),
                                            "Não encontrado"),
                                        IFERROR(
                                            INDEX(W:W,
                                                MATCH(
                                                    A562&amp;B562,AG:AG,
                                                    0)
                                            ),
                                            "Não encontrado")
                                    )</f>
        <v>0</v>
      </c>
      <c r="W562" s="72">
        <f>V562*G562/1</f>
        <v>0</v>
      </c>
      <c r="X562" s="72">
        <f>IF(
                        C562="INSUMO",
                                        IFERROR(
                                            IF(
                                                INDEX(
                                                    Insumos!C:C,
                                                    MATCH(
                                                        A562&amp;B562,
                                                        Insumos!I:I,
                                                        0)
                                                )="Outro",
                                                INDEX(
                                                    Insumos!F:F,
                                                    MATCH(
                                                        A562&amp;B562,
                                                        Insumos!I:I,
                                                        0)
                                                ),
                                                0
                                            ),
                                            "Não encontrado"),
                                        IFERROR(
                                            INDEX(Y:Y,
                                                MATCH(
                                                    A562&amp;B562,AG:AG,
                                                    0)
                                            ),
                                            "Não encontrado")
                                    )</f>
        <v>5.0999999999999996</v>
      </c>
      <c r="Y562" s="72">
        <f>X562*G562/1</f>
        <v>0.22949999999999998</v>
      </c>
      <c r="Z562" s="72">
        <f>IF(
                            C562="INSUMO",
                            IFERROR(
                                INDEX(
                                    Insumos!F:F,
                                    MATCH(
                                        A562&amp;B562,
                                        Insumos!I:I,
                                        0)
                                ),
                                "Não encontrado"),
                            IFERROR(
                                INDEX(AA:AA,
                                    MATCH(
                                        A562&amp;B562,AG:AG,
                                        0)
                                ),
                                "Não encontrado")
                        )</f>
        <v>30.794416399999999</v>
      </c>
      <c r="AA562" s="72">
        <f>G562*Z562</f>
        <v>1.385748738</v>
      </c>
      <c r="AB562" s="73"/>
      <c r="AC562" s="73"/>
      <c r="AD562" s="70" t="s">
        <v>39</v>
      </c>
      <c r="AE562" s="74"/>
      <c r="AF562" s="74"/>
    </row>
    <row r="563" spans="1:33" x14ac:dyDescent="0.25">
      <c r="A563" s="138" t="s">
        <v>191</v>
      </c>
      <c r="B563" s="60" t="s">
        <v>38</v>
      </c>
      <c r="C563" s="61" t="s">
        <v>86</v>
      </c>
      <c r="D563" s="62" t="s">
        <v>40</v>
      </c>
      <c r="E563" s="62" t="s">
        <v>192</v>
      </c>
      <c r="F563" s="63" t="s">
        <v>90</v>
      </c>
      <c r="G563" s="63">
        <v>3.6999999999999998E-2</v>
      </c>
      <c r="H563" s="64">
        <f>IF(
                        C563="INSUMO",
                                        IFERROR(
                                            IF(
                                                INDEX(
                                                    Insumos!C:C,
                                                    MATCH(
                                                        A563&amp;B563,
                                                        Insumos!I:I,
                                                        0)
                                                )="Material",
                                                INDEX(
                                                    Insumos!F:F,
                                                    MATCH(
                                                        A563&amp;B563,
                                                        Insumos!I:I,
                                                        0)
                                                ),
                                                0
                                            ),
                                            "Não encontrado"),
                                        IFERROR(
                                            INDEX(I:I,
                                                MATCH(
                                                    A563&amp;B563,AG:AG,
                                                    0)
                                            ),
                                            "Não encontrado")
                                    )</f>
        <v>0</v>
      </c>
      <c r="I563" s="64">
        <f>H563*G563/1</f>
        <v>0</v>
      </c>
      <c r="J563" s="64">
        <f t="shared" si="347"/>
        <v>46.655039200000004</v>
      </c>
      <c r="K563" s="64">
        <f t="shared" si="347"/>
        <v>1.7262364504000001</v>
      </c>
      <c r="L563" s="64">
        <f>IF(
                        C563="INSUMO",
                                        IFERROR(
                                            IF(
                                                INDEX(
                                                    Insumos!C:C,
                                                    MATCH(
                                                        A563&amp;B563,
                                                        Insumos!I:I,
                                                        0)
                                                )="Mao_obra",
                                                INDEX(
                                                    Insumos!F:F,
                                                    MATCH(
                                                        A563&amp;B563,
                                                        Insumos!I:I,
                                                        0)
                                                ),
                                                0
                                            ),
                                            "Não encontrado"),
                                        IFERROR(
                                            INDEX(M:M,
                                                MATCH(
                                                    A563&amp;B563,AG:AG,
                                                    0)
                                            ),
                                            "Não encontrado")
                                    )</f>
        <v>41.555039200000003</v>
      </c>
      <c r="M563" s="64">
        <f>L563*G563/1</f>
        <v>1.5375364504</v>
      </c>
      <c r="N563" s="64">
        <f>IF(
                        C563="INSUMO",
                                        IFERROR(
                                            IF(
                                                INDEX(
                                                    Insumos!C:C,
                                                    MATCH(
                                                        A563&amp;B563,
                                                        Insumos!I:I,
                                                        0)
                                                )="Equipamento",
                                                INDEX(
                                                    Insumos!F:F,
                                                    MATCH(
                                                        A563&amp;B563,
                                                        Insumos!I:I,
                                                        0)
                                                ),
                                                0
                                            ),
                                            "Não encontrado"),
                                        IFERROR(
                                            INDEX(O:O,
                                                MATCH(
                                                    A563&amp;B563,AG:AG,
                                                    0)
                                            ),
                                            "Não encontrado")
                                    )</f>
        <v>0</v>
      </c>
      <c r="O563" s="64">
        <f>N563*G563/1</f>
        <v>0</v>
      </c>
      <c r="P563" s="64">
        <f>IF(
                        C563="INSUMO",
                                        IFERROR(
                                            IF(
                                                INDEX(
                                                    Insumos!C:C,
                                                    MATCH(
                                                        A563&amp;B563,
                                                        Insumos!I:I,
                                                        0)
                                                )="Transporte",
                                                INDEX(
                                                    Insumos!F:F,
                                                    MATCH(
                                                        A563&amp;B563,
                                                        Insumos!I:I,
                                                        0)
                                                ),
                                                0
                                            ),
                                            "Não encontrado"),
                                        IFERROR(
                                            INDEX(Q:Q,
                                                MATCH(
                                                    A563&amp;B563,AG:AG,
                                                    0)
                                            ),
                                            "Não encontrado")
                                    )</f>
        <v>0</v>
      </c>
      <c r="Q563" s="64">
        <f>P563*G563/1</f>
        <v>0</v>
      </c>
      <c r="R563" s="64">
        <f>IF(
                        C563="INSUMO",
                                        IFERROR(
                                            IF(
                                                INDEX(
                                                    Insumos!C:C,
                                                    MATCH(
                                                        A563&amp;B563,
                                                        Insumos!I:I,
                                                        0)
                                                )="Terceirizados",
                                                INDEX(
                                                    Insumos!F:F,
                                                    MATCH(
                                                        A563&amp;B563,
                                                        Insumos!I:I,
                                                        0)
                                                ),
                                                0
                                            ),
                                            "Não encontrado"),
                                        IFERROR(
                                            INDEX(S:S,
                                                MATCH(
                                                    A563&amp;B563,AG:AG,
                                                    0)
                                            ),
                                            "Não encontrado")
                                    )</f>
        <v>0</v>
      </c>
      <c r="S563" s="64">
        <f>R563*G563/1</f>
        <v>0</v>
      </c>
      <c r="T563" s="64">
        <f>IF(
                        C563="INSUMO",
                                        IFERROR(
                                            IF(
                                                INDEX(
                                                    Insumos!C:C,
                                                    MATCH(
                                                        A563&amp;B563,
                                                        Insumos!I:I,
                                                        0)
                                                )="Comissionamento",
                                                INDEX(
                                                    Insumos!F:F,
                                                    MATCH(
                                                        A563&amp;B563,
                                                        Insumos!I:I,
                                                        0)
                                                ),
                                                0
                                            ),
                                            "Não encontrado"),
                                        IFERROR(
                                            INDEX(U:U,
                                                MATCH(
                                                    A563&amp;B563,AG:AG,
                                                    0)
                                            ),
                                            "Não encontrado")
                                    )</f>
        <v>0</v>
      </c>
      <c r="U563" s="64">
        <f>T563*G563/1</f>
        <v>0</v>
      </c>
      <c r="V563" s="64">
        <f>IF(
                        C563="INSUMO",
                                        IFERROR(
                                            IF(
                                                INDEX(
                                                    Insumos!C:C,
                                                    MATCH(
                                                        A563&amp;B563,
                                                        Insumos!I:I,
                                                        0)
                                                )="Verba",
                                                INDEX(
                                                    Insumos!F:F,
                                                    MATCH(
                                                        A563&amp;B563,
                                                        Insumos!I:I,
                                                        0)
                                                ),
                                                0
                                            ),
                                            "Não encontrado"),
                                        IFERROR(
                                            INDEX(W:W,
                                                MATCH(
                                                    A563&amp;B563,AG:AG,
                                                    0)
                                            ),
                                            "Não encontrado")
                                    )</f>
        <v>0</v>
      </c>
      <c r="W563" s="64">
        <f>V563*G563/1</f>
        <v>0</v>
      </c>
      <c r="X563" s="64">
        <f>IF(
                        C563="INSUMO",
                                        IFERROR(
                                            IF(
                                                INDEX(
                                                    Insumos!C:C,
                                                    MATCH(
                                                        A563&amp;B563,
                                                        Insumos!I:I,
                                                        0)
                                                )="Outro",
                                                INDEX(
                                                    Insumos!F:F,
                                                    MATCH(
                                                        A563&amp;B563,
                                                        Insumos!I:I,
                                                        0)
                                                ),
                                                0
                                            ),
                                            "Não encontrado"),
                                        IFERROR(
                                            INDEX(Y:Y,
                                                MATCH(
                                                    A563&amp;B563,AG:AG,
                                                    0)
                                            ),
                                            "Não encontrado")
                                    )</f>
        <v>5.0999999999999996</v>
      </c>
      <c r="Y563" s="64">
        <f>X563*G563/1</f>
        <v>0.18869999999999998</v>
      </c>
      <c r="Z563" s="64">
        <f>IF(
                            C563="INSUMO",
                            IFERROR(
                                INDEX(
                                    Insumos!F:F,
                                    MATCH(
                                        A563&amp;B563,
                                        Insumos!I:I,
                                        0)
                                ),
                                "Não encontrado"),
                            IFERROR(
                                INDEX(AA:AA,
                                    MATCH(
                                        A563&amp;B563,AG:AG,
                                        0)
                                ),
                                "Não encontrado")
                        )</f>
        <v>46.655039200000004</v>
      </c>
      <c r="AA563" s="64">
        <f>G563*Z563</f>
        <v>1.7262364504000001</v>
      </c>
      <c r="AB563" s="65"/>
      <c r="AC563" s="65"/>
      <c r="AD563" s="62" t="s">
        <v>39</v>
      </c>
      <c r="AE563" s="66"/>
      <c r="AF563" s="66"/>
    </row>
    <row r="564" spans="1:33" x14ac:dyDescent="0.25">
      <c r="A564" s="137" t="s">
        <v>641</v>
      </c>
      <c r="B564" s="68" t="s">
        <v>38</v>
      </c>
      <c r="C564" s="69" t="s">
        <v>45</v>
      </c>
      <c r="D564" s="70" t="s">
        <v>40</v>
      </c>
      <c r="E564" s="70" t="s">
        <v>640</v>
      </c>
      <c r="F564" s="71" t="s">
        <v>78</v>
      </c>
      <c r="G564" s="71">
        <v>1</v>
      </c>
      <c r="H564" s="72">
        <f>IF(
                        C564="INSUMO",
                                        IFERROR(
                                            IF(
                                                INDEX(
                                                    Insumos!C:C,
                                                    MATCH(
                                                        A564&amp;B564,
                                                        Insumos!I:I,
                                                        0)
                                                )="Material",
                                                INDEX(
                                                    Insumos!F:F,
                                                    MATCH(
                                                        A564&amp;B564,
                                                        Insumos!I:I,
                                                        0)
                                                ),
                                                0
                                            ),
                                            "Não encontrado"),
                                        IFERROR(
                                            INDEX(I:I,
                                                MATCH(
                                                    A564&amp;B564,AG:AG,
                                                    0)
                                            ),
                                            "Não encontrado")
                                    )</f>
        <v>2.57</v>
      </c>
      <c r="I564" s="72">
        <f>H564*G564/1</f>
        <v>2.57</v>
      </c>
      <c r="J564" s="72">
        <f t="shared" si="347"/>
        <v>0</v>
      </c>
      <c r="K564" s="72">
        <f t="shared" si="347"/>
        <v>0</v>
      </c>
      <c r="L564" s="72">
        <f>IF(
                        C564="INSUMO",
                                        IFERROR(
                                            IF(
                                                INDEX(
                                                    Insumos!C:C,
                                                    MATCH(
                                                        A564&amp;B564,
                                                        Insumos!I:I,
                                                        0)
                                                )="Mao_obra",
                                                INDEX(
                                                    Insumos!F:F,
                                                    MATCH(
                                                        A564&amp;B564,
                                                        Insumos!I:I,
                                                        0)
                                                ),
                                                0
                                            ),
                                            "Não encontrado"),
                                        IFERROR(
                                            INDEX(M:M,
                                                MATCH(
                                                    A564&amp;B564,AG:AG,
                                                    0)
                                            ),
                                            "Não encontrado")
                                    )</f>
        <v>0</v>
      </c>
      <c r="M564" s="72">
        <f>L564*G564/1</f>
        <v>0</v>
      </c>
      <c r="N564" s="72">
        <f>IF(
                        C564="INSUMO",
                                        IFERROR(
                                            IF(
                                                INDEX(
                                                    Insumos!C:C,
                                                    MATCH(
                                                        A564&amp;B564,
                                                        Insumos!I:I,
                                                        0)
                                                )="Equipamento",
                                                INDEX(
                                                    Insumos!F:F,
                                                    MATCH(
                                                        A564&amp;B564,
                                                        Insumos!I:I,
                                                        0)
                                                ),
                                                0
                                            ),
                                            "Não encontrado"),
                                        IFERROR(
                                            INDEX(O:O,
                                                MATCH(
                                                    A564&amp;B564,AG:AG,
                                                    0)
                                            ),
                                            "Não encontrado")
                                    )</f>
        <v>0</v>
      </c>
      <c r="O564" s="72">
        <f>N564*G564/1</f>
        <v>0</v>
      </c>
      <c r="P564" s="72">
        <f>IF(
                        C564="INSUMO",
                                        IFERROR(
                                            IF(
                                                INDEX(
                                                    Insumos!C:C,
                                                    MATCH(
                                                        A564&amp;B564,
                                                        Insumos!I:I,
                                                        0)
                                                )="Transporte",
                                                INDEX(
                                                    Insumos!F:F,
                                                    MATCH(
                                                        A564&amp;B564,
                                                        Insumos!I:I,
                                                        0)
                                                ),
                                                0
                                            ),
                                            "Não encontrado"),
                                        IFERROR(
                                            INDEX(Q:Q,
                                                MATCH(
                                                    A564&amp;B564,AG:AG,
                                                    0)
                                            ),
                                            "Não encontrado")
                                    )</f>
        <v>0</v>
      </c>
      <c r="Q564" s="72">
        <f>P564*G564/1</f>
        <v>0</v>
      </c>
      <c r="R564" s="72">
        <f>IF(
                        C564="INSUMO",
                                        IFERROR(
                                            IF(
                                                INDEX(
                                                    Insumos!C:C,
                                                    MATCH(
                                                        A564&amp;B564,
                                                        Insumos!I:I,
                                                        0)
                                                )="Terceirizados",
                                                INDEX(
                                                    Insumos!F:F,
                                                    MATCH(
                                                        A564&amp;B564,
                                                        Insumos!I:I,
                                                        0)
                                                ),
                                                0
                                            ),
                                            "Não encontrado"),
                                        IFERROR(
                                            INDEX(S:S,
                                                MATCH(
                                                    A564&amp;B564,AG:AG,
                                                    0)
                                            ),
                                            "Não encontrado")
                                    )</f>
        <v>0</v>
      </c>
      <c r="S564" s="72">
        <f>R564*G564/1</f>
        <v>0</v>
      </c>
      <c r="T564" s="72">
        <f>IF(
                        C564="INSUMO",
                                        IFERROR(
                                            IF(
                                                INDEX(
                                                    Insumos!C:C,
                                                    MATCH(
                                                        A564&amp;B564,
                                                        Insumos!I:I,
                                                        0)
                                                )="Comissionamento",
                                                INDEX(
                                                    Insumos!F:F,
                                                    MATCH(
                                                        A564&amp;B564,
                                                        Insumos!I:I,
                                                        0)
                                                ),
                                                0
                                            ),
                                            "Não encontrado"),
                                        IFERROR(
                                            INDEX(U:U,
                                                MATCH(
                                                    A564&amp;B564,AG:AG,
                                                    0)
                                            ),
                                            "Não encontrado")
                                    )</f>
        <v>0</v>
      </c>
      <c r="U564" s="72">
        <f>T564*G564/1</f>
        <v>0</v>
      </c>
      <c r="V564" s="72">
        <f>IF(
                        C564="INSUMO",
                                        IFERROR(
                                            IF(
                                                INDEX(
                                                    Insumos!C:C,
                                                    MATCH(
                                                        A564&amp;B564,
                                                        Insumos!I:I,
                                                        0)
                                                )="Verba",
                                                INDEX(
                                                    Insumos!F:F,
                                                    MATCH(
                                                        A564&amp;B564,
                                                        Insumos!I:I,
                                                        0)
                                                ),
                                                0
                                            ),
                                            "Não encontrado"),
                                        IFERROR(
                                            INDEX(W:W,
                                                MATCH(
                                                    A564&amp;B564,AG:AG,
                                                    0)
                                            ),
                                            "Não encontrado")
                                    )</f>
        <v>0</v>
      </c>
      <c r="W564" s="72">
        <f>V564*G564/1</f>
        <v>0</v>
      </c>
      <c r="X564" s="72">
        <f>IF(
                        C564="INSUMO",
                                        IFERROR(
                                            IF(
                                                INDEX(
                                                    Insumos!C:C,
                                                    MATCH(
                                                        A564&amp;B564,
                                                        Insumos!I:I,
                                                        0)
                                                )="Outro",
                                                INDEX(
                                                    Insumos!F:F,
                                                    MATCH(
                                                        A564&amp;B564,
                                                        Insumos!I:I,
                                                        0)
                                                ),
                                                0
                                            ),
                                            "Não encontrado"),
                                        IFERROR(
                                            INDEX(Y:Y,
                                                MATCH(
                                                    A564&amp;B564,AG:AG,
                                                    0)
                                            ),
                                            "Não encontrado")
                                    )</f>
        <v>0</v>
      </c>
      <c r="Y564" s="72">
        <f>X564*G564/1</f>
        <v>0</v>
      </c>
      <c r="Z564" s="72">
        <f>IF(
                            C564="INSUMO",
                            IFERROR(
                                INDEX(
                                    Insumos!F:F,
                                    MATCH(
                                        A564&amp;B564,
                                        Insumos!I:I,
                                        0)
                                ),
                                "Não encontrado"),
                            IFERROR(
                                INDEX(AA:AA,
                                    MATCH(
                                        A564&amp;B564,AG:AG,
                                        0)
                                ),
                                "Não encontrado")
                        )</f>
        <v>2.57</v>
      </c>
      <c r="AA564" s="72">
        <f>G564*Z564</f>
        <v>2.57</v>
      </c>
      <c r="AB564" s="73"/>
      <c r="AC564" s="73"/>
      <c r="AD564" s="70" t="s">
        <v>39</v>
      </c>
      <c r="AE564" s="74"/>
      <c r="AF564" s="74"/>
    </row>
    <row r="565" spans="1:33" x14ac:dyDescent="0.25">
      <c r="A565" s="136" t="s">
        <v>642</v>
      </c>
      <c r="B565" s="51" t="s">
        <v>76</v>
      </c>
      <c r="C565" s="52" t="s">
        <v>39</v>
      </c>
      <c r="D565" s="53" t="s">
        <v>40</v>
      </c>
      <c r="E565" s="53" t="s">
        <v>643</v>
      </c>
      <c r="F565" s="54" t="s">
        <v>78</v>
      </c>
      <c r="G565" s="55"/>
      <c r="H565" s="56"/>
      <c r="I565" s="56">
        <f>SUM(I566:I568)</f>
        <v>62.63</v>
      </c>
      <c r="J565" s="56"/>
      <c r="K565" s="56">
        <f>SUM(K566:K568)</f>
        <v>38.724727799999997</v>
      </c>
      <c r="L565" s="56"/>
      <c r="M565" s="56">
        <f>SUM(M566:M568)</f>
        <v>33.624727800000002</v>
      </c>
      <c r="N565" s="56"/>
      <c r="O565" s="56">
        <f>SUM(O566:O568)</f>
        <v>0</v>
      </c>
      <c r="P565" s="56"/>
      <c r="Q565" s="56">
        <f>SUM(Q566:Q568)</f>
        <v>0</v>
      </c>
      <c r="R565" s="56"/>
      <c r="S565" s="56">
        <f>SUM(S566:S568)</f>
        <v>0</v>
      </c>
      <c r="T565" s="56"/>
      <c r="U565" s="56">
        <f>SUM(U566:U568)</f>
        <v>0</v>
      </c>
      <c r="V565" s="56"/>
      <c r="W565" s="56">
        <f>SUM(W566:W568)</f>
        <v>0</v>
      </c>
      <c r="X565" s="56"/>
      <c r="Y565" s="56">
        <f>SUM(Y566:Y568)</f>
        <v>5.0999999999999996</v>
      </c>
      <c r="Z565" s="56"/>
      <c r="AA565" s="56">
        <f>SUM(AA566:AA568)</f>
        <v>101.35472780000001</v>
      </c>
      <c r="AB565" s="57" t="s">
        <v>39</v>
      </c>
      <c r="AC565" s="57"/>
      <c r="AD565" s="53" t="s">
        <v>39</v>
      </c>
      <c r="AE565" s="58" t="s">
        <v>39</v>
      </c>
      <c r="AF565" s="58" t="s">
        <v>79</v>
      </c>
      <c r="AG565" t="str">
        <f>A565&amp;B565&amp;C565</f>
        <v>0127PRÓPRIA</v>
      </c>
    </row>
    <row r="566" spans="1:33" x14ac:dyDescent="0.25">
      <c r="A566" s="137" t="s">
        <v>189</v>
      </c>
      <c r="B566" s="68" t="s">
        <v>38</v>
      </c>
      <c r="C566" s="69" t="s">
        <v>86</v>
      </c>
      <c r="D566" s="70" t="s">
        <v>40</v>
      </c>
      <c r="E566" s="70" t="s">
        <v>190</v>
      </c>
      <c r="F566" s="71" t="s">
        <v>90</v>
      </c>
      <c r="G566" s="71">
        <v>0.5</v>
      </c>
      <c r="H566" s="72">
        <f>IF(
                        C566="INSUMO",
                                        IFERROR(
                                            IF(
                                                INDEX(
                                                    Insumos!C:C,
                                                    MATCH(
                                                        A566&amp;B566,
                                                        Insumos!I:I,
                                                        0)
                                                )="Material",
                                                INDEX(
                                                    Insumos!F:F,
                                                    MATCH(
                                                        A566&amp;B566,
                                                        Insumos!I:I,
                                                        0)
                                                ),
                                                0
                                            ),
                                            "Não encontrado"),
                                        IFERROR(
                                            INDEX(I:I,
                                                MATCH(
                                                    A566&amp;B566,AG:AG,
                                                    0)
                                            ),
                                            "Não encontrado")
                                    )</f>
        <v>0</v>
      </c>
      <c r="I566" s="72">
        <f>H566*G566/1</f>
        <v>0</v>
      </c>
      <c r="J566" s="72">
        <f t="shared" ref="J566:K568" si="348">T566 + N566 + L566 + X566 + R566 + P566 + V566</f>
        <v>30.794416399999996</v>
      </c>
      <c r="K566" s="72">
        <f t="shared" si="348"/>
        <v>15.397208199999998</v>
      </c>
      <c r="L566" s="72">
        <f>IF(
                        C566="INSUMO",
                                        IFERROR(
                                            IF(
                                                INDEX(
                                                    Insumos!C:C,
                                                    MATCH(
                                                        A566&amp;B566,
                                                        Insumos!I:I,
                                                        0)
                                                )="Mao_obra",
                                                INDEX(
                                                    Insumos!F:F,
                                                    MATCH(
                                                        A566&amp;B566,
                                                        Insumos!I:I,
                                                        0)
                                                ),
                                                0
                                            ),
                                            "Não encontrado"),
                                        IFERROR(
                                            INDEX(M:M,
                                                MATCH(
                                                    A566&amp;B566,AG:AG,
                                                    0)
                                            ),
                                            "Não encontrado")
                                    )</f>
        <v>25.694416399999998</v>
      </c>
      <c r="M566" s="72">
        <f>L566*G566/1</f>
        <v>12.847208199999999</v>
      </c>
      <c r="N566" s="72">
        <f>IF(
                        C566="INSUMO",
                                        IFERROR(
                                            IF(
                                                INDEX(
                                                    Insumos!C:C,
                                                    MATCH(
                                                        A566&amp;B566,
                                                        Insumos!I:I,
                                                        0)
                                                )="Equipamento",
                                                INDEX(
                                                    Insumos!F:F,
                                                    MATCH(
                                                        A566&amp;B566,
                                                        Insumos!I:I,
                                                        0)
                                                ),
                                                0
                                            ),
                                            "Não encontrado"),
                                        IFERROR(
                                            INDEX(O:O,
                                                MATCH(
                                                    A566&amp;B566,AG:AG,
                                                    0)
                                            ),
                                            "Não encontrado")
                                    )</f>
        <v>0</v>
      </c>
      <c r="O566" s="72">
        <f>N566*G566/1</f>
        <v>0</v>
      </c>
      <c r="P566" s="72">
        <f>IF(
                        C566="INSUMO",
                                        IFERROR(
                                            IF(
                                                INDEX(
                                                    Insumos!C:C,
                                                    MATCH(
                                                        A566&amp;B566,
                                                        Insumos!I:I,
                                                        0)
                                                )="Transporte",
                                                INDEX(
                                                    Insumos!F:F,
                                                    MATCH(
                                                        A566&amp;B566,
                                                        Insumos!I:I,
                                                        0)
                                                ),
                                                0
                                            ),
                                            "Não encontrado"),
                                        IFERROR(
                                            INDEX(Q:Q,
                                                MATCH(
                                                    A566&amp;B566,AG:AG,
                                                    0)
                                            ),
                                            "Não encontrado")
                                    )</f>
        <v>0</v>
      </c>
      <c r="Q566" s="72">
        <f>P566*G566/1</f>
        <v>0</v>
      </c>
      <c r="R566" s="72">
        <f>IF(
                        C566="INSUMO",
                                        IFERROR(
                                            IF(
                                                INDEX(
                                                    Insumos!C:C,
                                                    MATCH(
                                                        A566&amp;B566,
                                                        Insumos!I:I,
                                                        0)
                                                )="Terceirizados",
                                                INDEX(
                                                    Insumos!F:F,
                                                    MATCH(
                                                        A566&amp;B566,
                                                        Insumos!I:I,
                                                        0)
                                                ),
                                                0
                                            ),
                                            "Não encontrado"),
                                        IFERROR(
                                            INDEX(S:S,
                                                MATCH(
                                                    A566&amp;B566,AG:AG,
                                                    0)
                                            ),
                                            "Não encontrado")
                                    )</f>
        <v>0</v>
      </c>
      <c r="S566" s="72">
        <f>R566*G566/1</f>
        <v>0</v>
      </c>
      <c r="T566" s="72">
        <f>IF(
                        C566="INSUMO",
                                        IFERROR(
                                            IF(
                                                INDEX(
                                                    Insumos!C:C,
                                                    MATCH(
                                                        A566&amp;B566,
                                                        Insumos!I:I,
                                                        0)
                                                )="Comissionamento",
                                                INDEX(
                                                    Insumos!F:F,
                                                    MATCH(
                                                        A566&amp;B566,
                                                        Insumos!I:I,
                                                        0)
                                                ),
                                                0
                                            ),
                                            "Não encontrado"),
                                        IFERROR(
                                            INDEX(U:U,
                                                MATCH(
                                                    A566&amp;B566,AG:AG,
                                                    0)
                                            ),
                                            "Não encontrado")
                                    )</f>
        <v>0</v>
      </c>
      <c r="U566" s="72">
        <f>T566*G566/1</f>
        <v>0</v>
      </c>
      <c r="V566" s="72">
        <f>IF(
                        C566="INSUMO",
                                        IFERROR(
                                            IF(
                                                INDEX(
                                                    Insumos!C:C,
                                                    MATCH(
                                                        A566&amp;B566,
                                                        Insumos!I:I,
                                                        0)
                                                )="Verba",
                                                INDEX(
                                                    Insumos!F:F,
                                                    MATCH(
                                                        A566&amp;B566,
                                                        Insumos!I:I,
                                                        0)
                                                ),
                                                0
                                            ),
                                            "Não encontrado"),
                                        IFERROR(
                                            INDEX(W:W,
                                                MATCH(
                                                    A566&amp;B566,AG:AG,
                                                    0)
                                            ),
                                            "Não encontrado")
                                    )</f>
        <v>0</v>
      </c>
      <c r="W566" s="72">
        <f>V566*G566/1</f>
        <v>0</v>
      </c>
      <c r="X566" s="72">
        <f>IF(
                        C566="INSUMO",
                                        IFERROR(
                                            IF(
                                                INDEX(
                                                    Insumos!C:C,
                                                    MATCH(
                                                        A566&amp;B566,
                                                        Insumos!I:I,
                                                        0)
                                                )="Outro",
                                                INDEX(
                                                    Insumos!F:F,
                                                    MATCH(
                                                        A566&amp;B566,
                                                        Insumos!I:I,
                                                        0)
                                                ),
                                                0
                                            ),
                                            "Não encontrado"),
                                        IFERROR(
                                            INDEX(Y:Y,
                                                MATCH(
                                                    A566&amp;B566,AG:AG,
                                                    0)
                                            ),
                                            "Não encontrado")
                                    )</f>
        <v>5.0999999999999996</v>
      </c>
      <c r="Y566" s="72">
        <f>X566*G566/1</f>
        <v>2.5499999999999998</v>
      </c>
      <c r="Z566" s="72">
        <f>IF(
                            C566="INSUMO",
                            IFERROR(
                                INDEX(
                                    Insumos!F:F,
                                    MATCH(
                                        A566&amp;B566,
                                        Insumos!I:I,
                                        0)
                                ),
                                "Não encontrado"),
                            IFERROR(
                                INDEX(AA:AA,
                                    MATCH(
                                        A566&amp;B566,AG:AG,
                                        0)
                                ),
                                "Não encontrado")
                        )</f>
        <v>30.794416399999999</v>
      </c>
      <c r="AA566" s="72">
        <f>G566*Z566</f>
        <v>15.3972082</v>
      </c>
      <c r="AB566" s="73"/>
      <c r="AC566" s="73"/>
      <c r="AD566" s="70" t="s">
        <v>39</v>
      </c>
      <c r="AE566" s="74"/>
      <c r="AF566" s="74"/>
    </row>
    <row r="567" spans="1:33" x14ac:dyDescent="0.25">
      <c r="A567" s="138" t="s">
        <v>191</v>
      </c>
      <c r="B567" s="60" t="s">
        <v>38</v>
      </c>
      <c r="C567" s="61" t="s">
        <v>86</v>
      </c>
      <c r="D567" s="62" t="s">
        <v>40</v>
      </c>
      <c r="E567" s="62" t="s">
        <v>192</v>
      </c>
      <c r="F567" s="63" t="s">
        <v>90</v>
      </c>
      <c r="G567" s="63">
        <v>0.5</v>
      </c>
      <c r="H567" s="64">
        <f>IF(
                        C567="INSUMO",
                                        IFERROR(
                                            IF(
                                                INDEX(
                                                    Insumos!C:C,
                                                    MATCH(
                                                        A567&amp;B567,
                                                        Insumos!I:I,
                                                        0)
                                                )="Material",
                                                INDEX(
                                                    Insumos!F:F,
                                                    MATCH(
                                                        A567&amp;B567,
                                                        Insumos!I:I,
                                                        0)
                                                ),
                                                0
                                            ),
                                            "Não encontrado"),
                                        IFERROR(
                                            INDEX(I:I,
                                                MATCH(
                                                    A567&amp;B567,AG:AG,
                                                    0)
                                            ),
                                            "Não encontrado")
                                    )</f>
        <v>0</v>
      </c>
      <c r="I567" s="64">
        <f>H567*G567/1</f>
        <v>0</v>
      </c>
      <c r="J567" s="64">
        <f t="shared" si="348"/>
        <v>46.655039200000004</v>
      </c>
      <c r="K567" s="64">
        <f t="shared" si="348"/>
        <v>23.327519600000002</v>
      </c>
      <c r="L567" s="64">
        <f>IF(
                        C567="INSUMO",
                                        IFERROR(
                                            IF(
                                                INDEX(
                                                    Insumos!C:C,
                                                    MATCH(
                                                        A567&amp;B567,
                                                        Insumos!I:I,
                                                        0)
                                                )="Mao_obra",
                                                INDEX(
                                                    Insumos!F:F,
                                                    MATCH(
                                                        A567&amp;B567,
                                                        Insumos!I:I,
                                                        0)
                                                ),
                                                0
                                            ),
                                            "Não encontrado"),
                                        IFERROR(
                                            INDEX(M:M,
                                                MATCH(
                                                    A567&amp;B567,AG:AG,
                                                    0)
                                            ),
                                            "Não encontrado")
                                    )</f>
        <v>41.555039200000003</v>
      </c>
      <c r="M567" s="64">
        <f>L567*G567/1</f>
        <v>20.777519600000002</v>
      </c>
      <c r="N567" s="64">
        <f>IF(
                        C567="INSUMO",
                                        IFERROR(
                                            IF(
                                                INDEX(
                                                    Insumos!C:C,
                                                    MATCH(
                                                        A567&amp;B567,
                                                        Insumos!I:I,
                                                        0)
                                                )="Equipamento",
                                                INDEX(
                                                    Insumos!F:F,
                                                    MATCH(
                                                        A567&amp;B567,
                                                        Insumos!I:I,
                                                        0)
                                                ),
                                                0
                                            ),
                                            "Não encontrado"),
                                        IFERROR(
                                            INDEX(O:O,
                                                MATCH(
                                                    A567&amp;B567,AG:AG,
                                                    0)
                                            ),
                                            "Não encontrado")
                                    )</f>
        <v>0</v>
      </c>
      <c r="O567" s="64">
        <f>N567*G567/1</f>
        <v>0</v>
      </c>
      <c r="P567" s="64">
        <f>IF(
                        C567="INSUMO",
                                        IFERROR(
                                            IF(
                                                INDEX(
                                                    Insumos!C:C,
                                                    MATCH(
                                                        A567&amp;B567,
                                                        Insumos!I:I,
                                                        0)
                                                )="Transporte",
                                                INDEX(
                                                    Insumos!F:F,
                                                    MATCH(
                                                        A567&amp;B567,
                                                        Insumos!I:I,
                                                        0)
                                                ),
                                                0
                                            ),
                                            "Não encontrado"),
                                        IFERROR(
                                            INDEX(Q:Q,
                                                MATCH(
                                                    A567&amp;B567,AG:AG,
                                                    0)
                                            ),
                                            "Não encontrado")
                                    )</f>
        <v>0</v>
      </c>
      <c r="Q567" s="64">
        <f>P567*G567/1</f>
        <v>0</v>
      </c>
      <c r="R567" s="64">
        <f>IF(
                        C567="INSUMO",
                                        IFERROR(
                                            IF(
                                                INDEX(
                                                    Insumos!C:C,
                                                    MATCH(
                                                        A567&amp;B567,
                                                        Insumos!I:I,
                                                        0)
                                                )="Terceirizados",
                                                INDEX(
                                                    Insumos!F:F,
                                                    MATCH(
                                                        A567&amp;B567,
                                                        Insumos!I:I,
                                                        0)
                                                ),
                                                0
                                            ),
                                            "Não encontrado"),
                                        IFERROR(
                                            INDEX(S:S,
                                                MATCH(
                                                    A567&amp;B567,AG:AG,
                                                    0)
                                            ),
                                            "Não encontrado")
                                    )</f>
        <v>0</v>
      </c>
      <c r="S567" s="64">
        <f>R567*G567/1</f>
        <v>0</v>
      </c>
      <c r="T567" s="64">
        <f>IF(
                        C567="INSUMO",
                                        IFERROR(
                                            IF(
                                                INDEX(
                                                    Insumos!C:C,
                                                    MATCH(
                                                        A567&amp;B567,
                                                        Insumos!I:I,
                                                        0)
                                                )="Comissionamento",
                                                INDEX(
                                                    Insumos!F:F,
                                                    MATCH(
                                                        A567&amp;B567,
                                                        Insumos!I:I,
                                                        0)
                                                ),
                                                0
                                            ),
                                            "Não encontrado"),
                                        IFERROR(
                                            INDEX(U:U,
                                                MATCH(
                                                    A567&amp;B567,AG:AG,
                                                    0)
                                            ),
                                            "Não encontrado")
                                    )</f>
        <v>0</v>
      </c>
      <c r="U567" s="64">
        <f>T567*G567/1</f>
        <v>0</v>
      </c>
      <c r="V567" s="64">
        <f>IF(
                        C567="INSUMO",
                                        IFERROR(
                                            IF(
                                                INDEX(
                                                    Insumos!C:C,
                                                    MATCH(
                                                        A567&amp;B567,
                                                        Insumos!I:I,
                                                        0)
                                                )="Verba",
                                                INDEX(
                                                    Insumos!F:F,
                                                    MATCH(
                                                        A567&amp;B567,
                                                        Insumos!I:I,
                                                        0)
                                                ),
                                                0
                                            ),
                                            "Não encontrado"),
                                        IFERROR(
                                            INDEX(W:W,
                                                MATCH(
                                                    A567&amp;B567,AG:AG,
                                                    0)
                                            ),
                                            "Não encontrado")
                                    )</f>
        <v>0</v>
      </c>
      <c r="W567" s="64">
        <f>V567*G567/1</f>
        <v>0</v>
      </c>
      <c r="X567" s="64">
        <f>IF(
                        C567="INSUMO",
                                        IFERROR(
                                            IF(
                                                INDEX(
                                                    Insumos!C:C,
                                                    MATCH(
                                                        A567&amp;B567,
                                                        Insumos!I:I,
                                                        0)
                                                )="Outro",
                                                INDEX(
                                                    Insumos!F:F,
                                                    MATCH(
                                                        A567&amp;B567,
                                                        Insumos!I:I,
                                                        0)
                                                ),
                                                0
                                            ),
                                            "Não encontrado"),
                                        IFERROR(
                                            INDEX(Y:Y,
                                                MATCH(
                                                    A567&amp;B567,AG:AG,
                                                    0)
                                            ),
                                            "Não encontrado")
                                    )</f>
        <v>5.0999999999999996</v>
      </c>
      <c r="Y567" s="64">
        <f>X567*G567/1</f>
        <v>2.5499999999999998</v>
      </c>
      <c r="Z567" s="64">
        <f>IF(
                            C567="INSUMO",
                            IFERROR(
                                INDEX(
                                    Insumos!F:F,
                                    MATCH(
                                        A567&amp;B567,
                                        Insumos!I:I,
                                        0)
                                ),
                                "Não encontrado"),
                            IFERROR(
                                INDEX(AA:AA,
                                    MATCH(
                                        A567&amp;B567,AG:AG,
                                        0)
                                ),
                                "Não encontrado")
                        )</f>
        <v>46.655039200000004</v>
      </c>
      <c r="AA567" s="64">
        <f>G567*Z567</f>
        <v>23.327519600000002</v>
      </c>
      <c r="AB567" s="65"/>
      <c r="AC567" s="65"/>
      <c r="AD567" s="62" t="s">
        <v>39</v>
      </c>
      <c r="AE567" s="66"/>
      <c r="AF567" s="66"/>
    </row>
    <row r="568" spans="1:33" x14ac:dyDescent="0.25">
      <c r="A568" s="137" t="s">
        <v>644</v>
      </c>
      <c r="B568" s="68" t="s">
        <v>38</v>
      </c>
      <c r="C568" s="69" t="s">
        <v>45</v>
      </c>
      <c r="D568" s="70" t="s">
        <v>40</v>
      </c>
      <c r="E568" s="70" t="s">
        <v>643</v>
      </c>
      <c r="F568" s="71" t="s">
        <v>78</v>
      </c>
      <c r="G568" s="71">
        <v>1</v>
      </c>
      <c r="H568" s="72">
        <f>IF(
                        C568="INSUMO",
                                        IFERROR(
                                            IF(
                                                INDEX(
                                                    Insumos!C:C,
                                                    MATCH(
                                                        A568&amp;B568,
                                                        Insumos!I:I,
                                                        0)
                                                )="Material",
                                                INDEX(
                                                    Insumos!F:F,
                                                    MATCH(
                                                        A568&amp;B568,
                                                        Insumos!I:I,
                                                        0)
                                                ),
                                                0
                                            ),
                                            "Não encontrado"),
                                        IFERROR(
                                            INDEX(I:I,
                                                MATCH(
                                                    A568&amp;B568,AG:AG,
                                                    0)
                                            ),
                                            "Não encontrado")
                                    )</f>
        <v>62.63</v>
      </c>
      <c r="I568" s="72">
        <f>H568*G568/1</f>
        <v>62.63</v>
      </c>
      <c r="J568" s="72">
        <f t="shared" si="348"/>
        <v>0</v>
      </c>
      <c r="K568" s="72">
        <f t="shared" si="348"/>
        <v>0</v>
      </c>
      <c r="L568" s="72">
        <f>IF(
                        C568="INSUMO",
                                        IFERROR(
                                            IF(
                                                INDEX(
                                                    Insumos!C:C,
                                                    MATCH(
                                                        A568&amp;B568,
                                                        Insumos!I:I,
                                                        0)
                                                )="Mao_obra",
                                                INDEX(
                                                    Insumos!F:F,
                                                    MATCH(
                                                        A568&amp;B568,
                                                        Insumos!I:I,
                                                        0)
                                                ),
                                                0
                                            ),
                                            "Não encontrado"),
                                        IFERROR(
                                            INDEX(M:M,
                                                MATCH(
                                                    A568&amp;B568,AG:AG,
                                                    0)
                                            ),
                                            "Não encontrado")
                                    )</f>
        <v>0</v>
      </c>
      <c r="M568" s="72">
        <f>L568*G568/1</f>
        <v>0</v>
      </c>
      <c r="N568" s="72">
        <f>IF(
                        C568="INSUMO",
                                        IFERROR(
                                            IF(
                                                INDEX(
                                                    Insumos!C:C,
                                                    MATCH(
                                                        A568&amp;B568,
                                                        Insumos!I:I,
                                                        0)
                                                )="Equipamento",
                                                INDEX(
                                                    Insumos!F:F,
                                                    MATCH(
                                                        A568&amp;B568,
                                                        Insumos!I:I,
                                                        0)
                                                ),
                                                0
                                            ),
                                            "Não encontrado"),
                                        IFERROR(
                                            INDEX(O:O,
                                                MATCH(
                                                    A568&amp;B568,AG:AG,
                                                    0)
                                            ),
                                            "Não encontrado")
                                    )</f>
        <v>0</v>
      </c>
      <c r="O568" s="72">
        <f>N568*G568/1</f>
        <v>0</v>
      </c>
      <c r="P568" s="72">
        <f>IF(
                        C568="INSUMO",
                                        IFERROR(
                                            IF(
                                                INDEX(
                                                    Insumos!C:C,
                                                    MATCH(
                                                        A568&amp;B568,
                                                        Insumos!I:I,
                                                        0)
                                                )="Transporte",
                                                INDEX(
                                                    Insumos!F:F,
                                                    MATCH(
                                                        A568&amp;B568,
                                                        Insumos!I:I,
                                                        0)
                                                ),
                                                0
                                            ),
                                            "Não encontrado"),
                                        IFERROR(
                                            INDEX(Q:Q,
                                                MATCH(
                                                    A568&amp;B568,AG:AG,
                                                    0)
                                            ),
                                            "Não encontrado")
                                    )</f>
        <v>0</v>
      </c>
      <c r="Q568" s="72">
        <f>P568*G568/1</f>
        <v>0</v>
      </c>
      <c r="R568" s="72">
        <f>IF(
                        C568="INSUMO",
                                        IFERROR(
                                            IF(
                                                INDEX(
                                                    Insumos!C:C,
                                                    MATCH(
                                                        A568&amp;B568,
                                                        Insumos!I:I,
                                                        0)
                                                )="Terceirizados",
                                                INDEX(
                                                    Insumos!F:F,
                                                    MATCH(
                                                        A568&amp;B568,
                                                        Insumos!I:I,
                                                        0)
                                                ),
                                                0
                                            ),
                                            "Não encontrado"),
                                        IFERROR(
                                            INDEX(S:S,
                                                MATCH(
                                                    A568&amp;B568,AG:AG,
                                                    0)
                                            ),
                                            "Não encontrado")
                                    )</f>
        <v>0</v>
      </c>
      <c r="S568" s="72">
        <f>R568*G568/1</f>
        <v>0</v>
      </c>
      <c r="T568" s="72">
        <f>IF(
                        C568="INSUMO",
                                        IFERROR(
                                            IF(
                                                INDEX(
                                                    Insumos!C:C,
                                                    MATCH(
                                                        A568&amp;B568,
                                                        Insumos!I:I,
                                                        0)
                                                )="Comissionamento",
                                                INDEX(
                                                    Insumos!F:F,
                                                    MATCH(
                                                        A568&amp;B568,
                                                        Insumos!I:I,
                                                        0)
                                                ),
                                                0
                                            ),
                                            "Não encontrado"),
                                        IFERROR(
                                            INDEX(U:U,
                                                MATCH(
                                                    A568&amp;B568,AG:AG,
                                                    0)
                                            ),
                                            "Não encontrado")
                                    )</f>
        <v>0</v>
      </c>
      <c r="U568" s="72">
        <f>T568*G568/1</f>
        <v>0</v>
      </c>
      <c r="V568" s="72">
        <f>IF(
                        C568="INSUMO",
                                        IFERROR(
                                            IF(
                                                INDEX(
                                                    Insumos!C:C,
                                                    MATCH(
                                                        A568&amp;B568,
                                                        Insumos!I:I,
                                                        0)
                                                )="Verba",
                                                INDEX(
                                                    Insumos!F:F,
                                                    MATCH(
                                                        A568&amp;B568,
                                                        Insumos!I:I,
                                                        0)
                                                ),
                                                0
                                            ),
                                            "Não encontrado"),
                                        IFERROR(
                                            INDEX(W:W,
                                                MATCH(
                                                    A568&amp;B568,AG:AG,
                                                    0)
                                            ),
                                            "Não encontrado")
                                    )</f>
        <v>0</v>
      </c>
      <c r="W568" s="72">
        <f>V568*G568/1</f>
        <v>0</v>
      </c>
      <c r="X568" s="72">
        <f>IF(
                        C568="INSUMO",
                                        IFERROR(
                                            IF(
                                                INDEX(
                                                    Insumos!C:C,
                                                    MATCH(
                                                        A568&amp;B568,
                                                        Insumos!I:I,
                                                        0)
                                                )="Outro",
                                                INDEX(
                                                    Insumos!F:F,
                                                    MATCH(
                                                        A568&amp;B568,
                                                        Insumos!I:I,
                                                        0)
                                                ),
                                                0
                                            ),
                                            "Não encontrado"),
                                        IFERROR(
                                            INDEX(Y:Y,
                                                MATCH(
                                                    A568&amp;B568,AG:AG,
                                                    0)
                                            ),
                                            "Não encontrado")
                                    )</f>
        <v>0</v>
      </c>
      <c r="Y568" s="72">
        <f>X568*G568/1</f>
        <v>0</v>
      </c>
      <c r="Z568" s="72">
        <f>IF(
                            C568="INSUMO",
                            IFERROR(
                                INDEX(
                                    Insumos!F:F,
                                    MATCH(
                                        A568&amp;B568,
                                        Insumos!I:I,
                                        0)
                                ),
                                "Não encontrado"),
                            IFERROR(
                                INDEX(AA:AA,
                                    MATCH(
                                        A568&amp;B568,AG:AG,
                                        0)
                                ),
                                "Não encontrado")
                        )</f>
        <v>62.63</v>
      </c>
      <c r="AA568" s="72">
        <f>G568*Z568</f>
        <v>62.63</v>
      </c>
      <c r="AB568" s="73"/>
      <c r="AC568" s="73"/>
      <c r="AD568" s="70" t="s">
        <v>39</v>
      </c>
      <c r="AE568" s="74"/>
      <c r="AF568" s="74"/>
    </row>
    <row r="569" spans="1:33" x14ac:dyDescent="0.25">
      <c r="A569" s="136" t="s">
        <v>645</v>
      </c>
      <c r="B569" s="51" t="s">
        <v>76</v>
      </c>
      <c r="C569" s="52" t="s">
        <v>39</v>
      </c>
      <c r="D569" s="53" t="s">
        <v>40</v>
      </c>
      <c r="E569" s="53" t="s">
        <v>646</v>
      </c>
      <c r="F569" s="54" t="s">
        <v>78</v>
      </c>
      <c r="G569" s="55"/>
      <c r="H569" s="56"/>
      <c r="I569" s="56">
        <f>SUM(I570:I571)</f>
        <v>4119.5595550405669</v>
      </c>
      <c r="J569" s="56"/>
      <c r="K569" s="56">
        <f>SUM(K570:K571)</f>
        <v>1093.7125465445356</v>
      </c>
      <c r="L569" s="56"/>
      <c r="M569" s="56">
        <f>SUM(M570:M571)</f>
        <v>916.69983610722227</v>
      </c>
      <c r="N569" s="56"/>
      <c r="O569" s="56">
        <f>SUM(O570:O571)</f>
        <v>51.249317213296855</v>
      </c>
      <c r="P569" s="56"/>
      <c r="Q569" s="56">
        <f>SUM(Q570:Q571)</f>
        <v>0</v>
      </c>
      <c r="R569" s="56"/>
      <c r="S569" s="56">
        <f>SUM(S570:S571)</f>
        <v>0</v>
      </c>
      <c r="T569" s="56"/>
      <c r="U569" s="56">
        <f>SUM(U570:U571)</f>
        <v>0</v>
      </c>
      <c r="V569" s="56"/>
      <c r="W569" s="56">
        <f>SUM(W570:W571)</f>
        <v>0</v>
      </c>
      <c r="X569" s="56"/>
      <c r="Y569" s="56">
        <f>SUM(Y570:Y571)</f>
        <v>125.76339322401651</v>
      </c>
      <c r="Z569" s="56"/>
      <c r="AA569" s="56">
        <f>SUM(AA570:AA571)</f>
        <v>5213.2721015851021</v>
      </c>
      <c r="AB569" s="57" t="s">
        <v>39</v>
      </c>
      <c r="AC569" s="57"/>
      <c r="AD569" s="53" t="s">
        <v>39</v>
      </c>
      <c r="AE569" s="58" t="s">
        <v>39</v>
      </c>
      <c r="AF569" s="58" t="s">
        <v>79</v>
      </c>
      <c r="AG569" t="str">
        <f>A569&amp;B569&amp;C569</f>
        <v>0128PRÓPRIA</v>
      </c>
    </row>
    <row r="570" spans="1:33" x14ac:dyDescent="0.25">
      <c r="A570" s="137" t="s">
        <v>647</v>
      </c>
      <c r="B570" s="68" t="s">
        <v>38</v>
      </c>
      <c r="C570" s="69" t="s">
        <v>86</v>
      </c>
      <c r="D570" s="70" t="s">
        <v>40</v>
      </c>
      <c r="E570" s="70" t="s">
        <v>648</v>
      </c>
      <c r="F570" s="71" t="s">
        <v>78</v>
      </c>
      <c r="G570" s="71">
        <v>1</v>
      </c>
      <c r="H570" s="72">
        <f>IF(
                        C570="INSUMO",
                                        IFERROR(
                                            IF(
                                                INDEX(
                                                    Insumos!C:C,
                                                    MATCH(
                                                        A570&amp;B570,
                                                        Insumos!I:I,
                                                        0)
                                                )="Material",
                                                INDEX(
                                                    Insumos!F:F,
                                                    MATCH(
                                                        A570&amp;B570,
                                                        Insumos!I:I,
                                                        0)
                                                ),
                                                0
                                            ),
                                            "Não encontrado"),
                                        IFERROR(
                                            INDEX(I:I,
                                                MATCH(
                                                    A570&amp;B570,AG:AG,
                                                    0)
                                            ),
                                            "Não encontrado")
                                    )</f>
        <v>1163.7195550405668</v>
      </c>
      <c r="I570" s="72">
        <f>H570*G570/1</f>
        <v>1163.7195550405668</v>
      </c>
      <c r="J570" s="72">
        <f>T570 + N570 + L570 + X570 + R570 + P570 + V570</f>
        <v>1093.7125465445356</v>
      </c>
      <c r="K570" s="72">
        <f>U570 + O570 + M570 + Y570 + S570 + Q570 + W570</f>
        <v>1093.7125465445356</v>
      </c>
      <c r="L570" s="72">
        <f>IF(
                        C570="INSUMO",
                                        IFERROR(
                                            IF(
                                                INDEX(
                                                    Insumos!C:C,
                                                    MATCH(
                                                        A570&amp;B570,
                                                        Insumos!I:I,
                                                        0)
                                                )="Mao_obra",
                                                INDEX(
                                                    Insumos!F:F,
                                                    MATCH(
                                                        A570&amp;B570,
                                                        Insumos!I:I,
                                                        0)
                                                ),
                                                0
                                            ),
                                            "Não encontrado"),
                                        IFERROR(
                                            INDEX(M:M,
                                                MATCH(
                                                    A570&amp;B570,AG:AG,
                                                    0)
                                            ),
                                            "Não encontrado")
                                    )</f>
        <v>916.69983610722227</v>
      </c>
      <c r="M570" s="72">
        <f>L570*G570/1</f>
        <v>916.69983610722227</v>
      </c>
      <c r="N570" s="72">
        <f>IF(
                        C570="INSUMO",
                                        IFERROR(
                                            IF(
                                                INDEX(
                                                    Insumos!C:C,
                                                    MATCH(
                                                        A570&amp;B570,
                                                        Insumos!I:I,
                                                        0)
                                                )="Equipamento",
                                                INDEX(
                                                    Insumos!F:F,
                                                    MATCH(
                                                        A570&amp;B570,
                                                        Insumos!I:I,
                                                        0)
                                                ),
                                                0
                                            ),
                                            "Não encontrado"),
                                        IFERROR(
                                            INDEX(O:O,
                                                MATCH(
                                                    A570&amp;B570,AG:AG,
                                                    0)
                                            ),
                                            "Não encontrado")
                                    )</f>
        <v>51.249317213296855</v>
      </c>
      <c r="O570" s="72">
        <f>N570*G570/1</f>
        <v>51.249317213296855</v>
      </c>
      <c r="P570" s="72">
        <f>IF(
                        C570="INSUMO",
                                        IFERROR(
                                            IF(
                                                INDEX(
                                                    Insumos!C:C,
                                                    MATCH(
                                                        A570&amp;B570,
                                                        Insumos!I:I,
                                                        0)
                                                )="Transporte",
                                                INDEX(
                                                    Insumos!F:F,
                                                    MATCH(
                                                        A570&amp;B570,
                                                        Insumos!I:I,
                                                        0)
                                                ),
                                                0
                                            ),
                                            "Não encontrado"),
                                        IFERROR(
                                            INDEX(Q:Q,
                                                MATCH(
                                                    A570&amp;B570,AG:AG,
                                                    0)
                                            ),
                                            "Não encontrado")
                                    )</f>
        <v>0</v>
      </c>
      <c r="Q570" s="72">
        <f>P570*G570/1</f>
        <v>0</v>
      </c>
      <c r="R570" s="72">
        <f>IF(
                        C570="INSUMO",
                                        IFERROR(
                                            IF(
                                                INDEX(
                                                    Insumos!C:C,
                                                    MATCH(
                                                        A570&amp;B570,
                                                        Insumos!I:I,
                                                        0)
                                                )="Terceirizados",
                                                INDEX(
                                                    Insumos!F:F,
                                                    MATCH(
                                                        A570&amp;B570,
                                                        Insumos!I:I,
                                                        0)
                                                ),
                                                0
                                            ),
                                            "Não encontrado"),
                                        IFERROR(
                                            INDEX(S:S,
                                                MATCH(
                                                    A570&amp;B570,AG:AG,
                                                    0)
                                            ),
                                            "Não encontrado")
                                    )</f>
        <v>0</v>
      </c>
      <c r="S570" s="72">
        <f>R570*G570/1</f>
        <v>0</v>
      </c>
      <c r="T570" s="72">
        <f>IF(
                        C570="INSUMO",
                                        IFERROR(
                                            IF(
                                                INDEX(
                                                    Insumos!C:C,
                                                    MATCH(
                                                        A570&amp;B570,
                                                        Insumos!I:I,
                                                        0)
                                                )="Comissionamento",
                                                INDEX(
                                                    Insumos!F:F,
                                                    MATCH(
                                                        A570&amp;B570,
                                                        Insumos!I:I,
                                                        0)
                                                ),
                                                0
                                            ),
                                            "Não encontrado"),
                                        IFERROR(
                                            INDEX(U:U,
                                                MATCH(
                                                    A570&amp;B570,AG:AG,
                                                    0)
                                            ),
                                            "Não encontrado")
                                    )</f>
        <v>0</v>
      </c>
      <c r="U570" s="72">
        <f>T570*G570/1</f>
        <v>0</v>
      </c>
      <c r="V570" s="72">
        <f>IF(
                        C570="INSUMO",
                                        IFERROR(
                                            IF(
                                                INDEX(
                                                    Insumos!C:C,
                                                    MATCH(
                                                        A570&amp;B570,
                                                        Insumos!I:I,
                                                        0)
                                                )="Verba",
                                                INDEX(
                                                    Insumos!F:F,
                                                    MATCH(
                                                        A570&amp;B570,
                                                        Insumos!I:I,
                                                        0)
                                                ),
                                                0
                                            ),
                                            "Não encontrado"),
                                        IFERROR(
                                            INDEX(W:W,
                                                MATCH(
                                                    A570&amp;B570,AG:AG,
                                                    0)
                                            ),
                                            "Não encontrado")
                                    )</f>
        <v>0</v>
      </c>
      <c r="W570" s="72">
        <f>V570*G570/1</f>
        <v>0</v>
      </c>
      <c r="X570" s="72">
        <f>IF(
                        C570="INSUMO",
                                        IFERROR(
                                            IF(
                                                INDEX(
                                                    Insumos!C:C,
                                                    MATCH(
                                                        A570&amp;B570,
                                                        Insumos!I:I,
                                                        0)
                                                )="Outro",
                                                INDEX(
                                                    Insumos!F:F,
                                                    MATCH(
                                                        A570&amp;B570,
                                                        Insumos!I:I,
                                                        0)
                                                ),
                                                0
                                            ),
                                            "Não encontrado"),
                                        IFERROR(
                                            INDEX(Y:Y,
                                                MATCH(
                                                    A570&amp;B570,AG:AG,
                                                    0)
                                            ),
                                            "Não encontrado")
                                    )</f>
        <v>125.76339322401651</v>
      </c>
      <c r="Y570" s="72">
        <f>X570*G570/1</f>
        <v>125.76339322401651</v>
      </c>
      <c r="Z570" s="72">
        <f>IF(
                            C570="INSUMO",
                            IFERROR(
                                INDEX(
                                    Insumos!F:F,
                                    MATCH(
                                        A570&amp;B570,
                                        Insumos!I:I,
                                        0)
                                ),
                                "Não encontrado"),
                            IFERROR(
                                INDEX(AA:AA,
                                    MATCH(
                                        A570&amp;B570,AG:AG,
                                        0)
                                ),
                                "Não encontrado")
                        )</f>
        <v>2257.4321015851024</v>
      </c>
      <c r="AA570" s="72">
        <f>G570*Z570</f>
        <v>2257.4321015851024</v>
      </c>
      <c r="AB570" s="73"/>
      <c r="AC570" s="73"/>
      <c r="AD570" s="70" t="s">
        <v>39</v>
      </c>
      <c r="AE570" s="74"/>
      <c r="AF570" s="74"/>
    </row>
    <row r="571" spans="1:33" x14ac:dyDescent="0.25">
      <c r="A571" s="138" t="s">
        <v>649</v>
      </c>
      <c r="B571" s="60" t="s">
        <v>76</v>
      </c>
      <c r="C571" s="61" t="s">
        <v>45</v>
      </c>
      <c r="D571" s="62" t="s">
        <v>40</v>
      </c>
      <c r="E571" s="62" t="s">
        <v>650</v>
      </c>
      <c r="F571" s="63" t="s">
        <v>78</v>
      </c>
      <c r="G571" s="63">
        <v>1</v>
      </c>
      <c r="H571" s="64">
        <f>IF(
                        C571="INSUMO",
                                        IFERROR(
                                            IF(
                                                INDEX(
                                                    Insumos!C:C,
                                                    MATCH(
                                                        A571&amp;B571,
                                                        Insumos!I:I,
                                                        0)
                                                )="Material",
                                                INDEX(
                                                    Insumos!F:F,
                                                    MATCH(
                                                        A571&amp;B571,
                                                        Insumos!I:I,
                                                        0)
                                                ),
                                                0
                                            ),
                                            "Não encontrado"),
                                        IFERROR(
                                            INDEX(I:I,
                                                MATCH(
                                                    A571&amp;B571,AG:AG,
                                                    0)
                                            ),
                                            "Não encontrado")
                                    )</f>
        <v>2955.84</v>
      </c>
      <c r="I571" s="64">
        <f>H571*G571/1</f>
        <v>2955.84</v>
      </c>
      <c r="J571" s="64">
        <f>T571 + N571 + L571 + X571 + R571 + P571 + V571</f>
        <v>0</v>
      </c>
      <c r="K571" s="64">
        <f>U571 + O571 + M571 + Y571 + S571 + Q571 + W571</f>
        <v>0</v>
      </c>
      <c r="L571" s="64">
        <f>IF(
                        C571="INSUMO",
                                        IFERROR(
                                            IF(
                                                INDEX(
                                                    Insumos!C:C,
                                                    MATCH(
                                                        A571&amp;B571,
                                                        Insumos!I:I,
                                                        0)
                                                )="Mao_obra",
                                                INDEX(
                                                    Insumos!F:F,
                                                    MATCH(
                                                        A571&amp;B571,
                                                        Insumos!I:I,
                                                        0)
                                                ),
                                                0
                                            ),
                                            "Não encontrado"),
                                        IFERROR(
                                            INDEX(M:M,
                                                MATCH(
                                                    A571&amp;B571,AG:AG,
                                                    0)
                                            ),
                                            "Não encontrado")
                                    )</f>
        <v>0</v>
      </c>
      <c r="M571" s="64">
        <f>L571*G571/1</f>
        <v>0</v>
      </c>
      <c r="N571" s="64">
        <f>IF(
                        C571="INSUMO",
                                        IFERROR(
                                            IF(
                                                INDEX(
                                                    Insumos!C:C,
                                                    MATCH(
                                                        A571&amp;B571,
                                                        Insumos!I:I,
                                                        0)
                                                )="Equipamento",
                                                INDEX(
                                                    Insumos!F:F,
                                                    MATCH(
                                                        A571&amp;B571,
                                                        Insumos!I:I,
                                                        0)
                                                ),
                                                0
                                            ),
                                            "Não encontrado"),
                                        IFERROR(
                                            INDEX(O:O,
                                                MATCH(
                                                    A571&amp;B571,AG:AG,
                                                    0)
                                            ),
                                            "Não encontrado")
                                    )</f>
        <v>0</v>
      </c>
      <c r="O571" s="64">
        <f>N571*G571/1</f>
        <v>0</v>
      </c>
      <c r="P571" s="64">
        <f>IF(
                        C571="INSUMO",
                                        IFERROR(
                                            IF(
                                                INDEX(
                                                    Insumos!C:C,
                                                    MATCH(
                                                        A571&amp;B571,
                                                        Insumos!I:I,
                                                        0)
                                                )="Transporte",
                                                INDEX(
                                                    Insumos!F:F,
                                                    MATCH(
                                                        A571&amp;B571,
                                                        Insumos!I:I,
                                                        0)
                                                ),
                                                0
                                            ),
                                            "Não encontrado"),
                                        IFERROR(
                                            INDEX(Q:Q,
                                                MATCH(
                                                    A571&amp;B571,AG:AG,
                                                    0)
                                            ),
                                            "Não encontrado")
                                    )</f>
        <v>0</v>
      </c>
      <c r="Q571" s="64">
        <f>P571*G571/1</f>
        <v>0</v>
      </c>
      <c r="R571" s="64">
        <f>IF(
                        C571="INSUMO",
                                        IFERROR(
                                            IF(
                                                INDEX(
                                                    Insumos!C:C,
                                                    MATCH(
                                                        A571&amp;B571,
                                                        Insumos!I:I,
                                                        0)
                                                )="Terceirizados",
                                                INDEX(
                                                    Insumos!F:F,
                                                    MATCH(
                                                        A571&amp;B571,
                                                        Insumos!I:I,
                                                        0)
                                                ),
                                                0
                                            ),
                                            "Não encontrado"),
                                        IFERROR(
                                            INDEX(S:S,
                                                MATCH(
                                                    A571&amp;B571,AG:AG,
                                                    0)
                                            ),
                                            "Não encontrado")
                                    )</f>
        <v>0</v>
      </c>
      <c r="S571" s="64">
        <f>R571*G571/1</f>
        <v>0</v>
      </c>
      <c r="T571" s="64">
        <f>IF(
                        C571="INSUMO",
                                        IFERROR(
                                            IF(
                                                INDEX(
                                                    Insumos!C:C,
                                                    MATCH(
                                                        A571&amp;B571,
                                                        Insumos!I:I,
                                                        0)
                                                )="Comissionamento",
                                                INDEX(
                                                    Insumos!F:F,
                                                    MATCH(
                                                        A571&amp;B571,
                                                        Insumos!I:I,
                                                        0)
                                                ),
                                                0
                                            ),
                                            "Não encontrado"),
                                        IFERROR(
                                            INDEX(U:U,
                                                MATCH(
                                                    A571&amp;B571,AG:AG,
                                                    0)
                                            ),
                                            "Não encontrado")
                                    )</f>
        <v>0</v>
      </c>
      <c r="U571" s="64">
        <f>T571*G571/1</f>
        <v>0</v>
      </c>
      <c r="V571" s="64">
        <f>IF(
                        C571="INSUMO",
                                        IFERROR(
                                            IF(
                                                INDEX(
                                                    Insumos!C:C,
                                                    MATCH(
                                                        A571&amp;B571,
                                                        Insumos!I:I,
                                                        0)
                                                )="Verba",
                                                INDEX(
                                                    Insumos!F:F,
                                                    MATCH(
                                                        A571&amp;B571,
                                                        Insumos!I:I,
                                                        0)
                                                ),
                                                0
                                            ),
                                            "Não encontrado"),
                                        IFERROR(
                                            INDEX(W:W,
                                                MATCH(
                                                    A571&amp;B571,AG:AG,
                                                    0)
                                            ),
                                            "Não encontrado")
                                    )</f>
        <v>0</v>
      </c>
      <c r="W571" s="64">
        <f>V571*G571/1</f>
        <v>0</v>
      </c>
      <c r="X571" s="64">
        <f>IF(
                        C571="INSUMO",
                                        IFERROR(
                                            IF(
                                                INDEX(
                                                    Insumos!C:C,
                                                    MATCH(
                                                        A571&amp;B571,
                                                        Insumos!I:I,
                                                        0)
                                                )="Outro",
                                                INDEX(
                                                    Insumos!F:F,
                                                    MATCH(
                                                        A571&amp;B571,
                                                        Insumos!I:I,
                                                        0)
                                                ),
                                                0
                                            ),
                                            "Não encontrado"),
                                        IFERROR(
                                            INDEX(Y:Y,
                                                MATCH(
                                                    A571&amp;B571,AG:AG,
                                                    0)
                                            ),
                                            "Não encontrado")
                                    )</f>
        <v>0</v>
      </c>
      <c r="Y571" s="64">
        <f>X571*G571/1</f>
        <v>0</v>
      </c>
      <c r="Z571" s="64">
        <f>IF(
                            C571="INSUMO",
                            IFERROR(
                                INDEX(
                                    Insumos!F:F,
                                    MATCH(
                                        A571&amp;B571,
                                        Insumos!I:I,
                                        0)
                                ),
                                "Não encontrado"),
                            IFERROR(
                                INDEX(AA:AA,
                                    MATCH(
                                        A571&amp;B571,AG:AG,
                                        0)
                                ),
                                "Não encontrado")
                        )</f>
        <v>2955.84</v>
      </c>
      <c r="AA571" s="64">
        <f>G571*Z571</f>
        <v>2955.84</v>
      </c>
      <c r="AB571" s="65"/>
      <c r="AC571" s="65"/>
      <c r="AD571" s="62" t="s">
        <v>39</v>
      </c>
      <c r="AE571" s="66"/>
      <c r="AF571" s="66"/>
    </row>
    <row r="572" spans="1:33" x14ac:dyDescent="0.25">
      <c r="A572" s="136" t="s">
        <v>651</v>
      </c>
      <c r="B572" s="51" t="s">
        <v>76</v>
      </c>
      <c r="C572" s="52" t="s">
        <v>39</v>
      </c>
      <c r="D572" s="53" t="s">
        <v>40</v>
      </c>
      <c r="E572" s="53" t="s">
        <v>652</v>
      </c>
      <c r="F572" s="54" t="s">
        <v>78</v>
      </c>
      <c r="G572" s="55"/>
      <c r="H572" s="56"/>
      <c r="I572" s="56">
        <f>SUM(I573:I575)</f>
        <v>86.7</v>
      </c>
      <c r="J572" s="56"/>
      <c r="K572" s="56">
        <f>SUM(K573:K575)</f>
        <v>309.79782239999997</v>
      </c>
      <c r="L572" s="56"/>
      <c r="M572" s="56">
        <f>SUM(M573:M575)</f>
        <v>268.99782240000002</v>
      </c>
      <c r="N572" s="56"/>
      <c r="O572" s="56">
        <f>SUM(O573:O575)</f>
        <v>0</v>
      </c>
      <c r="P572" s="56"/>
      <c r="Q572" s="56">
        <f>SUM(Q573:Q575)</f>
        <v>0</v>
      </c>
      <c r="R572" s="56"/>
      <c r="S572" s="56">
        <f>SUM(S573:S575)</f>
        <v>0</v>
      </c>
      <c r="T572" s="56"/>
      <c r="U572" s="56">
        <f>SUM(U573:U575)</f>
        <v>0</v>
      </c>
      <c r="V572" s="56"/>
      <c r="W572" s="56">
        <f>SUM(W573:W575)</f>
        <v>0</v>
      </c>
      <c r="X572" s="56"/>
      <c r="Y572" s="56">
        <f>SUM(Y573:Y575)</f>
        <v>40.799999999999997</v>
      </c>
      <c r="Z572" s="56"/>
      <c r="AA572" s="56">
        <f>SUM(AA573:AA575)</f>
        <v>396.49782240000002</v>
      </c>
      <c r="AB572" s="57" t="s">
        <v>39</v>
      </c>
      <c r="AC572" s="57"/>
      <c r="AD572" s="53" t="s">
        <v>39</v>
      </c>
      <c r="AE572" s="58" t="s">
        <v>39</v>
      </c>
      <c r="AF572" s="58" t="s">
        <v>79</v>
      </c>
      <c r="AG572" t="str">
        <f>A572&amp;B572&amp;C572</f>
        <v>0129PRÓPRIA</v>
      </c>
    </row>
    <row r="573" spans="1:33" x14ac:dyDescent="0.25">
      <c r="A573" s="137" t="s">
        <v>189</v>
      </c>
      <c r="B573" s="68" t="s">
        <v>38</v>
      </c>
      <c r="C573" s="69" t="s">
        <v>86</v>
      </c>
      <c r="D573" s="70" t="s">
        <v>40</v>
      </c>
      <c r="E573" s="70" t="s">
        <v>190</v>
      </c>
      <c r="F573" s="71" t="s">
        <v>90</v>
      </c>
      <c r="G573" s="71">
        <v>4</v>
      </c>
      <c r="H573" s="72">
        <f>IF(
                        C573="INSUMO",
                                        IFERROR(
                                            IF(
                                                INDEX(
                                                    Insumos!C:C,
                                                    MATCH(
                                                        A573&amp;B573,
                                                        Insumos!I:I,
                                                        0)
                                                )="Material",
                                                INDEX(
                                                    Insumos!F:F,
                                                    MATCH(
                                                        A573&amp;B573,
                                                        Insumos!I:I,
                                                        0)
                                                ),
                                                0
                                            ),
                                            "Não encontrado"),
                                        IFERROR(
                                            INDEX(I:I,
                                                MATCH(
                                                    A573&amp;B573,AG:AG,
                                                    0)
                                            ),
                                            "Não encontrado")
                                    )</f>
        <v>0</v>
      </c>
      <c r="I573" s="72">
        <f>H573*G573/1</f>
        <v>0</v>
      </c>
      <c r="J573" s="72">
        <f t="shared" ref="J573:K575" si="349">T573 + N573 + L573 + X573 + R573 + P573 + V573</f>
        <v>30.794416399999996</v>
      </c>
      <c r="K573" s="72">
        <f t="shared" si="349"/>
        <v>123.17766559999998</v>
      </c>
      <c r="L573" s="72">
        <f>IF(
                        C573="INSUMO",
                                        IFERROR(
                                            IF(
                                                INDEX(
                                                    Insumos!C:C,
                                                    MATCH(
                                                        A573&amp;B573,
                                                        Insumos!I:I,
                                                        0)
                                                )="Mao_obra",
                                                INDEX(
                                                    Insumos!F:F,
                                                    MATCH(
                                                        A573&amp;B573,
                                                        Insumos!I:I,
                                                        0)
                                                ),
                                                0
                                            ),
                                            "Não encontrado"),
                                        IFERROR(
                                            INDEX(M:M,
                                                MATCH(
                                                    A573&amp;B573,AG:AG,
                                                    0)
                                            ),
                                            "Não encontrado")
                                    )</f>
        <v>25.694416399999998</v>
      </c>
      <c r="M573" s="72">
        <f>L573*G573/1</f>
        <v>102.77766559999999</v>
      </c>
      <c r="N573" s="72">
        <f>IF(
                        C573="INSUMO",
                                        IFERROR(
                                            IF(
                                                INDEX(
                                                    Insumos!C:C,
                                                    MATCH(
                                                        A573&amp;B573,
                                                        Insumos!I:I,
                                                        0)
                                                )="Equipamento",
                                                INDEX(
                                                    Insumos!F:F,
                                                    MATCH(
                                                        A573&amp;B573,
                                                        Insumos!I:I,
                                                        0)
                                                ),
                                                0
                                            ),
                                            "Não encontrado"),
                                        IFERROR(
                                            INDEX(O:O,
                                                MATCH(
                                                    A573&amp;B573,AG:AG,
                                                    0)
                                            ),
                                            "Não encontrado")
                                    )</f>
        <v>0</v>
      </c>
      <c r="O573" s="72">
        <f>N573*G573/1</f>
        <v>0</v>
      </c>
      <c r="P573" s="72">
        <f>IF(
                        C573="INSUMO",
                                        IFERROR(
                                            IF(
                                                INDEX(
                                                    Insumos!C:C,
                                                    MATCH(
                                                        A573&amp;B573,
                                                        Insumos!I:I,
                                                        0)
                                                )="Transporte",
                                                INDEX(
                                                    Insumos!F:F,
                                                    MATCH(
                                                        A573&amp;B573,
                                                        Insumos!I:I,
                                                        0)
                                                ),
                                                0
                                            ),
                                            "Não encontrado"),
                                        IFERROR(
                                            INDEX(Q:Q,
                                                MATCH(
                                                    A573&amp;B573,AG:AG,
                                                    0)
                                            ),
                                            "Não encontrado")
                                    )</f>
        <v>0</v>
      </c>
      <c r="Q573" s="72">
        <f>P573*G573/1</f>
        <v>0</v>
      </c>
      <c r="R573" s="72">
        <f>IF(
                        C573="INSUMO",
                                        IFERROR(
                                            IF(
                                                INDEX(
                                                    Insumos!C:C,
                                                    MATCH(
                                                        A573&amp;B573,
                                                        Insumos!I:I,
                                                        0)
                                                )="Terceirizados",
                                                INDEX(
                                                    Insumos!F:F,
                                                    MATCH(
                                                        A573&amp;B573,
                                                        Insumos!I:I,
                                                        0)
                                                ),
                                                0
                                            ),
                                            "Não encontrado"),
                                        IFERROR(
                                            INDEX(S:S,
                                                MATCH(
                                                    A573&amp;B573,AG:AG,
                                                    0)
                                            ),
                                            "Não encontrado")
                                    )</f>
        <v>0</v>
      </c>
      <c r="S573" s="72">
        <f>R573*G573/1</f>
        <v>0</v>
      </c>
      <c r="T573" s="72">
        <f>IF(
                        C573="INSUMO",
                                        IFERROR(
                                            IF(
                                                INDEX(
                                                    Insumos!C:C,
                                                    MATCH(
                                                        A573&amp;B573,
                                                        Insumos!I:I,
                                                        0)
                                                )="Comissionamento",
                                                INDEX(
                                                    Insumos!F:F,
                                                    MATCH(
                                                        A573&amp;B573,
                                                        Insumos!I:I,
                                                        0)
                                                ),
                                                0
                                            ),
                                            "Não encontrado"),
                                        IFERROR(
                                            INDEX(U:U,
                                                MATCH(
                                                    A573&amp;B573,AG:AG,
                                                    0)
                                            ),
                                            "Não encontrado")
                                    )</f>
        <v>0</v>
      </c>
      <c r="U573" s="72">
        <f>T573*G573/1</f>
        <v>0</v>
      </c>
      <c r="V573" s="72">
        <f>IF(
                        C573="INSUMO",
                                        IFERROR(
                                            IF(
                                                INDEX(
                                                    Insumos!C:C,
                                                    MATCH(
                                                        A573&amp;B573,
                                                        Insumos!I:I,
                                                        0)
                                                )="Verba",
                                                INDEX(
                                                    Insumos!F:F,
                                                    MATCH(
                                                        A573&amp;B573,
                                                        Insumos!I:I,
                                                        0)
                                                ),
                                                0
                                            ),
                                            "Não encontrado"),
                                        IFERROR(
                                            INDEX(W:W,
                                                MATCH(
                                                    A573&amp;B573,AG:AG,
                                                    0)
                                            ),
                                            "Não encontrado")
                                    )</f>
        <v>0</v>
      </c>
      <c r="W573" s="72">
        <f>V573*G573/1</f>
        <v>0</v>
      </c>
      <c r="X573" s="72">
        <f>IF(
                        C573="INSUMO",
                                        IFERROR(
                                            IF(
                                                INDEX(
                                                    Insumos!C:C,
                                                    MATCH(
                                                        A573&amp;B573,
                                                        Insumos!I:I,
                                                        0)
                                                )="Outro",
                                                INDEX(
                                                    Insumos!F:F,
                                                    MATCH(
                                                        A573&amp;B573,
                                                        Insumos!I:I,
                                                        0)
                                                ),
                                                0
                                            ),
                                            "Não encontrado"),
                                        IFERROR(
                                            INDEX(Y:Y,
                                                MATCH(
                                                    A573&amp;B573,AG:AG,
                                                    0)
                                            ),
                                            "Não encontrado")
                                    )</f>
        <v>5.0999999999999996</v>
      </c>
      <c r="Y573" s="72">
        <f>X573*G573/1</f>
        <v>20.399999999999999</v>
      </c>
      <c r="Z573" s="72">
        <f>IF(
                            C573="INSUMO",
                            IFERROR(
                                INDEX(
                                    Insumos!F:F,
                                    MATCH(
                                        A573&amp;B573,
                                        Insumos!I:I,
                                        0)
                                ),
                                "Não encontrado"),
                            IFERROR(
                                INDEX(AA:AA,
                                    MATCH(
                                        A573&amp;B573,AG:AG,
                                        0)
                                ),
                                "Não encontrado")
                        )</f>
        <v>30.794416399999999</v>
      </c>
      <c r="AA573" s="72">
        <f>G573*Z573</f>
        <v>123.1776656</v>
      </c>
      <c r="AB573" s="73"/>
      <c r="AC573" s="73"/>
      <c r="AD573" s="70" t="s">
        <v>39</v>
      </c>
      <c r="AE573" s="74"/>
      <c r="AF573" s="74"/>
    </row>
    <row r="574" spans="1:33" x14ac:dyDescent="0.25">
      <c r="A574" s="138" t="s">
        <v>191</v>
      </c>
      <c r="B574" s="60" t="s">
        <v>38</v>
      </c>
      <c r="C574" s="61" t="s">
        <v>86</v>
      </c>
      <c r="D574" s="62" t="s">
        <v>40</v>
      </c>
      <c r="E574" s="62" t="s">
        <v>192</v>
      </c>
      <c r="F574" s="63" t="s">
        <v>90</v>
      </c>
      <c r="G574" s="63">
        <v>4</v>
      </c>
      <c r="H574" s="64">
        <f>IF(
                        C574="INSUMO",
                                        IFERROR(
                                            IF(
                                                INDEX(
                                                    Insumos!C:C,
                                                    MATCH(
                                                        A574&amp;B574,
                                                        Insumos!I:I,
                                                        0)
                                                )="Material",
                                                INDEX(
                                                    Insumos!F:F,
                                                    MATCH(
                                                        A574&amp;B574,
                                                        Insumos!I:I,
                                                        0)
                                                ),
                                                0
                                            ),
                                            "Não encontrado"),
                                        IFERROR(
                                            INDEX(I:I,
                                                MATCH(
                                                    A574&amp;B574,AG:AG,
                                                    0)
                                            ),
                                            "Não encontrado")
                                    )</f>
        <v>0</v>
      </c>
      <c r="I574" s="64">
        <f>H574*G574/1</f>
        <v>0</v>
      </c>
      <c r="J574" s="64">
        <f t="shared" si="349"/>
        <v>46.655039200000004</v>
      </c>
      <c r="K574" s="64">
        <f t="shared" si="349"/>
        <v>186.62015680000002</v>
      </c>
      <c r="L574" s="64">
        <f>IF(
                        C574="INSUMO",
                                        IFERROR(
                                            IF(
                                                INDEX(
                                                    Insumos!C:C,
                                                    MATCH(
                                                        A574&amp;B574,
                                                        Insumos!I:I,
                                                        0)
                                                )="Mao_obra",
                                                INDEX(
                                                    Insumos!F:F,
                                                    MATCH(
                                                        A574&amp;B574,
                                                        Insumos!I:I,
                                                        0)
                                                ),
                                                0
                                            ),
                                            "Não encontrado"),
                                        IFERROR(
                                            INDEX(M:M,
                                                MATCH(
                                                    A574&amp;B574,AG:AG,
                                                    0)
                                            ),
                                            "Não encontrado")
                                    )</f>
        <v>41.555039200000003</v>
      </c>
      <c r="M574" s="64">
        <f>L574*G574/1</f>
        <v>166.22015680000001</v>
      </c>
      <c r="N574" s="64">
        <f>IF(
                        C574="INSUMO",
                                        IFERROR(
                                            IF(
                                                INDEX(
                                                    Insumos!C:C,
                                                    MATCH(
                                                        A574&amp;B574,
                                                        Insumos!I:I,
                                                        0)
                                                )="Equipamento",
                                                INDEX(
                                                    Insumos!F:F,
                                                    MATCH(
                                                        A574&amp;B574,
                                                        Insumos!I:I,
                                                        0)
                                                ),
                                                0
                                            ),
                                            "Não encontrado"),
                                        IFERROR(
                                            INDEX(O:O,
                                                MATCH(
                                                    A574&amp;B574,AG:AG,
                                                    0)
                                            ),
                                            "Não encontrado")
                                    )</f>
        <v>0</v>
      </c>
      <c r="O574" s="64">
        <f>N574*G574/1</f>
        <v>0</v>
      </c>
      <c r="P574" s="64">
        <f>IF(
                        C574="INSUMO",
                                        IFERROR(
                                            IF(
                                                INDEX(
                                                    Insumos!C:C,
                                                    MATCH(
                                                        A574&amp;B574,
                                                        Insumos!I:I,
                                                        0)
                                                )="Transporte",
                                                INDEX(
                                                    Insumos!F:F,
                                                    MATCH(
                                                        A574&amp;B574,
                                                        Insumos!I:I,
                                                        0)
                                                ),
                                                0
                                            ),
                                            "Não encontrado"),
                                        IFERROR(
                                            INDEX(Q:Q,
                                                MATCH(
                                                    A574&amp;B574,AG:AG,
                                                    0)
                                            ),
                                            "Não encontrado")
                                    )</f>
        <v>0</v>
      </c>
      <c r="Q574" s="64">
        <f>P574*G574/1</f>
        <v>0</v>
      </c>
      <c r="R574" s="64">
        <f>IF(
                        C574="INSUMO",
                                        IFERROR(
                                            IF(
                                                INDEX(
                                                    Insumos!C:C,
                                                    MATCH(
                                                        A574&amp;B574,
                                                        Insumos!I:I,
                                                        0)
                                                )="Terceirizados",
                                                INDEX(
                                                    Insumos!F:F,
                                                    MATCH(
                                                        A574&amp;B574,
                                                        Insumos!I:I,
                                                        0)
                                                ),
                                                0
                                            ),
                                            "Não encontrado"),
                                        IFERROR(
                                            INDEX(S:S,
                                                MATCH(
                                                    A574&amp;B574,AG:AG,
                                                    0)
                                            ),
                                            "Não encontrado")
                                    )</f>
        <v>0</v>
      </c>
      <c r="S574" s="64">
        <f>R574*G574/1</f>
        <v>0</v>
      </c>
      <c r="T574" s="64">
        <f>IF(
                        C574="INSUMO",
                                        IFERROR(
                                            IF(
                                                INDEX(
                                                    Insumos!C:C,
                                                    MATCH(
                                                        A574&amp;B574,
                                                        Insumos!I:I,
                                                        0)
                                                )="Comissionamento",
                                                INDEX(
                                                    Insumos!F:F,
                                                    MATCH(
                                                        A574&amp;B574,
                                                        Insumos!I:I,
                                                        0)
                                                ),
                                                0
                                            ),
                                            "Não encontrado"),
                                        IFERROR(
                                            INDEX(U:U,
                                                MATCH(
                                                    A574&amp;B574,AG:AG,
                                                    0)
                                            ),
                                            "Não encontrado")
                                    )</f>
        <v>0</v>
      </c>
      <c r="U574" s="64">
        <f>T574*G574/1</f>
        <v>0</v>
      </c>
      <c r="V574" s="64">
        <f>IF(
                        C574="INSUMO",
                                        IFERROR(
                                            IF(
                                                INDEX(
                                                    Insumos!C:C,
                                                    MATCH(
                                                        A574&amp;B574,
                                                        Insumos!I:I,
                                                        0)
                                                )="Verba",
                                                INDEX(
                                                    Insumos!F:F,
                                                    MATCH(
                                                        A574&amp;B574,
                                                        Insumos!I:I,
                                                        0)
                                                ),
                                                0
                                            ),
                                            "Não encontrado"),
                                        IFERROR(
                                            INDEX(W:W,
                                                MATCH(
                                                    A574&amp;B574,AG:AG,
                                                    0)
                                            ),
                                            "Não encontrado")
                                    )</f>
        <v>0</v>
      </c>
      <c r="W574" s="64">
        <f>V574*G574/1</f>
        <v>0</v>
      </c>
      <c r="X574" s="64">
        <f>IF(
                        C574="INSUMO",
                                        IFERROR(
                                            IF(
                                                INDEX(
                                                    Insumos!C:C,
                                                    MATCH(
                                                        A574&amp;B574,
                                                        Insumos!I:I,
                                                        0)
                                                )="Outro",
                                                INDEX(
                                                    Insumos!F:F,
                                                    MATCH(
                                                        A574&amp;B574,
                                                        Insumos!I:I,
                                                        0)
                                                ),
                                                0
                                            ),
                                            "Não encontrado"),
                                        IFERROR(
                                            INDEX(Y:Y,
                                                MATCH(
                                                    A574&amp;B574,AG:AG,
                                                    0)
                                            ),
                                            "Não encontrado")
                                    )</f>
        <v>5.0999999999999996</v>
      </c>
      <c r="Y574" s="64">
        <f>X574*G574/1</f>
        <v>20.399999999999999</v>
      </c>
      <c r="Z574" s="64">
        <f>IF(
                            C574="INSUMO",
                            IFERROR(
                                INDEX(
                                    Insumos!F:F,
                                    MATCH(
                                        A574&amp;B574,
                                        Insumos!I:I,
                                        0)
                                ),
                                "Não encontrado"),
                            IFERROR(
                                INDEX(AA:AA,
                                    MATCH(
                                        A574&amp;B574,AG:AG,
                                        0)
                                ),
                                "Não encontrado")
                        )</f>
        <v>46.655039200000004</v>
      </c>
      <c r="AA574" s="64">
        <f>G574*Z574</f>
        <v>186.62015680000002</v>
      </c>
      <c r="AB574" s="65"/>
      <c r="AC574" s="65"/>
      <c r="AD574" s="62" t="s">
        <v>39</v>
      </c>
      <c r="AE574" s="66"/>
      <c r="AF574" s="66"/>
    </row>
    <row r="575" spans="1:33" x14ac:dyDescent="0.25">
      <c r="A575" s="137" t="s">
        <v>653</v>
      </c>
      <c r="B575" s="68" t="s">
        <v>38</v>
      </c>
      <c r="C575" s="69" t="s">
        <v>45</v>
      </c>
      <c r="D575" s="70" t="s">
        <v>40</v>
      </c>
      <c r="E575" s="70" t="s">
        <v>652</v>
      </c>
      <c r="F575" s="71" t="s">
        <v>78</v>
      </c>
      <c r="G575" s="71">
        <v>1</v>
      </c>
      <c r="H575" s="72">
        <f>IF(
                        C575="INSUMO",
                                        IFERROR(
                                            IF(
                                                INDEX(
                                                    Insumos!C:C,
                                                    MATCH(
                                                        A575&amp;B575,
                                                        Insumos!I:I,
                                                        0)
                                                )="Material",
                                                INDEX(
                                                    Insumos!F:F,
                                                    MATCH(
                                                        A575&amp;B575,
                                                        Insumos!I:I,
                                                        0)
                                                ),
                                                0
                                            ),
                                            "Não encontrado"),
                                        IFERROR(
                                            INDEX(I:I,
                                                MATCH(
                                                    A575&amp;B575,AG:AG,
                                                    0)
                                            ),
                                            "Não encontrado")
                                    )</f>
        <v>86.7</v>
      </c>
      <c r="I575" s="72">
        <f>H575*G575/1</f>
        <v>86.7</v>
      </c>
      <c r="J575" s="72">
        <f t="shared" si="349"/>
        <v>0</v>
      </c>
      <c r="K575" s="72">
        <f t="shared" si="349"/>
        <v>0</v>
      </c>
      <c r="L575" s="72">
        <f>IF(
                        C575="INSUMO",
                                        IFERROR(
                                            IF(
                                                INDEX(
                                                    Insumos!C:C,
                                                    MATCH(
                                                        A575&amp;B575,
                                                        Insumos!I:I,
                                                        0)
                                                )="Mao_obra",
                                                INDEX(
                                                    Insumos!F:F,
                                                    MATCH(
                                                        A575&amp;B575,
                                                        Insumos!I:I,
                                                        0)
                                                ),
                                                0
                                            ),
                                            "Não encontrado"),
                                        IFERROR(
                                            INDEX(M:M,
                                                MATCH(
                                                    A575&amp;B575,AG:AG,
                                                    0)
                                            ),
                                            "Não encontrado")
                                    )</f>
        <v>0</v>
      </c>
      <c r="M575" s="72">
        <f>L575*G575/1</f>
        <v>0</v>
      </c>
      <c r="N575" s="72">
        <f>IF(
                        C575="INSUMO",
                                        IFERROR(
                                            IF(
                                                INDEX(
                                                    Insumos!C:C,
                                                    MATCH(
                                                        A575&amp;B575,
                                                        Insumos!I:I,
                                                        0)
                                                )="Equipamento",
                                                INDEX(
                                                    Insumos!F:F,
                                                    MATCH(
                                                        A575&amp;B575,
                                                        Insumos!I:I,
                                                        0)
                                                ),
                                                0
                                            ),
                                            "Não encontrado"),
                                        IFERROR(
                                            INDEX(O:O,
                                                MATCH(
                                                    A575&amp;B575,AG:AG,
                                                    0)
                                            ),
                                            "Não encontrado")
                                    )</f>
        <v>0</v>
      </c>
      <c r="O575" s="72">
        <f>N575*G575/1</f>
        <v>0</v>
      </c>
      <c r="P575" s="72">
        <f>IF(
                        C575="INSUMO",
                                        IFERROR(
                                            IF(
                                                INDEX(
                                                    Insumos!C:C,
                                                    MATCH(
                                                        A575&amp;B575,
                                                        Insumos!I:I,
                                                        0)
                                                )="Transporte",
                                                INDEX(
                                                    Insumos!F:F,
                                                    MATCH(
                                                        A575&amp;B575,
                                                        Insumos!I:I,
                                                        0)
                                                ),
                                                0
                                            ),
                                            "Não encontrado"),
                                        IFERROR(
                                            INDEX(Q:Q,
                                                MATCH(
                                                    A575&amp;B575,AG:AG,
                                                    0)
                                            ),
                                            "Não encontrado")
                                    )</f>
        <v>0</v>
      </c>
      <c r="Q575" s="72">
        <f>P575*G575/1</f>
        <v>0</v>
      </c>
      <c r="R575" s="72">
        <f>IF(
                        C575="INSUMO",
                                        IFERROR(
                                            IF(
                                                INDEX(
                                                    Insumos!C:C,
                                                    MATCH(
                                                        A575&amp;B575,
                                                        Insumos!I:I,
                                                        0)
                                                )="Terceirizados",
                                                INDEX(
                                                    Insumos!F:F,
                                                    MATCH(
                                                        A575&amp;B575,
                                                        Insumos!I:I,
                                                        0)
                                                ),
                                                0
                                            ),
                                            "Não encontrado"),
                                        IFERROR(
                                            INDEX(S:S,
                                                MATCH(
                                                    A575&amp;B575,AG:AG,
                                                    0)
                                            ),
                                            "Não encontrado")
                                    )</f>
        <v>0</v>
      </c>
      <c r="S575" s="72">
        <f>R575*G575/1</f>
        <v>0</v>
      </c>
      <c r="T575" s="72">
        <f>IF(
                        C575="INSUMO",
                                        IFERROR(
                                            IF(
                                                INDEX(
                                                    Insumos!C:C,
                                                    MATCH(
                                                        A575&amp;B575,
                                                        Insumos!I:I,
                                                        0)
                                                )="Comissionamento",
                                                INDEX(
                                                    Insumos!F:F,
                                                    MATCH(
                                                        A575&amp;B575,
                                                        Insumos!I:I,
                                                        0)
                                                ),
                                                0
                                            ),
                                            "Não encontrado"),
                                        IFERROR(
                                            INDEX(U:U,
                                                MATCH(
                                                    A575&amp;B575,AG:AG,
                                                    0)
                                            ),
                                            "Não encontrado")
                                    )</f>
        <v>0</v>
      </c>
      <c r="U575" s="72">
        <f>T575*G575/1</f>
        <v>0</v>
      </c>
      <c r="V575" s="72">
        <f>IF(
                        C575="INSUMO",
                                        IFERROR(
                                            IF(
                                                INDEX(
                                                    Insumos!C:C,
                                                    MATCH(
                                                        A575&amp;B575,
                                                        Insumos!I:I,
                                                        0)
                                                )="Verba",
                                                INDEX(
                                                    Insumos!F:F,
                                                    MATCH(
                                                        A575&amp;B575,
                                                        Insumos!I:I,
                                                        0)
                                                ),
                                                0
                                            ),
                                            "Não encontrado"),
                                        IFERROR(
                                            INDEX(W:W,
                                                MATCH(
                                                    A575&amp;B575,AG:AG,
                                                    0)
                                            ),
                                            "Não encontrado")
                                    )</f>
        <v>0</v>
      </c>
      <c r="W575" s="72">
        <f>V575*G575/1</f>
        <v>0</v>
      </c>
      <c r="X575" s="72">
        <f>IF(
                        C575="INSUMO",
                                        IFERROR(
                                            IF(
                                                INDEX(
                                                    Insumos!C:C,
                                                    MATCH(
                                                        A575&amp;B575,
                                                        Insumos!I:I,
                                                        0)
                                                )="Outro",
                                                INDEX(
                                                    Insumos!F:F,
                                                    MATCH(
                                                        A575&amp;B575,
                                                        Insumos!I:I,
                                                        0)
                                                ),
                                                0
                                            ),
                                            "Não encontrado"),
                                        IFERROR(
                                            INDEX(Y:Y,
                                                MATCH(
                                                    A575&amp;B575,AG:AG,
                                                    0)
                                            ),
                                            "Não encontrado")
                                    )</f>
        <v>0</v>
      </c>
      <c r="Y575" s="72">
        <f>X575*G575/1</f>
        <v>0</v>
      </c>
      <c r="Z575" s="72">
        <f>IF(
                            C575="INSUMO",
                            IFERROR(
                                INDEX(
                                    Insumos!F:F,
                                    MATCH(
                                        A575&amp;B575,
                                        Insumos!I:I,
                                        0)
                                ),
                                "Não encontrado"),
                            IFERROR(
                                INDEX(AA:AA,
                                    MATCH(
                                        A575&amp;B575,AG:AG,
                                        0)
                                ),
                                "Não encontrado")
                        )</f>
        <v>86.7</v>
      </c>
      <c r="AA575" s="72">
        <f>G575*Z575</f>
        <v>86.7</v>
      </c>
      <c r="AB575" s="73"/>
      <c r="AC575" s="73"/>
      <c r="AD575" s="70" t="s">
        <v>39</v>
      </c>
      <c r="AE575" s="74"/>
      <c r="AF575" s="74"/>
    </row>
    <row r="576" spans="1:33" x14ac:dyDescent="0.25">
      <c r="A576" s="136" t="s">
        <v>654</v>
      </c>
      <c r="B576" s="51" t="s">
        <v>76</v>
      </c>
      <c r="C576" s="52" t="s">
        <v>39</v>
      </c>
      <c r="D576" s="53" t="s">
        <v>40</v>
      </c>
      <c r="E576" s="53" t="s">
        <v>655</v>
      </c>
      <c r="F576" s="54" t="s">
        <v>78</v>
      </c>
      <c r="G576" s="55"/>
      <c r="H576" s="56"/>
      <c r="I576" s="56">
        <f>SUM(I577:I579)</f>
        <v>2.42</v>
      </c>
      <c r="J576" s="56"/>
      <c r="K576" s="56">
        <f>SUM(K577:K579)</f>
        <v>2.0631213723999999</v>
      </c>
      <c r="L576" s="56"/>
      <c r="M576" s="56">
        <f>SUM(M577:M579)</f>
        <v>1.8081213724</v>
      </c>
      <c r="N576" s="56"/>
      <c r="O576" s="56">
        <f>SUM(O577:O579)</f>
        <v>0</v>
      </c>
      <c r="P576" s="56"/>
      <c r="Q576" s="56">
        <f>SUM(Q577:Q579)</f>
        <v>0</v>
      </c>
      <c r="R576" s="56"/>
      <c r="S576" s="56">
        <f>SUM(S577:S579)</f>
        <v>0</v>
      </c>
      <c r="T576" s="56"/>
      <c r="U576" s="56">
        <f>SUM(U577:U579)</f>
        <v>0</v>
      </c>
      <c r="V576" s="56"/>
      <c r="W576" s="56">
        <f>SUM(W577:W579)</f>
        <v>0</v>
      </c>
      <c r="X576" s="56"/>
      <c r="Y576" s="56">
        <f>SUM(Y577:Y579)</f>
        <v>0.255</v>
      </c>
      <c r="Z576" s="56"/>
      <c r="AA576" s="56">
        <f>SUM(AA577:AA579)</f>
        <v>4.4831213724000003</v>
      </c>
      <c r="AB576" s="57" t="s">
        <v>39</v>
      </c>
      <c r="AC576" s="57"/>
      <c r="AD576" s="53" t="s">
        <v>39</v>
      </c>
      <c r="AE576" s="58" t="s">
        <v>39</v>
      </c>
      <c r="AF576" s="58" t="s">
        <v>79</v>
      </c>
      <c r="AG576" t="str">
        <f>A576&amp;B576&amp;C576</f>
        <v>0130PRÓPRIA</v>
      </c>
    </row>
    <row r="577" spans="1:33" x14ac:dyDescent="0.25">
      <c r="A577" s="137" t="s">
        <v>189</v>
      </c>
      <c r="B577" s="68" t="s">
        <v>38</v>
      </c>
      <c r="C577" s="69" t="s">
        <v>86</v>
      </c>
      <c r="D577" s="70" t="s">
        <v>40</v>
      </c>
      <c r="E577" s="70" t="s">
        <v>190</v>
      </c>
      <c r="F577" s="71" t="s">
        <v>90</v>
      </c>
      <c r="G577" s="71">
        <v>1.7000000000000001E-2</v>
      </c>
      <c r="H577" s="72">
        <f>IF(
                        C577="INSUMO",
                                        IFERROR(
                                            IF(
                                                INDEX(
                                                    Insumos!C:C,
                                                    MATCH(
                                                        A577&amp;B577,
                                                        Insumos!I:I,
                                                        0)
                                                )="Material",
                                                INDEX(
                                                    Insumos!F:F,
                                                    MATCH(
                                                        A577&amp;B577,
                                                        Insumos!I:I,
                                                        0)
                                                ),
                                                0
                                            ),
                                            "Não encontrado"),
                                        IFERROR(
                                            INDEX(I:I,
                                                MATCH(
                                                    A577&amp;B577,AG:AG,
                                                    0)
                                            ),
                                            "Não encontrado")
                                    )</f>
        <v>0</v>
      </c>
      <c r="I577" s="72">
        <f>H577*G577/1</f>
        <v>0</v>
      </c>
      <c r="J577" s="72">
        <f t="shared" ref="J577:K579" si="350">T577 + N577 + L577 + X577 + R577 + P577 + V577</f>
        <v>30.794416399999996</v>
      </c>
      <c r="K577" s="72">
        <f t="shared" si="350"/>
        <v>0.52350507879999997</v>
      </c>
      <c r="L577" s="72">
        <f>IF(
                        C577="INSUMO",
                                        IFERROR(
                                            IF(
                                                INDEX(
                                                    Insumos!C:C,
                                                    MATCH(
                                                        A577&amp;B577,
                                                        Insumos!I:I,
                                                        0)
                                                )="Mao_obra",
                                                INDEX(
                                                    Insumos!F:F,
                                                    MATCH(
                                                        A577&amp;B577,
                                                        Insumos!I:I,
                                                        0)
                                                ),
                                                0
                                            ),
                                            "Não encontrado"),
                                        IFERROR(
                                            INDEX(M:M,
                                                MATCH(
                                                    A577&amp;B577,AG:AG,
                                                    0)
                                            ),
                                            "Não encontrado")
                                    )</f>
        <v>25.694416399999998</v>
      </c>
      <c r="M577" s="72">
        <f>L577*G577/1</f>
        <v>0.43680507880000002</v>
      </c>
      <c r="N577" s="72">
        <f>IF(
                        C577="INSUMO",
                                        IFERROR(
                                            IF(
                                                INDEX(
                                                    Insumos!C:C,
                                                    MATCH(
                                                        A577&amp;B577,
                                                        Insumos!I:I,
                                                        0)
                                                )="Equipamento",
                                                INDEX(
                                                    Insumos!F:F,
                                                    MATCH(
                                                        A577&amp;B577,
                                                        Insumos!I:I,
                                                        0)
                                                ),
                                                0
                                            ),
                                            "Não encontrado"),
                                        IFERROR(
                                            INDEX(O:O,
                                                MATCH(
                                                    A577&amp;B577,AG:AG,
                                                    0)
                                            ),
                                            "Não encontrado")
                                    )</f>
        <v>0</v>
      </c>
      <c r="O577" s="72">
        <f>N577*G577/1</f>
        <v>0</v>
      </c>
      <c r="P577" s="72">
        <f>IF(
                        C577="INSUMO",
                                        IFERROR(
                                            IF(
                                                INDEX(
                                                    Insumos!C:C,
                                                    MATCH(
                                                        A577&amp;B577,
                                                        Insumos!I:I,
                                                        0)
                                                )="Transporte",
                                                INDEX(
                                                    Insumos!F:F,
                                                    MATCH(
                                                        A577&amp;B577,
                                                        Insumos!I:I,
                                                        0)
                                                ),
                                                0
                                            ),
                                            "Não encontrado"),
                                        IFERROR(
                                            INDEX(Q:Q,
                                                MATCH(
                                                    A577&amp;B577,AG:AG,
                                                    0)
                                            ),
                                            "Não encontrado")
                                    )</f>
        <v>0</v>
      </c>
      <c r="Q577" s="72">
        <f>P577*G577/1</f>
        <v>0</v>
      </c>
      <c r="R577" s="72">
        <f>IF(
                        C577="INSUMO",
                                        IFERROR(
                                            IF(
                                                INDEX(
                                                    Insumos!C:C,
                                                    MATCH(
                                                        A577&amp;B577,
                                                        Insumos!I:I,
                                                        0)
                                                )="Terceirizados",
                                                INDEX(
                                                    Insumos!F:F,
                                                    MATCH(
                                                        A577&amp;B577,
                                                        Insumos!I:I,
                                                        0)
                                                ),
                                                0
                                            ),
                                            "Não encontrado"),
                                        IFERROR(
                                            INDEX(S:S,
                                                MATCH(
                                                    A577&amp;B577,AG:AG,
                                                    0)
                                            ),
                                            "Não encontrado")
                                    )</f>
        <v>0</v>
      </c>
      <c r="S577" s="72">
        <f>R577*G577/1</f>
        <v>0</v>
      </c>
      <c r="T577" s="72">
        <f>IF(
                        C577="INSUMO",
                                        IFERROR(
                                            IF(
                                                INDEX(
                                                    Insumos!C:C,
                                                    MATCH(
                                                        A577&amp;B577,
                                                        Insumos!I:I,
                                                        0)
                                                )="Comissionamento",
                                                INDEX(
                                                    Insumos!F:F,
                                                    MATCH(
                                                        A577&amp;B577,
                                                        Insumos!I:I,
                                                        0)
                                                ),
                                                0
                                            ),
                                            "Não encontrado"),
                                        IFERROR(
                                            INDEX(U:U,
                                                MATCH(
                                                    A577&amp;B577,AG:AG,
                                                    0)
                                            ),
                                            "Não encontrado")
                                    )</f>
        <v>0</v>
      </c>
      <c r="U577" s="72">
        <f>T577*G577/1</f>
        <v>0</v>
      </c>
      <c r="V577" s="72">
        <f>IF(
                        C577="INSUMO",
                                        IFERROR(
                                            IF(
                                                INDEX(
                                                    Insumos!C:C,
                                                    MATCH(
                                                        A577&amp;B577,
                                                        Insumos!I:I,
                                                        0)
                                                )="Verba",
                                                INDEX(
                                                    Insumos!F:F,
                                                    MATCH(
                                                        A577&amp;B577,
                                                        Insumos!I:I,
                                                        0)
                                                ),
                                                0
                                            ),
                                            "Não encontrado"),
                                        IFERROR(
                                            INDEX(W:W,
                                                MATCH(
                                                    A577&amp;B577,AG:AG,
                                                    0)
                                            ),
                                            "Não encontrado")
                                    )</f>
        <v>0</v>
      </c>
      <c r="W577" s="72">
        <f>V577*G577/1</f>
        <v>0</v>
      </c>
      <c r="X577" s="72">
        <f>IF(
                        C577="INSUMO",
                                        IFERROR(
                                            IF(
                                                INDEX(
                                                    Insumos!C:C,
                                                    MATCH(
                                                        A577&amp;B577,
                                                        Insumos!I:I,
                                                        0)
                                                )="Outro",
                                                INDEX(
                                                    Insumos!F:F,
                                                    MATCH(
                                                        A577&amp;B577,
                                                        Insumos!I:I,
                                                        0)
                                                ),
                                                0
                                            ),
                                            "Não encontrado"),
                                        IFERROR(
                                            INDEX(Y:Y,
                                                MATCH(
                                                    A577&amp;B577,AG:AG,
                                                    0)
                                            ),
                                            "Não encontrado")
                                    )</f>
        <v>5.0999999999999996</v>
      </c>
      <c r="Y577" s="72">
        <f>X577*G577/1</f>
        <v>8.6699999999999999E-2</v>
      </c>
      <c r="Z577" s="72">
        <f>IF(
                            C577="INSUMO",
                            IFERROR(
                                INDEX(
                                    Insumos!F:F,
                                    MATCH(
                                        A577&amp;B577,
                                        Insumos!I:I,
                                        0)
                                ),
                                "Não encontrado"),
                            IFERROR(
                                INDEX(AA:AA,
                                    MATCH(
                                        A577&amp;B577,AG:AG,
                                        0)
                                ),
                                "Não encontrado")
                        )</f>
        <v>30.794416399999999</v>
      </c>
      <c r="AA577" s="72">
        <f>G577*Z577</f>
        <v>0.52350507880000008</v>
      </c>
      <c r="AB577" s="73"/>
      <c r="AC577" s="73"/>
      <c r="AD577" s="70" t="s">
        <v>39</v>
      </c>
      <c r="AE577" s="74"/>
      <c r="AF577" s="74"/>
    </row>
    <row r="578" spans="1:33" x14ac:dyDescent="0.25">
      <c r="A578" s="138" t="s">
        <v>191</v>
      </c>
      <c r="B578" s="60" t="s">
        <v>38</v>
      </c>
      <c r="C578" s="61" t="s">
        <v>86</v>
      </c>
      <c r="D578" s="62" t="s">
        <v>40</v>
      </c>
      <c r="E578" s="62" t="s">
        <v>192</v>
      </c>
      <c r="F578" s="63" t="s">
        <v>90</v>
      </c>
      <c r="G578" s="63">
        <v>3.3000000000000002E-2</v>
      </c>
      <c r="H578" s="64">
        <f>IF(
                        C578="INSUMO",
                                        IFERROR(
                                            IF(
                                                INDEX(
                                                    Insumos!C:C,
                                                    MATCH(
                                                        A578&amp;B578,
                                                        Insumos!I:I,
                                                        0)
                                                )="Material",
                                                INDEX(
                                                    Insumos!F:F,
                                                    MATCH(
                                                        A578&amp;B578,
                                                        Insumos!I:I,
                                                        0)
                                                ),
                                                0
                                            ),
                                            "Não encontrado"),
                                        IFERROR(
                                            INDEX(I:I,
                                                MATCH(
                                                    A578&amp;B578,AG:AG,
                                                    0)
                                            ),
                                            "Não encontrado")
                                    )</f>
        <v>0</v>
      </c>
      <c r="I578" s="64">
        <f>H578*G578/1</f>
        <v>0</v>
      </c>
      <c r="J578" s="64">
        <f t="shared" si="350"/>
        <v>46.655039200000004</v>
      </c>
      <c r="K578" s="64">
        <f t="shared" si="350"/>
        <v>1.5396162936</v>
      </c>
      <c r="L578" s="64">
        <f>IF(
                        C578="INSUMO",
                                        IFERROR(
                                            IF(
                                                INDEX(
                                                    Insumos!C:C,
                                                    MATCH(
                                                        A578&amp;B578,
                                                        Insumos!I:I,
                                                        0)
                                                )="Mao_obra",
                                                INDEX(
                                                    Insumos!F:F,
                                                    MATCH(
                                                        A578&amp;B578,
                                                        Insumos!I:I,
                                                        0)
                                                ),
                                                0
                                            ),
                                            "Não encontrado"),
                                        IFERROR(
                                            INDEX(M:M,
                                                MATCH(
                                                    A578&amp;B578,AG:AG,
                                                    0)
                                            ),
                                            "Não encontrado")
                                    )</f>
        <v>41.555039200000003</v>
      </c>
      <c r="M578" s="64">
        <f>L578*G578/1</f>
        <v>1.3713162936000001</v>
      </c>
      <c r="N578" s="64">
        <f>IF(
                        C578="INSUMO",
                                        IFERROR(
                                            IF(
                                                INDEX(
                                                    Insumos!C:C,
                                                    MATCH(
                                                        A578&amp;B578,
                                                        Insumos!I:I,
                                                        0)
                                                )="Equipamento",
                                                INDEX(
                                                    Insumos!F:F,
                                                    MATCH(
                                                        A578&amp;B578,
                                                        Insumos!I:I,
                                                        0)
                                                ),
                                                0
                                            ),
                                            "Não encontrado"),
                                        IFERROR(
                                            INDEX(O:O,
                                                MATCH(
                                                    A578&amp;B578,AG:AG,
                                                    0)
                                            ),
                                            "Não encontrado")
                                    )</f>
        <v>0</v>
      </c>
      <c r="O578" s="64">
        <f>N578*G578/1</f>
        <v>0</v>
      </c>
      <c r="P578" s="64">
        <f>IF(
                        C578="INSUMO",
                                        IFERROR(
                                            IF(
                                                INDEX(
                                                    Insumos!C:C,
                                                    MATCH(
                                                        A578&amp;B578,
                                                        Insumos!I:I,
                                                        0)
                                                )="Transporte",
                                                INDEX(
                                                    Insumos!F:F,
                                                    MATCH(
                                                        A578&amp;B578,
                                                        Insumos!I:I,
                                                        0)
                                                ),
                                                0
                                            ),
                                            "Não encontrado"),
                                        IFERROR(
                                            INDEX(Q:Q,
                                                MATCH(
                                                    A578&amp;B578,AG:AG,
                                                    0)
                                            ),
                                            "Não encontrado")
                                    )</f>
        <v>0</v>
      </c>
      <c r="Q578" s="64">
        <f>P578*G578/1</f>
        <v>0</v>
      </c>
      <c r="R578" s="64">
        <f>IF(
                        C578="INSUMO",
                                        IFERROR(
                                            IF(
                                                INDEX(
                                                    Insumos!C:C,
                                                    MATCH(
                                                        A578&amp;B578,
                                                        Insumos!I:I,
                                                        0)
                                                )="Terceirizados",
                                                INDEX(
                                                    Insumos!F:F,
                                                    MATCH(
                                                        A578&amp;B578,
                                                        Insumos!I:I,
                                                        0)
                                                ),
                                                0
                                            ),
                                            "Não encontrado"),
                                        IFERROR(
                                            INDEX(S:S,
                                                MATCH(
                                                    A578&amp;B578,AG:AG,
                                                    0)
                                            ),
                                            "Não encontrado")
                                    )</f>
        <v>0</v>
      </c>
      <c r="S578" s="64">
        <f>R578*G578/1</f>
        <v>0</v>
      </c>
      <c r="T578" s="64">
        <f>IF(
                        C578="INSUMO",
                                        IFERROR(
                                            IF(
                                                INDEX(
                                                    Insumos!C:C,
                                                    MATCH(
                                                        A578&amp;B578,
                                                        Insumos!I:I,
                                                        0)
                                                )="Comissionamento",
                                                INDEX(
                                                    Insumos!F:F,
                                                    MATCH(
                                                        A578&amp;B578,
                                                        Insumos!I:I,
                                                        0)
                                                ),
                                                0
                                            ),
                                            "Não encontrado"),
                                        IFERROR(
                                            INDEX(U:U,
                                                MATCH(
                                                    A578&amp;B578,AG:AG,
                                                    0)
                                            ),
                                            "Não encontrado")
                                    )</f>
        <v>0</v>
      </c>
      <c r="U578" s="64">
        <f>T578*G578/1</f>
        <v>0</v>
      </c>
      <c r="V578" s="64">
        <f>IF(
                        C578="INSUMO",
                                        IFERROR(
                                            IF(
                                                INDEX(
                                                    Insumos!C:C,
                                                    MATCH(
                                                        A578&amp;B578,
                                                        Insumos!I:I,
                                                        0)
                                                )="Verba",
                                                INDEX(
                                                    Insumos!F:F,
                                                    MATCH(
                                                        A578&amp;B578,
                                                        Insumos!I:I,
                                                        0)
                                                ),
                                                0
                                            ),
                                            "Não encontrado"),
                                        IFERROR(
                                            INDEX(W:W,
                                                MATCH(
                                                    A578&amp;B578,AG:AG,
                                                    0)
                                            ),
                                            "Não encontrado")
                                    )</f>
        <v>0</v>
      </c>
      <c r="W578" s="64">
        <f>V578*G578/1</f>
        <v>0</v>
      </c>
      <c r="X578" s="64">
        <f>IF(
                        C578="INSUMO",
                                        IFERROR(
                                            IF(
                                                INDEX(
                                                    Insumos!C:C,
                                                    MATCH(
                                                        A578&amp;B578,
                                                        Insumos!I:I,
                                                        0)
                                                )="Outro",
                                                INDEX(
                                                    Insumos!F:F,
                                                    MATCH(
                                                        A578&amp;B578,
                                                        Insumos!I:I,
                                                        0)
                                                ),
                                                0
                                            ),
                                            "Não encontrado"),
                                        IFERROR(
                                            INDEX(Y:Y,
                                                MATCH(
                                                    A578&amp;B578,AG:AG,
                                                    0)
                                            ),
                                            "Não encontrado")
                                    )</f>
        <v>5.0999999999999996</v>
      </c>
      <c r="Y578" s="64">
        <f>X578*G578/1</f>
        <v>0.16830000000000001</v>
      </c>
      <c r="Z578" s="64">
        <f>IF(
                            C578="INSUMO",
                            IFERROR(
                                INDEX(
                                    Insumos!F:F,
                                    MATCH(
                                        A578&amp;B578,
                                        Insumos!I:I,
                                        0)
                                ),
                                "Não encontrado"),
                            IFERROR(
                                INDEX(AA:AA,
                                    MATCH(
                                        A578&amp;B578,AG:AG,
                                        0)
                                ),
                                "Não encontrado")
                        )</f>
        <v>46.655039200000004</v>
      </c>
      <c r="AA578" s="64">
        <f>G578*Z578</f>
        <v>1.5396162936000002</v>
      </c>
      <c r="AB578" s="65"/>
      <c r="AC578" s="65"/>
      <c r="AD578" s="62" t="s">
        <v>39</v>
      </c>
      <c r="AE578" s="66"/>
      <c r="AF578" s="66"/>
    </row>
    <row r="579" spans="1:33" x14ac:dyDescent="0.25">
      <c r="A579" s="137" t="s">
        <v>656</v>
      </c>
      <c r="B579" s="68" t="s">
        <v>76</v>
      </c>
      <c r="C579" s="69" t="s">
        <v>45</v>
      </c>
      <c r="D579" s="70" t="s">
        <v>40</v>
      </c>
      <c r="E579" s="70" t="s">
        <v>655</v>
      </c>
      <c r="F579" s="71" t="s">
        <v>78</v>
      </c>
      <c r="G579" s="71">
        <v>1</v>
      </c>
      <c r="H579" s="72">
        <f>IF(
                        C579="INSUMO",
                                        IFERROR(
                                            IF(
                                                INDEX(
                                                    Insumos!C:C,
                                                    MATCH(
                                                        A579&amp;B579,
                                                        Insumos!I:I,
                                                        0)
                                                )="Material",
                                                INDEX(
                                                    Insumos!F:F,
                                                    MATCH(
                                                        A579&amp;B579,
                                                        Insumos!I:I,
                                                        0)
                                                ),
                                                0
                                            ),
                                            "Não encontrado"),
                                        IFERROR(
                                            INDEX(I:I,
                                                MATCH(
                                                    A579&amp;B579,AG:AG,
                                                    0)
                                            ),
                                            "Não encontrado")
                                    )</f>
        <v>2.42</v>
      </c>
      <c r="I579" s="72">
        <f>H579*G579/1</f>
        <v>2.42</v>
      </c>
      <c r="J579" s="72">
        <f t="shared" si="350"/>
        <v>0</v>
      </c>
      <c r="K579" s="72">
        <f t="shared" si="350"/>
        <v>0</v>
      </c>
      <c r="L579" s="72">
        <f>IF(
                        C579="INSUMO",
                                        IFERROR(
                                            IF(
                                                INDEX(
                                                    Insumos!C:C,
                                                    MATCH(
                                                        A579&amp;B579,
                                                        Insumos!I:I,
                                                        0)
                                                )="Mao_obra",
                                                INDEX(
                                                    Insumos!F:F,
                                                    MATCH(
                                                        A579&amp;B579,
                                                        Insumos!I:I,
                                                        0)
                                                ),
                                                0
                                            ),
                                            "Não encontrado"),
                                        IFERROR(
                                            INDEX(M:M,
                                                MATCH(
                                                    A579&amp;B579,AG:AG,
                                                    0)
                                            ),
                                            "Não encontrado")
                                    )</f>
        <v>0</v>
      </c>
      <c r="M579" s="72">
        <f>L579*G579/1</f>
        <v>0</v>
      </c>
      <c r="N579" s="72">
        <f>IF(
                        C579="INSUMO",
                                        IFERROR(
                                            IF(
                                                INDEX(
                                                    Insumos!C:C,
                                                    MATCH(
                                                        A579&amp;B579,
                                                        Insumos!I:I,
                                                        0)
                                                )="Equipamento",
                                                INDEX(
                                                    Insumos!F:F,
                                                    MATCH(
                                                        A579&amp;B579,
                                                        Insumos!I:I,
                                                        0)
                                                ),
                                                0
                                            ),
                                            "Não encontrado"),
                                        IFERROR(
                                            INDEX(O:O,
                                                MATCH(
                                                    A579&amp;B579,AG:AG,
                                                    0)
                                            ),
                                            "Não encontrado")
                                    )</f>
        <v>0</v>
      </c>
      <c r="O579" s="72">
        <f>N579*G579/1</f>
        <v>0</v>
      </c>
      <c r="P579" s="72">
        <f>IF(
                        C579="INSUMO",
                                        IFERROR(
                                            IF(
                                                INDEX(
                                                    Insumos!C:C,
                                                    MATCH(
                                                        A579&amp;B579,
                                                        Insumos!I:I,
                                                        0)
                                                )="Transporte",
                                                INDEX(
                                                    Insumos!F:F,
                                                    MATCH(
                                                        A579&amp;B579,
                                                        Insumos!I:I,
                                                        0)
                                                ),
                                                0
                                            ),
                                            "Não encontrado"),
                                        IFERROR(
                                            INDEX(Q:Q,
                                                MATCH(
                                                    A579&amp;B579,AG:AG,
                                                    0)
                                            ),
                                            "Não encontrado")
                                    )</f>
        <v>0</v>
      </c>
      <c r="Q579" s="72">
        <f>P579*G579/1</f>
        <v>0</v>
      </c>
      <c r="R579" s="72">
        <f>IF(
                        C579="INSUMO",
                                        IFERROR(
                                            IF(
                                                INDEX(
                                                    Insumos!C:C,
                                                    MATCH(
                                                        A579&amp;B579,
                                                        Insumos!I:I,
                                                        0)
                                                )="Terceirizados",
                                                INDEX(
                                                    Insumos!F:F,
                                                    MATCH(
                                                        A579&amp;B579,
                                                        Insumos!I:I,
                                                        0)
                                                ),
                                                0
                                            ),
                                            "Não encontrado"),
                                        IFERROR(
                                            INDEX(S:S,
                                                MATCH(
                                                    A579&amp;B579,AG:AG,
                                                    0)
                                            ),
                                            "Não encontrado")
                                    )</f>
        <v>0</v>
      </c>
      <c r="S579" s="72">
        <f>R579*G579/1</f>
        <v>0</v>
      </c>
      <c r="T579" s="72">
        <f>IF(
                        C579="INSUMO",
                                        IFERROR(
                                            IF(
                                                INDEX(
                                                    Insumos!C:C,
                                                    MATCH(
                                                        A579&amp;B579,
                                                        Insumos!I:I,
                                                        0)
                                                )="Comissionamento",
                                                INDEX(
                                                    Insumos!F:F,
                                                    MATCH(
                                                        A579&amp;B579,
                                                        Insumos!I:I,
                                                        0)
                                                ),
                                                0
                                            ),
                                            "Não encontrado"),
                                        IFERROR(
                                            INDEX(U:U,
                                                MATCH(
                                                    A579&amp;B579,AG:AG,
                                                    0)
                                            ),
                                            "Não encontrado")
                                    )</f>
        <v>0</v>
      </c>
      <c r="U579" s="72">
        <f>T579*G579/1</f>
        <v>0</v>
      </c>
      <c r="V579" s="72">
        <f>IF(
                        C579="INSUMO",
                                        IFERROR(
                                            IF(
                                                INDEX(
                                                    Insumos!C:C,
                                                    MATCH(
                                                        A579&amp;B579,
                                                        Insumos!I:I,
                                                        0)
                                                )="Verba",
                                                INDEX(
                                                    Insumos!F:F,
                                                    MATCH(
                                                        A579&amp;B579,
                                                        Insumos!I:I,
                                                        0)
                                                ),
                                                0
                                            ),
                                            "Não encontrado"),
                                        IFERROR(
                                            INDEX(W:W,
                                                MATCH(
                                                    A579&amp;B579,AG:AG,
                                                    0)
                                            ),
                                            "Não encontrado")
                                    )</f>
        <v>0</v>
      </c>
      <c r="W579" s="72">
        <f>V579*G579/1</f>
        <v>0</v>
      </c>
      <c r="X579" s="72">
        <f>IF(
                        C579="INSUMO",
                                        IFERROR(
                                            IF(
                                                INDEX(
                                                    Insumos!C:C,
                                                    MATCH(
                                                        A579&amp;B579,
                                                        Insumos!I:I,
                                                        0)
                                                )="Outro",
                                                INDEX(
                                                    Insumos!F:F,
                                                    MATCH(
                                                        A579&amp;B579,
                                                        Insumos!I:I,
                                                        0)
                                                ),
                                                0
                                            ),
                                            "Não encontrado"),
                                        IFERROR(
                                            INDEX(Y:Y,
                                                MATCH(
                                                    A579&amp;B579,AG:AG,
                                                    0)
                                            ),
                                            "Não encontrado")
                                    )</f>
        <v>0</v>
      </c>
      <c r="Y579" s="72">
        <f>X579*G579/1</f>
        <v>0</v>
      </c>
      <c r="Z579" s="72">
        <f>IF(
                            C579="INSUMO",
                            IFERROR(
                                INDEX(
                                    Insumos!F:F,
                                    MATCH(
                                        A579&amp;B579,
                                        Insumos!I:I,
                                        0)
                                ),
                                "Não encontrado"),
                            IFERROR(
                                INDEX(AA:AA,
                                    MATCH(
                                        A579&amp;B579,AG:AG,
                                        0)
                                ),
                                "Não encontrado")
                        )</f>
        <v>2.42</v>
      </c>
      <c r="AA579" s="72">
        <f>G579*Z579</f>
        <v>2.42</v>
      </c>
      <c r="AB579" s="73"/>
      <c r="AC579" s="73"/>
      <c r="AD579" s="70" t="s">
        <v>39</v>
      </c>
      <c r="AE579" s="74"/>
      <c r="AF579" s="74"/>
    </row>
    <row r="580" spans="1:33" x14ac:dyDescent="0.25">
      <c r="A580" s="136" t="s">
        <v>657</v>
      </c>
      <c r="B580" s="51" t="s">
        <v>76</v>
      </c>
      <c r="C580" s="52" t="s">
        <v>39</v>
      </c>
      <c r="D580" s="53" t="s">
        <v>40</v>
      </c>
      <c r="E580" s="53" t="s">
        <v>658</v>
      </c>
      <c r="F580" s="54" t="s">
        <v>78</v>
      </c>
      <c r="G580" s="55"/>
      <c r="H580" s="56"/>
      <c r="I580" s="56">
        <f>SUM(I581:I583)</f>
        <v>22.76</v>
      </c>
      <c r="J580" s="56"/>
      <c r="K580" s="56">
        <f>SUM(K581:K583)</f>
        <v>77.449455599999993</v>
      </c>
      <c r="L580" s="56"/>
      <c r="M580" s="56">
        <f>SUM(M581:M583)</f>
        <v>67.249455600000005</v>
      </c>
      <c r="N580" s="56"/>
      <c r="O580" s="56">
        <f>SUM(O581:O583)</f>
        <v>0</v>
      </c>
      <c r="P580" s="56"/>
      <c r="Q580" s="56">
        <f>SUM(Q581:Q583)</f>
        <v>0</v>
      </c>
      <c r="R580" s="56"/>
      <c r="S580" s="56">
        <f>SUM(S581:S583)</f>
        <v>0</v>
      </c>
      <c r="T580" s="56"/>
      <c r="U580" s="56">
        <f>SUM(U581:U583)</f>
        <v>0</v>
      </c>
      <c r="V580" s="56"/>
      <c r="W580" s="56">
        <f>SUM(W581:W583)</f>
        <v>0</v>
      </c>
      <c r="X580" s="56"/>
      <c r="Y580" s="56">
        <f>SUM(Y581:Y583)</f>
        <v>10.199999999999999</v>
      </c>
      <c r="Z580" s="56"/>
      <c r="AA580" s="56">
        <f>SUM(AA581:AA583)</f>
        <v>100.20945560000001</v>
      </c>
      <c r="AB580" s="57" t="s">
        <v>39</v>
      </c>
      <c r="AC580" s="57"/>
      <c r="AD580" s="53" t="s">
        <v>39</v>
      </c>
      <c r="AE580" s="58" t="s">
        <v>39</v>
      </c>
      <c r="AF580" s="58" t="s">
        <v>79</v>
      </c>
      <c r="AG580" t="str">
        <f>A580&amp;B580&amp;C580</f>
        <v>0131PRÓPRIA</v>
      </c>
    </row>
    <row r="581" spans="1:33" x14ac:dyDescent="0.25">
      <c r="A581" s="137" t="s">
        <v>189</v>
      </c>
      <c r="B581" s="68" t="s">
        <v>38</v>
      </c>
      <c r="C581" s="69" t="s">
        <v>86</v>
      </c>
      <c r="D581" s="70" t="s">
        <v>40</v>
      </c>
      <c r="E581" s="70" t="s">
        <v>190</v>
      </c>
      <c r="F581" s="71" t="s">
        <v>90</v>
      </c>
      <c r="G581" s="71">
        <v>1</v>
      </c>
      <c r="H581" s="72">
        <f>IF(
                        C581="INSUMO",
                                        IFERROR(
                                            IF(
                                                INDEX(
                                                    Insumos!C:C,
                                                    MATCH(
                                                        A581&amp;B581,
                                                        Insumos!I:I,
                                                        0)
                                                )="Material",
                                                INDEX(
                                                    Insumos!F:F,
                                                    MATCH(
                                                        A581&amp;B581,
                                                        Insumos!I:I,
                                                        0)
                                                ),
                                                0
                                            ),
                                            "Não encontrado"),
                                        IFERROR(
                                            INDEX(I:I,
                                                MATCH(
                                                    A581&amp;B581,AG:AG,
                                                    0)
                                            ),
                                            "Não encontrado")
                                    )</f>
        <v>0</v>
      </c>
      <c r="I581" s="72">
        <f>H581*G581/1</f>
        <v>0</v>
      </c>
      <c r="J581" s="72">
        <f t="shared" ref="J581:K583" si="351">T581 + N581 + L581 + X581 + R581 + P581 + V581</f>
        <v>30.794416399999996</v>
      </c>
      <c r="K581" s="72">
        <f t="shared" si="351"/>
        <v>30.794416399999996</v>
      </c>
      <c r="L581" s="72">
        <f>IF(
                        C581="INSUMO",
                                        IFERROR(
                                            IF(
                                                INDEX(
                                                    Insumos!C:C,
                                                    MATCH(
                                                        A581&amp;B581,
                                                        Insumos!I:I,
                                                        0)
                                                )="Mao_obra",
                                                INDEX(
                                                    Insumos!F:F,
                                                    MATCH(
                                                        A581&amp;B581,
                                                        Insumos!I:I,
                                                        0)
                                                ),
                                                0
                                            ),
                                            "Não encontrado"),
                                        IFERROR(
                                            INDEX(M:M,
                                                MATCH(
                                                    A581&amp;B581,AG:AG,
                                                    0)
                                            ),
                                            "Não encontrado")
                                    )</f>
        <v>25.694416399999998</v>
      </c>
      <c r="M581" s="72">
        <f>L581*G581/1</f>
        <v>25.694416399999998</v>
      </c>
      <c r="N581" s="72">
        <f>IF(
                        C581="INSUMO",
                                        IFERROR(
                                            IF(
                                                INDEX(
                                                    Insumos!C:C,
                                                    MATCH(
                                                        A581&amp;B581,
                                                        Insumos!I:I,
                                                        0)
                                                )="Equipamento",
                                                INDEX(
                                                    Insumos!F:F,
                                                    MATCH(
                                                        A581&amp;B581,
                                                        Insumos!I:I,
                                                        0)
                                                ),
                                                0
                                            ),
                                            "Não encontrado"),
                                        IFERROR(
                                            INDEX(O:O,
                                                MATCH(
                                                    A581&amp;B581,AG:AG,
                                                    0)
                                            ),
                                            "Não encontrado")
                                    )</f>
        <v>0</v>
      </c>
      <c r="O581" s="72">
        <f>N581*G581/1</f>
        <v>0</v>
      </c>
      <c r="P581" s="72">
        <f>IF(
                        C581="INSUMO",
                                        IFERROR(
                                            IF(
                                                INDEX(
                                                    Insumos!C:C,
                                                    MATCH(
                                                        A581&amp;B581,
                                                        Insumos!I:I,
                                                        0)
                                                )="Transporte",
                                                INDEX(
                                                    Insumos!F:F,
                                                    MATCH(
                                                        A581&amp;B581,
                                                        Insumos!I:I,
                                                        0)
                                                ),
                                                0
                                            ),
                                            "Não encontrado"),
                                        IFERROR(
                                            INDEX(Q:Q,
                                                MATCH(
                                                    A581&amp;B581,AG:AG,
                                                    0)
                                            ),
                                            "Não encontrado")
                                    )</f>
        <v>0</v>
      </c>
      <c r="Q581" s="72">
        <f>P581*G581/1</f>
        <v>0</v>
      </c>
      <c r="R581" s="72">
        <f>IF(
                        C581="INSUMO",
                                        IFERROR(
                                            IF(
                                                INDEX(
                                                    Insumos!C:C,
                                                    MATCH(
                                                        A581&amp;B581,
                                                        Insumos!I:I,
                                                        0)
                                                )="Terceirizados",
                                                INDEX(
                                                    Insumos!F:F,
                                                    MATCH(
                                                        A581&amp;B581,
                                                        Insumos!I:I,
                                                        0)
                                                ),
                                                0
                                            ),
                                            "Não encontrado"),
                                        IFERROR(
                                            INDEX(S:S,
                                                MATCH(
                                                    A581&amp;B581,AG:AG,
                                                    0)
                                            ),
                                            "Não encontrado")
                                    )</f>
        <v>0</v>
      </c>
      <c r="S581" s="72">
        <f>R581*G581/1</f>
        <v>0</v>
      </c>
      <c r="T581" s="72">
        <f>IF(
                        C581="INSUMO",
                                        IFERROR(
                                            IF(
                                                INDEX(
                                                    Insumos!C:C,
                                                    MATCH(
                                                        A581&amp;B581,
                                                        Insumos!I:I,
                                                        0)
                                                )="Comissionamento",
                                                INDEX(
                                                    Insumos!F:F,
                                                    MATCH(
                                                        A581&amp;B581,
                                                        Insumos!I:I,
                                                        0)
                                                ),
                                                0
                                            ),
                                            "Não encontrado"),
                                        IFERROR(
                                            INDEX(U:U,
                                                MATCH(
                                                    A581&amp;B581,AG:AG,
                                                    0)
                                            ),
                                            "Não encontrado")
                                    )</f>
        <v>0</v>
      </c>
      <c r="U581" s="72">
        <f>T581*G581/1</f>
        <v>0</v>
      </c>
      <c r="V581" s="72">
        <f>IF(
                        C581="INSUMO",
                                        IFERROR(
                                            IF(
                                                INDEX(
                                                    Insumos!C:C,
                                                    MATCH(
                                                        A581&amp;B581,
                                                        Insumos!I:I,
                                                        0)
                                                )="Verba",
                                                INDEX(
                                                    Insumos!F:F,
                                                    MATCH(
                                                        A581&amp;B581,
                                                        Insumos!I:I,
                                                        0)
                                                ),
                                                0
                                            ),
                                            "Não encontrado"),
                                        IFERROR(
                                            INDEX(W:W,
                                                MATCH(
                                                    A581&amp;B581,AG:AG,
                                                    0)
                                            ),
                                            "Não encontrado")
                                    )</f>
        <v>0</v>
      </c>
      <c r="W581" s="72">
        <f>V581*G581/1</f>
        <v>0</v>
      </c>
      <c r="X581" s="72">
        <f>IF(
                        C581="INSUMO",
                                        IFERROR(
                                            IF(
                                                INDEX(
                                                    Insumos!C:C,
                                                    MATCH(
                                                        A581&amp;B581,
                                                        Insumos!I:I,
                                                        0)
                                                )="Outro",
                                                INDEX(
                                                    Insumos!F:F,
                                                    MATCH(
                                                        A581&amp;B581,
                                                        Insumos!I:I,
                                                        0)
                                                ),
                                                0
                                            ),
                                            "Não encontrado"),
                                        IFERROR(
                                            INDEX(Y:Y,
                                                MATCH(
                                                    A581&amp;B581,AG:AG,
                                                    0)
                                            ),
                                            "Não encontrado")
                                    )</f>
        <v>5.0999999999999996</v>
      </c>
      <c r="Y581" s="72">
        <f>X581*G581/1</f>
        <v>5.0999999999999996</v>
      </c>
      <c r="Z581" s="72">
        <f>IF(
                            C581="INSUMO",
                            IFERROR(
                                INDEX(
                                    Insumos!F:F,
                                    MATCH(
                                        A581&amp;B581,
                                        Insumos!I:I,
                                        0)
                                ),
                                "Não encontrado"),
                            IFERROR(
                                INDEX(AA:AA,
                                    MATCH(
                                        A581&amp;B581,AG:AG,
                                        0)
                                ),
                                "Não encontrado")
                        )</f>
        <v>30.794416399999999</v>
      </c>
      <c r="AA581" s="72">
        <f>G581*Z581</f>
        <v>30.794416399999999</v>
      </c>
      <c r="AB581" s="73"/>
      <c r="AC581" s="73"/>
      <c r="AD581" s="70" t="s">
        <v>39</v>
      </c>
      <c r="AE581" s="74"/>
      <c r="AF581" s="74"/>
    </row>
    <row r="582" spans="1:33" x14ac:dyDescent="0.25">
      <c r="A582" s="138" t="s">
        <v>191</v>
      </c>
      <c r="B582" s="60" t="s">
        <v>38</v>
      </c>
      <c r="C582" s="61" t="s">
        <v>86</v>
      </c>
      <c r="D582" s="62" t="s">
        <v>40</v>
      </c>
      <c r="E582" s="62" t="s">
        <v>192</v>
      </c>
      <c r="F582" s="63" t="s">
        <v>90</v>
      </c>
      <c r="G582" s="63">
        <v>1</v>
      </c>
      <c r="H582" s="64">
        <f>IF(
                        C582="INSUMO",
                                        IFERROR(
                                            IF(
                                                INDEX(
                                                    Insumos!C:C,
                                                    MATCH(
                                                        A582&amp;B582,
                                                        Insumos!I:I,
                                                        0)
                                                )="Material",
                                                INDEX(
                                                    Insumos!F:F,
                                                    MATCH(
                                                        A582&amp;B582,
                                                        Insumos!I:I,
                                                        0)
                                                ),
                                                0
                                            ),
                                            "Não encontrado"),
                                        IFERROR(
                                            INDEX(I:I,
                                                MATCH(
                                                    A582&amp;B582,AG:AG,
                                                    0)
                                            ),
                                            "Não encontrado")
                                    )</f>
        <v>0</v>
      </c>
      <c r="I582" s="64">
        <f>H582*G582/1</f>
        <v>0</v>
      </c>
      <c r="J582" s="64">
        <f t="shared" si="351"/>
        <v>46.655039200000004</v>
      </c>
      <c r="K582" s="64">
        <f t="shared" si="351"/>
        <v>46.655039200000004</v>
      </c>
      <c r="L582" s="64">
        <f>IF(
                        C582="INSUMO",
                                        IFERROR(
                                            IF(
                                                INDEX(
                                                    Insumos!C:C,
                                                    MATCH(
                                                        A582&amp;B582,
                                                        Insumos!I:I,
                                                        0)
                                                )="Mao_obra",
                                                INDEX(
                                                    Insumos!F:F,
                                                    MATCH(
                                                        A582&amp;B582,
                                                        Insumos!I:I,
                                                        0)
                                                ),
                                                0
                                            ),
                                            "Não encontrado"),
                                        IFERROR(
                                            INDEX(M:M,
                                                MATCH(
                                                    A582&amp;B582,AG:AG,
                                                    0)
                                            ),
                                            "Não encontrado")
                                    )</f>
        <v>41.555039200000003</v>
      </c>
      <c r="M582" s="64">
        <f>L582*G582/1</f>
        <v>41.555039200000003</v>
      </c>
      <c r="N582" s="64">
        <f>IF(
                        C582="INSUMO",
                                        IFERROR(
                                            IF(
                                                INDEX(
                                                    Insumos!C:C,
                                                    MATCH(
                                                        A582&amp;B582,
                                                        Insumos!I:I,
                                                        0)
                                                )="Equipamento",
                                                INDEX(
                                                    Insumos!F:F,
                                                    MATCH(
                                                        A582&amp;B582,
                                                        Insumos!I:I,
                                                        0)
                                                ),
                                                0
                                            ),
                                            "Não encontrado"),
                                        IFERROR(
                                            INDEX(O:O,
                                                MATCH(
                                                    A582&amp;B582,AG:AG,
                                                    0)
                                            ),
                                            "Não encontrado")
                                    )</f>
        <v>0</v>
      </c>
      <c r="O582" s="64">
        <f>N582*G582/1</f>
        <v>0</v>
      </c>
      <c r="P582" s="64">
        <f>IF(
                        C582="INSUMO",
                                        IFERROR(
                                            IF(
                                                INDEX(
                                                    Insumos!C:C,
                                                    MATCH(
                                                        A582&amp;B582,
                                                        Insumos!I:I,
                                                        0)
                                                )="Transporte",
                                                INDEX(
                                                    Insumos!F:F,
                                                    MATCH(
                                                        A582&amp;B582,
                                                        Insumos!I:I,
                                                        0)
                                                ),
                                                0
                                            ),
                                            "Não encontrado"),
                                        IFERROR(
                                            INDEX(Q:Q,
                                                MATCH(
                                                    A582&amp;B582,AG:AG,
                                                    0)
                                            ),
                                            "Não encontrado")
                                    )</f>
        <v>0</v>
      </c>
      <c r="Q582" s="64">
        <f>P582*G582/1</f>
        <v>0</v>
      </c>
      <c r="R582" s="64">
        <f>IF(
                        C582="INSUMO",
                                        IFERROR(
                                            IF(
                                                INDEX(
                                                    Insumos!C:C,
                                                    MATCH(
                                                        A582&amp;B582,
                                                        Insumos!I:I,
                                                        0)
                                                )="Terceirizados",
                                                INDEX(
                                                    Insumos!F:F,
                                                    MATCH(
                                                        A582&amp;B582,
                                                        Insumos!I:I,
                                                        0)
                                                ),
                                                0
                                            ),
                                            "Não encontrado"),
                                        IFERROR(
                                            INDEX(S:S,
                                                MATCH(
                                                    A582&amp;B582,AG:AG,
                                                    0)
                                            ),
                                            "Não encontrado")
                                    )</f>
        <v>0</v>
      </c>
      <c r="S582" s="64">
        <f>R582*G582/1</f>
        <v>0</v>
      </c>
      <c r="T582" s="64">
        <f>IF(
                        C582="INSUMO",
                                        IFERROR(
                                            IF(
                                                INDEX(
                                                    Insumos!C:C,
                                                    MATCH(
                                                        A582&amp;B582,
                                                        Insumos!I:I,
                                                        0)
                                                )="Comissionamento",
                                                INDEX(
                                                    Insumos!F:F,
                                                    MATCH(
                                                        A582&amp;B582,
                                                        Insumos!I:I,
                                                        0)
                                                ),
                                                0
                                            ),
                                            "Não encontrado"),
                                        IFERROR(
                                            INDEX(U:U,
                                                MATCH(
                                                    A582&amp;B582,AG:AG,
                                                    0)
                                            ),
                                            "Não encontrado")
                                    )</f>
        <v>0</v>
      </c>
      <c r="U582" s="64">
        <f>T582*G582/1</f>
        <v>0</v>
      </c>
      <c r="V582" s="64">
        <f>IF(
                        C582="INSUMO",
                                        IFERROR(
                                            IF(
                                                INDEX(
                                                    Insumos!C:C,
                                                    MATCH(
                                                        A582&amp;B582,
                                                        Insumos!I:I,
                                                        0)
                                                )="Verba",
                                                INDEX(
                                                    Insumos!F:F,
                                                    MATCH(
                                                        A582&amp;B582,
                                                        Insumos!I:I,
                                                        0)
                                                ),
                                                0
                                            ),
                                            "Não encontrado"),
                                        IFERROR(
                                            INDEX(W:W,
                                                MATCH(
                                                    A582&amp;B582,AG:AG,
                                                    0)
                                            ),
                                            "Não encontrado")
                                    )</f>
        <v>0</v>
      </c>
      <c r="W582" s="64">
        <f>V582*G582/1</f>
        <v>0</v>
      </c>
      <c r="X582" s="64">
        <f>IF(
                        C582="INSUMO",
                                        IFERROR(
                                            IF(
                                                INDEX(
                                                    Insumos!C:C,
                                                    MATCH(
                                                        A582&amp;B582,
                                                        Insumos!I:I,
                                                        0)
                                                )="Outro",
                                                INDEX(
                                                    Insumos!F:F,
                                                    MATCH(
                                                        A582&amp;B582,
                                                        Insumos!I:I,
                                                        0)
                                                ),
                                                0
                                            ),
                                            "Não encontrado"),
                                        IFERROR(
                                            INDEX(Y:Y,
                                                MATCH(
                                                    A582&amp;B582,AG:AG,
                                                    0)
                                            ),
                                            "Não encontrado")
                                    )</f>
        <v>5.0999999999999996</v>
      </c>
      <c r="Y582" s="64">
        <f>X582*G582/1</f>
        <v>5.0999999999999996</v>
      </c>
      <c r="Z582" s="64">
        <f>IF(
                            C582="INSUMO",
                            IFERROR(
                                INDEX(
                                    Insumos!F:F,
                                    MATCH(
                                        A582&amp;B582,
                                        Insumos!I:I,
                                        0)
                                ),
                                "Não encontrado"),
                            IFERROR(
                                INDEX(AA:AA,
                                    MATCH(
                                        A582&amp;B582,AG:AG,
                                        0)
                                ),
                                "Não encontrado")
                        )</f>
        <v>46.655039200000004</v>
      </c>
      <c r="AA582" s="64">
        <f>G582*Z582</f>
        <v>46.655039200000004</v>
      </c>
      <c r="AB582" s="65"/>
      <c r="AC582" s="65"/>
      <c r="AD582" s="62" t="s">
        <v>39</v>
      </c>
      <c r="AE582" s="66"/>
      <c r="AF582" s="66"/>
    </row>
    <row r="583" spans="1:33" x14ac:dyDescent="0.25">
      <c r="A583" s="137" t="s">
        <v>659</v>
      </c>
      <c r="B583" s="68" t="s">
        <v>76</v>
      </c>
      <c r="C583" s="69" t="s">
        <v>45</v>
      </c>
      <c r="D583" s="70" t="s">
        <v>40</v>
      </c>
      <c r="E583" s="70" t="s">
        <v>658</v>
      </c>
      <c r="F583" s="71" t="s">
        <v>78</v>
      </c>
      <c r="G583" s="71">
        <v>1</v>
      </c>
      <c r="H583" s="72">
        <f>IF(
                        C583="INSUMO",
                                        IFERROR(
                                            IF(
                                                INDEX(
                                                    Insumos!C:C,
                                                    MATCH(
                                                        A583&amp;B583,
                                                        Insumos!I:I,
                                                        0)
                                                )="Material",
                                                INDEX(
                                                    Insumos!F:F,
                                                    MATCH(
                                                        A583&amp;B583,
                                                        Insumos!I:I,
                                                        0)
                                                ),
                                                0
                                            ),
                                            "Não encontrado"),
                                        IFERROR(
                                            INDEX(I:I,
                                                MATCH(
                                                    A583&amp;B583,AG:AG,
                                                    0)
                                            ),
                                            "Não encontrado")
                                    )</f>
        <v>22.76</v>
      </c>
      <c r="I583" s="72">
        <f>H583*G583/1</f>
        <v>22.76</v>
      </c>
      <c r="J583" s="72">
        <f t="shared" si="351"/>
        <v>0</v>
      </c>
      <c r="K583" s="72">
        <f t="shared" si="351"/>
        <v>0</v>
      </c>
      <c r="L583" s="72">
        <f>IF(
                        C583="INSUMO",
                                        IFERROR(
                                            IF(
                                                INDEX(
                                                    Insumos!C:C,
                                                    MATCH(
                                                        A583&amp;B583,
                                                        Insumos!I:I,
                                                        0)
                                                )="Mao_obra",
                                                INDEX(
                                                    Insumos!F:F,
                                                    MATCH(
                                                        A583&amp;B583,
                                                        Insumos!I:I,
                                                        0)
                                                ),
                                                0
                                            ),
                                            "Não encontrado"),
                                        IFERROR(
                                            INDEX(M:M,
                                                MATCH(
                                                    A583&amp;B583,AG:AG,
                                                    0)
                                            ),
                                            "Não encontrado")
                                    )</f>
        <v>0</v>
      </c>
      <c r="M583" s="72">
        <f>L583*G583/1</f>
        <v>0</v>
      </c>
      <c r="N583" s="72">
        <f>IF(
                        C583="INSUMO",
                                        IFERROR(
                                            IF(
                                                INDEX(
                                                    Insumos!C:C,
                                                    MATCH(
                                                        A583&amp;B583,
                                                        Insumos!I:I,
                                                        0)
                                                )="Equipamento",
                                                INDEX(
                                                    Insumos!F:F,
                                                    MATCH(
                                                        A583&amp;B583,
                                                        Insumos!I:I,
                                                        0)
                                                ),
                                                0
                                            ),
                                            "Não encontrado"),
                                        IFERROR(
                                            INDEX(O:O,
                                                MATCH(
                                                    A583&amp;B583,AG:AG,
                                                    0)
                                            ),
                                            "Não encontrado")
                                    )</f>
        <v>0</v>
      </c>
      <c r="O583" s="72">
        <f>N583*G583/1</f>
        <v>0</v>
      </c>
      <c r="P583" s="72">
        <f>IF(
                        C583="INSUMO",
                                        IFERROR(
                                            IF(
                                                INDEX(
                                                    Insumos!C:C,
                                                    MATCH(
                                                        A583&amp;B583,
                                                        Insumos!I:I,
                                                        0)
                                                )="Transporte",
                                                INDEX(
                                                    Insumos!F:F,
                                                    MATCH(
                                                        A583&amp;B583,
                                                        Insumos!I:I,
                                                        0)
                                                ),
                                                0
                                            ),
                                            "Não encontrado"),
                                        IFERROR(
                                            INDEX(Q:Q,
                                                MATCH(
                                                    A583&amp;B583,AG:AG,
                                                    0)
                                            ),
                                            "Não encontrado")
                                    )</f>
        <v>0</v>
      </c>
      <c r="Q583" s="72">
        <f>P583*G583/1</f>
        <v>0</v>
      </c>
      <c r="R583" s="72">
        <f>IF(
                        C583="INSUMO",
                                        IFERROR(
                                            IF(
                                                INDEX(
                                                    Insumos!C:C,
                                                    MATCH(
                                                        A583&amp;B583,
                                                        Insumos!I:I,
                                                        0)
                                                )="Terceirizados",
                                                INDEX(
                                                    Insumos!F:F,
                                                    MATCH(
                                                        A583&amp;B583,
                                                        Insumos!I:I,
                                                        0)
                                                ),
                                                0
                                            ),
                                            "Não encontrado"),
                                        IFERROR(
                                            INDEX(S:S,
                                                MATCH(
                                                    A583&amp;B583,AG:AG,
                                                    0)
                                            ),
                                            "Não encontrado")
                                    )</f>
        <v>0</v>
      </c>
      <c r="S583" s="72">
        <f>R583*G583/1</f>
        <v>0</v>
      </c>
      <c r="T583" s="72">
        <f>IF(
                        C583="INSUMO",
                                        IFERROR(
                                            IF(
                                                INDEX(
                                                    Insumos!C:C,
                                                    MATCH(
                                                        A583&amp;B583,
                                                        Insumos!I:I,
                                                        0)
                                                )="Comissionamento",
                                                INDEX(
                                                    Insumos!F:F,
                                                    MATCH(
                                                        A583&amp;B583,
                                                        Insumos!I:I,
                                                        0)
                                                ),
                                                0
                                            ),
                                            "Não encontrado"),
                                        IFERROR(
                                            INDEX(U:U,
                                                MATCH(
                                                    A583&amp;B583,AG:AG,
                                                    0)
                                            ),
                                            "Não encontrado")
                                    )</f>
        <v>0</v>
      </c>
      <c r="U583" s="72">
        <f>T583*G583/1</f>
        <v>0</v>
      </c>
      <c r="V583" s="72">
        <f>IF(
                        C583="INSUMO",
                                        IFERROR(
                                            IF(
                                                INDEX(
                                                    Insumos!C:C,
                                                    MATCH(
                                                        A583&amp;B583,
                                                        Insumos!I:I,
                                                        0)
                                                )="Verba",
                                                INDEX(
                                                    Insumos!F:F,
                                                    MATCH(
                                                        A583&amp;B583,
                                                        Insumos!I:I,
                                                        0)
                                                ),
                                                0
                                            ),
                                            "Não encontrado"),
                                        IFERROR(
                                            INDEX(W:W,
                                                MATCH(
                                                    A583&amp;B583,AG:AG,
                                                    0)
                                            ),
                                            "Não encontrado")
                                    )</f>
        <v>0</v>
      </c>
      <c r="W583" s="72">
        <f>V583*G583/1</f>
        <v>0</v>
      </c>
      <c r="X583" s="72">
        <f>IF(
                        C583="INSUMO",
                                        IFERROR(
                                            IF(
                                                INDEX(
                                                    Insumos!C:C,
                                                    MATCH(
                                                        A583&amp;B583,
                                                        Insumos!I:I,
                                                        0)
                                                )="Outro",
                                                INDEX(
                                                    Insumos!F:F,
                                                    MATCH(
                                                        A583&amp;B583,
                                                        Insumos!I:I,
                                                        0)
                                                ),
                                                0
                                            ),
                                            "Não encontrado"),
                                        IFERROR(
                                            INDEX(Y:Y,
                                                MATCH(
                                                    A583&amp;B583,AG:AG,
                                                    0)
                                            ),
                                            "Não encontrado")
                                    )</f>
        <v>0</v>
      </c>
      <c r="Y583" s="72">
        <f>X583*G583/1</f>
        <v>0</v>
      </c>
      <c r="Z583" s="72">
        <f>IF(
                            C583="INSUMO",
                            IFERROR(
                                INDEX(
                                    Insumos!F:F,
                                    MATCH(
                                        A583&amp;B583,
                                        Insumos!I:I,
                                        0)
                                ),
                                "Não encontrado"),
                            IFERROR(
                                INDEX(AA:AA,
                                    MATCH(
                                        A583&amp;B583,AG:AG,
                                        0)
                                ),
                                "Não encontrado")
                        )</f>
        <v>22.76</v>
      </c>
      <c r="AA583" s="72">
        <f>G583*Z583</f>
        <v>22.76</v>
      </c>
      <c r="AB583" s="73"/>
      <c r="AC583" s="73"/>
      <c r="AD583" s="70" t="s">
        <v>39</v>
      </c>
      <c r="AE583" s="74"/>
      <c r="AF583" s="74"/>
    </row>
    <row r="584" spans="1:33" x14ac:dyDescent="0.25">
      <c r="A584" s="136" t="s">
        <v>660</v>
      </c>
      <c r="B584" s="51" t="s">
        <v>76</v>
      </c>
      <c r="C584" s="52" t="s">
        <v>39</v>
      </c>
      <c r="D584" s="53" t="s">
        <v>40</v>
      </c>
      <c r="E584" s="53" t="s">
        <v>661</v>
      </c>
      <c r="F584" s="54" t="s">
        <v>78</v>
      </c>
      <c r="G584" s="55"/>
      <c r="H584" s="56"/>
      <c r="I584" s="56">
        <f>SUM(I585:I587)</f>
        <v>30.6</v>
      </c>
      <c r="J584" s="56"/>
      <c r="K584" s="56">
        <f>SUM(K585:K587)</f>
        <v>20.911353011999999</v>
      </c>
      <c r="L584" s="56"/>
      <c r="M584" s="56">
        <f>SUM(M585:M587)</f>
        <v>18.157353012000002</v>
      </c>
      <c r="N584" s="56"/>
      <c r="O584" s="56">
        <f>SUM(O585:O587)</f>
        <v>0</v>
      </c>
      <c r="P584" s="56"/>
      <c r="Q584" s="56">
        <f>SUM(Q585:Q587)</f>
        <v>0</v>
      </c>
      <c r="R584" s="56"/>
      <c r="S584" s="56">
        <f>SUM(S585:S587)</f>
        <v>0</v>
      </c>
      <c r="T584" s="56"/>
      <c r="U584" s="56">
        <f>SUM(U585:U587)</f>
        <v>0</v>
      </c>
      <c r="V584" s="56"/>
      <c r="W584" s="56">
        <f>SUM(W585:W587)</f>
        <v>0</v>
      </c>
      <c r="X584" s="56"/>
      <c r="Y584" s="56">
        <f>SUM(Y585:Y587)</f>
        <v>2.754</v>
      </c>
      <c r="Z584" s="56"/>
      <c r="AA584" s="56">
        <f>SUM(AA585:AA587)</f>
        <v>51.511353012000001</v>
      </c>
      <c r="AB584" s="57" t="s">
        <v>39</v>
      </c>
      <c r="AC584" s="57"/>
      <c r="AD584" s="53" t="s">
        <v>39</v>
      </c>
      <c r="AE584" s="58" t="s">
        <v>39</v>
      </c>
      <c r="AF584" s="58" t="s">
        <v>79</v>
      </c>
      <c r="AG584" t="str">
        <f>A584&amp;B584&amp;C584</f>
        <v>0132PRÓPRIA</v>
      </c>
    </row>
    <row r="585" spans="1:33" x14ac:dyDescent="0.25">
      <c r="A585" s="137" t="s">
        <v>189</v>
      </c>
      <c r="B585" s="68" t="s">
        <v>38</v>
      </c>
      <c r="C585" s="69" t="s">
        <v>86</v>
      </c>
      <c r="D585" s="70" t="s">
        <v>40</v>
      </c>
      <c r="E585" s="70" t="s">
        <v>190</v>
      </c>
      <c r="F585" s="71" t="s">
        <v>90</v>
      </c>
      <c r="G585" s="71">
        <v>0.27</v>
      </c>
      <c r="H585" s="72">
        <f>IF(
                        C585="INSUMO",
                                        IFERROR(
                                            IF(
                                                INDEX(
                                                    Insumos!C:C,
                                                    MATCH(
                                                        A585&amp;B585,
                                                        Insumos!I:I,
                                                        0)
                                                )="Material",
                                                INDEX(
                                                    Insumos!F:F,
                                                    MATCH(
                                                        A585&amp;B585,
                                                        Insumos!I:I,
                                                        0)
                                                ),
                                                0
                                            ),
                                            "Não encontrado"),
                                        IFERROR(
                                            INDEX(I:I,
                                                MATCH(
                                                    A585&amp;B585,AG:AG,
                                                    0)
                                            ),
                                            "Não encontrado")
                                    )</f>
        <v>0</v>
      </c>
      <c r="I585" s="72">
        <f>H585*G585/1</f>
        <v>0</v>
      </c>
      <c r="J585" s="72">
        <f t="shared" ref="J585:K587" si="352">T585 + N585 + L585 + X585 + R585 + P585 + V585</f>
        <v>30.794416399999996</v>
      </c>
      <c r="K585" s="72">
        <f t="shared" si="352"/>
        <v>8.3144924279999994</v>
      </c>
      <c r="L585" s="72">
        <f>IF(
                        C585="INSUMO",
                                        IFERROR(
                                            IF(
                                                INDEX(
                                                    Insumos!C:C,
                                                    MATCH(
                                                        A585&amp;B585,
                                                        Insumos!I:I,
                                                        0)
                                                )="Mao_obra",
                                                INDEX(
                                                    Insumos!F:F,
                                                    MATCH(
                                                        A585&amp;B585,
                                                        Insumos!I:I,
                                                        0)
                                                ),
                                                0
                                            ),
                                            "Não encontrado"),
                                        IFERROR(
                                            INDEX(M:M,
                                                MATCH(
                                                    A585&amp;B585,AG:AG,
                                                    0)
                                            ),
                                            "Não encontrado")
                                    )</f>
        <v>25.694416399999998</v>
      </c>
      <c r="M585" s="72">
        <f>L585*G585/1</f>
        <v>6.9374924279999997</v>
      </c>
      <c r="N585" s="72">
        <f>IF(
                        C585="INSUMO",
                                        IFERROR(
                                            IF(
                                                INDEX(
                                                    Insumos!C:C,
                                                    MATCH(
                                                        A585&amp;B585,
                                                        Insumos!I:I,
                                                        0)
                                                )="Equipamento",
                                                INDEX(
                                                    Insumos!F:F,
                                                    MATCH(
                                                        A585&amp;B585,
                                                        Insumos!I:I,
                                                        0)
                                                ),
                                                0
                                            ),
                                            "Não encontrado"),
                                        IFERROR(
                                            INDEX(O:O,
                                                MATCH(
                                                    A585&amp;B585,AG:AG,
                                                    0)
                                            ),
                                            "Não encontrado")
                                    )</f>
        <v>0</v>
      </c>
      <c r="O585" s="72">
        <f>N585*G585/1</f>
        <v>0</v>
      </c>
      <c r="P585" s="72">
        <f>IF(
                        C585="INSUMO",
                                        IFERROR(
                                            IF(
                                                INDEX(
                                                    Insumos!C:C,
                                                    MATCH(
                                                        A585&amp;B585,
                                                        Insumos!I:I,
                                                        0)
                                                )="Transporte",
                                                INDEX(
                                                    Insumos!F:F,
                                                    MATCH(
                                                        A585&amp;B585,
                                                        Insumos!I:I,
                                                        0)
                                                ),
                                                0
                                            ),
                                            "Não encontrado"),
                                        IFERROR(
                                            INDEX(Q:Q,
                                                MATCH(
                                                    A585&amp;B585,AG:AG,
                                                    0)
                                            ),
                                            "Não encontrado")
                                    )</f>
        <v>0</v>
      </c>
      <c r="Q585" s="72">
        <f>P585*G585/1</f>
        <v>0</v>
      </c>
      <c r="R585" s="72">
        <f>IF(
                        C585="INSUMO",
                                        IFERROR(
                                            IF(
                                                INDEX(
                                                    Insumos!C:C,
                                                    MATCH(
                                                        A585&amp;B585,
                                                        Insumos!I:I,
                                                        0)
                                                )="Terceirizados",
                                                INDEX(
                                                    Insumos!F:F,
                                                    MATCH(
                                                        A585&amp;B585,
                                                        Insumos!I:I,
                                                        0)
                                                ),
                                                0
                                            ),
                                            "Não encontrado"),
                                        IFERROR(
                                            INDEX(S:S,
                                                MATCH(
                                                    A585&amp;B585,AG:AG,
                                                    0)
                                            ),
                                            "Não encontrado")
                                    )</f>
        <v>0</v>
      </c>
      <c r="S585" s="72">
        <f>R585*G585/1</f>
        <v>0</v>
      </c>
      <c r="T585" s="72">
        <f>IF(
                        C585="INSUMO",
                                        IFERROR(
                                            IF(
                                                INDEX(
                                                    Insumos!C:C,
                                                    MATCH(
                                                        A585&amp;B585,
                                                        Insumos!I:I,
                                                        0)
                                                )="Comissionamento",
                                                INDEX(
                                                    Insumos!F:F,
                                                    MATCH(
                                                        A585&amp;B585,
                                                        Insumos!I:I,
                                                        0)
                                                ),
                                                0
                                            ),
                                            "Não encontrado"),
                                        IFERROR(
                                            INDEX(U:U,
                                                MATCH(
                                                    A585&amp;B585,AG:AG,
                                                    0)
                                            ),
                                            "Não encontrado")
                                    )</f>
        <v>0</v>
      </c>
      <c r="U585" s="72">
        <f>T585*G585/1</f>
        <v>0</v>
      </c>
      <c r="V585" s="72">
        <f>IF(
                        C585="INSUMO",
                                        IFERROR(
                                            IF(
                                                INDEX(
                                                    Insumos!C:C,
                                                    MATCH(
                                                        A585&amp;B585,
                                                        Insumos!I:I,
                                                        0)
                                                )="Verba",
                                                INDEX(
                                                    Insumos!F:F,
                                                    MATCH(
                                                        A585&amp;B585,
                                                        Insumos!I:I,
                                                        0)
                                                ),
                                                0
                                            ),
                                            "Não encontrado"),
                                        IFERROR(
                                            INDEX(W:W,
                                                MATCH(
                                                    A585&amp;B585,AG:AG,
                                                    0)
                                            ),
                                            "Não encontrado")
                                    )</f>
        <v>0</v>
      </c>
      <c r="W585" s="72">
        <f>V585*G585/1</f>
        <v>0</v>
      </c>
      <c r="X585" s="72">
        <f>IF(
                        C585="INSUMO",
                                        IFERROR(
                                            IF(
                                                INDEX(
                                                    Insumos!C:C,
                                                    MATCH(
                                                        A585&amp;B585,
                                                        Insumos!I:I,
                                                        0)
                                                )="Outro",
                                                INDEX(
                                                    Insumos!F:F,
                                                    MATCH(
                                                        A585&amp;B585,
                                                        Insumos!I:I,
                                                        0)
                                                ),
                                                0
                                            ),
                                            "Não encontrado"),
                                        IFERROR(
                                            INDEX(Y:Y,
                                                MATCH(
                                                    A585&amp;B585,AG:AG,
                                                    0)
                                            ),
                                            "Não encontrado")
                                    )</f>
        <v>5.0999999999999996</v>
      </c>
      <c r="Y585" s="72">
        <f>X585*G585/1</f>
        <v>1.377</v>
      </c>
      <c r="Z585" s="72">
        <f>IF(
                            C585="INSUMO",
                            IFERROR(
                                INDEX(
                                    Insumos!F:F,
                                    MATCH(
                                        A585&amp;B585,
                                        Insumos!I:I,
                                        0)
                                ),
                                "Não encontrado"),
                            IFERROR(
                                INDEX(AA:AA,
                                    MATCH(
                                        A585&amp;B585,AG:AG,
                                        0)
                                ),
                                "Não encontrado")
                        )</f>
        <v>30.794416399999999</v>
      </c>
      <c r="AA585" s="72">
        <f>G585*Z585</f>
        <v>8.3144924280000012</v>
      </c>
      <c r="AB585" s="73"/>
      <c r="AC585" s="73"/>
      <c r="AD585" s="70" t="s">
        <v>39</v>
      </c>
      <c r="AE585" s="74"/>
      <c r="AF585" s="74"/>
    </row>
    <row r="586" spans="1:33" x14ac:dyDescent="0.25">
      <c r="A586" s="138" t="s">
        <v>191</v>
      </c>
      <c r="B586" s="60" t="s">
        <v>38</v>
      </c>
      <c r="C586" s="61" t="s">
        <v>86</v>
      </c>
      <c r="D586" s="62" t="s">
        <v>40</v>
      </c>
      <c r="E586" s="62" t="s">
        <v>192</v>
      </c>
      <c r="F586" s="63" t="s">
        <v>90</v>
      </c>
      <c r="G586" s="63">
        <v>0.27</v>
      </c>
      <c r="H586" s="64">
        <f>IF(
                        C586="INSUMO",
                                        IFERROR(
                                            IF(
                                                INDEX(
                                                    Insumos!C:C,
                                                    MATCH(
                                                        A586&amp;B586,
                                                        Insumos!I:I,
                                                        0)
                                                )="Material",
                                                INDEX(
                                                    Insumos!F:F,
                                                    MATCH(
                                                        A586&amp;B586,
                                                        Insumos!I:I,
                                                        0)
                                                ),
                                                0
                                            ),
                                            "Não encontrado"),
                                        IFERROR(
                                            INDEX(I:I,
                                                MATCH(
                                                    A586&amp;B586,AG:AG,
                                                    0)
                                            ),
                                            "Não encontrado")
                                    )</f>
        <v>0</v>
      </c>
      <c r="I586" s="64">
        <f>H586*G586/1</f>
        <v>0</v>
      </c>
      <c r="J586" s="64">
        <f t="shared" si="352"/>
        <v>46.655039200000004</v>
      </c>
      <c r="K586" s="64">
        <f t="shared" si="352"/>
        <v>12.596860584000002</v>
      </c>
      <c r="L586" s="64">
        <f>IF(
                        C586="INSUMO",
                                        IFERROR(
                                            IF(
                                                INDEX(
                                                    Insumos!C:C,
                                                    MATCH(
                                                        A586&amp;B586,
                                                        Insumos!I:I,
                                                        0)
                                                )="Mao_obra",
                                                INDEX(
                                                    Insumos!F:F,
                                                    MATCH(
                                                        A586&amp;B586,
                                                        Insumos!I:I,
                                                        0)
                                                ),
                                                0
                                            ),
                                            "Não encontrado"),
                                        IFERROR(
                                            INDEX(M:M,
                                                MATCH(
                                                    A586&amp;B586,AG:AG,
                                                    0)
                                            ),
                                            "Não encontrado")
                                    )</f>
        <v>41.555039200000003</v>
      </c>
      <c r="M586" s="64">
        <f>L586*G586/1</f>
        <v>11.219860584000001</v>
      </c>
      <c r="N586" s="64">
        <f>IF(
                        C586="INSUMO",
                                        IFERROR(
                                            IF(
                                                INDEX(
                                                    Insumos!C:C,
                                                    MATCH(
                                                        A586&amp;B586,
                                                        Insumos!I:I,
                                                        0)
                                                )="Equipamento",
                                                INDEX(
                                                    Insumos!F:F,
                                                    MATCH(
                                                        A586&amp;B586,
                                                        Insumos!I:I,
                                                        0)
                                                ),
                                                0
                                            ),
                                            "Não encontrado"),
                                        IFERROR(
                                            INDEX(O:O,
                                                MATCH(
                                                    A586&amp;B586,AG:AG,
                                                    0)
                                            ),
                                            "Não encontrado")
                                    )</f>
        <v>0</v>
      </c>
      <c r="O586" s="64">
        <f>N586*G586/1</f>
        <v>0</v>
      </c>
      <c r="P586" s="64">
        <f>IF(
                        C586="INSUMO",
                                        IFERROR(
                                            IF(
                                                INDEX(
                                                    Insumos!C:C,
                                                    MATCH(
                                                        A586&amp;B586,
                                                        Insumos!I:I,
                                                        0)
                                                )="Transporte",
                                                INDEX(
                                                    Insumos!F:F,
                                                    MATCH(
                                                        A586&amp;B586,
                                                        Insumos!I:I,
                                                        0)
                                                ),
                                                0
                                            ),
                                            "Não encontrado"),
                                        IFERROR(
                                            INDEX(Q:Q,
                                                MATCH(
                                                    A586&amp;B586,AG:AG,
                                                    0)
                                            ),
                                            "Não encontrado")
                                    )</f>
        <v>0</v>
      </c>
      <c r="Q586" s="64">
        <f>P586*G586/1</f>
        <v>0</v>
      </c>
      <c r="R586" s="64">
        <f>IF(
                        C586="INSUMO",
                                        IFERROR(
                                            IF(
                                                INDEX(
                                                    Insumos!C:C,
                                                    MATCH(
                                                        A586&amp;B586,
                                                        Insumos!I:I,
                                                        0)
                                                )="Terceirizados",
                                                INDEX(
                                                    Insumos!F:F,
                                                    MATCH(
                                                        A586&amp;B586,
                                                        Insumos!I:I,
                                                        0)
                                                ),
                                                0
                                            ),
                                            "Não encontrado"),
                                        IFERROR(
                                            INDEX(S:S,
                                                MATCH(
                                                    A586&amp;B586,AG:AG,
                                                    0)
                                            ),
                                            "Não encontrado")
                                    )</f>
        <v>0</v>
      </c>
      <c r="S586" s="64">
        <f>R586*G586/1</f>
        <v>0</v>
      </c>
      <c r="T586" s="64">
        <f>IF(
                        C586="INSUMO",
                                        IFERROR(
                                            IF(
                                                INDEX(
                                                    Insumos!C:C,
                                                    MATCH(
                                                        A586&amp;B586,
                                                        Insumos!I:I,
                                                        0)
                                                )="Comissionamento",
                                                INDEX(
                                                    Insumos!F:F,
                                                    MATCH(
                                                        A586&amp;B586,
                                                        Insumos!I:I,
                                                        0)
                                                ),
                                                0
                                            ),
                                            "Não encontrado"),
                                        IFERROR(
                                            INDEX(U:U,
                                                MATCH(
                                                    A586&amp;B586,AG:AG,
                                                    0)
                                            ),
                                            "Não encontrado")
                                    )</f>
        <v>0</v>
      </c>
      <c r="U586" s="64">
        <f>T586*G586/1</f>
        <v>0</v>
      </c>
      <c r="V586" s="64">
        <f>IF(
                        C586="INSUMO",
                                        IFERROR(
                                            IF(
                                                INDEX(
                                                    Insumos!C:C,
                                                    MATCH(
                                                        A586&amp;B586,
                                                        Insumos!I:I,
                                                        0)
                                                )="Verba",
                                                INDEX(
                                                    Insumos!F:F,
                                                    MATCH(
                                                        A586&amp;B586,
                                                        Insumos!I:I,
                                                        0)
                                                ),
                                                0
                                            ),
                                            "Não encontrado"),
                                        IFERROR(
                                            INDEX(W:W,
                                                MATCH(
                                                    A586&amp;B586,AG:AG,
                                                    0)
                                            ),
                                            "Não encontrado")
                                    )</f>
        <v>0</v>
      </c>
      <c r="W586" s="64">
        <f>V586*G586/1</f>
        <v>0</v>
      </c>
      <c r="X586" s="64">
        <f>IF(
                        C586="INSUMO",
                                        IFERROR(
                                            IF(
                                                INDEX(
                                                    Insumos!C:C,
                                                    MATCH(
                                                        A586&amp;B586,
                                                        Insumos!I:I,
                                                        0)
                                                )="Outro",
                                                INDEX(
                                                    Insumos!F:F,
                                                    MATCH(
                                                        A586&amp;B586,
                                                        Insumos!I:I,
                                                        0)
                                                ),
                                                0
                                            ),
                                            "Não encontrado"),
                                        IFERROR(
                                            INDEX(Y:Y,
                                                MATCH(
                                                    A586&amp;B586,AG:AG,
                                                    0)
                                            ),
                                            "Não encontrado")
                                    )</f>
        <v>5.0999999999999996</v>
      </c>
      <c r="Y586" s="64">
        <f>X586*G586/1</f>
        <v>1.377</v>
      </c>
      <c r="Z586" s="64">
        <f>IF(
                            C586="INSUMO",
                            IFERROR(
                                INDEX(
                                    Insumos!F:F,
                                    MATCH(
                                        A586&amp;B586,
                                        Insumos!I:I,
                                        0)
                                ),
                                "Não encontrado"),
                            IFERROR(
                                INDEX(AA:AA,
                                    MATCH(
                                        A586&amp;B586,AG:AG,
                                        0)
                                ),
                                "Não encontrado")
                        )</f>
        <v>46.655039200000004</v>
      </c>
      <c r="AA586" s="64">
        <f>G586*Z586</f>
        <v>12.596860584000002</v>
      </c>
      <c r="AB586" s="65"/>
      <c r="AC586" s="65"/>
      <c r="AD586" s="62" t="s">
        <v>39</v>
      </c>
      <c r="AE586" s="66"/>
      <c r="AF586" s="66"/>
    </row>
    <row r="587" spans="1:33" x14ac:dyDescent="0.25">
      <c r="A587" s="137" t="s">
        <v>662</v>
      </c>
      <c r="B587" s="68" t="s">
        <v>76</v>
      </c>
      <c r="C587" s="69" t="s">
        <v>45</v>
      </c>
      <c r="D587" s="70" t="s">
        <v>40</v>
      </c>
      <c r="E587" s="70" t="s">
        <v>661</v>
      </c>
      <c r="F587" s="71" t="s">
        <v>78</v>
      </c>
      <c r="G587" s="71">
        <v>1</v>
      </c>
      <c r="H587" s="72">
        <f>IF(
                        C587="INSUMO",
                                        IFERROR(
                                            IF(
                                                INDEX(
                                                    Insumos!C:C,
                                                    MATCH(
                                                        A587&amp;B587,
                                                        Insumos!I:I,
                                                        0)
                                                )="Material",
                                                INDEX(
                                                    Insumos!F:F,
                                                    MATCH(
                                                        A587&amp;B587,
                                                        Insumos!I:I,
                                                        0)
                                                ),
                                                0
                                            ),
                                            "Não encontrado"),
                                        IFERROR(
                                            INDEX(I:I,
                                                MATCH(
                                                    A587&amp;B587,AG:AG,
                                                    0)
                                            ),
                                            "Não encontrado")
                                    )</f>
        <v>30.6</v>
      </c>
      <c r="I587" s="72">
        <f>H587*G587/1</f>
        <v>30.6</v>
      </c>
      <c r="J587" s="72">
        <f t="shared" si="352"/>
        <v>0</v>
      </c>
      <c r="K587" s="72">
        <f t="shared" si="352"/>
        <v>0</v>
      </c>
      <c r="L587" s="72">
        <f>IF(
                        C587="INSUMO",
                                        IFERROR(
                                            IF(
                                                INDEX(
                                                    Insumos!C:C,
                                                    MATCH(
                                                        A587&amp;B587,
                                                        Insumos!I:I,
                                                        0)
                                                )="Mao_obra",
                                                INDEX(
                                                    Insumos!F:F,
                                                    MATCH(
                                                        A587&amp;B587,
                                                        Insumos!I:I,
                                                        0)
                                                ),
                                                0
                                            ),
                                            "Não encontrado"),
                                        IFERROR(
                                            INDEX(M:M,
                                                MATCH(
                                                    A587&amp;B587,AG:AG,
                                                    0)
                                            ),
                                            "Não encontrado")
                                    )</f>
        <v>0</v>
      </c>
      <c r="M587" s="72">
        <f>L587*G587/1</f>
        <v>0</v>
      </c>
      <c r="N587" s="72">
        <f>IF(
                        C587="INSUMO",
                                        IFERROR(
                                            IF(
                                                INDEX(
                                                    Insumos!C:C,
                                                    MATCH(
                                                        A587&amp;B587,
                                                        Insumos!I:I,
                                                        0)
                                                )="Equipamento",
                                                INDEX(
                                                    Insumos!F:F,
                                                    MATCH(
                                                        A587&amp;B587,
                                                        Insumos!I:I,
                                                        0)
                                                ),
                                                0
                                            ),
                                            "Não encontrado"),
                                        IFERROR(
                                            INDEX(O:O,
                                                MATCH(
                                                    A587&amp;B587,AG:AG,
                                                    0)
                                            ),
                                            "Não encontrado")
                                    )</f>
        <v>0</v>
      </c>
      <c r="O587" s="72">
        <f>N587*G587/1</f>
        <v>0</v>
      </c>
      <c r="P587" s="72">
        <f>IF(
                        C587="INSUMO",
                                        IFERROR(
                                            IF(
                                                INDEX(
                                                    Insumos!C:C,
                                                    MATCH(
                                                        A587&amp;B587,
                                                        Insumos!I:I,
                                                        0)
                                                )="Transporte",
                                                INDEX(
                                                    Insumos!F:F,
                                                    MATCH(
                                                        A587&amp;B587,
                                                        Insumos!I:I,
                                                        0)
                                                ),
                                                0
                                            ),
                                            "Não encontrado"),
                                        IFERROR(
                                            INDEX(Q:Q,
                                                MATCH(
                                                    A587&amp;B587,AG:AG,
                                                    0)
                                            ),
                                            "Não encontrado")
                                    )</f>
        <v>0</v>
      </c>
      <c r="Q587" s="72">
        <f>P587*G587/1</f>
        <v>0</v>
      </c>
      <c r="R587" s="72">
        <f>IF(
                        C587="INSUMO",
                                        IFERROR(
                                            IF(
                                                INDEX(
                                                    Insumos!C:C,
                                                    MATCH(
                                                        A587&amp;B587,
                                                        Insumos!I:I,
                                                        0)
                                                )="Terceirizados",
                                                INDEX(
                                                    Insumos!F:F,
                                                    MATCH(
                                                        A587&amp;B587,
                                                        Insumos!I:I,
                                                        0)
                                                ),
                                                0
                                            ),
                                            "Não encontrado"),
                                        IFERROR(
                                            INDEX(S:S,
                                                MATCH(
                                                    A587&amp;B587,AG:AG,
                                                    0)
                                            ),
                                            "Não encontrado")
                                    )</f>
        <v>0</v>
      </c>
      <c r="S587" s="72">
        <f>R587*G587/1</f>
        <v>0</v>
      </c>
      <c r="T587" s="72">
        <f>IF(
                        C587="INSUMO",
                                        IFERROR(
                                            IF(
                                                INDEX(
                                                    Insumos!C:C,
                                                    MATCH(
                                                        A587&amp;B587,
                                                        Insumos!I:I,
                                                        0)
                                                )="Comissionamento",
                                                INDEX(
                                                    Insumos!F:F,
                                                    MATCH(
                                                        A587&amp;B587,
                                                        Insumos!I:I,
                                                        0)
                                                ),
                                                0
                                            ),
                                            "Não encontrado"),
                                        IFERROR(
                                            INDEX(U:U,
                                                MATCH(
                                                    A587&amp;B587,AG:AG,
                                                    0)
                                            ),
                                            "Não encontrado")
                                    )</f>
        <v>0</v>
      </c>
      <c r="U587" s="72">
        <f>T587*G587/1</f>
        <v>0</v>
      </c>
      <c r="V587" s="72">
        <f>IF(
                        C587="INSUMO",
                                        IFERROR(
                                            IF(
                                                INDEX(
                                                    Insumos!C:C,
                                                    MATCH(
                                                        A587&amp;B587,
                                                        Insumos!I:I,
                                                        0)
                                                )="Verba",
                                                INDEX(
                                                    Insumos!F:F,
                                                    MATCH(
                                                        A587&amp;B587,
                                                        Insumos!I:I,
                                                        0)
                                                ),
                                                0
                                            ),
                                            "Não encontrado"),
                                        IFERROR(
                                            INDEX(W:W,
                                                MATCH(
                                                    A587&amp;B587,AG:AG,
                                                    0)
                                            ),
                                            "Não encontrado")
                                    )</f>
        <v>0</v>
      </c>
      <c r="W587" s="72">
        <f>V587*G587/1</f>
        <v>0</v>
      </c>
      <c r="X587" s="72">
        <f>IF(
                        C587="INSUMO",
                                        IFERROR(
                                            IF(
                                                INDEX(
                                                    Insumos!C:C,
                                                    MATCH(
                                                        A587&amp;B587,
                                                        Insumos!I:I,
                                                        0)
                                                )="Outro",
                                                INDEX(
                                                    Insumos!F:F,
                                                    MATCH(
                                                        A587&amp;B587,
                                                        Insumos!I:I,
                                                        0)
                                                ),
                                                0
                                            ),
                                            "Não encontrado"),
                                        IFERROR(
                                            INDEX(Y:Y,
                                                MATCH(
                                                    A587&amp;B587,AG:AG,
                                                    0)
                                            ),
                                            "Não encontrado")
                                    )</f>
        <v>0</v>
      </c>
      <c r="Y587" s="72">
        <f>X587*G587/1</f>
        <v>0</v>
      </c>
      <c r="Z587" s="72">
        <f>IF(
                            C587="INSUMO",
                            IFERROR(
                                INDEX(
                                    Insumos!F:F,
                                    MATCH(
                                        A587&amp;B587,
                                        Insumos!I:I,
                                        0)
                                ),
                                "Não encontrado"),
                            IFERROR(
                                INDEX(AA:AA,
                                    MATCH(
                                        A587&amp;B587,AG:AG,
                                        0)
                                ),
                                "Não encontrado")
                        )</f>
        <v>30.6</v>
      </c>
      <c r="AA587" s="72">
        <f>G587*Z587</f>
        <v>30.6</v>
      </c>
      <c r="AB587" s="73"/>
      <c r="AC587" s="73"/>
      <c r="AD587" s="70" t="s">
        <v>39</v>
      </c>
      <c r="AE587" s="74"/>
      <c r="AF587" s="74"/>
    </row>
    <row r="588" spans="1:33" x14ac:dyDescent="0.25">
      <c r="A588" s="136" t="s">
        <v>663</v>
      </c>
      <c r="B588" s="51" t="s">
        <v>76</v>
      </c>
      <c r="C588" s="52" t="s">
        <v>39</v>
      </c>
      <c r="D588" s="53" t="s">
        <v>40</v>
      </c>
      <c r="E588" s="53" t="s">
        <v>664</v>
      </c>
      <c r="F588" s="54" t="s">
        <v>78</v>
      </c>
      <c r="G588" s="55"/>
      <c r="H588" s="56"/>
      <c r="I588" s="56">
        <f>SUM(I589:I591)</f>
        <v>26.54</v>
      </c>
      <c r="J588" s="56"/>
      <c r="K588" s="56">
        <f>SUM(K589:K591)</f>
        <v>11.934630796</v>
      </c>
      <c r="L588" s="56"/>
      <c r="M588" s="56">
        <f>SUM(M589:M591)</f>
        <v>10.404630796000001</v>
      </c>
      <c r="N588" s="56"/>
      <c r="O588" s="56">
        <f>SUM(O589:O591)</f>
        <v>0</v>
      </c>
      <c r="P588" s="56"/>
      <c r="Q588" s="56">
        <f>SUM(Q589:Q591)</f>
        <v>0</v>
      </c>
      <c r="R588" s="56"/>
      <c r="S588" s="56">
        <f>SUM(S589:S591)</f>
        <v>0</v>
      </c>
      <c r="T588" s="56"/>
      <c r="U588" s="56">
        <f>SUM(U589:U591)</f>
        <v>0</v>
      </c>
      <c r="V588" s="56"/>
      <c r="W588" s="56">
        <f>SUM(W589:W591)</f>
        <v>0</v>
      </c>
      <c r="X588" s="56"/>
      <c r="Y588" s="56">
        <f>SUM(Y589:Y591)</f>
        <v>1.5299999999999998</v>
      </c>
      <c r="Z588" s="56"/>
      <c r="AA588" s="56">
        <f>SUM(AA589:AA591)</f>
        <v>38.474630796</v>
      </c>
      <c r="AB588" s="57" t="s">
        <v>39</v>
      </c>
      <c r="AC588" s="57"/>
      <c r="AD588" s="53" t="s">
        <v>39</v>
      </c>
      <c r="AE588" s="58" t="s">
        <v>39</v>
      </c>
      <c r="AF588" s="58" t="s">
        <v>79</v>
      </c>
      <c r="AG588" t="str">
        <f>A588&amp;B588&amp;C588</f>
        <v>0133PRÓPRIA</v>
      </c>
    </row>
    <row r="589" spans="1:33" x14ac:dyDescent="0.25">
      <c r="A589" s="137" t="s">
        <v>189</v>
      </c>
      <c r="B589" s="68" t="s">
        <v>38</v>
      </c>
      <c r="C589" s="69" t="s">
        <v>86</v>
      </c>
      <c r="D589" s="70" t="s">
        <v>40</v>
      </c>
      <c r="E589" s="70" t="s">
        <v>190</v>
      </c>
      <c r="F589" s="71" t="s">
        <v>90</v>
      </c>
      <c r="G589" s="71">
        <v>0.13</v>
      </c>
      <c r="H589" s="72">
        <f>IF(
                        C589="INSUMO",
                                        IFERROR(
                                            IF(
                                                INDEX(
                                                    Insumos!C:C,
                                                    MATCH(
                                                        A589&amp;B589,
                                                        Insumos!I:I,
                                                        0)
                                                )="Material",
                                                INDEX(
                                                    Insumos!F:F,
                                                    MATCH(
                                                        A589&amp;B589,
                                                        Insumos!I:I,
                                                        0)
                                                ),
                                                0
                                            ),
                                            "Não encontrado"),
                                        IFERROR(
                                            INDEX(I:I,
                                                MATCH(
                                                    A589&amp;B589,AG:AG,
                                                    0)
                                            ),
                                            "Não encontrado")
                                    )</f>
        <v>0</v>
      </c>
      <c r="I589" s="72">
        <f>H589*G589/1</f>
        <v>0</v>
      </c>
      <c r="J589" s="72">
        <f t="shared" ref="J589:K591" si="353">T589 + N589 + L589 + X589 + R589 + P589 + V589</f>
        <v>30.794416399999996</v>
      </c>
      <c r="K589" s="72">
        <f t="shared" si="353"/>
        <v>4.0032741319999996</v>
      </c>
      <c r="L589" s="72">
        <f>IF(
                        C589="INSUMO",
                                        IFERROR(
                                            IF(
                                                INDEX(
                                                    Insumos!C:C,
                                                    MATCH(
                                                        A589&amp;B589,
                                                        Insumos!I:I,
                                                        0)
                                                )="Mao_obra",
                                                INDEX(
                                                    Insumos!F:F,
                                                    MATCH(
                                                        A589&amp;B589,
                                                        Insumos!I:I,
                                                        0)
                                                ),
                                                0
                                            ),
                                            "Não encontrado"),
                                        IFERROR(
                                            INDEX(M:M,
                                                MATCH(
                                                    A589&amp;B589,AG:AG,
                                                    0)
                                            ),
                                            "Não encontrado")
                                    )</f>
        <v>25.694416399999998</v>
      </c>
      <c r="M589" s="72">
        <f>L589*G589/1</f>
        <v>3.3402741319999998</v>
      </c>
      <c r="N589" s="72">
        <f>IF(
                        C589="INSUMO",
                                        IFERROR(
                                            IF(
                                                INDEX(
                                                    Insumos!C:C,
                                                    MATCH(
                                                        A589&amp;B589,
                                                        Insumos!I:I,
                                                        0)
                                                )="Equipamento",
                                                INDEX(
                                                    Insumos!F:F,
                                                    MATCH(
                                                        A589&amp;B589,
                                                        Insumos!I:I,
                                                        0)
                                                ),
                                                0
                                            ),
                                            "Não encontrado"),
                                        IFERROR(
                                            INDEX(O:O,
                                                MATCH(
                                                    A589&amp;B589,AG:AG,
                                                    0)
                                            ),
                                            "Não encontrado")
                                    )</f>
        <v>0</v>
      </c>
      <c r="O589" s="72">
        <f>N589*G589/1</f>
        <v>0</v>
      </c>
      <c r="P589" s="72">
        <f>IF(
                        C589="INSUMO",
                                        IFERROR(
                                            IF(
                                                INDEX(
                                                    Insumos!C:C,
                                                    MATCH(
                                                        A589&amp;B589,
                                                        Insumos!I:I,
                                                        0)
                                                )="Transporte",
                                                INDEX(
                                                    Insumos!F:F,
                                                    MATCH(
                                                        A589&amp;B589,
                                                        Insumos!I:I,
                                                        0)
                                                ),
                                                0
                                            ),
                                            "Não encontrado"),
                                        IFERROR(
                                            INDEX(Q:Q,
                                                MATCH(
                                                    A589&amp;B589,AG:AG,
                                                    0)
                                            ),
                                            "Não encontrado")
                                    )</f>
        <v>0</v>
      </c>
      <c r="Q589" s="72">
        <f>P589*G589/1</f>
        <v>0</v>
      </c>
      <c r="R589" s="72">
        <f>IF(
                        C589="INSUMO",
                                        IFERROR(
                                            IF(
                                                INDEX(
                                                    Insumos!C:C,
                                                    MATCH(
                                                        A589&amp;B589,
                                                        Insumos!I:I,
                                                        0)
                                                )="Terceirizados",
                                                INDEX(
                                                    Insumos!F:F,
                                                    MATCH(
                                                        A589&amp;B589,
                                                        Insumos!I:I,
                                                        0)
                                                ),
                                                0
                                            ),
                                            "Não encontrado"),
                                        IFERROR(
                                            INDEX(S:S,
                                                MATCH(
                                                    A589&amp;B589,AG:AG,
                                                    0)
                                            ),
                                            "Não encontrado")
                                    )</f>
        <v>0</v>
      </c>
      <c r="S589" s="72">
        <f>R589*G589/1</f>
        <v>0</v>
      </c>
      <c r="T589" s="72">
        <f>IF(
                        C589="INSUMO",
                                        IFERROR(
                                            IF(
                                                INDEX(
                                                    Insumos!C:C,
                                                    MATCH(
                                                        A589&amp;B589,
                                                        Insumos!I:I,
                                                        0)
                                                )="Comissionamento",
                                                INDEX(
                                                    Insumos!F:F,
                                                    MATCH(
                                                        A589&amp;B589,
                                                        Insumos!I:I,
                                                        0)
                                                ),
                                                0
                                            ),
                                            "Não encontrado"),
                                        IFERROR(
                                            INDEX(U:U,
                                                MATCH(
                                                    A589&amp;B589,AG:AG,
                                                    0)
                                            ),
                                            "Não encontrado")
                                    )</f>
        <v>0</v>
      </c>
      <c r="U589" s="72">
        <f>T589*G589/1</f>
        <v>0</v>
      </c>
      <c r="V589" s="72">
        <f>IF(
                        C589="INSUMO",
                                        IFERROR(
                                            IF(
                                                INDEX(
                                                    Insumos!C:C,
                                                    MATCH(
                                                        A589&amp;B589,
                                                        Insumos!I:I,
                                                        0)
                                                )="Verba",
                                                INDEX(
                                                    Insumos!F:F,
                                                    MATCH(
                                                        A589&amp;B589,
                                                        Insumos!I:I,
                                                        0)
                                                ),
                                                0
                                            ),
                                            "Não encontrado"),
                                        IFERROR(
                                            INDEX(W:W,
                                                MATCH(
                                                    A589&amp;B589,AG:AG,
                                                    0)
                                            ),
                                            "Não encontrado")
                                    )</f>
        <v>0</v>
      </c>
      <c r="W589" s="72">
        <f>V589*G589/1</f>
        <v>0</v>
      </c>
      <c r="X589" s="72">
        <f>IF(
                        C589="INSUMO",
                                        IFERROR(
                                            IF(
                                                INDEX(
                                                    Insumos!C:C,
                                                    MATCH(
                                                        A589&amp;B589,
                                                        Insumos!I:I,
                                                        0)
                                                )="Outro",
                                                INDEX(
                                                    Insumos!F:F,
                                                    MATCH(
                                                        A589&amp;B589,
                                                        Insumos!I:I,
                                                        0)
                                                ),
                                                0
                                            ),
                                            "Não encontrado"),
                                        IFERROR(
                                            INDEX(Y:Y,
                                                MATCH(
                                                    A589&amp;B589,AG:AG,
                                                    0)
                                            ),
                                            "Não encontrado")
                                    )</f>
        <v>5.0999999999999996</v>
      </c>
      <c r="Y589" s="72">
        <f>X589*G589/1</f>
        <v>0.66299999999999992</v>
      </c>
      <c r="Z589" s="72">
        <f>IF(
                            C589="INSUMO",
                            IFERROR(
                                INDEX(
                                    Insumos!F:F,
                                    MATCH(
                                        A589&amp;B589,
                                        Insumos!I:I,
                                        0)
                                ),
                                "Não encontrado"),
                            IFERROR(
                                INDEX(AA:AA,
                                    MATCH(
                                        A589&amp;B589,AG:AG,
                                        0)
                                ),
                                "Não encontrado")
                        )</f>
        <v>30.794416399999999</v>
      </c>
      <c r="AA589" s="72">
        <f>G589*Z589</f>
        <v>4.0032741320000005</v>
      </c>
      <c r="AB589" s="73"/>
      <c r="AC589" s="73"/>
      <c r="AD589" s="70" t="s">
        <v>39</v>
      </c>
      <c r="AE589" s="74"/>
      <c r="AF589" s="74"/>
    </row>
    <row r="590" spans="1:33" x14ac:dyDescent="0.25">
      <c r="A590" s="138" t="s">
        <v>191</v>
      </c>
      <c r="B590" s="60" t="s">
        <v>38</v>
      </c>
      <c r="C590" s="61" t="s">
        <v>86</v>
      </c>
      <c r="D590" s="62" t="s">
        <v>40</v>
      </c>
      <c r="E590" s="62" t="s">
        <v>192</v>
      </c>
      <c r="F590" s="63" t="s">
        <v>90</v>
      </c>
      <c r="G590" s="63">
        <v>0.17</v>
      </c>
      <c r="H590" s="64">
        <f>IF(
                        C590="INSUMO",
                                        IFERROR(
                                            IF(
                                                INDEX(
                                                    Insumos!C:C,
                                                    MATCH(
                                                        A590&amp;B590,
                                                        Insumos!I:I,
                                                        0)
                                                )="Material",
                                                INDEX(
                                                    Insumos!F:F,
                                                    MATCH(
                                                        A590&amp;B590,
                                                        Insumos!I:I,
                                                        0)
                                                ),
                                                0
                                            ),
                                            "Não encontrado"),
                                        IFERROR(
                                            INDEX(I:I,
                                                MATCH(
                                                    A590&amp;B590,AG:AG,
                                                    0)
                                            ),
                                            "Não encontrado")
                                    )</f>
        <v>0</v>
      </c>
      <c r="I590" s="64">
        <f>H590*G590/1</f>
        <v>0</v>
      </c>
      <c r="J590" s="64">
        <f t="shared" si="353"/>
        <v>46.655039200000004</v>
      </c>
      <c r="K590" s="64">
        <f t="shared" si="353"/>
        <v>7.9313566640000008</v>
      </c>
      <c r="L590" s="64">
        <f>IF(
                        C590="INSUMO",
                                        IFERROR(
                                            IF(
                                                INDEX(
                                                    Insumos!C:C,
                                                    MATCH(
                                                        A590&amp;B590,
                                                        Insumos!I:I,
                                                        0)
                                                )="Mao_obra",
                                                INDEX(
                                                    Insumos!F:F,
                                                    MATCH(
                                                        A590&amp;B590,
                                                        Insumos!I:I,
                                                        0)
                                                ),
                                                0
                                            ),
                                            "Não encontrado"),
                                        IFERROR(
                                            INDEX(M:M,
                                                MATCH(
                                                    A590&amp;B590,AG:AG,
                                                    0)
                                            ),
                                            "Não encontrado")
                                    )</f>
        <v>41.555039200000003</v>
      </c>
      <c r="M590" s="64">
        <f>L590*G590/1</f>
        <v>7.0643566640000008</v>
      </c>
      <c r="N590" s="64">
        <f>IF(
                        C590="INSUMO",
                                        IFERROR(
                                            IF(
                                                INDEX(
                                                    Insumos!C:C,
                                                    MATCH(
                                                        A590&amp;B590,
                                                        Insumos!I:I,
                                                        0)
                                                )="Equipamento",
                                                INDEX(
                                                    Insumos!F:F,
                                                    MATCH(
                                                        A590&amp;B590,
                                                        Insumos!I:I,
                                                        0)
                                                ),
                                                0
                                            ),
                                            "Não encontrado"),
                                        IFERROR(
                                            INDEX(O:O,
                                                MATCH(
                                                    A590&amp;B590,AG:AG,
                                                    0)
                                            ),
                                            "Não encontrado")
                                    )</f>
        <v>0</v>
      </c>
      <c r="O590" s="64">
        <f>N590*G590/1</f>
        <v>0</v>
      </c>
      <c r="P590" s="64">
        <f>IF(
                        C590="INSUMO",
                                        IFERROR(
                                            IF(
                                                INDEX(
                                                    Insumos!C:C,
                                                    MATCH(
                                                        A590&amp;B590,
                                                        Insumos!I:I,
                                                        0)
                                                )="Transporte",
                                                INDEX(
                                                    Insumos!F:F,
                                                    MATCH(
                                                        A590&amp;B590,
                                                        Insumos!I:I,
                                                        0)
                                                ),
                                                0
                                            ),
                                            "Não encontrado"),
                                        IFERROR(
                                            INDEX(Q:Q,
                                                MATCH(
                                                    A590&amp;B590,AG:AG,
                                                    0)
                                            ),
                                            "Não encontrado")
                                    )</f>
        <v>0</v>
      </c>
      <c r="Q590" s="64">
        <f>P590*G590/1</f>
        <v>0</v>
      </c>
      <c r="R590" s="64">
        <f>IF(
                        C590="INSUMO",
                                        IFERROR(
                                            IF(
                                                INDEX(
                                                    Insumos!C:C,
                                                    MATCH(
                                                        A590&amp;B590,
                                                        Insumos!I:I,
                                                        0)
                                                )="Terceirizados",
                                                INDEX(
                                                    Insumos!F:F,
                                                    MATCH(
                                                        A590&amp;B590,
                                                        Insumos!I:I,
                                                        0)
                                                ),
                                                0
                                            ),
                                            "Não encontrado"),
                                        IFERROR(
                                            INDEX(S:S,
                                                MATCH(
                                                    A590&amp;B590,AG:AG,
                                                    0)
                                            ),
                                            "Não encontrado")
                                    )</f>
        <v>0</v>
      </c>
      <c r="S590" s="64">
        <f>R590*G590/1</f>
        <v>0</v>
      </c>
      <c r="T590" s="64">
        <f>IF(
                        C590="INSUMO",
                                        IFERROR(
                                            IF(
                                                INDEX(
                                                    Insumos!C:C,
                                                    MATCH(
                                                        A590&amp;B590,
                                                        Insumos!I:I,
                                                        0)
                                                )="Comissionamento",
                                                INDEX(
                                                    Insumos!F:F,
                                                    MATCH(
                                                        A590&amp;B590,
                                                        Insumos!I:I,
                                                        0)
                                                ),
                                                0
                                            ),
                                            "Não encontrado"),
                                        IFERROR(
                                            INDEX(U:U,
                                                MATCH(
                                                    A590&amp;B590,AG:AG,
                                                    0)
                                            ),
                                            "Não encontrado")
                                    )</f>
        <v>0</v>
      </c>
      <c r="U590" s="64">
        <f>T590*G590/1</f>
        <v>0</v>
      </c>
      <c r="V590" s="64">
        <f>IF(
                        C590="INSUMO",
                                        IFERROR(
                                            IF(
                                                INDEX(
                                                    Insumos!C:C,
                                                    MATCH(
                                                        A590&amp;B590,
                                                        Insumos!I:I,
                                                        0)
                                                )="Verba",
                                                INDEX(
                                                    Insumos!F:F,
                                                    MATCH(
                                                        A590&amp;B590,
                                                        Insumos!I:I,
                                                        0)
                                                ),
                                                0
                                            ),
                                            "Não encontrado"),
                                        IFERROR(
                                            INDEX(W:W,
                                                MATCH(
                                                    A590&amp;B590,AG:AG,
                                                    0)
                                            ),
                                            "Não encontrado")
                                    )</f>
        <v>0</v>
      </c>
      <c r="W590" s="64">
        <f>V590*G590/1</f>
        <v>0</v>
      </c>
      <c r="X590" s="64">
        <f>IF(
                        C590="INSUMO",
                                        IFERROR(
                                            IF(
                                                INDEX(
                                                    Insumos!C:C,
                                                    MATCH(
                                                        A590&amp;B590,
                                                        Insumos!I:I,
                                                        0)
                                                )="Outro",
                                                INDEX(
                                                    Insumos!F:F,
                                                    MATCH(
                                                        A590&amp;B590,
                                                        Insumos!I:I,
                                                        0)
                                                ),
                                                0
                                            ),
                                            "Não encontrado"),
                                        IFERROR(
                                            INDEX(Y:Y,
                                                MATCH(
                                                    A590&amp;B590,AG:AG,
                                                    0)
                                            ),
                                            "Não encontrado")
                                    )</f>
        <v>5.0999999999999996</v>
      </c>
      <c r="Y590" s="64">
        <f>X590*G590/1</f>
        <v>0.86699999999999999</v>
      </c>
      <c r="Z590" s="64">
        <f>IF(
                            C590="INSUMO",
                            IFERROR(
                                INDEX(
                                    Insumos!F:F,
                                    MATCH(
                                        A590&amp;B590,
                                        Insumos!I:I,
                                        0)
                                ),
                                "Não encontrado"),
                            IFERROR(
                                INDEX(AA:AA,
                                    MATCH(
                                        A590&amp;B590,AG:AG,
                                        0)
                                ),
                                "Não encontrado")
                        )</f>
        <v>46.655039200000004</v>
      </c>
      <c r="AA590" s="64">
        <f>G590*Z590</f>
        <v>7.9313566640000017</v>
      </c>
      <c r="AB590" s="65"/>
      <c r="AC590" s="65"/>
      <c r="AD590" s="62" t="s">
        <v>39</v>
      </c>
      <c r="AE590" s="66"/>
      <c r="AF590" s="66"/>
    </row>
    <row r="591" spans="1:33" x14ac:dyDescent="0.25">
      <c r="A591" s="137" t="s">
        <v>665</v>
      </c>
      <c r="B591" s="68" t="s">
        <v>76</v>
      </c>
      <c r="C591" s="69" t="s">
        <v>45</v>
      </c>
      <c r="D591" s="70" t="s">
        <v>40</v>
      </c>
      <c r="E591" s="70" t="s">
        <v>664</v>
      </c>
      <c r="F591" s="71" t="s">
        <v>78</v>
      </c>
      <c r="G591" s="71">
        <v>1</v>
      </c>
      <c r="H591" s="72">
        <f>IF(
                        C591="INSUMO",
                                        IFERROR(
                                            IF(
                                                INDEX(
                                                    Insumos!C:C,
                                                    MATCH(
                                                        A591&amp;B591,
                                                        Insumos!I:I,
                                                        0)
                                                )="Material",
                                                INDEX(
                                                    Insumos!F:F,
                                                    MATCH(
                                                        A591&amp;B591,
                                                        Insumos!I:I,
                                                        0)
                                                ),
                                                0
                                            ),
                                            "Não encontrado"),
                                        IFERROR(
                                            INDEX(I:I,
                                                MATCH(
                                                    A591&amp;B591,AG:AG,
                                                    0)
                                            ),
                                            "Não encontrado")
                                    )</f>
        <v>26.54</v>
      </c>
      <c r="I591" s="72">
        <f>H591*G591/1</f>
        <v>26.54</v>
      </c>
      <c r="J591" s="72">
        <f t="shared" si="353"/>
        <v>0</v>
      </c>
      <c r="K591" s="72">
        <f t="shared" si="353"/>
        <v>0</v>
      </c>
      <c r="L591" s="72">
        <f>IF(
                        C591="INSUMO",
                                        IFERROR(
                                            IF(
                                                INDEX(
                                                    Insumos!C:C,
                                                    MATCH(
                                                        A591&amp;B591,
                                                        Insumos!I:I,
                                                        0)
                                                )="Mao_obra",
                                                INDEX(
                                                    Insumos!F:F,
                                                    MATCH(
                                                        A591&amp;B591,
                                                        Insumos!I:I,
                                                        0)
                                                ),
                                                0
                                            ),
                                            "Não encontrado"),
                                        IFERROR(
                                            INDEX(M:M,
                                                MATCH(
                                                    A591&amp;B591,AG:AG,
                                                    0)
                                            ),
                                            "Não encontrado")
                                    )</f>
        <v>0</v>
      </c>
      <c r="M591" s="72">
        <f>L591*G591/1</f>
        <v>0</v>
      </c>
      <c r="N591" s="72">
        <f>IF(
                        C591="INSUMO",
                                        IFERROR(
                                            IF(
                                                INDEX(
                                                    Insumos!C:C,
                                                    MATCH(
                                                        A591&amp;B591,
                                                        Insumos!I:I,
                                                        0)
                                                )="Equipamento",
                                                INDEX(
                                                    Insumos!F:F,
                                                    MATCH(
                                                        A591&amp;B591,
                                                        Insumos!I:I,
                                                        0)
                                                ),
                                                0
                                            ),
                                            "Não encontrado"),
                                        IFERROR(
                                            INDEX(O:O,
                                                MATCH(
                                                    A591&amp;B591,AG:AG,
                                                    0)
                                            ),
                                            "Não encontrado")
                                    )</f>
        <v>0</v>
      </c>
      <c r="O591" s="72">
        <f>N591*G591/1</f>
        <v>0</v>
      </c>
      <c r="P591" s="72">
        <f>IF(
                        C591="INSUMO",
                                        IFERROR(
                                            IF(
                                                INDEX(
                                                    Insumos!C:C,
                                                    MATCH(
                                                        A591&amp;B591,
                                                        Insumos!I:I,
                                                        0)
                                                )="Transporte",
                                                INDEX(
                                                    Insumos!F:F,
                                                    MATCH(
                                                        A591&amp;B591,
                                                        Insumos!I:I,
                                                        0)
                                                ),
                                                0
                                            ),
                                            "Não encontrado"),
                                        IFERROR(
                                            INDEX(Q:Q,
                                                MATCH(
                                                    A591&amp;B591,AG:AG,
                                                    0)
                                            ),
                                            "Não encontrado")
                                    )</f>
        <v>0</v>
      </c>
      <c r="Q591" s="72">
        <f>P591*G591/1</f>
        <v>0</v>
      </c>
      <c r="R591" s="72">
        <f>IF(
                        C591="INSUMO",
                                        IFERROR(
                                            IF(
                                                INDEX(
                                                    Insumos!C:C,
                                                    MATCH(
                                                        A591&amp;B591,
                                                        Insumos!I:I,
                                                        0)
                                                )="Terceirizados",
                                                INDEX(
                                                    Insumos!F:F,
                                                    MATCH(
                                                        A591&amp;B591,
                                                        Insumos!I:I,
                                                        0)
                                                ),
                                                0
                                            ),
                                            "Não encontrado"),
                                        IFERROR(
                                            INDEX(S:S,
                                                MATCH(
                                                    A591&amp;B591,AG:AG,
                                                    0)
                                            ),
                                            "Não encontrado")
                                    )</f>
        <v>0</v>
      </c>
      <c r="S591" s="72">
        <f>R591*G591/1</f>
        <v>0</v>
      </c>
      <c r="T591" s="72">
        <f>IF(
                        C591="INSUMO",
                                        IFERROR(
                                            IF(
                                                INDEX(
                                                    Insumos!C:C,
                                                    MATCH(
                                                        A591&amp;B591,
                                                        Insumos!I:I,
                                                        0)
                                                )="Comissionamento",
                                                INDEX(
                                                    Insumos!F:F,
                                                    MATCH(
                                                        A591&amp;B591,
                                                        Insumos!I:I,
                                                        0)
                                                ),
                                                0
                                            ),
                                            "Não encontrado"),
                                        IFERROR(
                                            INDEX(U:U,
                                                MATCH(
                                                    A591&amp;B591,AG:AG,
                                                    0)
                                            ),
                                            "Não encontrado")
                                    )</f>
        <v>0</v>
      </c>
      <c r="U591" s="72">
        <f>T591*G591/1</f>
        <v>0</v>
      </c>
      <c r="V591" s="72">
        <f>IF(
                        C591="INSUMO",
                                        IFERROR(
                                            IF(
                                                INDEX(
                                                    Insumos!C:C,
                                                    MATCH(
                                                        A591&amp;B591,
                                                        Insumos!I:I,
                                                        0)
                                                )="Verba",
                                                INDEX(
                                                    Insumos!F:F,
                                                    MATCH(
                                                        A591&amp;B591,
                                                        Insumos!I:I,
                                                        0)
                                                ),
                                                0
                                            ),
                                            "Não encontrado"),
                                        IFERROR(
                                            INDEX(W:W,
                                                MATCH(
                                                    A591&amp;B591,AG:AG,
                                                    0)
                                            ),
                                            "Não encontrado")
                                    )</f>
        <v>0</v>
      </c>
      <c r="W591" s="72">
        <f>V591*G591/1</f>
        <v>0</v>
      </c>
      <c r="X591" s="72">
        <f>IF(
                        C591="INSUMO",
                                        IFERROR(
                                            IF(
                                                INDEX(
                                                    Insumos!C:C,
                                                    MATCH(
                                                        A591&amp;B591,
                                                        Insumos!I:I,
                                                        0)
                                                )="Outro",
                                                INDEX(
                                                    Insumos!F:F,
                                                    MATCH(
                                                        A591&amp;B591,
                                                        Insumos!I:I,
                                                        0)
                                                ),
                                                0
                                            ),
                                            "Não encontrado"),
                                        IFERROR(
                                            INDEX(Y:Y,
                                                MATCH(
                                                    A591&amp;B591,AG:AG,
                                                    0)
                                            ),
                                            "Não encontrado")
                                    )</f>
        <v>0</v>
      </c>
      <c r="Y591" s="72">
        <f>X591*G591/1</f>
        <v>0</v>
      </c>
      <c r="Z591" s="72">
        <f>IF(
                            C591="INSUMO",
                            IFERROR(
                                INDEX(
                                    Insumos!F:F,
                                    MATCH(
                                        A591&amp;B591,
                                        Insumos!I:I,
                                        0)
                                ),
                                "Não encontrado"),
                            IFERROR(
                                INDEX(AA:AA,
                                    MATCH(
                                        A591&amp;B591,AG:AG,
                                        0)
                                ),
                                "Não encontrado")
                        )</f>
        <v>26.54</v>
      </c>
      <c r="AA591" s="72">
        <f>G591*Z591</f>
        <v>26.54</v>
      </c>
      <c r="AB591" s="73"/>
      <c r="AC591" s="73"/>
      <c r="AD591" s="70" t="s">
        <v>39</v>
      </c>
      <c r="AE591" s="74"/>
      <c r="AF591" s="74"/>
    </row>
    <row r="592" spans="1:33" x14ac:dyDescent="0.25">
      <c r="A592" s="136" t="s">
        <v>666</v>
      </c>
      <c r="B592" s="51" t="s">
        <v>76</v>
      </c>
      <c r="C592" s="52" t="s">
        <v>39</v>
      </c>
      <c r="D592" s="53" t="s">
        <v>40</v>
      </c>
      <c r="E592" s="53" t="s">
        <v>667</v>
      </c>
      <c r="F592" s="54" t="s">
        <v>78</v>
      </c>
      <c r="G592" s="55"/>
      <c r="H592" s="56"/>
      <c r="I592" s="56">
        <f>SUM(I593:I595)</f>
        <v>79.81</v>
      </c>
      <c r="J592" s="56"/>
      <c r="K592" s="56">
        <f>SUM(K593:K595)</f>
        <v>38.818455983999996</v>
      </c>
      <c r="L592" s="56"/>
      <c r="M592" s="56">
        <f>SUM(M593:M595)</f>
        <v>33.361455984000003</v>
      </c>
      <c r="N592" s="56"/>
      <c r="O592" s="56">
        <f>SUM(O593:O595)</f>
        <v>0</v>
      </c>
      <c r="P592" s="56"/>
      <c r="Q592" s="56">
        <f>SUM(Q593:Q595)</f>
        <v>0</v>
      </c>
      <c r="R592" s="56"/>
      <c r="S592" s="56">
        <f>SUM(S593:S595)</f>
        <v>0</v>
      </c>
      <c r="T592" s="56"/>
      <c r="U592" s="56">
        <f>SUM(U593:U595)</f>
        <v>0</v>
      </c>
      <c r="V592" s="56"/>
      <c r="W592" s="56">
        <f>SUM(W593:W595)</f>
        <v>0</v>
      </c>
      <c r="X592" s="56"/>
      <c r="Y592" s="56">
        <f>SUM(Y593:Y595)</f>
        <v>5.456999999999999</v>
      </c>
      <c r="Z592" s="56"/>
      <c r="AA592" s="56">
        <f>SUM(AA593:AA595)</f>
        <v>118.628455984</v>
      </c>
      <c r="AB592" s="57" t="s">
        <v>39</v>
      </c>
      <c r="AC592" s="57"/>
      <c r="AD592" s="53" t="s">
        <v>39</v>
      </c>
      <c r="AE592" s="58" t="s">
        <v>39</v>
      </c>
      <c r="AF592" s="58" t="s">
        <v>79</v>
      </c>
      <c r="AG592" t="str">
        <f>A592&amp;B592&amp;C592</f>
        <v>0134PRÓPRIA</v>
      </c>
    </row>
    <row r="593" spans="1:33" x14ac:dyDescent="0.25">
      <c r="A593" s="137" t="s">
        <v>189</v>
      </c>
      <c r="B593" s="68" t="s">
        <v>38</v>
      </c>
      <c r="C593" s="69" t="s">
        <v>86</v>
      </c>
      <c r="D593" s="70" t="s">
        <v>40</v>
      </c>
      <c r="E593" s="70" t="s">
        <v>190</v>
      </c>
      <c r="F593" s="71" t="s">
        <v>90</v>
      </c>
      <c r="G593" s="71">
        <v>0.7</v>
      </c>
      <c r="H593" s="72">
        <f>IF(
                        C593="INSUMO",
                                        IFERROR(
                                            IF(
                                                INDEX(
                                                    Insumos!C:C,
                                                    MATCH(
                                                        A593&amp;B593,
                                                        Insumos!I:I,
                                                        0)
                                                )="Material",
                                                INDEX(
                                                    Insumos!F:F,
                                                    MATCH(
                                                        A593&amp;B593,
                                                        Insumos!I:I,
                                                        0)
                                                ),
                                                0
                                            ),
                                            "Não encontrado"),
                                        IFERROR(
                                            INDEX(I:I,
                                                MATCH(
                                                    A593&amp;B593,AG:AG,
                                                    0)
                                            ),
                                            "Não encontrado")
                                    )</f>
        <v>0</v>
      </c>
      <c r="I593" s="72">
        <f>H593*G593/1</f>
        <v>0</v>
      </c>
      <c r="J593" s="72">
        <f t="shared" ref="J593:K595" si="354">T593 + N593 + L593 + X593 + R593 + P593 + V593</f>
        <v>30.794416399999996</v>
      </c>
      <c r="K593" s="72">
        <f t="shared" si="354"/>
        <v>21.556091479999999</v>
      </c>
      <c r="L593" s="72">
        <f>IF(
                        C593="INSUMO",
                                        IFERROR(
                                            IF(
                                                INDEX(
                                                    Insumos!C:C,
                                                    MATCH(
                                                        A593&amp;B593,
                                                        Insumos!I:I,
                                                        0)
                                                )="Mao_obra",
                                                INDEX(
                                                    Insumos!F:F,
                                                    MATCH(
                                                        A593&amp;B593,
                                                        Insumos!I:I,
                                                        0)
                                                ),
                                                0
                                            ),
                                            "Não encontrado"),
                                        IFERROR(
                                            INDEX(M:M,
                                                MATCH(
                                                    A593&amp;B593,AG:AG,
                                                    0)
                                            ),
                                            "Não encontrado")
                                    )</f>
        <v>25.694416399999998</v>
      </c>
      <c r="M593" s="72">
        <f>L593*G593/1</f>
        <v>17.986091479999999</v>
      </c>
      <c r="N593" s="72">
        <f>IF(
                        C593="INSUMO",
                                        IFERROR(
                                            IF(
                                                INDEX(
                                                    Insumos!C:C,
                                                    MATCH(
                                                        A593&amp;B593,
                                                        Insumos!I:I,
                                                        0)
                                                )="Equipamento",
                                                INDEX(
                                                    Insumos!F:F,
                                                    MATCH(
                                                        A593&amp;B593,
                                                        Insumos!I:I,
                                                        0)
                                                ),
                                                0
                                            ),
                                            "Não encontrado"),
                                        IFERROR(
                                            INDEX(O:O,
                                                MATCH(
                                                    A593&amp;B593,AG:AG,
                                                    0)
                                            ),
                                            "Não encontrado")
                                    )</f>
        <v>0</v>
      </c>
      <c r="O593" s="72">
        <f>N593*G593/1</f>
        <v>0</v>
      </c>
      <c r="P593" s="72">
        <f>IF(
                        C593="INSUMO",
                                        IFERROR(
                                            IF(
                                                INDEX(
                                                    Insumos!C:C,
                                                    MATCH(
                                                        A593&amp;B593,
                                                        Insumos!I:I,
                                                        0)
                                                )="Transporte",
                                                INDEX(
                                                    Insumos!F:F,
                                                    MATCH(
                                                        A593&amp;B593,
                                                        Insumos!I:I,
                                                        0)
                                                ),
                                                0
                                            ),
                                            "Não encontrado"),
                                        IFERROR(
                                            INDEX(Q:Q,
                                                MATCH(
                                                    A593&amp;B593,AG:AG,
                                                    0)
                                            ),
                                            "Não encontrado")
                                    )</f>
        <v>0</v>
      </c>
      <c r="Q593" s="72">
        <f>P593*G593/1</f>
        <v>0</v>
      </c>
      <c r="R593" s="72">
        <f>IF(
                        C593="INSUMO",
                                        IFERROR(
                                            IF(
                                                INDEX(
                                                    Insumos!C:C,
                                                    MATCH(
                                                        A593&amp;B593,
                                                        Insumos!I:I,
                                                        0)
                                                )="Terceirizados",
                                                INDEX(
                                                    Insumos!F:F,
                                                    MATCH(
                                                        A593&amp;B593,
                                                        Insumos!I:I,
                                                        0)
                                                ),
                                                0
                                            ),
                                            "Não encontrado"),
                                        IFERROR(
                                            INDEX(S:S,
                                                MATCH(
                                                    A593&amp;B593,AG:AG,
                                                    0)
                                            ),
                                            "Não encontrado")
                                    )</f>
        <v>0</v>
      </c>
      <c r="S593" s="72">
        <f>R593*G593/1</f>
        <v>0</v>
      </c>
      <c r="T593" s="72">
        <f>IF(
                        C593="INSUMO",
                                        IFERROR(
                                            IF(
                                                INDEX(
                                                    Insumos!C:C,
                                                    MATCH(
                                                        A593&amp;B593,
                                                        Insumos!I:I,
                                                        0)
                                                )="Comissionamento",
                                                INDEX(
                                                    Insumos!F:F,
                                                    MATCH(
                                                        A593&amp;B593,
                                                        Insumos!I:I,
                                                        0)
                                                ),
                                                0
                                            ),
                                            "Não encontrado"),
                                        IFERROR(
                                            INDEX(U:U,
                                                MATCH(
                                                    A593&amp;B593,AG:AG,
                                                    0)
                                            ),
                                            "Não encontrado")
                                    )</f>
        <v>0</v>
      </c>
      <c r="U593" s="72">
        <f>T593*G593/1</f>
        <v>0</v>
      </c>
      <c r="V593" s="72">
        <f>IF(
                        C593="INSUMO",
                                        IFERROR(
                                            IF(
                                                INDEX(
                                                    Insumos!C:C,
                                                    MATCH(
                                                        A593&amp;B593,
                                                        Insumos!I:I,
                                                        0)
                                                )="Verba",
                                                INDEX(
                                                    Insumos!F:F,
                                                    MATCH(
                                                        A593&amp;B593,
                                                        Insumos!I:I,
                                                        0)
                                                ),
                                                0
                                            ),
                                            "Não encontrado"),
                                        IFERROR(
                                            INDEX(W:W,
                                                MATCH(
                                                    A593&amp;B593,AG:AG,
                                                    0)
                                            ),
                                            "Não encontrado")
                                    )</f>
        <v>0</v>
      </c>
      <c r="W593" s="72">
        <f>V593*G593/1</f>
        <v>0</v>
      </c>
      <c r="X593" s="72">
        <f>IF(
                        C593="INSUMO",
                                        IFERROR(
                                            IF(
                                                INDEX(
                                                    Insumos!C:C,
                                                    MATCH(
                                                        A593&amp;B593,
                                                        Insumos!I:I,
                                                        0)
                                                )="Outro",
                                                INDEX(
                                                    Insumos!F:F,
                                                    MATCH(
                                                        A593&amp;B593,
                                                        Insumos!I:I,
                                                        0)
                                                ),
                                                0
                                            ),
                                            "Não encontrado"),
                                        IFERROR(
                                            INDEX(Y:Y,
                                                MATCH(
                                                    A593&amp;B593,AG:AG,
                                                    0)
                                            ),
                                            "Não encontrado")
                                    )</f>
        <v>5.0999999999999996</v>
      </c>
      <c r="Y593" s="72">
        <f>X593*G593/1</f>
        <v>3.5699999999999994</v>
      </c>
      <c r="Z593" s="72">
        <f>IF(
                            C593="INSUMO",
                            IFERROR(
                                INDEX(
                                    Insumos!F:F,
                                    MATCH(
                                        A593&amp;B593,
                                        Insumos!I:I,
                                        0)
                                ),
                                "Não encontrado"),
                            IFERROR(
                                INDEX(AA:AA,
                                    MATCH(
                                        A593&amp;B593,AG:AG,
                                        0)
                                ),
                                "Não encontrado")
                        )</f>
        <v>30.794416399999999</v>
      </c>
      <c r="AA593" s="72">
        <f>G593*Z593</f>
        <v>21.556091479999999</v>
      </c>
      <c r="AB593" s="73"/>
      <c r="AC593" s="73"/>
      <c r="AD593" s="70" t="s">
        <v>39</v>
      </c>
      <c r="AE593" s="74"/>
      <c r="AF593" s="74"/>
    </row>
    <row r="594" spans="1:33" x14ac:dyDescent="0.25">
      <c r="A594" s="138" t="s">
        <v>191</v>
      </c>
      <c r="B594" s="60" t="s">
        <v>38</v>
      </c>
      <c r="C594" s="61" t="s">
        <v>86</v>
      </c>
      <c r="D594" s="62" t="s">
        <v>40</v>
      </c>
      <c r="E594" s="62" t="s">
        <v>192</v>
      </c>
      <c r="F594" s="63" t="s">
        <v>90</v>
      </c>
      <c r="G594" s="63">
        <v>0.37</v>
      </c>
      <c r="H594" s="64">
        <f>IF(
                        C594="INSUMO",
                                        IFERROR(
                                            IF(
                                                INDEX(
                                                    Insumos!C:C,
                                                    MATCH(
                                                        A594&amp;B594,
                                                        Insumos!I:I,
                                                        0)
                                                )="Material",
                                                INDEX(
                                                    Insumos!F:F,
                                                    MATCH(
                                                        A594&amp;B594,
                                                        Insumos!I:I,
                                                        0)
                                                ),
                                                0
                                            ),
                                            "Não encontrado"),
                                        IFERROR(
                                            INDEX(I:I,
                                                MATCH(
                                                    A594&amp;B594,AG:AG,
                                                    0)
                                            ),
                                            "Não encontrado")
                                    )</f>
        <v>0</v>
      </c>
      <c r="I594" s="64">
        <f>H594*G594/1</f>
        <v>0</v>
      </c>
      <c r="J594" s="64">
        <f t="shared" si="354"/>
        <v>46.655039200000004</v>
      </c>
      <c r="K594" s="64">
        <f t="shared" si="354"/>
        <v>17.262364504000001</v>
      </c>
      <c r="L594" s="64">
        <f>IF(
                        C594="INSUMO",
                                        IFERROR(
                                            IF(
                                                INDEX(
                                                    Insumos!C:C,
                                                    MATCH(
                                                        A594&amp;B594,
                                                        Insumos!I:I,
                                                        0)
                                                )="Mao_obra",
                                                INDEX(
                                                    Insumos!F:F,
                                                    MATCH(
                                                        A594&amp;B594,
                                                        Insumos!I:I,
                                                        0)
                                                ),
                                                0
                                            ),
                                            "Não encontrado"),
                                        IFERROR(
                                            INDEX(M:M,
                                                MATCH(
                                                    A594&amp;B594,AG:AG,
                                                    0)
                                            ),
                                            "Não encontrado")
                                    )</f>
        <v>41.555039200000003</v>
      </c>
      <c r="M594" s="64">
        <f>L594*G594/1</f>
        <v>15.375364504</v>
      </c>
      <c r="N594" s="64">
        <f>IF(
                        C594="INSUMO",
                                        IFERROR(
                                            IF(
                                                INDEX(
                                                    Insumos!C:C,
                                                    MATCH(
                                                        A594&amp;B594,
                                                        Insumos!I:I,
                                                        0)
                                                )="Equipamento",
                                                INDEX(
                                                    Insumos!F:F,
                                                    MATCH(
                                                        A594&amp;B594,
                                                        Insumos!I:I,
                                                        0)
                                                ),
                                                0
                                            ),
                                            "Não encontrado"),
                                        IFERROR(
                                            INDEX(O:O,
                                                MATCH(
                                                    A594&amp;B594,AG:AG,
                                                    0)
                                            ),
                                            "Não encontrado")
                                    )</f>
        <v>0</v>
      </c>
      <c r="O594" s="64">
        <f>N594*G594/1</f>
        <v>0</v>
      </c>
      <c r="P594" s="64">
        <f>IF(
                        C594="INSUMO",
                                        IFERROR(
                                            IF(
                                                INDEX(
                                                    Insumos!C:C,
                                                    MATCH(
                                                        A594&amp;B594,
                                                        Insumos!I:I,
                                                        0)
                                                )="Transporte",
                                                INDEX(
                                                    Insumos!F:F,
                                                    MATCH(
                                                        A594&amp;B594,
                                                        Insumos!I:I,
                                                        0)
                                                ),
                                                0
                                            ),
                                            "Não encontrado"),
                                        IFERROR(
                                            INDEX(Q:Q,
                                                MATCH(
                                                    A594&amp;B594,AG:AG,
                                                    0)
                                            ),
                                            "Não encontrado")
                                    )</f>
        <v>0</v>
      </c>
      <c r="Q594" s="64">
        <f>P594*G594/1</f>
        <v>0</v>
      </c>
      <c r="R594" s="64">
        <f>IF(
                        C594="INSUMO",
                                        IFERROR(
                                            IF(
                                                INDEX(
                                                    Insumos!C:C,
                                                    MATCH(
                                                        A594&amp;B594,
                                                        Insumos!I:I,
                                                        0)
                                                )="Terceirizados",
                                                INDEX(
                                                    Insumos!F:F,
                                                    MATCH(
                                                        A594&amp;B594,
                                                        Insumos!I:I,
                                                        0)
                                                ),
                                                0
                                            ),
                                            "Não encontrado"),
                                        IFERROR(
                                            INDEX(S:S,
                                                MATCH(
                                                    A594&amp;B594,AG:AG,
                                                    0)
                                            ),
                                            "Não encontrado")
                                    )</f>
        <v>0</v>
      </c>
      <c r="S594" s="64">
        <f>R594*G594/1</f>
        <v>0</v>
      </c>
      <c r="T594" s="64">
        <f>IF(
                        C594="INSUMO",
                                        IFERROR(
                                            IF(
                                                INDEX(
                                                    Insumos!C:C,
                                                    MATCH(
                                                        A594&amp;B594,
                                                        Insumos!I:I,
                                                        0)
                                                )="Comissionamento",
                                                INDEX(
                                                    Insumos!F:F,
                                                    MATCH(
                                                        A594&amp;B594,
                                                        Insumos!I:I,
                                                        0)
                                                ),
                                                0
                                            ),
                                            "Não encontrado"),
                                        IFERROR(
                                            INDEX(U:U,
                                                MATCH(
                                                    A594&amp;B594,AG:AG,
                                                    0)
                                            ),
                                            "Não encontrado")
                                    )</f>
        <v>0</v>
      </c>
      <c r="U594" s="64">
        <f>T594*G594/1</f>
        <v>0</v>
      </c>
      <c r="V594" s="64">
        <f>IF(
                        C594="INSUMO",
                                        IFERROR(
                                            IF(
                                                INDEX(
                                                    Insumos!C:C,
                                                    MATCH(
                                                        A594&amp;B594,
                                                        Insumos!I:I,
                                                        0)
                                                )="Verba",
                                                INDEX(
                                                    Insumos!F:F,
                                                    MATCH(
                                                        A594&amp;B594,
                                                        Insumos!I:I,
                                                        0)
                                                ),
                                                0
                                            ),
                                            "Não encontrado"),
                                        IFERROR(
                                            INDEX(W:W,
                                                MATCH(
                                                    A594&amp;B594,AG:AG,
                                                    0)
                                            ),
                                            "Não encontrado")
                                    )</f>
        <v>0</v>
      </c>
      <c r="W594" s="64">
        <f>V594*G594/1</f>
        <v>0</v>
      </c>
      <c r="X594" s="64">
        <f>IF(
                        C594="INSUMO",
                                        IFERROR(
                                            IF(
                                                INDEX(
                                                    Insumos!C:C,
                                                    MATCH(
                                                        A594&amp;B594,
                                                        Insumos!I:I,
                                                        0)
                                                )="Outro",
                                                INDEX(
                                                    Insumos!F:F,
                                                    MATCH(
                                                        A594&amp;B594,
                                                        Insumos!I:I,
                                                        0)
                                                ),
                                                0
                                            ),
                                            "Não encontrado"),
                                        IFERROR(
                                            INDEX(Y:Y,
                                                MATCH(
                                                    A594&amp;B594,AG:AG,
                                                    0)
                                            ),
                                            "Não encontrado")
                                    )</f>
        <v>5.0999999999999996</v>
      </c>
      <c r="Y594" s="64">
        <f>X594*G594/1</f>
        <v>1.8869999999999998</v>
      </c>
      <c r="Z594" s="64">
        <f>IF(
                            C594="INSUMO",
                            IFERROR(
                                INDEX(
                                    Insumos!F:F,
                                    MATCH(
                                        A594&amp;B594,
                                        Insumos!I:I,
                                        0)
                                ),
                                "Não encontrado"),
                            IFERROR(
                                INDEX(AA:AA,
                                    MATCH(
                                        A594&amp;B594,AG:AG,
                                        0)
                                ),
                                "Não encontrado")
                        )</f>
        <v>46.655039200000004</v>
      </c>
      <c r="AA594" s="64">
        <f>G594*Z594</f>
        <v>17.262364504000001</v>
      </c>
      <c r="AB594" s="65"/>
      <c r="AC594" s="65"/>
      <c r="AD594" s="62" t="s">
        <v>39</v>
      </c>
      <c r="AE594" s="66"/>
      <c r="AF594" s="66"/>
    </row>
    <row r="595" spans="1:33" x14ac:dyDescent="0.25">
      <c r="A595" s="137" t="s">
        <v>668</v>
      </c>
      <c r="B595" s="68" t="s">
        <v>76</v>
      </c>
      <c r="C595" s="69" t="s">
        <v>45</v>
      </c>
      <c r="D595" s="70" t="s">
        <v>40</v>
      </c>
      <c r="E595" s="70" t="s">
        <v>667</v>
      </c>
      <c r="F595" s="71" t="s">
        <v>78</v>
      </c>
      <c r="G595" s="71">
        <v>1</v>
      </c>
      <c r="H595" s="72">
        <f>IF(
                        C595="INSUMO",
                                        IFERROR(
                                            IF(
                                                INDEX(
                                                    Insumos!C:C,
                                                    MATCH(
                                                        A595&amp;B595,
                                                        Insumos!I:I,
                                                        0)
                                                )="Material",
                                                INDEX(
                                                    Insumos!F:F,
                                                    MATCH(
                                                        A595&amp;B595,
                                                        Insumos!I:I,
                                                        0)
                                                ),
                                                0
                                            ),
                                            "Não encontrado"),
                                        IFERROR(
                                            INDEX(I:I,
                                                MATCH(
                                                    A595&amp;B595,AG:AG,
                                                    0)
                                            ),
                                            "Não encontrado")
                                    )</f>
        <v>79.81</v>
      </c>
      <c r="I595" s="72">
        <f>H595*G595/1</f>
        <v>79.81</v>
      </c>
      <c r="J595" s="72">
        <f t="shared" si="354"/>
        <v>0</v>
      </c>
      <c r="K595" s="72">
        <f t="shared" si="354"/>
        <v>0</v>
      </c>
      <c r="L595" s="72">
        <f>IF(
                        C595="INSUMO",
                                        IFERROR(
                                            IF(
                                                INDEX(
                                                    Insumos!C:C,
                                                    MATCH(
                                                        A595&amp;B595,
                                                        Insumos!I:I,
                                                        0)
                                                )="Mao_obra",
                                                INDEX(
                                                    Insumos!F:F,
                                                    MATCH(
                                                        A595&amp;B595,
                                                        Insumos!I:I,
                                                        0)
                                                ),
                                                0
                                            ),
                                            "Não encontrado"),
                                        IFERROR(
                                            INDEX(M:M,
                                                MATCH(
                                                    A595&amp;B595,AG:AG,
                                                    0)
                                            ),
                                            "Não encontrado")
                                    )</f>
        <v>0</v>
      </c>
      <c r="M595" s="72">
        <f>L595*G595/1</f>
        <v>0</v>
      </c>
      <c r="N595" s="72">
        <f>IF(
                        C595="INSUMO",
                                        IFERROR(
                                            IF(
                                                INDEX(
                                                    Insumos!C:C,
                                                    MATCH(
                                                        A595&amp;B595,
                                                        Insumos!I:I,
                                                        0)
                                                )="Equipamento",
                                                INDEX(
                                                    Insumos!F:F,
                                                    MATCH(
                                                        A595&amp;B595,
                                                        Insumos!I:I,
                                                        0)
                                                ),
                                                0
                                            ),
                                            "Não encontrado"),
                                        IFERROR(
                                            INDEX(O:O,
                                                MATCH(
                                                    A595&amp;B595,AG:AG,
                                                    0)
                                            ),
                                            "Não encontrado")
                                    )</f>
        <v>0</v>
      </c>
      <c r="O595" s="72">
        <f>N595*G595/1</f>
        <v>0</v>
      </c>
      <c r="P595" s="72">
        <f>IF(
                        C595="INSUMO",
                                        IFERROR(
                                            IF(
                                                INDEX(
                                                    Insumos!C:C,
                                                    MATCH(
                                                        A595&amp;B595,
                                                        Insumos!I:I,
                                                        0)
                                                )="Transporte",
                                                INDEX(
                                                    Insumos!F:F,
                                                    MATCH(
                                                        A595&amp;B595,
                                                        Insumos!I:I,
                                                        0)
                                                ),
                                                0
                                            ),
                                            "Não encontrado"),
                                        IFERROR(
                                            INDEX(Q:Q,
                                                MATCH(
                                                    A595&amp;B595,AG:AG,
                                                    0)
                                            ),
                                            "Não encontrado")
                                    )</f>
        <v>0</v>
      </c>
      <c r="Q595" s="72">
        <f>P595*G595/1</f>
        <v>0</v>
      </c>
      <c r="R595" s="72">
        <f>IF(
                        C595="INSUMO",
                                        IFERROR(
                                            IF(
                                                INDEX(
                                                    Insumos!C:C,
                                                    MATCH(
                                                        A595&amp;B595,
                                                        Insumos!I:I,
                                                        0)
                                                )="Terceirizados",
                                                INDEX(
                                                    Insumos!F:F,
                                                    MATCH(
                                                        A595&amp;B595,
                                                        Insumos!I:I,
                                                        0)
                                                ),
                                                0
                                            ),
                                            "Não encontrado"),
                                        IFERROR(
                                            INDEX(S:S,
                                                MATCH(
                                                    A595&amp;B595,AG:AG,
                                                    0)
                                            ),
                                            "Não encontrado")
                                    )</f>
        <v>0</v>
      </c>
      <c r="S595" s="72">
        <f>R595*G595/1</f>
        <v>0</v>
      </c>
      <c r="T595" s="72">
        <f>IF(
                        C595="INSUMO",
                                        IFERROR(
                                            IF(
                                                INDEX(
                                                    Insumos!C:C,
                                                    MATCH(
                                                        A595&amp;B595,
                                                        Insumos!I:I,
                                                        0)
                                                )="Comissionamento",
                                                INDEX(
                                                    Insumos!F:F,
                                                    MATCH(
                                                        A595&amp;B595,
                                                        Insumos!I:I,
                                                        0)
                                                ),
                                                0
                                            ),
                                            "Não encontrado"),
                                        IFERROR(
                                            INDEX(U:U,
                                                MATCH(
                                                    A595&amp;B595,AG:AG,
                                                    0)
                                            ),
                                            "Não encontrado")
                                    )</f>
        <v>0</v>
      </c>
      <c r="U595" s="72">
        <f>T595*G595/1</f>
        <v>0</v>
      </c>
      <c r="V595" s="72">
        <f>IF(
                        C595="INSUMO",
                                        IFERROR(
                                            IF(
                                                INDEX(
                                                    Insumos!C:C,
                                                    MATCH(
                                                        A595&amp;B595,
                                                        Insumos!I:I,
                                                        0)
                                                )="Verba",
                                                INDEX(
                                                    Insumos!F:F,
                                                    MATCH(
                                                        A595&amp;B595,
                                                        Insumos!I:I,
                                                        0)
                                                ),
                                                0
                                            ),
                                            "Não encontrado"),
                                        IFERROR(
                                            INDEX(W:W,
                                                MATCH(
                                                    A595&amp;B595,AG:AG,
                                                    0)
                                            ),
                                            "Não encontrado")
                                    )</f>
        <v>0</v>
      </c>
      <c r="W595" s="72">
        <f>V595*G595/1</f>
        <v>0</v>
      </c>
      <c r="X595" s="72">
        <f>IF(
                        C595="INSUMO",
                                        IFERROR(
                                            IF(
                                                INDEX(
                                                    Insumos!C:C,
                                                    MATCH(
                                                        A595&amp;B595,
                                                        Insumos!I:I,
                                                        0)
                                                )="Outro",
                                                INDEX(
                                                    Insumos!F:F,
                                                    MATCH(
                                                        A595&amp;B595,
                                                        Insumos!I:I,
                                                        0)
                                                ),
                                                0
                                            ),
                                            "Não encontrado"),
                                        IFERROR(
                                            INDEX(Y:Y,
                                                MATCH(
                                                    A595&amp;B595,AG:AG,
                                                    0)
                                            ),
                                            "Não encontrado")
                                    )</f>
        <v>0</v>
      </c>
      <c r="Y595" s="72">
        <f>X595*G595/1</f>
        <v>0</v>
      </c>
      <c r="Z595" s="72">
        <f>IF(
                            C595="INSUMO",
                            IFERROR(
                                INDEX(
                                    Insumos!F:F,
                                    MATCH(
                                        A595&amp;B595,
                                        Insumos!I:I,
                                        0)
                                ),
                                "Não encontrado"),
                            IFERROR(
                                INDEX(AA:AA,
                                    MATCH(
                                        A595&amp;B595,AG:AG,
                                        0)
                                ),
                                "Não encontrado")
                        )</f>
        <v>79.81</v>
      </c>
      <c r="AA595" s="72">
        <f>G595*Z595</f>
        <v>79.81</v>
      </c>
      <c r="AB595" s="73"/>
      <c r="AC595" s="73"/>
      <c r="AD595" s="70" t="s">
        <v>39</v>
      </c>
      <c r="AE595" s="74"/>
      <c r="AF595" s="74"/>
    </row>
    <row r="596" spans="1:33" x14ac:dyDescent="0.25">
      <c r="A596" s="136" t="s">
        <v>669</v>
      </c>
      <c r="B596" s="51" t="s">
        <v>76</v>
      </c>
      <c r="C596" s="52" t="s">
        <v>39</v>
      </c>
      <c r="D596" s="53" t="s">
        <v>40</v>
      </c>
      <c r="E596" s="53" t="s">
        <v>670</v>
      </c>
      <c r="F596" s="54" t="s">
        <v>78</v>
      </c>
      <c r="G596" s="55"/>
      <c r="H596" s="56"/>
      <c r="I596" s="56">
        <f>SUM(I597:I599)</f>
        <v>175.27</v>
      </c>
      <c r="J596" s="56"/>
      <c r="K596" s="56">
        <f>SUM(K597:K599)</f>
        <v>54.214618919999999</v>
      </c>
      <c r="L596" s="56"/>
      <c r="M596" s="56">
        <f>SUM(M597:M599)</f>
        <v>47.074618919999999</v>
      </c>
      <c r="N596" s="56"/>
      <c r="O596" s="56">
        <f>SUM(O597:O599)</f>
        <v>0</v>
      </c>
      <c r="P596" s="56"/>
      <c r="Q596" s="56">
        <f>SUM(Q597:Q599)</f>
        <v>0</v>
      </c>
      <c r="R596" s="56"/>
      <c r="S596" s="56">
        <f>SUM(S597:S599)</f>
        <v>0</v>
      </c>
      <c r="T596" s="56"/>
      <c r="U596" s="56">
        <f>SUM(U597:U599)</f>
        <v>0</v>
      </c>
      <c r="V596" s="56"/>
      <c r="W596" s="56">
        <f>SUM(W597:W599)</f>
        <v>0</v>
      </c>
      <c r="X596" s="56"/>
      <c r="Y596" s="56">
        <f>SUM(Y597:Y599)</f>
        <v>7.1399999999999988</v>
      </c>
      <c r="Z596" s="56"/>
      <c r="AA596" s="56">
        <f>SUM(AA597:AA599)</f>
        <v>229.48461892</v>
      </c>
      <c r="AB596" s="57" t="s">
        <v>39</v>
      </c>
      <c r="AC596" s="57"/>
      <c r="AD596" s="53" t="s">
        <v>39</v>
      </c>
      <c r="AE596" s="58" t="s">
        <v>39</v>
      </c>
      <c r="AF596" s="58" t="s">
        <v>79</v>
      </c>
      <c r="AG596" t="str">
        <f>A596&amp;B596&amp;C596</f>
        <v>0135PRÓPRIA</v>
      </c>
    </row>
    <row r="597" spans="1:33" x14ac:dyDescent="0.25">
      <c r="A597" s="137" t="s">
        <v>189</v>
      </c>
      <c r="B597" s="68" t="s">
        <v>38</v>
      </c>
      <c r="C597" s="69" t="s">
        <v>86</v>
      </c>
      <c r="D597" s="70" t="s">
        <v>40</v>
      </c>
      <c r="E597" s="70" t="s">
        <v>190</v>
      </c>
      <c r="F597" s="71" t="s">
        <v>90</v>
      </c>
      <c r="G597" s="71">
        <v>0.7</v>
      </c>
      <c r="H597" s="72">
        <f>IF(
                        C597="INSUMO",
                                        IFERROR(
                                            IF(
                                                INDEX(
                                                    Insumos!C:C,
                                                    MATCH(
                                                        A597&amp;B597,
                                                        Insumos!I:I,
                                                        0)
                                                )="Material",
                                                INDEX(
                                                    Insumos!F:F,
                                                    MATCH(
                                                        A597&amp;B597,
                                                        Insumos!I:I,
                                                        0)
                                                ),
                                                0
                                            ),
                                            "Não encontrado"),
                                        IFERROR(
                                            INDEX(I:I,
                                                MATCH(
                                                    A597&amp;B597,AG:AG,
                                                    0)
                                            ),
                                            "Não encontrado")
                                    )</f>
        <v>0</v>
      </c>
      <c r="I597" s="72">
        <f>H597*G597/1</f>
        <v>0</v>
      </c>
      <c r="J597" s="72">
        <f t="shared" ref="J597:K599" si="355">T597 + N597 + L597 + X597 + R597 + P597 + V597</f>
        <v>30.794416399999996</v>
      </c>
      <c r="K597" s="72">
        <f t="shared" si="355"/>
        <v>21.556091479999999</v>
      </c>
      <c r="L597" s="72">
        <f>IF(
                        C597="INSUMO",
                                        IFERROR(
                                            IF(
                                                INDEX(
                                                    Insumos!C:C,
                                                    MATCH(
                                                        A597&amp;B597,
                                                        Insumos!I:I,
                                                        0)
                                                )="Mao_obra",
                                                INDEX(
                                                    Insumos!F:F,
                                                    MATCH(
                                                        A597&amp;B597,
                                                        Insumos!I:I,
                                                        0)
                                                ),
                                                0
                                            ),
                                            "Não encontrado"),
                                        IFERROR(
                                            INDEX(M:M,
                                                MATCH(
                                                    A597&amp;B597,AG:AG,
                                                    0)
                                            ),
                                            "Não encontrado")
                                    )</f>
        <v>25.694416399999998</v>
      </c>
      <c r="M597" s="72">
        <f>L597*G597/1</f>
        <v>17.986091479999999</v>
      </c>
      <c r="N597" s="72">
        <f>IF(
                        C597="INSUMO",
                                        IFERROR(
                                            IF(
                                                INDEX(
                                                    Insumos!C:C,
                                                    MATCH(
                                                        A597&amp;B597,
                                                        Insumos!I:I,
                                                        0)
                                                )="Equipamento",
                                                INDEX(
                                                    Insumos!F:F,
                                                    MATCH(
                                                        A597&amp;B597,
                                                        Insumos!I:I,
                                                        0)
                                                ),
                                                0
                                            ),
                                            "Não encontrado"),
                                        IFERROR(
                                            INDEX(O:O,
                                                MATCH(
                                                    A597&amp;B597,AG:AG,
                                                    0)
                                            ),
                                            "Não encontrado")
                                    )</f>
        <v>0</v>
      </c>
      <c r="O597" s="72">
        <f>N597*G597/1</f>
        <v>0</v>
      </c>
      <c r="P597" s="72">
        <f>IF(
                        C597="INSUMO",
                                        IFERROR(
                                            IF(
                                                INDEX(
                                                    Insumos!C:C,
                                                    MATCH(
                                                        A597&amp;B597,
                                                        Insumos!I:I,
                                                        0)
                                                )="Transporte",
                                                INDEX(
                                                    Insumos!F:F,
                                                    MATCH(
                                                        A597&amp;B597,
                                                        Insumos!I:I,
                                                        0)
                                                ),
                                                0
                                            ),
                                            "Não encontrado"),
                                        IFERROR(
                                            INDEX(Q:Q,
                                                MATCH(
                                                    A597&amp;B597,AG:AG,
                                                    0)
                                            ),
                                            "Não encontrado")
                                    )</f>
        <v>0</v>
      </c>
      <c r="Q597" s="72">
        <f>P597*G597/1</f>
        <v>0</v>
      </c>
      <c r="R597" s="72">
        <f>IF(
                        C597="INSUMO",
                                        IFERROR(
                                            IF(
                                                INDEX(
                                                    Insumos!C:C,
                                                    MATCH(
                                                        A597&amp;B597,
                                                        Insumos!I:I,
                                                        0)
                                                )="Terceirizados",
                                                INDEX(
                                                    Insumos!F:F,
                                                    MATCH(
                                                        A597&amp;B597,
                                                        Insumos!I:I,
                                                        0)
                                                ),
                                                0
                                            ),
                                            "Não encontrado"),
                                        IFERROR(
                                            INDEX(S:S,
                                                MATCH(
                                                    A597&amp;B597,AG:AG,
                                                    0)
                                            ),
                                            "Não encontrado")
                                    )</f>
        <v>0</v>
      </c>
      <c r="S597" s="72">
        <f>R597*G597/1</f>
        <v>0</v>
      </c>
      <c r="T597" s="72">
        <f>IF(
                        C597="INSUMO",
                                        IFERROR(
                                            IF(
                                                INDEX(
                                                    Insumos!C:C,
                                                    MATCH(
                                                        A597&amp;B597,
                                                        Insumos!I:I,
                                                        0)
                                                )="Comissionamento",
                                                INDEX(
                                                    Insumos!F:F,
                                                    MATCH(
                                                        A597&amp;B597,
                                                        Insumos!I:I,
                                                        0)
                                                ),
                                                0
                                            ),
                                            "Não encontrado"),
                                        IFERROR(
                                            INDEX(U:U,
                                                MATCH(
                                                    A597&amp;B597,AG:AG,
                                                    0)
                                            ),
                                            "Não encontrado")
                                    )</f>
        <v>0</v>
      </c>
      <c r="U597" s="72">
        <f>T597*G597/1</f>
        <v>0</v>
      </c>
      <c r="V597" s="72">
        <f>IF(
                        C597="INSUMO",
                                        IFERROR(
                                            IF(
                                                INDEX(
                                                    Insumos!C:C,
                                                    MATCH(
                                                        A597&amp;B597,
                                                        Insumos!I:I,
                                                        0)
                                                )="Verba",
                                                INDEX(
                                                    Insumos!F:F,
                                                    MATCH(
                                                        A597&amp;B597,
                                                        Insumos!I:I,
                                                        0)
                                                ),
                                                0
                                            ),
                                            "Não encontrado"),
                                        IFERROR(
                                            INDEX(W:W,
                                                MATCH(
                                                    A597&amp;B597,AG:AG,
                                                    0)
                                            ),
                                            "Não encontrado")
                                    )</f>
        <v>0</v>
      </c>
      <c r="W597" s="72">
        <f>V597*G597/1</f>
        <v>0</v>
      </c>
      <c r="X597" s="72">
        <f>IF(
                        C597="INSUMO",
                                        IFERROR(
                                            IF(
                                                INDEX(
                                                    Insumos!C:C,
                                                    MATCH(
                                                        A597&amp;B597,
                                                        Insumos!I:I,
                                                        0)
                                                )="Outro",
                                                INDEX(
                                                    Insumos!F:F,
                                                    MATCH(
                                                        A597&amp;B597,
                                                        Insumos!I:I,
                                                        0)
                                                ),
                                                0
                                            ),
                                            "Não encontrado"),
                                        IFERROR(
                                            INDEX(Y:Y,
                                                MATCH(
                                                    A597&amp;B597,AG:AG,
                                                    0)
                                            ),
                                            "Não encontrado")
                                    )</f>
        <v>5.0999999999999996</v>
      </c>
      <c r="Y597" s="72">
        <f>X597*G597/1</f>
        <v>3.5699999999999994</v>
      </c>
      <c r="Z597" s="72">
        <f>IF(
                            C597="INSUMO",
                            IFERROR(
                                INDEX(
                                    Insumos!F:F,
                                    MATCH(
                                        A597&amp;B597,
                                        Insumos!I:I,
                                        0)
                                ),
                                "Não encontrado"),
                            IFERROR(
                                INDEX(AA:AA,
                                    MATCH(
                                        A597&amp;B597,AG:AG,
                                        0)
                                ),
                                "Não encontrado")
                        )</f>
        <v>30.794416399999999</v>
      </c>
      <c r="AA597" s="72">
        <f>G597*Z597</f>
        <v>21.556091479999999</v>
      </c>
      <c r="AB597" s="73"/>
      <c r="AC597" s="73"/>
      <c r="AD597" s="70" t="s">
        <v>39</v>
      </c>
      <c r="AE597" s="74"/>
      <c r="AF597" s="74"/>
    </row>
    <row r="598" spans="1:33" x14ac:dyDescent="0.25">
      <c r="A598" s="138" t="s">
        <v>191</v>
      </c>
      <c r="B598" s="60" t="s">
        <v>38</v>
      </c>
      <c r="C598" s="61" t="s">
        <v>86</v>
      </c>
      <c r="D598" s="62" t="s">
        <v>40</v>
      </c>
      <c r="E598" s="62" t="s">
        <v>192</v>
      </c>
      <c r="F598" s="63" t="s">
        <v>90</v>
      </c>
      <c r="G598" s="63">
        <v>0.7</v>
      </c>
      <c r="H598" s="64">
        <f>IF(
                        C598="INSUMO",
                                        IFERROR(
                                            IF(
                                                INDEX(
                                                    Insumos!C:C,
                                                    MATCH(
                                                        A598&amp;B598,
                                                        Insumos!I:I,
                                                        0)
                                                )="Material",
                                                INDEX(
                                                    Insumos!F:F,
                                                    MATCH(
                                                        A598&amp;B598,
                                                        Insumos!I:I,
                                                        0)
                                                ),
                                                0
                                            ),
                                            "Não encontrado"),
                                        IFERROR(
                                            INDEX(I:I,
                                                MATCH(
                                                    A598&amp;B598,AG:AG,
                                                    0)
                                            ),
                                            "Não encontrado")
                                    )</f>
        <v>0</v>
      </c>
      <c r="I598" s="64">
        <f>H598*G598/1</f>
        <v>0</v>
      </c>
      <c r="J598" s="64">
        <f t="shared" si="355"/>
        <v>46.655039200000004</v>
      </c>
      <c r="K598" s="64">
        <f t="shared" si="355"/>
        <v>32.65852744</v>
      </c>
      <c r="L598" s="64">
        <f>IF(
                        C598="INSUMO",
                                        IFERROR(
                                            IF(
                                                INDEX(
                                                    Insumos!C:C,
                                                    MATCH(
                                                        A598&amp;B598,
                                                        Insumos!I:I,
                                                        0)
                                                )="Mao_obra",
                                                INDEX(
                                                    Insumos!F:F,
                                                    MATCH(
                                                        A598&amp;B598,
                                                        Insumos!I:I,
                                                        0)
                                                ),
                                                0
                                            ),
                                            "Não encontrado"),
                                        IFERROR(
                                            INDEX(M:M,
                                                MATCH(
                                                    A598&amp;B598,AG:AG,
                                                    0)
                                            ),
                                            "Não encontrado")
                                    )</f>
        <v>41.555039200000003</v>
      </c>
      <c r="M598" s="64">
        <f>L598*G598/1</f>
        <v>29.08852744</v>
      </c>
      <c r="N598" s="64">
        <f>IF(
                        C598="INSUMO",
                                        IFERROR(
                                            IF(
                                                INDEX(
                                                    Insumos!C:C,
                                                    MATCH(
                                                        A598&amp;B598,
                                                        Insumos!I:I,
                                                        0)
                                                )="Equipamento",
                                                INDEX(
                                                    Insumos!F:F,
                                                    MATCH(
                                                        A598&amp;B598,
                                                        Insumos!I:I,
                                                        0)
                                                ),
                                                0
                                            ),
                                            "Não encontrado"),
                                        IFERROR(
                                            INDEX(O:O,
                                                MATCH(
                                                    A598&amp;B598,AG:AG,
                                                    0)
                                            ),
                                            "Não encontrado")
                                    )</f>
        <v>0</v>
      </c>
      <c r="O598" s="64">
        <f>N598*G598/1</f>
        <v>0</v>
      </c>
      <c r="P598" s="64">
        <f>IF(
                        C598="INSUMO",
                                        IFERROR(
                                            IF(
                                                INDEX(
                                                    Insumos!C:C,
                                                    MATCH(
                                                        A598&amp;B598,
                                                        Insumos!I:I,
                                                        0)
                                                )="Transporte",
                                                INDEX(
                                                    Insumos!F:F,
                                                    MATCH(
                                                        A598&amp;B598,
                                                        Insumos!I:I,
                                                        0)
                                                ),
                                                0
                                            ),
                                            "Não encontrado"),
                                        IFERROR(
                                            INDEX(Q:Q,
                                                MATCH(
                                                    A598&amp;B598,AG:AG,
                                                    0)
                                            ),
                                            "Não encontrado")
                                    )</f>
        <v>0</v>
      </c>
      <c r="Q598" s="64">
        <f>P598*G598/1</f>
        <v>0</v>
      </c>
      <c r="R598" s="64">
        <f>IF(
                        C598="INSUMO",
                                        IFERROR(
                                            IF(
                                                INDEX(
                                                    Insumos!C:C,
                                                    MATCH(
                                                        A598&amp;B598,
                                                        Insumos!I:I,
                                                        0)
                                                )="Terceirizados",
                                                INDEX(
                                                    Insumos!F:F,
                                                    MATCH(
                                                        A598&amp;B598,
                                                        Insumos!I:I,
                                                        0)
                                                ),
                                                0
                                            ),
                                            "Não encontrado"),
                                        IFERROR(
                                            INDEX(S:S,
                                                MATCH(
                                                    A598&amp;B598,AG:AG,
                                                    0)
                                            ),
                                            "Não encontrado")
                                    )</f>
        <v>0</v>
      </c>
      <c r="S598" s="64">
        <f>R598*G598/1</f>
        <v>0</v>
      </c>
      <c r="T598" s="64">
        <f>IF(
                        C598="INSUMO",
                                        IFERROR(
                                            IF(
                                                INDEX(
                                                    Insumos!C:C,
                                                    MATCH(
                                                        A598&amp;B598,
                                                        Insumos!I:I,
                                                        0)
                                                )="Comissionamento",
                                                INDEX(
                                                    Insumos!F:F,
                                                    MATCH(
                                                        A598&amp;B598,
                                                        Insumos!I:I,
                                                        0)
                                                ),
                                                0
                                            ),
                                            "Não encontrado"),
                                        IFERROR(
                                            INDEX(U:U,
                                                MATCH(
                                                    A598&amp;B598,AG:AG,
                                                    0)
                                            ),
                                            "Não encontrado")
                                    )</f>
        <v>0</v>
      </c>
      <c r="U598" s="64">
        <f>T598*G598/1</f>
        <v>0</v>
      </c>
      <c r="V598" s="64">
        <f>IF(
                        C598="INSUMO",
                                        IFERROR(
                                            IF(
                                                INDEX(
                                                    Insumos!C:C,
                                                    MATCH(
                                                        A598&amp;B598,
                                                        Insumos!I:I,
                                                        0)
                                                )="Verba",
                                                INDEX(
                                                    Insumos!F:F,
                                                    MATCH(
                                                        A598&amp;B598,
                                                        Insumos!I:I,
                                                        0)
                                                ),
                                                0
                                            ),
                                            "Não encontrado"),
                                        IFERROR(
                                            INDEX(W:W,
                                                MATCH(
                                                    A598&amp;B598,AG:AG,
                                                    0)
                                            ),
                                            "Não encontrado")
                                    )</f>
        <v>0</v>
      </c>
      <c r="W598" s="64">
        <f>V598*G598/1</f>
        <v>0</v>
      </c>
      <c r="X598" s="64">
        <f>IF(
                        C598="INSUMO",
                                        IFERROR(
                                            IF(
                                                INDEX(
                                                    Insumos!C:C,
                                                    MATCH(
                                                        A598&amp;B598,
                                                        Insumos!I:I,
                                                        0)
                                                )="Outro",
                                                INDEX(
                                                    Insumos!F:F,
                                                    MATCH(
                                                        A598&amp;B598,
                                                        Insumos!I:I,
                                                        0)
                                                ),
                                                0
                                            ),
                                            "Não encontrado"),
                                        IFERROR(
                                            INDEX(Y:Y,
                                                MATCH(
                                                    A598&amp;B598,AG:AG,
                                                    0)
                                            ),
                                            "Não encontrado")
                                    )</f>
        <v>5.0999999999999996</v>
      </c>
      <c r="Y598" s="64">
        <f>X598*G598/1</f>
        <v>3.5699999999999994</v>
      </c>
      <c r="Z598" s="64">
        <f>IF(
                            C598="INSUMO",
                            IFERROR(
                                INDEX(
                                    Insumos!F:F,
                                    MATCH(
                                        A598&amp;B598,
                                        Insumos!I:I,
                                        0)
                                ),
                                "Não encontrado"),
                            IFERROR(
                                INDEX(AA:AA,
                                    MATCH(
                                        A598&amp;B598,AG:AG,
                                        0)
                                ),
                                "Não encontrado")
                        )</f>
        <v>46.655039200000004</v>
      </c>
      <c r="AA598" s="64">
        <f>G598*Z598</f>
        <v>32.65852744</v>
      </c>
      <c r="AB598" s="65"/>
      <c r="AC598" s="65"/>
      <c r="AD598" s="62" t="s">
        <v>39</v>
      </c>
      <c r="AE598" s="66"/>
      <c r="AF598" s="66"/>
    </row>
    <row r="599" spans="1:33" x14ac:dyDescent="0.25">
      <c r="A599" s="137" t="s">
        <v>671</v>
      </c>
      <c r="B599" s="68" t="s">
        <v>76</v>
      </c>
      <c r="C599" s="69" t="s">
        <v>45</v>
      </c>
      <c r="D599" s="70" t="s">
        <v>40</v>
      </c>
      <c r="E599" s="70" t="s">
        <v>670</v>
      </c>
      <c r="F599" s="71" t="s">
        <v>78</v>
      </c>
      <c r="G599" s="71">
        <v>1</v>
      </c>
      <c r="H599" s="72">
        <f>IF(
                        C599="INSUMO",
                                        IFERROR(
                                            IF(
                                                INDEX(
                                                    Insumos!C:C,
                                                    MATCH(
                                                        A599&amp;B599,
                                                        Insumos!I:I,
                                                        0)
                                                )="Material",
                                                INDEX(
                                                    Insumos!F:F,
                                                    MATCH(
                                                        A599&amp;B599,
                                                        Insumos!I:I,
                                                        0)
                                                ),
                                                0
                                            ),
                                            "Não encontrado"),
                                        IFERROR(
                                            INDEX(I:I,
                                                MATCH(
                                                    A599&amp;B599,AG:AG,
                                                    0)
                                            ),
                                            "Não encontrado")
                                    )</f>
        <v>175.27</v>
      </c>
      <c r="I599" s="72">
        <f>H599*G599/1</f>
        <v>175.27</v>
      </c>
      <c r="J599" s="72">
        <f t="shared" si="355"/>
        <v>0</v>
      </c>
      <c r="K599" s="72">
        <f t="shared" si="355"/>
        <v>0</v>
      </c>
      <c r="L599" s="72">
        <f>IF(
                        C599="INSUMO",
                                        IFERROR(
                                            IF(
                                                INDEX(
                                                    Insumos!C:C,
                                                    MATCH(
                                                        A599&amp;B599,
                                                        Insumos!I:I,
                                                        0)
                                                )="Mao_obra",
                                                INDEX(
                                                    Insumos!F:F,
                                                    MATCH(
                                                        A599&amp;B599,
                                                        Insumos!I:I,
                                                        0)
                                                ),
                                                0
                                            ),
                                            "Não encontrado"),
                                        IFERROR(
                                            INDEX(M:M,
                                                MATCH(
                                                    A599&amp;B599,AG:AG,
                                                    0)
                                            ),
                                            "Não encontrado")
                                    )</f>
        <v>0</v>
      </c>
      <c r="M599" s="72">
        <f>L599*G599/1</f>
        <v>0</v>
      </c>
      <c r="N599" s="72">
        <f>IF(
                        C599="INSUMO",
                                        IFERROR(
                                            IF(
                                                INDEX(
                                                    Insumos!C:C,
                                                    MATCH(
                                                        A599&amp;B599,
                                                        Insumos!I:I,
                                                        0)
                                                )="Equipamento",
                                                INDEX(
                                                    Insumos!F:F,
                                                    MATCH(
                                                        A599&amp;B599,
                                                        Insumos!I:I,
                                                        0)
                                                ),
                                                0
                                            ),
                                            "Não encontrado"),
                                        IFERROR(
                                            INDEX(O:O,
                                                MATCH(
                                                    A599&amp;B599,AG:AG,
                                                    0)
                                            ),
                                            "Não encontrado")
                                    )</f>
        <v>0</v>
      </c>
      <c r="O599" s="72">
        <f>N599*G599/1</f>
        <v>0</v>
      </c>
      <c r="P599" s="72">
        <f>IF(
                        C599="INSUMO",
                                        IFERROR(
                                            IF(
                                                INDEX(
                                                    Insumos!C:C,
                                                    MATCH(
                                                        A599&amp;B599,
                                                        Insumos!I:I,
                                                        0)
                                                )="Transporte",
                                                INDEX(
                                                    Insumos!F:F,
                                                    MATCH(
                                                        A599&amp;B599,
                                                        Insumos!I:I,
                                                        0)
                                                ),
                                                0
                                            ),
                                            "Não encontrado"),
                                        IFERROR(
                                            INDEX(Q:Q,
                                                MATCH(
                                                    A599&amp;B599,AG:AG,
                                                    0)
                                            ),
                                            "Não encontrado")
                                    )</f>
        <v>0</v>
      </c>
      <c r="Q599" s="72">
        <f>P599*G599/1</f>
        <v>0</v>
      </c>
      <c r="R599" s="72">
        <f>IF(
                        C599="INSUMO",
                                        IFERROR(
                                            IF(
                                                INDEX(
                                                    Insumos!C:C,
                                                    MATCH(
                                                        A599&amp;B599,
                                                        Insumos!I:I,
                                                        0)
                                                )="Terceirizados",
                                                INDEX(
                                                    Insumos!F:F,
                                                    MATCH(
                                                        A599&amp;B599,
                                                        Insumos!I:I,
                                                        0)
                                                ),
                                                0
                                            ),
                                            "Não encontrado"),
                                        IFERROR(
                                            INDEX(S:S,
                                                MATCH(
                                                    A599&amp;B599,AG:AG,
                                                    0)
                                            ),
                                            "Não encontrado")
                                    )</f>
        <v>0</v>
      </c>
      <c r="S599" s="72">
        <f>R599*G599/1</f>
        <v>0</v>
      </c>
      <c r="T599" s="72">
        <f>IF(
                        C599="INSUMO",
                                        IFERROR(
                                            IF(
                                                INDEX(
                                                    Insumos!C:C,
                                                    MATCH(
                                                        A599&amp;B599,
                                                        Insumos!I:I,
                                                        0)
                                                )="Comissionamento",
                                                INDEX(
                                                    Insumos!F:F,
                                                    MATCH(
                                                        A599&amp;B599,
                                                        Insumos!I:I,
                                                        0)
                                                ),
                                                0
                                            ),
                                            "Não encontrado"),
                                        IFERROR(
                                            INDEX(U:U,
                                                MATCH(
                                                    A599&amp;B599,AG:AG,
                                                    0)
                                            ),
                                            "Não encontrado")
                                    )</f>
        <v>0</v>
      </c>
      <c r="U599" s="72">
        <f>T599*G599/1</f>
        <v>0</v>
      </c>
      <c r="V599" s="72">
        <f>IF(
                        C599="INSUMO",
                                        IFERROR(
                                            IF(
                                                INDEX(
                                                    Insumos!C:C,
                                                    MATCH(
                                                        A599&amp;B599,
                                                        Insumos!I:I,
                                                        0)
                                                )="Verba",
                                                INDEX(
                                                    Insumos!F:F,
                                                    MATCH(
                                                        A599&amp;B599,
                                                        Insumos!I:I,
                                                        0)
                                                ),
                                                0
                                            ),
                                            "Não encontrado"),
                                        IFERROR(
                                            INDEX(W:W,
                                                MATCH(
                                                    A599&amp;B599,AG:AG,
                                                    0)
                                            ),
                                            "Não encontrado")
                                    )</f>
        <v>0</v>
      </c>
      <c r="W599" s="72">
        <f>V599*G599/1</f>
        <v>0</v>
      </c>
      <c r="X599" s="72">
        <f>IF(
                        C599="INSUMO",
                                        IFERROR(
                                            IF(
                                                INDEX(
                                                    Insumos!C:C,
                                                    MATCH(
                                                        A599&amp;B599,
                                                        Insumos!I:I,
                                                        0)
                                                )="Outro",
                                                INDEX(
                                                    Insumos!F:F,
                                                    MATCH(
                                                        A599&amp;B599,
                                                        Insumos!I:I,
                                                        0)
                                                ),
                                                0
                                            ),
                                            "Não encontrado"),
                                        IFERROR(
                                            INDEX(Y:Y,
                                                MATCH(
                                                    A599&amp;B599,AG:AG,
                                                    0)
                                            ),
                                            "Não encontrado")
                                    )</f>
        <v>0</v>
      </c>
      <c r="Y599" s="72">
        <f>X599*G599/1</f>
        <v>0</v>
      </c>
      <c r="Z599" s="72">
        <f>IF(
                            C599="INSUMO",
                            IFERROR(
                                INDEX(
                                    Insumos!F:F,
                                    MATCH(
                                        A599&amp;B599,
                                        Insumos!I:I,
                                        0)
                                ),
                                "Não encontrado"),
                            IFERROR(
                                INDEX(AA:AA,
                                    MATCH(
                                        A599&amp;B599,AG:AG,
                                        0)
                                ),
                                "Não encontrado")
                        )</f>
        <v>175.27</v>
      </c>
      <c r="AA599" s="72">
        <f>G599*Z599</f>
        <v>175.27</v>
      </c>
      <c r="AB599" s="73"/>
      <c r="AC599" s="73"/>
      <c r="AD599" s="70" t="s">
        <v>39</v>
      </c>
      <c r="AE599" s="74"/>
      <c r="AF599" s="74"/>
    </row>
    <row r="600" spans="1:33" x14ac:dyDescent="0.25">
      <c r="A600" s="136" t="s">
        <v>672</v>
      </c>
      <c r="B600" s="51" t="s">
        <v>76</v>
      </c>
      <c r="C600" s="52" t="s">
        <v>39</v>
      </c>
      <c r="D600" s="53" t="s">
        <v>40</v>
      </c>
      <c r="E600" s="53" t="s">
        <v>673</v>
      </c>
      <c r="F600" s="54" t="s">
        <v>78</v>
      </c>
      <c r="G600" s="55"/>
      <c r="H600" s="56"/>
      <c r="I600" s="56">
        <f>SUM(I601:I603)</f>
        <v>8.4499999999999993</v>
      </c>
      <c r="J600" s="56"/>
      <c r="K600" s="56">
        <f>SUM(K601:K603)</f>
        <v>13.166407452000001</v>
      </c>
      <c r="L600" s="56"/>
      <c r="M600" s="56">
        <f>SUM(M601:M603)</f>
        <v>11.432407452</v>
      </c>
      <c r="N600" s="56"/>
      <c r="O600" s="56">
        <f>SUM(O601:O603)</f>
        <v>0</v>
      </c>
      <c r="P600" s="56"/>
      <c r="Q600" s="56">
        <f>SUM(Q601:Q603)</f>
        <v>0</v>
      </c>
      <c r="R600" s="56"/>
      <c r="S600" s="56">
        <f>SUM(S601:S603)</f>
        <v>0</v>
      </c>
      <c r="T600" s="56"/>
      <c r="U600" s="56">
        <f>SUM(U601:U603)</f>
        <v>0</v>
      </c>
      <c r="V600" s="56"/>
      <c r="W600" s="56">
        <f>SUM(W601:W603)</f>
        <v>0</v>
      </c>
      <c r="X600" s="56"/>
      <c r="Y600" s="56">
        <f>SUM(Y601:Y603)</f>
        <v>1.734</v>
      </c>
      <c r="Z600" s="56"/>
      <c r="AA600" s="56">
        <f>SUM(AA601:AA603)</f>
        <v>21.616407452000001</v>
      </c>
      <c r="AB600" s="57" t="s">
        <v>39</v>
      </c>
      <c r="AC600" s="57"/>
      <c r="AD600" s="53" t="s">
        <v>39</v>
      </c>
      <c r="AE600" s="58" t="s">
        <v>39</v>
      </c>
      <c r="AF600" s="58" t="s">
        <v>79</v>
      </c>
      <c r="AG600" t="str">
        <f>A600&amp;B600&amp;C600</f>
        <v>0136PRÓPRIA</v>
      </c>
    </row>
    <row r="601" spans="1:33" x14ac:dyDescent="0.25">
      <c r="A601" s="137" t="s">
        <v>189</v>
      </c>
      <c r="B601" s="68" t="s">
        <v>38</v>
      </c>
      <c r="C601" s="69" t="s">
        <v>86</v>
      </c>
      <c r="D601" s="70" t="s">
        <v>40</v>
      </c>
      <c r="E601" s="70" t="s">
        <v>190</v>
      </c>
      <c r="F601" s="71" t="s">
        <v>90</v>
      </c>
      <c r="G601" s="71">
        <v>0.17</v>
      </c>
      <c r="H601" s="72">
        <f>IF(
                        C601="INSUMO",
                                        IFERROR(
                                            IF(
                                                INDEX(
                                                    Insumos!C:C,
                                                    MATCH(
                                                        A601&amp;B601,
                                                        Insumos!I:I,
                                                        0)
                                                )="Material",
                                                INDEX(
                                                    Insumos!F:F,
                                                    MATCH(
                                                        A601&amp;B601,
                                                        Insumos!I:I,
                                                        0)
                                                ),
                                                0
                                            ),
                                            "Não encontrado"),
                                        IFERROR(
                                            INDEX(I:I,
                                                MATCH(
                                                    A601&amp;B601,AG:AG,
                                                    0)
                                            ),
                                            "Não encontrado")
                                    )</f>
        <v>0</v>
      </c>
      <c r="I601" s="72">
        <f>H601*G601/1</f>
        <v>0</v>
      </c>
      <c r="J601" s="72">
        <f t="shared" ref="J601:K603" si="356">T601 + N601 + L601 + X601 + R601 + P601 + V601</f>
        <v>30.794416399999996</v>
      </c>
      <c r="K601" s="72">
        <f t="shared" si="356"/>
        <v>5.2350507879999997</v>
      </c>
      <c r="L601" s="72">
        <f>IF(
                        C601="INSUMO",
                                        IFERROR(
                                            IF(
                                                INDEX(
                                                    Insumos!C:C,
                                                    MATCH(
                                                        A601&amp;B601,
                                                        Insumos!I:I,
                                                        0)
                                                )="Mao_obra",
                                                INDEX(
                                                    Insumos!F:F,
                                                    MATCH(
                                                        A601&amp;B601,
                                                        Insumos!I:I,
                                                        0)
                                                ),
                                                0
                                            ),
                                            "Não encontrado"),
                                        IFERROR(
                                            INDEX(M:M,
                                                MATCH(
                                                    A601&amp;B601,AG:AG,
                                                    0)
                                            ),
                                            "Não encontrado")
                                    )</f>
        <v>25.694416399999998</v>
      </c>
      <c r="M601" s="72">
        <f>L601*G601/1</f>
        <v>4.3680507879999997</v>
      </c>
      <c r="N601" s="72">
        <f>IF(
                        C601="INSUMO",
                                        IFERROR(
                                            IF(
                                                INDEX(
                                                    Insumos!C:C,
                                                    MATCH(
                                                        A601&amp;B601,
                                                        Insumos!I:I,
                                                        0)
                                                )="Equipamento",
                                                INDEX(
                                                    Insumos!F:F,
                                                    MATCH(
                                                        A601&amp;B601,
                                                        Insumos!I:I,
                                                        0)
                                                ),
                                                0
                                            ),
                                            "Não encontrado"),
                                        IFERROR(
                                            INDEX(O:O,
                                                MATCH(
                                                    A601&amp;B601,AG:AG,
                                                    0)
                                            ),
                                            "Não encontrado")
                                    )</f>
        <v>0</v>
      </c>
      <c r="O601" s="72">
        <f>N601*G601/1</f>
        <v>0</v>
      </c>
      <c r="P601" s="72">
        <f>IF(
                        C601="INSUMO",
                                        IFERROR(
                                            IF(
                                                INDEX(
                                                    Insumos!C:C,
                                                    MATCH(
                                                        A601&amp;B601,
                                                        Insumos!I:I,
                                                        0)
                                                )="Transporte",
                                                INDEX(
                                                    Insumos!F:F,
                                                    MATCH(
                                                        A601&amp;B601,
                                                        Insumos!I:I,
                                                        0)
                                                ),
                                                0
                                            ),
                                            "Não encontrado"),
                                        IFERROR(
                                            INDEX(Q:Q,
                                                MATCH(
                                                    A601&amp;B601,AG:AG,
                                                    0)
                                            ),
                                            "Não encontrado")
                                    )</f>
        <v>0</v>
      </c>
      <c r="Q601" s="72">
        <f>P601*G601/1</f>
        <v>0</v>
      </c>
      <c r="R601" s="72">
        <f>IF(
                        C601="INSUMO",
                                        IFERROR(
                                            IF(
                                                INDEX(
                                                    Insumos!C:C,
                                                    MATCH(
                                                        A601&amp;B601,
                                                        Insumos!I:I,
                                                        0)
                                                )="Terceirizados",
                                                INDEX(
                                                    Insumos!F:F,
                                                    MATCH(
                                                        A601&amp;B601,
                                                        Insumos!I:I,
                                                        0)
                                                ),
                                                0
                                            ),
                                            "Não encontrado"),
                                        IFERROR(
                                            INDEX(S:S,
                                                MATCH(
                                                    A601&amp;B601,AG:AG,
                                                    0)
                                            ),
                                            "Não encontrado")
                                    )</f>
        <v>0</v>
      </c>
      <c r="S601" s="72">
        <f>R601*G601/1</f>
        <v>0</v>
      </c>
      <c r="T601" s="72">
        <f>IF(
                        C601="INSUMO",
                                        IFERROR(
                                            IF(
                                                INDEX(
                                                    Insumos!C:C,
                                                    MATCH(
                                                        A601&amp;B601,
                                                        Insumos!I:I,
                                                        0)
                                                )="Comissionamento",
                                                INDEX(
                                                    Insumos!F:F,
                                                    MATCH(
                                                        A601&amp;B601,
                                                        Insumos!I:I,
                                                        0)
                                                ),
                                                0
                                            ),
                                            "Não encontrado"),
                                        IFERROR(
                                            INDEX(U:U,
                                                MATCH(
                                                    A601&amp;B601,AG:AG,
                                                    0)
                                            ),
                                            "Não encontrado")
                                    )</f>
        <v>0</v>
      </c>
      <c r="U601" s="72">
        <f>T601*G601/1</f>
        <v>0</v>
      </c>
      <c r="V601" s="72">
        <f>IF(
                        C601="INSUMO",
                                        IFERROR(
                                            IF(
                                                INDEX(
                                                    Insumos!C:C,
                                                    MATCH(
                                                        A601&amp;B601,
                                                        Insumos!I:I,
                                                        0)
                                                )="Verba",
                                                INDEX(
                                                    Insumos!F:F,
                                                    MATCH(
                                                        A601&amp;B601,
                                                        Insumos!I:I,
                                                        0)
                                                ),
                                                0
                                            ),
                                            "Não encontrado"),
                                        IFERROR(
                                            INDEX(W:W,
                                                MATCH(
                                                    A601&amp;B601,AG:AG,
                                                    0)
                                            ),
                                            "Não encontrado")
                                    )</f>
        <v>0</v>
      </c>
      <c r="W601" s="72">
        <f>V601*G601/1</f>
        <v>0</v>
      </c>
      <c r="X601" s="72">
        <f>IF(
                        C601="INSUMO",
                                        IFERROR(
                                            IF(
                                                INDEX(
                                                    Insumos!C:C,
                                                    MATCH(
                                                        A601&amp;B601,
                                                        Insumos!I:I,
                                                        0)
                                                )="Outro",
                                                INDEX(
                                                    Insumos!F:F,
                                                    MATCH(
                                                        A601&amp;B601,
                                                        Insumos!I:I,
                                                        0)
                                                ),
                                                0
                                            ),
                                            "Não encontrado"),
                                        IFERROR(
                                            INDEX(Y:Y,
                                                MATCH(
                                                    A601&amp;B601,AG:AG,
                                                    0)
                                            ),
                                            "Não encontrado")
                                    )</f>
        <v>5.0999999999999996</v>
      </c>
      <c r="Y601" s="72">
        <f>X601*G601/1</f>
        <v>0.86699999999999999</v>
      </c>
      <c r="Z601" s="72">
        <f>IF(
                            C601="INSUMO",
                            IFERROR(
                                INDEX(
                                    Insumos!F:F,
                                    MATCH(
                                        A601&amp;B601,
                                        Insumos!I:I,
                                        0)
                                ),
                                "Não encontrado"),
                            IFERROR(
                                INDEX(AA:AA,
                                    MATCH(
                                        A601&amp;B601,AG:AG,
                                        0)
                                ),
                                "Não encontrado")
                        )</f>
        <v>30.794416399999999</v>
      </c>
      <c r="AA601" s="72">
        <f>G601*Z601</f>
        <v>5.2350507880000006</v>
      </c>
      <c r="AB601" s="73"/>
      <c r="AC601" s="73"/>
      <c r="AD601" s="70" t="s">
        <v>39</v>
      </c>
      <c r="AE601" s="74"/>
      <c r="AF601" s="74"/>
    </row>
    <row r="602" spans="1:33" x14ac:dyDescent="0.25">
      <c r="A602" s="138" t="s">
        <v>191</v>
      </c>
      <c r="B602" s="60" t="s">
        <v>38</v>
      </c>
      <c r="C602" s="61" t="s">
        <v>86</v>
      </c>
      <c r="D602" s="62" t="s">
        <v>40</v>
      </c>
      <c r="E602" s="62" t="s">
        <v>192</v>
      </c>
      <c r="F602" s="63" t="s">
        <v>90</v>
      </c>
      <c r="G602" s="63">
        <v>0.17</v>
      </c>
      <c r="H602" s="64">
        <f>IF(
                        C602="INSUMO",
                                        IFERROR(
                                            IF(
                                                INDEX(
                                                    Insumos!C:C,
                                                    MATCH(
                                                        A602&amp;B602,
                                                        Insumos!I:I,
                                                        0)
                                                )="Material",
                                                INDEX(
                                                    Insumos!F:F,
                                                    MATCH(
                                                        A602&amp;B602,
                                                        Insumos!I:I,
                                                        0)
                                                ),
                                                0
                                            ),
                                            "Não encontrado"),
                                        IFERROR(
                                            INDEX(I:I,
                                                MATCH(
                                                    A602&amp;B602,AG:AG,
                                                    0)
                                            ),
                                            "Não encontrado")
                                    )</f>
        <v>0</v>
      </c>
      <c r="I602" s="64">
        <f>H602*G602/1</f>
        <v>0</v>
      </c>
      <c r="J602" s="64">
        <f t="shared" si="356"/>
        <v>46.655039200000004</v>
      </c>
      <c r="K602" s="64">
        <f t="shared" si="356"/>
        <v>7.9313566640000008</v>
      </c>
      <c r="L602" s="64">
        <f>IF(
                        C602="INSUMO",
                                        IFERROR(
                                            IF(
                                                INDEX(
                                                    Insumos!C:C,
                                                    MATCH(
                                                        A602&amp;B602,
                                                        Insumos!I:I,
                                                        0)
                                                )="Mao_obra",
                                                INDEX(
                                                    Insumos!F:F,
                                                    MATCH(
                                                        A602&amp;B602,
                                                        Insumos!I:I,
                                                        0)
                                                ),
                                                0
                                            ),
                                            "Não encontrado"),
                                        IFERROR(
                                            INDEX(M:M,
                                                MATCH(
                                                    A602&amp;B602,AG:AG,
                                                    0)
                                            ),
                                            "Não encontrado")
                                    )</f>
        <v>41.555039200000003</v>
      </c>
      <c r="M602" s="64">
        <f>L602*G602/1</f>
        <v>7.0643566640000008</v>
      </c>
      <c r="N602" s="64">
        <f>IF(
                        C602="INSUMO",
                                        IFERROR(
                                            IF(
                                                INDEX(
                                                    Insumos!C:C,
                                                    MATCH(
                                                        A602&amp;B602,
                                                        Insumos!I:I,
                                                        0)
                                                )="Equipamento",
                                                INDEX(
                                                    Insumos!F:F,
                                                    MATCH(
                                                        A602&amp;B602,
                                                        Insumos!I:I,
                                                        0)
                                                ),
                                                0
                                            ),
                                            "Não encontrado"),
                                        IFERROR(
                                            INDEX(O:O,
                                                MATCH(
                                                    A602&amp;B602,AG:AG,
                                                    0)
                                            ),
                                            "Não encontrado")
                                    )</f>
        <v>0</v>
      </c>
      <c r="O602" s="64">
        <f>N602*G602/1</f>
        <v>0</v>
      </c>
      <c r="P602" s="64">
        <f>IF(
                        C602="INSUMO",
                                        IFERROR(
                                            IF(
                                                INDEX(
                                                    Insumos!C:C,
                                                    MATCH(
                                                        A602&amp;B602,
                                                        Insumos!I:I,
                                                        0)
                                                )="Transporte",
                                                INDEX(
                                                    Insumos!F:F,
                                                    MATCH(
                                                        A602&amp;B602,
                                                        Insumos!I:I,
                                                        0)
                                                ),
                                                0
                                            ),
                                            "Não encontrado"),
                                        IFERROR(
                                            INDEX(Q:Q,
                                                MATCH(
                                                    A602&amp;B602,AG:AG,
                                                    0)
                                            ),
                                            "Não encontrado")
                                    )</f>
        <v>0</v>
      </c>
      <c r="Q602" s="64">
        <f>P602*G602/1</f>
        <v>0</v>
      </c>
      <c r="R602" s="64">
        <f>IF(
                        C602="INSUMO",
                                        IFERROR(
                                            IF(
                                                INDEX(
                                                    Insumos!C:C,
                                                    MATCH(
                                                        A602&amp;B602,
                                                        Insumos!I:I,
                                                        0)
                                                )="Terceirizados",
                                                INDEX(
                                                    Insumos!F:F,
                                                    MATCH(
                                                        A602&amp;B602,
                                                        Insumos!I:I,
                                                        0)
                                                ),
                                                0
                                            ),
                                            "Não encontrado"),
                                        IFERROR(
                                            INDEX(S:S,
                                                MATCH(
                                                    A602&amp;B602,AG:AG,
                                                    0)
                                            ),
                                            "Não encontrado")
                                    )</f>
        <v>0</v>
      </c>
      <c r="S602" s="64">
        <f>R602*G602/1</f>
        <v>0</v>
      </c>
      <c r="T602" s="64">
        <f>IF(
                        C602="INSUMO",
                                        IFERROR(
                                            IF(
                                                INDEX(
                                                    Insumos!C:C,
                                                    MATCH(
                                                        A602&amp;B602,
                                                        Insumos!I:I,
                                                        0)
                                                )="Comissionamento",
                                                INDEX(
                                                    Insumos!F:F,
                                                    MATCH(
                                                        A602&amp;B602,
                                                        Insumos!I:I,
                                                        0)
                                                ),
                                                0
                                            ),
                                            "Não encontrado"),
                                        IFERROR(
                                            INDEX(U:U,
                                                MATCH(
                                                    A602&amp;B602,AG:AG,
                                                    0)
                                            ),
                                            "Não encontrado")
                                    )</f>
        <v>0</v>
      </c>
      <c r="U602" s="64">
        <f>T602*G602/1</f>
        <v>0</v>
      </c>
      <c r="V602" s="64">
        <f>IF(
                        C602="INSUMO",
                                        IFERROR(
                                            IF(
                                                INDEX(
                                                    Insumos!C:C,
                                                    MATCH(
                                                        A602&amp;B602,
                                                        Insumos!I:I,
                                                        0)
                                                )="Verba",
                                                INDEX(
                                                    Insumos!F:F,
                                                    MATCH(
                                                        A602&amp;B602,
                                                        Insumos!I:I,
                                                        0)
                                                ),
                                                0
                                            ),
                                            "Não encontrado"),
                                        IFERROR(
                                            INDEX(W:W,
                                                MATCH(
                                                    A602&amp;B602,AG:AG,
                                                    0)
                                            ),
                                            "Não encontrado")
                                    )</f>
        <v>0</v>
      </c>
      <c r="W602" s="64">
        <f>V602*G602/1</f>
        <v>0</v>
      </c>
      <c r="X602" s="64">
        <f>IF(
                        C602="INSUMO",
                                        IFERROR(
                                            IF(
                                                INDEX(
                                                    Insumos!C:C,
                                                    MATCH(
                                                        A602&amp;B602,
                                                        Insumos!I:I,
                                                        0)
                                                )="Outro",
                                                INDEX(
                                                    Insumos!F:F,
                                                    MATCH(
                                                        A602&amp;B602,
                                                        Insumos!I:I,
                                                        0)
                                                ),
                                                0
                                            ),
                                            "Não encontrado"),
                                        IFERROR(
                                            INDEX(Y:Y,
                                                MATCH(
                                                    A602&amp;B602,AG:AG,
                                                    0)
                                            ),
                                            "Não encontrado")
                                    )</f>
        <v>5.0999999999999996</v>
      </c>
      <c r="Y602" s="64">
        <f>X602*G602/1</f>
        <v>0.86699999999999999</v>
      </c>
      <c r="Z602" s="64">
        <f>IF(
                            C602="INSUMO",
                            IFERROR(
                                INDEX(
                                    Insumos!F:F,
                                    MATCH(
                                        A602&amp;B602,
                                        Insumos!I:I,
                                        0)
                                ),
                                "Não encontrado"),
                            IFERROR(
                                INDEX(AA:AA,
                                    MATCH(
                                        A602&amp;B602,AG:AG,
                                        0)
                                ),
                                "Não encontrado")
                        )</f>
        <v>46.655039200000004</v>
      </c>
      <c r="AA602" s="64">
        <f>G602*Z602</f>
        <v>7.9313566640000017</v>
      </c>
      <c r="AB602" s="65"/>
      <c r="AC602" s="65"/>
      <c r="AD602" s="62" t="s">
        <v>39</v>
      </c>
      <c r="AE602" s="66"/>
      <c r="AF602" s="66"/>
    </row>
    <row r="603" spans="1:33" x14ac:dyDescent="0.25">
      <c r="A603" s="137" t="s">
        <v>674</v>
      </c>
      <c r="B603" s="68" t="s">
        <v>76</v>
      </c>
      <c r="C603" s="69" t="s">
        <v>45</v>
      </c>
      <c r="D603" s="70" t="s">
        <v>40</v>
      </c>
      <c r="E603" s="70" t="s">
        <v>673</v>
      </c>
      <c r="F603" s="71" t="s">
        <v>78</v>
      </c>
      <c r="G603" s="71">
        <v>1</v>
      </c>
      <c r="H603" s="72">
        <f>IF(
                        C603="INSUMO",
                                        IFERROR(
                                            IF(
                                                INDEX(
                                                    Insumos!C:C,
                                                    MATCH(
                                                        A603&amp;B603,
                                                        Insumos!I:I,
                                                        0)
                                                )="Material",
                                                INDEX(
                                                    Insumos!F:F,
                                                    MATCH(
                                                        A603&amp;B603,
                                                        Insumos!I:I,
                                                        0)
                                                ),
                                                0
                                            ),
                                            "Não encontrado"),
                                        IFERROR(
                                            INDEX(I:I,
                                                MATCH(
                                                    A603&amp;B603,AG:AG,
                                                    0)
                                            ),
                                            "Não encontrado")
                                    )</f>
        <v>8.4499999999999993</v>
      </c>
      <c r="I603" s="72">
        <f>H603*G603/1</f>
        <v>8.4499999999999993</v>
      </c>
      <c r="J603" s="72">
        <f t="shared" si="356"/>
        <v>0</v>
      </c>
      <c r="K603" s="72">
        <f t="shared" si="356"/>
        <v>0</v>
      </c>
      <c r="L603" s="72">
        <f>IF(
                        C603="INSUMO",
                                        IFERROR(
                                            IF(
                                                INDEX(
                                                    Insumos!C:C,
                                                    MATCH(
                                                        A603&amp;B603,
                                                        Insumos!I:I,
                                                        0)
                                                )="Mao_obra",
                                                INDEX(
                                                    Insumos!F:F,
                                                    MATCH(
                                                        A603&amp;B603,
                                                        Insumos!I:I,
                                                        0)
                                                ),
                                                0
                                            ),
                                            "Não encontrado"),
                                        IFERROR(
                                            INDEX(M:M,
                                                MATCH(
                                                    A603&amp;B603,AG:AG,
                                                    0)
                                            ),
                                            "Não encontrado")
                                    )</f>
        <v>0</v>
      </c>
      <c r="M603" s="72">
        <f>L603*G603/1</f>
        <v>0</v>
      </c>
      <c r="N603" s="72">
        <f>IF(
                        C603="INSUMO",
                                        IFERROR(
                                            IF(
                                                INDEX(
                                                    Insumos!C:C,
                                                    MATCH(
                                                        A603&amp;B603,
                                                        Insumos!I:I,
                                                        0)
                                                )="Equipamento",
                                                INDEX(
                                                    Insumos!F:F,
                                                    MATCH(
                                                        A603&amp;B603,
                                                        Insumos!I:I,
                                                        0)
                                                ),
                                                0
                                            ),
                                            "Não encontrado"),
                                        IFERROR(
                                            INDEX(O:O,
                                                MATCH(
                                                    A603&amp;B603,AG:AG,
                                                    0)
                                            ),
                                            "Não encontrado")
                                    )</f>
        <v>0</v>
      </c>
      <c r="O603" s="72">
        <f>N603*G603/1</f>
        <v>0</v>
      </c>
      <c r="P603" s="72">
        <f>IF(
                        C603="INSUMO",
                                        IFERROR(
                                            IF(
                                                INDEX(
                                                    Insumos!C:C,
                                                    MATCH(
                                                        A603&amp;B603,
                                                        Insumos!I:I,
                                                        0)
                                                )="Transporte",
                                                INDEX(
                                                    Insumos!F:F,
                                                    MATCH(
                                                        A603&amp;B603,
                                                        Insumos!I:I,
                                                        0)
                                                ),
                                                0
                                            ),
                                            "Não encontrado"),
                                        IFERROR(
                                            INDEX(Q:Q,
                                                MATCH(
                                                    A603&amp;B603,AG:AG,
                                                    0)
                                            ),
                                            "Não encontrado")
                                    )</f>
        <v>0</v>
      </c>
      <c r="Q603" s="72">
        <f>P603*G603/1</f>
        <v>0</v>
      </c>
      <c r="R603" s="72">
        <f>IF(
                        C603="INSUMO",
                                        IFERROR(
                                            IF(
                                                INDEX(
                                                    Insumos!C:C,
                                                    MATCH(
                                                        A603&amp;B603,
                                                        Insumos!I:I,
                                                        0)
                                                )="Terceirizados",
                                                INDEX(
                                                    Insumos!F:F,
                                                    MATCH(
                                                        A603&amp;B603,
                                                        Insumos!I:I,
                                                        0)
                                                ),
                                                0
                                            ),
                                            "Não encontrado"),
                                        IFERROR(
                                            INDEX(S:S,
                                                MATCH(
                                                    A603&amp;B603,AG:AG,
                                                    0)
                                            ),
                                            "Não encontrado")
                                    )</f>
        <v>0</v>
      </c>
      <c r="S603" s="72">
        <f>R603*G603/1</f>
        <v>0</v>
      </c>
      <c r="T603" s="72">
        <f>IF(
                        C603="INSUMO",
                                        IFERROR(
                                            IF(
                                                INDEX(
                                                    Insumos!C:C,
                                                    MATCH(
                                                        A603&amp;B603,
                                                        Insumos!I:I,
                                                        0)
                                                )="Comissionamento",
                                                INDEX(
                                                    Insumos!F:F,
                                                    MATCH(
                                                        A603&amp;B603,
                                                        Insumos!I:I,
                                                        0)
                                                ),
                                                0
                                            ),
                                            "Não encontrado"),
                                        IFERROR(
                                            INDEX(U:U,
                                                MATCH(
                                                    A603&amp;B603,AG:AG,
                                                    0)
                                            ),
                                            "Não encontrado")
                                    )</f>
        <v>0</v>
      </c>
      <c r="U603" s="72">
        <f>T603*G603/1</f>
        <v>0</v>
      </c>
      <c r="V603" s="72">
        <f>IF(
                        C603="INSUMO",
                                        IFERROR(
                                            IF(
                                                INDEX(
                                                    Insumos!C:C,
                                                    MATCH(
                                                        A603&amp;B603,
                                                        Insumos!I:I,
                                                        0)
                                                )="Verba",
                                                INDEX(
                                                    Insumos!F:F,
                                                    MATCH(
                                                        A603&amp;B603,
                                                        Insumos!I:I,
                                                        0)
                                                ),
                                                0
                                            ),
                                            "Não encontrado"),
                                        IFERROR(
                                            INDEX(W:W,
                                                MATCH(
                                                    A603&amp;B603,AG:AG,
                                                    0)
                                            ),
                                            "Não encontrado")
                                    )</f>
        <v>0</v>
      </c>
      <c r="W603" s="72">
        <f>V603*G603/1</f>
        <v>0</v>
      </c>
      <c r="X603" s="72">
        <f>IF(
                        C603="INSUMO",
                                        IFERROR(
                                            IF(
                                                INDEX(
                                                    Insumos!C:C,
                                                    MATCH(
                                                        A603&amp;B603,
                                                        Insumos!I:I,
                                                        0)
                                                )="Outro",
                                                INDEX(
                                                    Insumos!F:F,
                                                    MATCH(
                                                        A603&amp;B603,
                                                        Insumos!I:I,
                                                        0)
                                                ),
                                                0
                                            ),
                                            "Não encontrado"),
                                        IFERROR(
                                            INDEX(Y:Y,
                                                MATCH(
                                                    A603&amp;B603,AG:AG,
                                                    0)
                                            ),
                                            "Não encontrado")
                                    )</f>
        <v>0</v>
      </c>
      <c r="Y603" s="72">
        <f>X603*G603/1</f>
        <v>0</v>
      </c>
      <c r="Z603" s="72">
        <f>IF(
                            C603="INSUMO",
                            IFERROR(
                                INDEX(
                                    Insumos!F:F,
                                    MATCH(
                                        A603&amp;B603,
                                        Insumos!I:I,
                                        0)
                                ),
                                "Não encontrado"),
                            IFERROR(
                                INDEX(AA:AA,
                                    MATCH(
                                        A603&amp;B603,AG:AG,
                                        0)
                                ),
                                "Não encontrado")
                        )</f>
        <v>8.4499999999999993</v>
      </c>
      <c r="AA603" s="72">
        <f>G603*Z603</f>
        <v>8.4499999999999993</v>
      </c>
      <c r="AB603" s="73"/>
      <c r="AC603" s="73"/>
      <c r="AD603" s="70" t="s">
        <v>39</v>
      </c>
      <c r="AE603" s="74"/>
      <c r="AF603" s="74"/>
    </row>
    <row r="604" spans="1:33" x14ac:dyDescent="0.25">
      <c r="A604" s="136" t="s">
        <v>675</v>
      </c>
      <c r="B604" s="51" t="s">
        <v>76</v>
      </c>
      <c r="C604" s="52" t="s">
        <v>39</v>
      </c>
      <c r="D604" s="53" t="s">
        <v>40</v>
      </c>
      <c r="E604" s="53" t="s">
        <v>676</v>
      </c>
      <c r="F604" s="54" t="s">
        <v>78</v>
      </c>
      <c r="G604" s="55"/>
      <c r="H604" s="56"/>
      <c r="I604" s="56">
        <f>SUM(I605:I607)</f>
        <v>17.87</v>
      </c>
      <c r="J604" s="56"/>
      <c r="K604" s="56">
        <f>SUM(K605:K607)</f>
        <v>28.171211595999999</v>
      </c>
      <c r="L604" s="56"/>
      <c r="M604" s="56">
        <f>SUM(M605:M607)</f>
        <v>24.346211596</v>
      </c>
      <c r="N604" s="56"/>
      <c r="O604" s="56">
        <f>SUM(O605:O607)</f>
        <v>0</v>
      </c>
      <c r="P604" s="56"/>
      <c r="Q604" s="56">
        <f>SUM(Q605:Q607)</f>
        <v>0</v>
      </c>
      <c r="R604" s="56"/>
      <c r="S604" s="56">
        <f>SUM(S605:S607)</f>
        <v>0</v>
      </c>
      <c r="T604" s="56"/>
      <c r="U604" s="56">
        <f>SUM(U605:U607)</f>
        <v>0</v>
      </c>
      <c r="V604" s="56"/>
      <c r="W604" s="56">
        <f>SUM(W605:W607)</f>
        <v>0</v>
      </c>
      <c r="X604" s="56"/>
      <c r="Y604" s="56">
        <f>SUM(Y605:Y607)</f>
        <v>3.8249999999999993</v>
      </c>
      <c r="Z604" s="56"/>
      <c r="AA604" s="56">
        <f>SUM(AA605:AA607)</f>
        <v>46.041211595999997</v>
      </c>
      <c r="AB604" s="57" t="s">
        <v>39</v>
      </c>
      <c r="AC604" s="57"/>
      <c r="AD604" s="53" t="s">
        <v>39</v>
      </c>
      <c r="AE604" s="58" t="s">
        <v>39</v>
      </c>
      <c r="AF604" s="58" t="s">
        <v>79</v>
      </c>
      <c r="AG604" t="str">
        <f>A604&amp;B604&amp;C604</f>
        <v>0137PRÓPRIA</v>
      </c>
    </row>
    <row r="605" spans="1:33" x14ac:dyDescent="0.25">
      <c r="A605" s="137" t="s">
        <v>189</v>
      </c>
      <c r="B605" s="68" t="s">
        <v>38</v>
      </c>
      <c r="C605" s="69" t="s">
        <v>86</v>
      </c>
      <c r="D605" s="70" t="s">
        <v>40</v>
      </c>
      <c r="E605" s="70" t="s">
        <v>190</v>
      </c>
      <c r="F605" s="71" t="s">
        <v>90</v>
      </c>
      <c r="G605" s="71">
        <v>0.43</v>
      </c>
      <c r="H605" s="72">
        <f>IF(
                        C605="INSUMO",
                                        IFERROR(
                                            IF(
                                                INDEX(
                                                    Insumos!C:C,
                                                    MATCH(
                                                        A605&amp;B605,
                                                        Insumos!I:I,
                                                        0)
                                                )="Material",
                                                INDEX(
                                                    Insumos!F:F,
                                                    MATCH(
                                                        A605&amp;B605,
                                                        Insumos!I:I,
                                                        0)
                                                ),
                                                0
                                            ),
                                            "Não encontrado"),
                                        IFERROR(
                                            INDEX(I:I,
                                                MATCH(
                                                    A605&amp;B605,AG:AG,
                                                    0)
                                            ),
                                            "Não encontrado")
                                    )</f>
        <v>0</v>
      </c>
      <c r="I605" s="72">
        <f>H605*G605/1</f>
        <v>0</v>
      </c>
      <c r="J605" s="72">
        <f t="shared" ref="J605:K607" si="357">T605 + N605 + L605 + X605 + R605 + P605 + V605</f>
        <v>30.794416399999996</v>
      </c>
      <c r="K605" s="72">
        <f t="shared" si="357"/>
        <v>13.241599051999998</v>
      </c>
      <c r="L605" s="72">
        <f>IF(
                        C605="INSUMO",
                                        IFERROR(
                                            IF(
                                                INDEX(
                                                    Insumos!C:C,
                                                    MATCH(
                                                        A605&amp;B605,
                                                        Insumos!I:I,
                                                        0)
                                                )="Mao_obra",
                                                INDEX(
                                                    Insumos!F:F,
                                                    MATCH(
                                                        A605&amp;B605,
                                                        Insumos!I:I,
                                                        0)
                                                ),
                                                0
                                            ),
                                            "Não encontrado"),
                                        IFERROR(
                                            INDEX(M:M,
                                                MATCH(
                                                    A605&amp;B605,AG:AG,
                                                    0)
                                            ),
                                            "Não encontrado")
                                    )</f>
        <v>25.694416399999998</v>
      </c>
      <c r="M605" s="72">
        <f>L605*G605/1</f>
        <v>11.048599051999998</v>
      </c>
      <c r="N605" s="72">
        <f>IF(
                        C605="INSUMO",
                                        IFERROR(
                                            IF(
                                                INDEX(
                                                    Insumos!C:C,
                                                    MATCH(
                                                        A605&amp;B605,
                                                        Insumos!I:I,
                                                        0)
                                                )="Equipamento",
                                                INDEX(
                                                    Insumos!F:F,
                                                    MATCH(
                                                        A605&amp;B605,
                                                        Insumos!I:I,
                                                        0)
                                                ),
                                                0
                                            ),
                                            "Não encontrado"),
                                        IFERROR(
                                            INDEX(O:O,
                                                MATCH(
                                                    A605&amp;B605,AG:AG,
                                                    0)
                                            ),
                                            "Não encontrado")
                                    )</f>
        <v>0</v>
      </c>
      <c r="O605" s="72">
        <f>N605*G605/1</f>
        <v>0</v>
      </c>
      <c r="P605" s="72">
        <f>IF(
                        C605="INSUMO",
                                        IFERROR(
                                            IF(
                                                INDEX(
                                                    Insumos!C:C,
                                                    MATCH(
                                                        A605&amp;B605,
                                                        Insumos!I:I,
                                                        0)
                                                )="Transporte",
                                                INDEX(
                                                    Insumos!F:F,
                                                    MATCH(
                                                        A605&amp;B605,
                                                        Insumos!I:I,
                                                        0)
                                                ),
                                                0
                                            ),
                                            "Não encontrado"),
                                        IFERROR(
                                            INDEX(Q:Q,
                                                MATCH(
                                                    A605&amp;B605,AG:AG,
                                                    0)
                                            ),
                                            "Não encontrado")
                                    )</f>
        <v>0</v>
      </c>
      <c r="Q605" s="72">
        <f>P605*G605/1</f>
        <v>0</v>
      </c>
      <c r="R605" s="72">
        <f>IF(
                        C605="INSUMO",
                                        IFERROR(
                                            IF(
                                                INDEX(
                                                    Insumos!C:C,
                                                    MATCH(
                                                        A605&amp;B605,
                                                        Insumos!I:I,
                                                        0)
                                                )="Terceirizados",
                                                INDEX(
                                                    Insumos!F:F,
                                                    MATCH(
                                                        A605&amp;B605,
                                                        Insumos!I:I,
                                                        0)
                                                ),
                                                0
                                            ),
                                            "Não encontrado"),
                                        IFERROR(
                                            INDEX(S:S,
                                                MATCH(
                                                    A605&amp;B605,AG:AG,
                                                    0)
                                            ),
                                            "Não encontrado")
                                    )</f>
        <v>0</v>
      </c>
      <c r="S605" s="72">
        <f>R605*G605/1</f>
        <v>0</v>
      </c>
      <c r="T605" s="72">
        <f>IF(
                        C605="INSUMO",
                                        IFERROR(
                                            IF(
                                                INDEX(
                                                    Insumos!C:C,
                                                    MATCH(
                                                        A605&amp;B605,
                                                        Insumos!I:I,
                                                        0)
                                                )="Comissionamento",
                                                INDEX(
                                                    Insumos!F:F,
                                                    MATCH(
                                                        A605&amp;B605,
                                                        Insumos!I:I,
                                                        0)
                                                ),
                                                0
                                            ),
                                            "Não encontrado"),
                                        IFERROR(
                                            INDEX(U:U,
                                                MATCH(
                                                    A605&amp;B605,AG:AG,
                                                    0)
                                            ),
                                            "Não encontrado")
                                    )</f>
        <v>0</v>
      </c>
      <c r="U605" s="72">
        <f>T605*G605/1</f>
        <v>0</v>
      </c>
      <c r="V605" s="72">
        <f>IF(
                        C605="INSUMO",
                                        IFERROR(
                                            IF(
                                                INDEX(
                                                    Insumos!C:C,
                                                    MATCH(
                                                        A605&amp;B605,
                                                        Insumos!I:I,
                                                        0)
                                                )="Verba",
                                                INDEX(
                                                    Insumos!F:F,
                                                    MATCH(
                                                        A605&amp;B605,
                                                        Insumos!I:I,
                                                        0)
                                                ),
                                                0
                                            ),
                                            "Não encontrado"),
                                        IFERROR(
                                            INDEX(W:W,
                                                MATCH(
                                                    A605&amp;B605,AG:AG,
                                                    0)
                                            ),
                                            "Não encontrado")
                                    )</f>
        <v>0</v>
      </c>
      <c r="W605" s="72">
        <f>V605*G605/1</f>
        <v>0</v>
      </c>
      <c r="X605" s="72">
        <f>IF(
                        C605="INSUMO",
                                        IFERROR(
                                            IF(
                                                INDEX(
                                                    Insumos!C:C,
                                                    MATCH(
                                                        A605&amp;B605,
                                                        Insumos!I:I,
                                                        0)
                                                )="Outro",
                                                INDEX(
                                                    Insumos!F:F,
                                                    MATCH(
                                                        A605&amp;B605,
                                                        Insumos!I:I,
                                                        0)
                                                ),
                                                0
                                            ),
                                            "Não encontrado"),
                                        IFERROR(
                                            INDEX(Y:Y,
                                                MATCH(
                                                    A605&amp;B605,AG:AG,
                                                    0)
                                            ),
                                            "Não encontrado")
                                    )</f>
        <v>5.0999999999999996</v>
      </c>
      <c r="Y605" s="72">
        <f>X605*G605/1</f>
        <v>2.1929999999999996</v>
      </c>
      <c r="Z605" s="72">
        <f>IF(
                            C605="INSUMO",
                            IFERROR(
                                INDEX(
                                    Insumos!F:F,
                                    MATCH(
                                        A605&amp;B605,
                                        Insumos!I:I,
                                        0)
                                ),
                                "Não encontrado"),
                            IFERROR(
                                INDEX(AA:AA,
                                    MATCH(
                                        A605&amp;B605,AG:AG,
                                        0)
                                ),
                                "Não encontrado")
                        )</f>
        <v>30.794416399999999</v>
      </c>
      <c r="AA605" s="72">
        <f>G605*Z605</f>
        <v>13.241599052</v>
      </c>
      <c r="AB605" s="73"/>
      <c r="AC605" s="73"/>
      <c r="AD605" s="70" t="s">
        <v>39</v>
      </c>
      <c r="AE605" s="74"/>
      <c r="AF605" s="74"/>
    </row>
    <row r="606" spans="1:33" x14ac:dyDescent="0.25">
      <c r="A606" s="138" t="s">
        <v>191</v>
      </c>
      <c r="B606" s="60" t="s">
        <v>38</v>
      </c>
      <c r="C606" s="61" t="s">
        <v>86</v>
      </c>
      <c r="D606" s="62" t="s">
        <v>40</v>
      </c>
      <c r="E606" s="62" t="s">
        <v>192</v>
      </c>
      <c r="F606" s="63" t="s">
        <v>90</v>
      </c>
      <c r="G606" s="63">
        <v>0.32</v>
      </c>
      <c r="H606" s="64">
        <f>IF(
                        C606="INSUMO",
                                        IFERROR(
                                            IF(
                                                INDEX(
                                                    Insumos!C:C,
                                                    MATCH(
                                                        A606&amp;B606,
                                                        Insumos!I:I,
                                                        0)
                                                )="Material",
                                                INDEX(
                                                    Insumos!F:F,
                                                    MATCH(
                                                        A606&amp;B606,
                                                        Insumos!I:I,
                                                        0)
                                                ),
                                                0
                                            ),
                                            "Não encontrado"),
                                        IFERROR(
                                            INDEX(I:I,
                                                MATCH(
                                                    A606&amp;B606,AG:AG,
                                                    0)
                                            ),
                                            "Não encontrado")
                                    )</f>
        <v>0</v>
      </c>
      <c r="I606" s="64">
        <f>H606*G606/1</f>
        <v>0</v>
      </c>
      <c r="J606" s="64">
        <f t="shared" si="357"/>
        <v>46.655039200000004</v>
      </c>
      <c r="K606" s="64">
        <f t="shared" si="357"/>
        <v>14.929612544000001</v>
      </c>
      <c r="L606" s="64">
        <f>IF(
                        C606="INSUMO",
                                        IFERROR(
                                            IF(
                                                INDEX(
                                                    Insumos!C:C,
                                                    MATCH(
                                                        A606&amp;B606,
                                                        Insumos!I:I,
                                                        0)
                                                )="Mao_obra",
                                                INDEX(
                                                    Insumos!F:F,
                                                    MATCH(
                                                        A606&amp;B606,
                                                        Insumos!I:I,
                                                        0)
                                                ),
                                                0
                                            ),
                                            "Não encontrado"),
                                        IFERROR(
                                            INDEX(M:M,
                                                MATCH(
                                                    A606&amp;B606,AG:AG,
                                                    0)
                                            ),
                                            "Não encontrado")
                                    )</f>
        <v>41.555039200000003</v>
      </c>
      <c r="M606" s="64">
        <f>L606*G606/1</f>
        <v>13.297612544000001</v>
      </c>
      <c r="N606" s="64">
        <f>IF(
                        C606="INSUMO",
                                        IFERROR(
                                            IF(
                                                INDEX(
                                                    Insumos!C:C,
                                                    MATCH(
                                                        A606&amp;B606,
                                                        Insumos!I:I,
                                                        0)
                                                )="Equipamento",
                                                INDEX(
                                                    Insumos!F:F,
                                                    MATCH(
                                                        A606&amp;B606,
                                                        Insumos!I:I,
                                                        0)
                                                ),
                                                0
                                            ),
                                            "Não encontrado"),
                                        IFERROR(
                                            INDEX(O:O,
                                                MATCH(
                                                    A606&amp;B606,AG:AG,
                                                    0)
                                            ),
                                            "Não encontrado")
                                    )</f>
        <v>0</v>
      </c>
      <c r="O606" s="64">
        <f>N606*G606/1</f>
        <v>0</v>
      </c>
      <c r="P606" s="64">
        <f>IF(
                        C606="INSUMO",
                                        IFERROR(
                                            IF(
                                                INDEX(
                                                    Insumos!C:C,
                                                    MATCH(
                                                        A606&amp;B606,
                                                        Insumos!I:I,
                                                        0)
                                                )="Transporte",
                                                INDEX(
                                                    Insumos!F:F,
                                                    MATCH(
                                                        A606&amp;B606,
                                                        Insumos!I:I,
                                                        0)
                                                ),
                                                0
                                            ),
                                            "Não encontrado"),
                                        IFERROR(
                                            INDEX(Q:Q,
                                                MATCH(
                                                    A606&amp;B606,AG:AG,
                                                    0)
                                            ),
                                            "Não encontrado")
                                    )</f>
        <v>0</v>
      </c>
      <c r="Q606" s="64">
        <f>P606*G606/1</f>
        <v>0</v>
      </c>
      <c r="R606" s="64">
        <f>IF(
                        C606="INSUMO",
                                        IFERROR(
                                            IF(
                                                INDEX(
                                                    Insumos!C:C,
                                                    MATCH(
                                                        A606&amp;B606,
                                                        Insumos!I:I,
                                                        0)
                                                )="Terceirizados",
                                                INDEX(
                                                    Insumos!F:F,
                                                    MATCH(
                                                        A606&amp;B606,
                                                        Insumos!I:I,
                                                        0)
                                                ),
                                                0
                                            ),
                                            "Não encontrado"),
                                        IFERROR(
                                            INDEX(S:S,
                                                MATCH(
                                                    A606&amp;B606,AG:AG,
                                                    0)
                                            ),
                                            "Não encontrado")
                                    )</f>
        <v>0</v>
      </c>
      <c r="S606" s="64">
        <f>R606*G606/1</f>
        <v>0</v>
      </c>
      <c r="T606" s="64">
        <f>IF(
                        C606="INSUMO",
                                        IFERROR(
                                            IF(
                                                INDEX(
                                                    Insumos!C:C,
                                                    MATCH(
                                                        A606&amp;B606,
                                                        Insumos!I:I,
                                                        0)
                                                )="Comissionamento",
                                                INDEX(
                                                    Insumos!F:F,
                                                    MATCH(
                                                        A606&amp;B606,
                                                        Insumos!I:I,
                                                        0)
                                                ),
                                                0
                                            ),
                                            "Não encontrado"),
                                        IFERROR(
                                            INDEX(U:U,
                                                MATCH(
                                                    A606&amp;B606,AG:AG,
                                                    0)
                                            ),
                                            "Não encontrado")
                                    )</f>
        <v>0</v>
      </c>
      <c r="U606" s="64">
        <f>T606*G606/1</f>
        <v>0</v>
      </c>
      <c r="V606" s="64">
        <f>IF(
                        C606="INSUMO",
                                        IFERROR(
                                            IF(
                                                INDEX(
                                                    Insumos!C:C,
                                                    MATCH(
                                                        A606&amp;B606,
                                                        Insumos!I:I,
                                                        0)
                                                )="Verba",
                                                INDEX(
                                                    Insumos!F:F,
                                                    MATCH(
                                                        A606&amp;B606,
                                                        Insumos!I:I,
                                                        0)
                                                ),
                                                0
                                            ),
                                            "Não encontrado"),
                                        IFERROR(
                                            INDEX(W:W,
                                                MATCH(
                                                    A606&amp;B606,AG:AG,
                                                    0)
                                            ),
                                            "Não encontrado")
                                    )</f>
        <v>0</v>
      </c>
      <c r="W606" s="64">
        <f>V606*G606/1</f>
        <v>0</v>
      </c>
      <c r="X606" s="64">
        <f>IF(
                        C606="INSUMO",
                                        IFERROR(
                                            IF(
                                                INDEX(
                                                    Insumos!C:C,
                                                    MATCH(
                                                        A606&amp;B606,
                                                        Insumos!I:I,
                                                        0)
                                                )="Outro",
                                                INDEX(
                                                    Insumos!F:F,
                                                    MATCH(
                                                        A606&amp;B606,
                                                        Insumos!I:I,
                                                        0)
                                                ),
                                                0
                                            ),
                                            "Não encontrado"),
                                        IFERROR(
                                            INDEX(Y:Y,
                                                MATCH(
                                                    A606&amp;B606,AG:AG,
                                                    0)
                                            ),
                                            "Não encontrado")
                                    )</f>
        <v>5.0999999999999996</v>
      </c>
      <c r="Y606" s="64">
        <f>X606*G606/1</f>
        <v>1.6319999999999999</v>
      </c>
      <c r="Z606" s="64">
        <f>IF(
                            C606="INSUMO",
                            IFERROR(
                                INDEX(
                                    Insumos!F:F,
                                    MATCH(
                                        A606&amp;B606,
                                        Insumos!I:I,
                                        0)
                                ),
                                "Não encontrado"),
                            IFERROR(
                                INDEX(AA:AA,
                                    MATCH(
                                        A606&amp;B606,AG:AG,
                                        0)
                                ),
                                "Não encontrado")
                        )</f>
        <v>46.655039200000004</v>
      </c>
      <c r="AA606" s="64">
        <f>G606*Z606</f>
        <v>14.929612544000001</v>
      </c>
      <c r="AB606" s="65"/>
      <c r="AC606" s="65"/>
      <c r="AD606" s="62" t="s">
        <v>39</v>
      </c>
      <c r="AE606" s="66"/>
      <c r="AF606" s="66"/>
    </row>
    <row r="607" spans="1:33" x14ac:dyDescent="0.25">
      <c r="A607" s="137" t="s">
        <v>677</v>
      </c>
      <c r="B607" s="68" t="s">
        <v>76</v>
      </c>
      <c r="C607" s="69" t="s">
        <v>45</v>
      </c>
      <c r="D607" s="70" t="s">
        <v>40</v>
      </c>
      <c r="E607" s="70" t="s">
        <v>676</v>
      </c>
      <c r="F607" s="71" t="s">
        <v>78</v>
      </c>
      <c r="G607" s="71">
        <v>1</v>
      </c>
      <c r="H607" s="72">
        <f>IF(
                        C607="INSUMO",
                                        IFERROR(
                                            IF(
                                                INDEX(
                                                    Insumos!C:C,
                                                    MATCH(
                                                        A607&amp;B607,
                                                        Insumos!I:I,
                                                        0)
                                                )="Material",
                                                INDEX(
                                                    Insumos!F:F,
                                                    MATCH(
                                                        A607&amp;B607,
                                                        Insumos!I:I,
                                                        0)
                                                ),
                                                0
                                            ),
                                            "Não encontrado"),
                                        IFERROR(
                                            INDEX(I:I,
                                                MATCH(
                                                    A607&amp;B607,AG:AG,
                                                    0)
                                            ),
                                            "Não encontrado")
                                    )</f>
        <v>17.87</v>
      </c>
      <c r="I607" s="72">
        <f>H607*G607/1</f>
        <v>17.87</v>
      </c>
      <c r="J607" s="72">
        <f t="shared" si="357"/>
        <v>0</v>
      </c>
      <c r="K607" s="72">
        <f t="shared" si="357"/>
        <v>0</v>
      </c>
      <c r="L607" s="72">
        <f>IF(
                        C607="INSUMO",
                                        IFERROR(
                                            IF(
                                                INDEX(
                                                    Insumos!C:C,
                                                    MATCH(
                                                        A607&amp;B607,
                                                        Insumos!I:I,
                                                        0)
                                                )="Mao_obra",
                                                INDEX(
                                                    Insumos!F:F,
                                                    MATCH(
                                                        A607&amp;B607,
                                                        Insumos!I:I,
                                                        0)
                                                ),
                                                0
                                            ),
                                            "Não encontrado"),
                                        IFERROR(
                                            INDEX(M:M,
                                                MATCH(
                                                    A607&amp;B607,AG:AG,
                                                    0)
                                            ),
                                            "Não encontrado")
                                    )</f>
        <v>0</v>
      </c>
      <c r="M607" s="72">
        <f>L607*G607/1</f>
        <v>0</v>
      </c>
      <c r="N607" s="72">
        <f>IF(
                        C607="INSUMO",
                                        IFERROR(
                                            IF(
                                                INDEX(
                                                    Insumos!C:C,
                                                    MATCH(
                                                        A607&amp;B607,
                                                        Insumos!I:I,
                                                        0)
                                                )="Equipamento",
                                                INDEX(
                                                    Insumos!F:F,
                                                    MATCH(
                                                        A607&amp;B607,
                                                        Insumos!I:I,
                                                        0)
                                                ),
                                                0
                                            ),
                                            "Não encontrado"),
                                        IFERROR(
                                            INDEX(O:O,
                                                MATCH(
                                                    A607&amp;B607,AG:AG,
                                                    0)
                                            ),
                                            "Não encontrado")
                                    )</f>
        <v>0</v>
      </c>
      <c r="O607" s="72">
        <f>N607*G607/1</f>
        <v>0</v>
      </c>
      <c r="P607" s="72">
        <f>IF(
                        C607="INSUMO",
                                        IFERROR(
                                            IF(
                                                INDEX(
                                                    Insumos!C:C,
                                                    MATCH(
                                                        A607&amp;B607,
                                                        Insumos!I:I,
                                                        0)
                                                )="Transporte",
                                                INDEX(
                                                    Insumos!F:F,
                                                    MATCH(
                                                        A607&amp;B607,
                                                        Insumos!I:I,
                                                        0)
                                                ),
                                                0
                                            ),
                                            "Não encontrado"),
                                        IFERROR(
                                            INDEX(Q:Q,
                                                MATCH(
                                                    A607&amp;B607,AG:AG,
                                                    0)
                                            ),
                                            "Não encontrado")
                                    )</f>
        <v>0</v>
      </c>
      <c r="Q607" s="72">
        <f>P607*G607/1</f>
        <v>0</v>
      </c>
      <c r="R607" s="72">
        <f>IF(
                        C607="INSUMO",
                                        IFERROR(
                                            IF(
                                                INDEX(
                                                    Insumos!C:C,
                                                    MATCH(
                                                        A607&amp;B607,
                                                        Insumos!I:I,
                                                        0)
                                                )="Terceirizados",
                                                INDEX(
                                                    Insumos!F:F,
                                                    MATCH(
                                                        A607&amp;B607,
                                                        Insumos!I:I,
                                                        0)
                                                ),
                                                0
                                            ),
                                            "Não encontrado"),
                                        IFERROR(
                                            INDEX(S:S,
                                                MATCH(
                                                    A607&amp;B607,AG:AG,
                                                    0)
                                            ),
                                            "Não encontrado")
                                    )</f>
        <v>0</v>
      </c>
      <c r="S607" s="72">
        <f>R607*G607/1</f>
        <v>0</v>
      </c>
      <c r="T607" s="72">
        <f>IF(
                        C607="INSUMO",
                                        IFERROR(
                                            IF(
                                                INDEX(
                                                    Insumos!C:C,
                                                    MATCH(
                                                        A607&amp;B607,
                                                        Insumos!I:I,
                                                        0)
                                                )="Comissionamento",
                                                INDEX(
                                                    Insumos!F:F,
                                                    MATCH(
                                                        A607&amp;B607,
                                                        Insumos!I:I,
                                                        0)
                                                ),
                                                0
                                            ),
                                            "Não encontrado"),
                                        IFERROR(
                                            INDEX(U:U,
                                                MATCH(
                                                    A607&amp;B607,AG:AG,
                                                    0)
                                            ),
                                            "Não encontrado")
                                    )</f>
        <v>0</v>
      </c>
      <c r="U607" s="72">
        <f>T607*G607/1</f>
        <v>0</v>
      </c>
      <c r="V607" s="72">
        <f>IF(
                        C607="INSUMO",
                                        IFERROR(
                                            IF(
                                                INDEX(
                                                    Insumos!C:C,
                                                    MATCH(
                                                        A607&amp;B607,
                                                        Insumos!I:I,
                                                        0)
                                                )="Verba",
                                                INDEX(
                                                    Insumos!F:F,
                                                    MATCH(
                                                        A607&amp;B607,
                                                        Insumos!I:I,
                                                        0)
                                                ),
                                                0
                                            ),
                                            "Não encontrado"),
                                        IFERROR(
                                            INDEX(W:W,
                                                MATCH(
                                                    A607&amp;B607,AG:AG,
                                                    0)
                                            ),
                                            "Não encontrado")
                                    )</f>
        <v>0</v>
      </c>
      <c r="W607" s="72">
        <f>V607*G607/1</f>
        <v>0</v>
      </c>
      <c r="X607" s="72">
        <f>IF(
                        C607="INSUMO",
                                        IFERROR(
                                            IF(
                                                INDEX(
                                                    Insumos!C:C,
                                                    MATCH(
                                                        A607&amp;B607,
                                                        Insumos!I:I,
                                                        0)
                                                )="Outro",
                                                INDEX(
                                                    Insumos!F:F,
                                                    MATCH(
                                                        A607&amp;B607,
                                                        Insumos!I:I,
                                                        0)
                                                ),
                                                0
                                            ),
                                            "Não encontrado"),
                                        IFERROR(
                                            INDEX(Y:Y,
                                                MATCH(
                                                    A607&amp;B607,AG:AG,
                                                    0)
                                            ),
                                            "Não encontrado")
                                    )</f>
        <v>0</v>
      </c>
      <c r="Y607" s="72">
        <f>X607*G607/1</f>
        <v>0</v>
      </c>
      <c r="Z607" s="72">
        <f>IF(
                            C607="INSUMO",
                            IFERROR(
                                INDEX(
                                    Insumos!F:F,
                                    MATCH(
                                        A607&amp;B607,
                                        Insumos!I:I,
                                        0)
                                ),
                                "Não encontrado"),
                            IFERROR(
                                INDEX(AA:AA,
                                    MATCH(
                                        A607&amp;B607,AG:AG,
                                        0)
                                ),
                                "Não encontrado")
                        )</f>
        <v>17.87</v>
      </c>
      <c r="AA607" s="72">
        <f>G607*Z607</f>
        <v>17.87</v>
      </c>
      <c r="AB607" s="73"/>
      <c r="AC607" s="73"/>
      <c r="AD607" s="70" t="s">
        <v>39</v>
      </c>
      <c r="AE607" s="74"/>
      <c r="AF607" s="74"/>
    </row>
    <row r="608" spans="1:33" x14ac:dyDescent="0.25">
      <c r="A608" s="136" t="s">
        <v>678</v>
      </c>
      <c r="B608" s="51" t="s">
        <v>76</v>
      </c>
      <c r="C608" s="52" t="s">
        <v>39</v>
      </c>
      <c r="D608" s="53" t="s">
        <v>40</v>
      </c>
      <c r="E608" s="53" t="s">
        <v>679</v>
      </c>
      <c r="F608" s="54" t="s">
        <v>78</v>
      </c>
      <c r="G608" s="55"/>
      <c r="H608" s="56"/>
      <c r="I608" s="56">
        <f>SUM(I609:I611)</f>
        <v>23.18</v>
      </c>
      <c r="J608" s="56"/>
      <c r="K608" s="56">
        <f>SUM(K609:K611)</f>
        <v>2.9430793128000001</v>
      </c>
      <c r="L608" s="56"/>
      <c r="M608" s="56">
        <f>SUM(M609:M611)</f>
        <v>2.5554793128000002</v>
      </c>
      <c r="N608" s="56"/>
      <c r="O608" s="56">
        <f>SUM(O609:O611)</f>
        <v>0</v>
      </c>
      <c r="P608" s="56"/>
      <c r="Q608" s="56">
        <f>SUM(Q609:Q611)</f>
        <v>0</v>
      </c>
      <c r="R608" s="56"/>
      <c r="S608" s="56">
        <f>SUM(S609:S611)</f>
        <v>0</v>
      </c>
      <c r="T608" s="56"/>
      <c r="U608" s="56">
        <f>SUM(U609:U611)</f>
        <v>0</v>
      </c>
      <c r="V608" s="56"/>
      <c r="W608" s="56">
        <f>SUM(W609:W611)</f>
        <v>0</v>
      </c>
      <c r="X608" s="56"/>
      <c r="Y608" s="56">
        <f>SUM(Y609:Y611)</f>
        <v>0.38759999999999994</v>
      </c>
      <c r="Z608" s="56"/>
      <c r="AA608" s="56">
        <f>SUM(AA609:AA611)</f>
        <v>26.123079312800002</v>
      </c>
      <c r="AB608" s="57" t="s">
        <v>39</v>
      </c>
      <c r="AC608" s="57"/>
      <c r="AD608" s="53" t="s">
        <v>39</v>
      </c>
      <c r="AE608" s="58" t="s">
        <v>39</v>
      </c>
      <c r="AF608" s="58" t="s">
        <v>79</v>
      </c>
      <c r="AG608" t="str">
        <f>A608&amp;B608&amp;C608</f>
        <v>0138PRÓPRIA</v>
      </c>
    </row>
    <row r="609" spans="1:33" x14ac:dyDescent="0.25">
      <c r="A609" s="137" t="s">
        <v>189</v>
      </c>
      <c r="B609" s="68" t="s">
        <v>38</v>
      </c>
      <c r="C609" s="69" t="s">
        <v>86</v>
      </c>
      <c r="D609" s="70" t="s">
        <v>40</v>
      </c>
      <c r="E609" s="70" t="s">
        <v>190</v>
      </c>
      <c r="F609" s="71" t="s">
        <v>90</v>
      </c>
      <c r="G609" s="71">
        <v>3.7999999999999999E-2</v>
      </c>
      <c r="H609" s="72">
        <f>IF(
                        C609="INSUMO",
                                        IFERROR(
                                            IF(
                                                INDEX(
                                                    Insumos!C:C,
                                                    MATCH(
                                                        A609&amp;B609,
                                                        Insumos!I:I,
                                                        0)
                                                )="Material",
                                                INDEX(
                                                    Insumos!F:F,
                                                    MATCH(
                                                        A609&amp;B609,
                                                        Insumos!I:I,
                                                        0)
                                                ),
                                                0
                                            ),
                                            "Não encontrado"),
                                        IFERROR(
                                            INDEX(I:I,
                                                MATCH(
                                                    A609&amp;B609,AG:AG,
                                                    0)
                                            ),
                                            "Não encontrado")
                                    )</f>
        <v>0</v>
      </c>
      <c r="I609" s="72">
        <f>H609*G609/1</f>
        <v>0</v>
      </c>
      <c r="J609" s="72">
        <f t="shared" ref="J609:K611" si="358">T609 + N609 + L609 + X609 + R609 + P609 + V609</f>
        <v>30.794416399999996</v>
      </c>
      <c r="K609" s="72">
        <f t="shared" si="358"/>
        <v>1.1701878232</v>
      </c>
      <c r="L609" s="72">
        <f>IF(
                        C609="INSUMO",
                                        IFERROR(
                                            IF(
                                                INDEX(
                                                    Insumos!C:C,
                                                    MATCH(
                                                        A609&amp;B609,
                                                        Insumos!I:I,
                                                        0)
                                                )="Mao_obra",
                                                INDEX(
                                                    Insumos!F:F,
                                                    MATCH(
                                                        A609&amp;B609,
                                                        Insumos!I:I,
                                                        0)
                                                ),
                                                0
                                            ),
                                            "Não encontrado"),
                                        IFERROR(
                                            INDEX(M:M,
                                                MATCH(
                                                    A609&amp;B609,AG:AG,
                                                    0)
                                            ),
                                            "Não encontrado")
                                    )</f>
        <v>25.694416399999998</v>
      </c>
      <c r="M609" s="72">
        <f>L609*G609/1</f>
        <v>0.97638782319999995</v>
      </c>
      <c r="N609" s="72">
        <f>IF(
                        C609="INSUMO",
                                        IFERROR(
                                            IF(
                                                INDEX(
                                                    Insumos!C:C,
                                                    MATCH(
                                                        A609&amp;B609,
                                                        Insumos!I:I,
                                                        0)
                                                )="Equipamento",
                                                INDEX(
                                                    Insumos!F:F,
                                                    MATCH(
                                                        A609&amp;B609,
                                                        Insumos!I:I,
                                                        0)
                                                ),
                                                0
                                            ),
                                            "Não encontrado"),
                                        IFERROR(
                                            INDEX(O:O,
                                                MATCH(
                                                    A609&amp;B609,AG:AG,
                                                    0)
                                            ),
                                            "Não encontrado")
                                    )</f>
        <v>0</v>
      </c>
      <c r="O609" s="72">
        <f>N609*G609/1</f>
        <v>0</v>
      </c>
      <c r="P609" s="72">
        <f>IF(
                        C609="INSUMO",
                                        IFERROR(
                                            IF(
                                                INDEX(
                                                    Insumos!C:C,
                                                    MATCH(
                                                        A609&amp;B609,
                                                        Insumos!I:I,
                                                        0)
                                                )="Transporte",
                                                INDEX(
                                                    Insumos!F:F,
                                                    MATCH(
                                                        A609&amp;B609,
                                                        Insumos!I:I,
                                                        0)
                                                ),
                                                0
                                            ),
                                            "Não encontrado"),
                                        IFERROR(
                                            INDEX(Q:Q,
                                                MATCH(
                                                    A609&amp;B609,AG:AG,
                                                    0)
                                            ),
                                            "Não encontrado")
                                    )</f>
        <v>0</v>
      </c>
      <c r="Q609" s="72">
        <f>P609*G609/1</f>
        <v>0</v>
      </c>
      <c r="R609" s="72">
        <f>IF(
                        C609="INSUMO",
                                        IFERROR(
                                            IF(
                                                INDEX(
                                                    Insumos!C:C,
                                                    MATCH(
                                                        A609&amp;B609,
                                                        Insumos!I:I,
                                                        0)
                                                )="Terceirizados",
                                                INDEX(
                                                    Insumos!F:F,
                                                    MATCH(
                                                        A609&amp;B609,
                                                        Insumos!I:I,
                                                        0)
                                                ),
                                                0
                                            ),
                                            "Não encontrado"),
                                        IFERROR(
                                            INDEX(S:S,
                                                MATCH(
                                                    A609&amp;B609,AG:AG,
                                                    0)
                                            ),
                                            "Não encontrado")
                                    )</f>
        <v>0</v>
      </c>
      <c r="S609" s="72">
        <f>R609*G609/1</f>
        <v>0</v>
      </c>
      <c r="T609" s="72">
        <f>IF(
                        C609="INSUMO",
                                        IFERROR(
                                            IF(
                                                INDEX(
                                                    Insumos!C:C,
                                                    MATCH(
                                                        A609&amp;B609,
                                                        Insumos!I:I,
                                                        0)
                                                )="Comissionamento",
                                                INDEX(
                                                    Insumos!F:F,
                                                    MATCH(
                                                        A609&amp;B609,
                                                        Insumos!I:I,
                                                        0)
                                                ),
                                                0
                                            ),
                                            "Não encontrado"),
                                        IFERROR(
                                            INDEX(U:U,
                                                MATCH(
                                                    A609&amp;B609,AG:AG,
                                                    0)
                                            ),
                                            "Não encontrado")
                                    )</f>
        <v>0</v>
      </c>
      <c r="U609" s="72">
        <f>T609*G609/1</f>
        <v>0</v>
      </c>
      <c r="V609" s="72">
        <f>IF(
                        C609="INSUMO",
                                        IFERROR(
                                            IF(
                                                INDEX(
                                                    Insumos!C:C,
                                                    MATCH(
                                                        A609&amp;B609,
                                                        Insumos!I:I,
                                                        0)
                                                )="Verba",
                                                INDEX(
                                                    Insumos!F:F,
                                                    MATCH(
                                                        A609&amp;B609,
                                                        Insumos!I:I,
                                                        0)
                                                ),
                                                0
                                            ),
                                            "Não encontrado"),
                                        IFERROR(
                                            INDEX(W:W,
                                                MATCH(
                                                    A609&amp;B609,AG:AG,
                                                    0)
                                            ),
                                            "Não encontrado")
                                    )</f>
        <v>0</v>
      </c>
      <c r="W609" s="72">
        <f>V609*G609/1</f>
        <v>0</v>
      </c>
      <c r="X609" s="72">
        <f>IF(
                        C609="INSUMO",
                                        IFERROR(
                                            IF(
                                                INDEX(
                                                    Insumos!C:C,
                                                    MATCH(
                                                        A609&amp;B609,
                                                        Insumos!I:I,
                                                        0)
                                                )="Outro",
                                                INDEX(
                                                    Insumos!F:F,
                                                    MATCH(
                                                        A609&amp;B609,
                                                        Insumos!I:I,
                                                        0)
                                                ),
                                                0
                                            ),
                                            "Não encontrado"),
                                        IFERROR(
                                            INDEX(Y:Y,
                                                MATCH(
                                                    A609&amp;B609,AG:AG,
                                                    0)
                                            ),
                                            "Não encontrado")
                                    )</f>
        <v>5.0999999999999996</v>
      </c>
      <c r="Y609" s="72">
        <f>X609*G609/1</f>
        <v>0.19379999999999997</v>
      </c>
      <c r="Z609" s="72">
        <f>IF(
                            C609="INSUMO",
                            IFERROR(
                                INDEX(
                                    Insumos!F:F,
                                    MATCH(
                                        A609&amp;B609,
                                        Insumos!I:I,
                                        0)
                                ),
                                "Não encontrado"),
                            IFERROR(
                                INDEX(AA:AA,
                                    MATCH(
                                        A609&amp;B609,AG:AG,
                                        0)
                                ),
                                "Não encontrado")
                        )</f>
        <v>30.794416399999999</v>
      </c>
      <c r="AA609" s="72">
        <f>G609*Z609</f>
        <v>1.1701878232</v>
      </c>
      <c r="AB609" s="73"/>
      <c r="AC609" s="73"/>
      <c r="AD609" s="70" t="s">
        <v>39</v>
      </c>
      <c r="AE609" s="74"/>
      <c r="AF609" s="74"/>
    </row>
    <row r="610" spans="1:33" x14ac:dyDescent="0.25">
      <c r="A610" s="138" t="s">
        <v>191</v>
      </c>
      <c r="B610" s="60" t="s">
        <v>38</v>
      </c>
      <c r="C610" s="61" t="s">
        <v>86</v>
      </c>
      <c r="D610" s="62" t="s">
        <v>40</v>
      </c>
      <c r="E610" s="62" t="s">
        <v>192</v>
      </c>
      <c r="F610" s="63" t="s">
        <v>90</v>
      </c>
      <c r="G610" s="63">
        <v>3.7999999999999999E-2</v>
      </c>
      <c r="H610" s="64">
        <f>IF(
                        C610="INSUMO",
                                        IFERROR(
                                            IF(
                                                INDEX(
                                                    Insumos!C:C,
                                                    MATCH(
                                                        A610&amp;B610,
                                                        Insumos!I:I,
                                                        0)
                                                )="Material",
                                                INDEX(
                                                    Insumos!F:F,
                                                    MATCH(
                                                        A610&amp;B610,
                                                        Insumos!I:I,
                                                        0)
                                                ),
                                                0
                                            ),
                                            "Não encontrado"),
                                        IFERROR(
                                            INDEX(I:I,
                                                MATCH(
                                                    A610&amp;B610,AG:AG,
                                                    0)
                                            ),
                                            "Não encontrado")
                                    )</f>
        <v>0</v>
      </c>
      <c r="I610" s="64">
        <f>H610*G610/1</f>
        <v>0</v>
      </c>
      <c r="J610" s="64">
        <f t="shared" si="358"/>
        <v>46.655039200000004</v>
      </c>
      <c r="K610" s="64">
        <f t="shared" si="358"/>
        <v>1.7728914896000001</v>
      </c>
      <c r="L610" s="64">
        <f>IF(
                        C610="INSUMO",
                                        IFERROR(
                                            IF(
                                                INDEX(
                                                    Insumos!C:C,
                                                    MATCH(
                                                        A610&amp;B610,
                                                        Insumos!I:I,
                                                        0)
                                                )="Mao_obra",
                                                INDEX(
                                                    Insumos!F:F,
                                                    MATCH(
                                                        A610&amp;B610,
                                                        Insumos!I:I,
                                                        0)
                                                ),
                                                0
                                            ),
                                            "Não encontrado"),
                                        IFERROR(
                                            INDEX(M:M,
                                                MATCH(
                                                    A610&amp;B610,AG:AG,
                                                    0)
                                            ),
                                            "Não encontrado")
                                    )</f>
        <v>41.555039200000003</v>
      </c>
      <c r="M610" s="64">
        <f>L610*G610/1</f>
        <v>1.5790914896000001</v>
      </c>
      <c r="N610" s="64">
        <f>IF(
                        C610="INSUMO",
                                        IFERROR(
                                            IF(
                                                INDEX(
                                                    Insumos!C:C,
                                                    MATCH(
                                                        A610&amp;B610,
                                                        Insumos!I:I,
                                                        0)
                                                )="Equipamento",
                                                INDEX(
                                                    Insumos!F:F,
                                                    MATCH(
                                                        A610&amp;B610,
                                                        Insumos!I:I,
                                                        0)
                                                ),
                                                0
                                            ),
                                            "Não encontrado"),
                                        IFERROR(
                                            INDEX(O:O,
                                                MATCH(
                                                    A610&amp;B610,AG:AG,
                                                    0)
                                            ),
                                            "Não encontrado")
                                    )</f>
        <v>0</v>
      </c>
      <c r="O610" s="64">
        <f>N610*G610/1</f>
        <v>0</v>
      </c>
      <c r="P610" s="64">
        <f>IF(
                        C610="INSUMO",
                                        IFERROR(
                                            IF(
                                                INDEX(
                                                    Insumos!C:C,
                                                    MATCH(
                                                        A610&amp;B610,
                                                        Insumos!I:I,
                                                        0)
                                                )="Transporte",
                                                INDEX(
                                                    Insumos!F:F,
                                                    MATCH(
                                                        A610&amp;B610,
                                                        Insumos!I:I,
                                                        0)
                                                ),
                                                0
                                            ),
                                            "Não encontrado"),
                                        IFERROR(
                                            INDEX(Q:Q,
                                                MATCH(
                                                    A610&amp;B610,AG:AG,
                                                    0)
                                            ),
                                            "Não encontrado")
                                    )</f>
        <v>0</v>
      </c>
      <c r="Q610" s="64">
        <f>P610*G610/1</f>
        <v>0</v>
      </c>
      <c r="R610" s="64">
        <f>IF(
                        C610="INSUMO",
                                        IFERROR(
                                            IF(
                                                INDEX(
                                                    Insumos!C:C,
                                                    MATCH(
                                                        A610&amp;B610,
                                                        Insumos!I:I,
                                                        0)
                                                )="Terceirizados",
                                                INDEX(
                                                    Insumos!F:F,
                                                    MATCH(
                                                        A610&amp;B610,
                                                        Insumos!I:I,
                                                        0)
                                                ),
                                                0
                                            ),
                                            "Não encontrado"),
                                        IFERROR(
                                            INDEX(S:S,
                                                MATCH(
                                                    A610&amp;B610,AG:AG,
                                                    0)
                                            ),
                                            "Não encontrado")
                                    )</f>
        <v>0</v>
      </c>
      <c r="S610" s="64">
        <f>R610*G610/1</f>
        <v>0</v>
      </c>
      <c r="T610" s="64">
        <f>IF(
                        C610="INSUMO",
                                        IFERROR(
                                            IF(
                                                INDEX(
                                                    Insumos!C:C,
                                                    MATCH(
                                                        A610&amp;B610,
                                                        Insumos!I:I,
                                                        0)
                                                )="Comissionamento",
                                                INDEX(
                                                    Insumos!F:F,
                                                    MATCH(
                                                        A610&amp;B610,
                                                        Insumos!I:I,
                                                        0)
                                                ),
                                                0
                                            ),
                                            "Não encontrado"),
                                        IFERROR(
                                            INDEX(U:U,
                                                MATCH(
                                                    A610&amp;B610,AG:AG,
                                                    0)
                                            ),
                                            "Não encontrado")
                                    )</f>
        <v>0</v>
      </c>
      <c r="U610" s="64">
        <f>T610*G610/1</f>
        <v>0</v>
      </c>
      <c r="V610" s="64">
        <f>IF(
                        C610="INSUMO",
                                        IFERROR(
                                            IF(
                                                INDEX(
                                                    Insumos!C:C,
                                                    MATCH(
                                                        A610&amp;B610,
                                                        Insumos!I:I,
                                                        0)
                                                )="Verba",
                                                INDEX(
                                                    Insumos!F:F,
                                                    MATCH(
                                                        A610&amp;B610,
                                                        Insumos!I:I,
                                                        0)
                                                ),
                                                0
                                            ),
                                            "Não encontrado"),
                                        IFERROR(
                                            INDEX(W:W,
                                                MATCH(
                                                    A610&amp;B610,AG:AG,
                                                    0)
                                            ),
                                            "Não encontrado")
                                    )</f>
        <v>0</v>
      </c>
      <c r="W610" s="64">
        <f>V610*G610/1</f>
        <v>0</v>
      </c>
      <c r="X610" s="64">
        <f>IF(
                        C610="INSUMO",
                                        IFERROR(
                                            IF(
                                                INDEX(
                                                    Insumos!C:C,
                                                    MATCH(
                                                        A610&amp;B610,
                                                        Insumos!I:I,
                                                        0)
                                                )="Outro",
                                                INDEX(
                                                    Insumos!F:F,
                                                    MATCH(
                                                        A610&amp;B610,
                                                        Insumos!I:I,
                                                        0)
                                                ),
                                                0
                                            ),
                                            "Não encontrado"),
                                        IFERROR(
                                            INDEX(Y:Y,
                                                MATCH(
                                                    A610&amp;B610,AG:AG,
                                                    0)
                                            ),
                                            "Não encontrado")
                                    )</f>
        <v>5.0999999999999996</v>
      </c>
      <c r="Y610" s="64">
        <f>X610*G610/1</f>
        <v>0.19379999999999997</v>
      </c>
      <c r="Z610" s="64">
        <f>IF(
                            C610="INSUMO",
                            IFERROR(
                                INDEX(
                                    Insumos!F:F,
                                    MATCH(
                                        A610&amp;B610,
                                        Insumos!I:I,
                                        0)
                                ),
                                "Não encontrado"),
                            IFERROR(
                                INDEX(AA:AA,
                                    MATCH(
                                        A610&amp;B610,AG:AG,
                                        0)
                                ),
                                "Não encontrado")
                        )</f>
        <v>46.655039200000004</v>
      </c>
      <c r="AA610" s="64">
        <f>G610*Z610</f>
        <v>1.7728914896000001</v>
      </c>
      <c r="AB610" s="65"/>
      <c r="AC610" s="65"/>
      <c r="AD610" s="62" t="s">
        <v>39</v>
      </c>
      <c r="AE610" s="66"/>
      <c r="AF610" s="66"/>
    </row>
    <row r="611" spans="1:33" x14ac:dyDescent="0.25">
      <c r="A611" s="137" t="s">
        <v>680</v>
      </c>
      <c r="B611" s="68" t="s">
        <v>76</v>
      </c>
      <c r="C611" s="69" t="s">
        <v>45</v>
      </c>
      <c r="D611" s="70" t="s">
        <v>40</v>
      </c>
      <c r="E611" s="70" t="s">
        <v>679</v>
      </c>
      <c r="F611" s="71" t="s">
        <v>78</v>
      </c>
      <c r="G611" s="71">
        <v>1</v>
      </c>
      <c r="H611" s="72">
        <f>IF(
                        C611="INSUMO",
                                        IFERROR(
                                            IF(
                                                INDEX(
                                                    Insumos!C:C,
                                                    MATCH(
                                                        A611&amp;B611,
                                                        Insumos!I:I,
                                                        0)
                                                )="Material",
                                                INDEX(
                                                    Insumos!F:F,
                                                    MATCH(
                                                        A611&amp;B611,
                                                        Insumos!I:I,
                                                        0)
                                                ),
                                                0
                                            ),
                                            "Não encontrado"),
                                        IFERROR(
                                            INDEX(I:I,
                                                MATCH(
                                                    A611&amp;B611,AG:AG,
                                                    0)
                                            ),
                                            "Não encontrado")
                                    )</f>
        <v>23.18</v>
      </c>
      <c r="I611" s="72">
        <f>H611*G611/1</f>
        <v>23.18</v>
      </c>
      <c r="J611" s="72">
        <f t="shared" si="358"/>
        <v>0</v>
      </c>
      <c r="K611" s="72">
        <f t="shared" si="358"/>
        <v>0</v>
      </c>
      <c r="L611" s="72">
        <f>IF(
                        C611="INSUMO",
                                        IFERROR(
                                            IF(
                                                INDEX(
                                                    Insumos!C:C,
                                                    MATCH(
                                                        A611&amp;B611,
                                                        Insumos!I:I,
                                                        0)
                                                )="Mao_obra",
                                                INDEX(
                                                    Insumos!F:F,
                                                    MATCH(
                                                        A611&amp;B611,
                                                        Insumos!I:I,
                                                        0)
                                                ),
                                                0
                                            ),
                                            "Não encontrado"),
                                        IFERROR(
                                            INDEX(M:M,
                                                MATCH(
                                                    A611&amp;B611,AG:AG,
                                                    0)
                                            ),
                                            "Não encontrado")
                                    )</f>
        <v>0</v>
      </c>
      <c r="M611" s="72">
        <f>L611*G611/1</f>
        <v>0</v>
      </c>
      <c r="N611" s="72">
        <f>IF(
                        C611="INSUMO",
                                        IFERROR(
                                            IF(
                                                INDEX(
                                                    Insumos!C:C,
                                                    MATCH(
                                                        A611&amp;B611,
                                                        Insumos!I:I,
                                                        0)
                                                )="Equipamento",
                                                INDEX(
                                                    Insumos!F:F,
                                                    MATCH(
                                                        A611&amp;B611,
                                                        Insumos!I:I,
                                                        0)
                                                ),
                                                0
                                            ),
                                            "Não encontrado"),
                                        IFERROR(
                                            INDEX(O:O,
                                                MATCH(
                                                    A611&amp;B611,AG:AG,
                                                    0)
                                            ),
                                            "Não encontrado")
                                    )</f>
        <v>0</v>
      </c>
      <c r="O611" s="72">
        <f>N611*G611/1</f>
        <v>0</v>
      </c>
      <c r="P611" s="72">
        <f>IF(
                        C611="INSUMO",
                                        IFERROR(
                                            IF(
                                                INDEX(
                                                    Insumos!C:C,
                                                    MATCH(
                                                        A611&amp;B611,
                                                        Insumos!I:I,
                                                        0)
                                                )="Transporte",
                                                INDEX(
                                                    Insumos!F:F,
                                                    MATCH(
                                                        A611&amp;B611,
                                                        Insumos!I:I,
                                                        0)
                                                ),
                                                0
                                            ),
                                            "Não encontrado"),
                                        IFERROR(
                                            INDEX(Q:Q,
                                                MATCH(
                                                    A611&amp;B611,AG:AG,
                                                    0)
                                            ),
                                            "Não encontrado")
                                    )</f>
        <v>0</v>
      </c>
      <c r="Q611" s="72">
        <f>P611*G611/1</f>
        <v>0</v>
      </c>
      <c r="R611" s="72">
        <f>IF(
                        C611="INSUMO",
                                        IFERROR(
                                            IF(
                                                INDEX(
                                                    Insumos!C:C,
                                                    MATCH(
                                                        A611&amp;B611,
                                                        Insumos!I:I,
                                                        0)
                                                )="Terceirizados",
                                                INDEX(
                                                    Insumos!F:F,
                                                    MATCH(
                                                        A611&amp;B611,
                                                        Insumos!I:I,
                                                        0)
                                                ),
                                                0
                                            ),
                                            "Não encontrado"),
                                        IFERROR(
                                            INDEX(S:S,
                                                MATCH(
                                                    A611&amp;B611,AG:AG,
                                                    0)
                                            ),
                                            "Não encontrado")
                                    )</f>
        <v>0</v>
      </c>
      <c r="S611" s="72">
        <f>R611*G611/1</f>
        <v>0</v>
      </c>
      <c r="T611" s="72">
        <f>IF(
                        C611="INSUMO",
                                        IFERROR(
                                            IF(
                                                INDEX(
                                                    Insumos!C:C,
                                                    MATCH(
                                                        A611&amp;B611,
                                                        Insumos!I:I,
                                                        0)
                                                )="Comissionamento",
                                                INDEX(
                                                    Insumos!F:F,
                                                    MATCH(
                                                        A611&amp;B611,
                                                        Insumos!I:I,
                                                        0)
                                                ),
                                                0
                                            ),
                                            "Não encontrado"),
                                        IFERROR(
                                            INDEX(U:U,
                                                MATCH(
                                                    A611&amp;B611,AG:AG,
                                                    0)
                                            ),
                                            "Não encontrado")
                                    )</f>
        <v>0</v>
      </c>
      <c r="U611" s="72">
        <f>T611*G611/1</f>
        <v>0</v>
      </c>
      <c r="V611" s="72">
        <f>IF(
                        C611="INSUMO",
                                        IFERROR(
                                            IF(
                                                INDEX(
                                                    Insumos!C:C,
                                                    MATCH(
                                                        A611&amp;B611,
                                                        Insumos!I:I,
                                                        0)
                                                )="Verba",
                                                INDEX(
                                                    Insumos!F:F,
                                                    MATCH(
                                                        A611&amp;B611,
                                                        Insumos!I:I,
                                                        0)
                                                ),
                                                0
                                            ),
                                            "Não encontrado"),
                                        IFERROR(
                                            INDEX(W:W,
                                                MATCH(
                                                    A611&amp;B611,AG:AG,
                                                    0)
                                            ),
                                            "Não encontrado")
                                    )</f>
        <v>0</v>
      </c>
      <c r="W611" s="72">
        <f>V611*G611/1</f>
        <v>0</v>
      </c>
      <c r="X611" s="72">
        <f>IF(
                        C611="INSUMO",
                                        IFERROR(
                                            IF(
                                                INDEX(
                                                    Insumos!C:C,
                                                    MATCH(
                                                        A611&amp;B611,
                                                        Insumos!I:I,
                                                        0)
                                                )="Outro",
                                                INDEX(
                                                    Insumos!F:F,
                                                    MATCH(
                                                        A611&amp;B611,
                                                        Insumos!I:I,
                                                        0)
                                                ),
                                                0
                                            ),
                                            "Não encontrado"),
                                        IFERROR(
                                            INDEX(Y:Y,
                                                MATCH(
                                                    A611&amp;B611,AG:AG,
                                                    0)
                                            ),
                                            "Não encontrado")
                                    )</f>
        <v>0</v>
      </c>
      <c r="Y611" s="72">
        <f>X611*G611/1</f>
        <v>0</v>
      </c>
      <c r="Z611" s="72">
        <f>IF(
                            C611="INSUMO",
                            IFERROR(
                                INDEX(
                                    Insumos!F:F,
                                    MATCH(
                                        A611&amp;B611,
                                        Insumos!I:I,
                                        0)
                                ),
                                "Não encontrado"),
                            IFERROR(
                                INDEX(AA:AA,
                                    MATCH(
                                        A611&amp;B611,AG:AG,
                                        0)
                                ),
                                "Não encontrado")
                        )</f>
        <v>23.18</v>
      </c>
      <c r="AA611" s="72">
        <f>G611*Z611</f>
        <v>23.18</v>
      </c>
      <c r="AB611" s="73"/>
      <c r="AC611" s="73"/>
      <c r="AD611" s="70" t="s">
        <v>39</v>
      </c>
      <c r="AE611" s="74"/>
      <c r="AF611" s="74"/>
    </row>
    <row r="612" spans="1:33" x14ac:dyDescent="0.25">
      <c r="A612" s="136" t="s">
        <v>681</v>
      </c>
      <c r="B612" s="51" t="s">
        <v>76</v>
      </c>
      <c r="C612" s="52" t="s">
        <v>39</v>
      </c>
      <c r="D612" s="53" t="s">
        <v>40</v>
      </c>
      <c r="E612" s="53" t="s">
        <v>682</v>
      </c>
      <c r="F612" s="54" t="s">
        <v>78</v>
      </c>
      <c r="G612" s="55"/>
      <c r="H612" s="56"/>
      <c r="I612" s="56">
        <f>SUM(I613:I615)</f>
        <v>34.799999999999997</v>
      </c>
      <c r="J612" s="56"/>
      <c r="K612" s="56">
        <f>SUM(K613:K615)</f>
        <v>5.4121936000000002</v>
      </c>
      <c r="L612" s="56"/>
      <c r="M612" s="56">
        <f>SUM(M613:M615)</f>
        <v>4.6471935999999996</v>
      </c>
      <c r="N612" s="56"/>
      <c r="O612" s="56">
        <f>SUM(O613:O615)</f>
        <v>0</v>
      </c>
      <c r="P612" s="56"/>
      <c r="Q612" s="56">
        <f>SUM(Q613:Q615)</f>
        <v>0</v>
      </c>
      <c r="R612" s="56"/>
      <c r="S612" s="56">
        <f>SUM(S613:S615)</f>
        <v>0</v>
      </c>
      <c r="T612" s="56"/>
      <c r="U612" s="56">
        <f>SUM(U613:U615)</f>
        <v>0</v>
      </c>
      <c r="V612" s="56"/>
      <c r="W612" s="56">
        <f>SUM(W613:W615)</f>
        <v>0</v>
      </c>
      <c r="X612" s="56"/>
      <c r="Y612" s="56">
        <f>SUM(Y613:Y615)</f>
        <v>0.76500000000000001</v>
      </c>
      <c r="Z612" s="56"/>
      <c r="AA612" s="56">
        <f>SUM(AA613:AA615)</f>
        <v>40.212193599999999</v>
      </c>
      <c r="AB612" s="57" t="s">
        <v>39</v>
      </c>
      <c r="AC612" s="57"/>
      <c r="AD612" s="53" t="s">
        <v>39</v>
      </c>
      <c r="AE612" s="58" t="s">
        <v>39</v>
      </c>
      <c r="AF612" s="58" t="s">
        <v>79</v>
      </c>
      <c r="AG612" t="str">
        <f>A612&amp;B612&amp;C612</f>
        <v>0139PRÓPRIA</v>
      </c>
    </row>
    <row r="613" spans="1:33" x14ac:dyDescent="0.25">
      <c r="A613" s="137" t="s">
        <v>189</v>
      </c>
      <c r="B613" s="68" t="s">
        <v>38</v>
      </c>
      <c r="C613" s="69" t="s">
        <v>86</v>
      </c>
      <c r="D613" s="70" t="s">
        <v>40</v>
      </c>
      <c r="E613" s="70" t="s">
        <v>190</v>
      </c>
      <c r="F613" s="71" t="s">
        <v>90</v>
      </c>
      <c r="G613" s="71">
        <v>0.1</v>
      </c>
      <c r="H613" s="72">
        <f>IF(
                        C613="INSUMO",
                                        IFERROR(
                                            IF(
                                                INDEX(
                                                    Insumos!C:C,
                                                    MATCH(
                                                        A613&amp;B613,
                                                        Insumos!I:I,
                                                        0)
                                                )="Material",
                                                INDEX(
                                                    Insumos!F:F,
                                                    MATCH(
                                                        A613&amp;B613,
                                                        Insumos!I:I,
                                                        0)
                                                ),
                                                0
                                            ),
                                            "Não encontrado"),
                                        IFERROR(
                                            INDEX(I:I,
                                                MATCH(
                                                    A613&amp;B613,AG:AG,
                                                    0)
                                            ),
                                            "Não encontrado")
                                    )</f>
        <v>0</v>
      </c>
      <c r="I613" s="72">
        <f>H613*G613/1</f>
        <v>0</v>
      </c>
      <c r="J613" s="72">
        <f t="shared" ref="J613:K615" si="359">T613 + N613 + L613 + X613 + R613 + P613 + V613</f>
        <v>30.794416399999996</v>
      </c>
      <c r="K613" s="72">
        <f t="shared" si="359"/>
        <v>3.0794416399999998</v>
      </c>
      <c r="L613" s="72">
        <f>IF(
                        C613="INSUMO",
                                        IFERROR(
                                            IF(
                                                INDEX(
                                                    Insumos!C:C,
                                                    MATCH(
                                                        A613&amp;B613,
                                                        Insumos!I:I,
                                                        0)
                                                )="Mao_obra",
                                                INDEX(
                                                    Insumos!F:F,
                                                    MATCH(
                                                        A613&amp;B613,
                                                        Insumos!I:I,
                                                        0)
                                                ),
                                                0
                                            ),
                                            "Não encontrado"),
                                        IFERROR(
                                            INDEX(M:M,
                                                MATCH(
                                                    A613&amp;B613,AG:AG,
                                                    0)
                                            ),
                                            "Não encontrado")
                                    )</f>
        <v>25.694416399999998</v>
      </c>
      <c r="M613" s="72">
        <f>L613*G613/1</f>
        <v>2.56944164</v>
      </c>
      <c r="N613" s="72">
        <f>IF(
                        C613="INSUMO",
                                        IFERROR(
                                            IF(
                                                INDEX(
                                                    Insumos!C:C,
                                                    MATCH(
                                                        A613&amp;B613,
                                                        Insumos!I:I,
                                                        0)
                                                )="Equipamento",
                                                INDEX(
                                                    Insumos!F:F,
                                                    MATCH(
                                                        A613&amp;B613,
                                                        Insumos!I:I,
                                                        0)
                                                ),
                                                0
                                            ),
                                            "Não encontrado"),
                                        IFERROR(
                                            INDEX(O:O,
                                                MATCH(
                                                    A613&amp;B613,AG:AG,
                                                    0)
                                            ),
                                            "Não encontrado")
                                    )</f>
        <v>0</v>
      </c>
      <c r="O613" s="72">
        <f>N613*G613/1</f>
        <v>0</v>
      </c>
      <c r="P613" s="72">
        <f>IF(
                        C613="INSUMO",
                                        IFERROR(
                                            IF(
                                                INDEX(
                                                    Insumos!C:C,
                                                    MATCH(
                                                        A613&amp;B613,
                                                        Insumos!I:I,
                                                        0)
                                                )="Transporte",
                                                INDEX(
                                                    Insumos!F:F,
                                                    MATCH(
                                                        A613&amp;B613,
                                                        Insumos!I:I,
                                                        0)
                                                ),
                                                0
                                            ),
                                            "Não encontrado"),
                                        IFERROR(
                                            INDEX(Q:Q,
                                                MATCH(
                                                    A613&amp;B613,AG:AG,
                                                    0)
                                            ),
                                            "Não encontrado")
                                    )</f>
        <v>0</v>
      </c>
      <c r="Q613" s="72">
        <f>P613*G613/1</f>
        <v>0</v>
      </c>
      <c r="R613" s="72">
        <f>IF(
                        C613="INSUMO",
                                        IFERROR(
                                            IF(
                                                INDEX(
                                                    Insumos!C:C,
                                                    MATCH(
                                                        A613&amp;B613,
                                                        Insumos!I:I,
                                                        0)
                                                )="Terceirizados",
                                                INDEX(
                                                    Insumos!F:F,
                                                    MATCH(
                                                        A613&amp;B613,
                                                        Insumos!I:I,
                                                        0)
                                                ),
                                                0
                                            ),
                                            "Não encontrado"),
                                        IFERROR(
                                            INDEX(S:S,
                                                MATCH(
                                                    A613&amp;B613,AG:AG,
                                                    0)
                                            ),
                                            "Não encontrado")
                                    )</f>
        <v>0</v>
      </c>
      <c r="S613" s="72">
        <f>R613*G613/1</f>
        <v>0</v>
      </c>
      <c r="T613" s="72">
        <f>IF(
                        C613="INSUMO",
                                        IFERROR(
                                            IF(
                                                INDEX(
                                                    Insumos!C:C,
                                                    MATCH(
                                                        A613&amp;B613,
                                                        Insumos!I:I,
                                                        0)
                                                )="Comissionamento",
                                                INDEX(
                                                    Insumos!F:F,
                                                    MATCH(
                                                        A613&amp;B613,
                                                        Insumos!I:I,
                                                        0)
                                                ),
                                                0
                                            ),
                                            "Não encontrado"),
                                        IFERROR(
                                            INDEX(U:U,
                                                MATCH(
                                                    A613&amp;B613,AG:AG,
                                                    0)
                                            ),
                                            "Não encontrado")
                                    )</f>
        <v>0</v>
      </c>
      <c r="U613" s="72">
        <f>T613*G613/1</f>
        <v>0</v>
      </c>
      <c r="V613" s="72">
        <f>IF(
                        C613="INSUMO",
                                        IFERROR(
                                            IF(
                                                INDEX(
                                                    Insumos!C:C,
                                                    MATCH(
                                                        A613&amp;B613,
                                                        Insumos!I:I,
                                                        0)
                                                )="Verba",
                                                INDEX(
                                                    Insumos!F:F,
                                                    MATCH(
                                                        A613&amp;B613,
                                                        Insumos!I:I,
                                                        0)
                                                ),
                                                0
                                            ),
                                            "Não encontrado"),
                                        IFERROR(
                                            INDEX(W:W,
                                                MATCH(
                                                    A613&amp;B613,AG:AG,
                                                    0)
                                            ),
                                            "Não encontrado")
                                    )</f>
        <v>0</v>
      </c>
      <c r="W613" s="72">
        <f>V613*G613/1</f>
        <v>0</v>
      </c>
      <c r="X613" s="72">
        <f>IF(
                        C613="INSUMO",
                                        IFERROR(
                                            IF(
                                                INDEX(
                                                    Insumos!C:C,
                                                    MATCH(
                                                        A613&amp;B613,
                                                        Insumos!I:I,
                                                        0)
                                                )="Outro",
                                                INDEX(
                                                    Insumos!F:F,
                                                    MATCH(
                                                        A613&amp;B613,
                                                        Insumos!I:I,
                                                        0)
                                                ),
                                                0
                                            ),
                                            "Não encontrado"),
                                        IFERROR(
                                            INDEX(Y:Y,
                                                MATCH(
                                                    A613&amp;B613,AG:AG,
                                                    0)
                                            ),
                                            "Não encontrado")
                                    )</f>
        <v>5.0999999999999996</v>
      </c>
      <c r="Y613" s="72">
        <f>X613*G613/1</f>
        <v>0.51</v>
      </c>
      <c r="Z613" s="72">
        <f>IF(
                            C613="INSUMO",
                            IFERROR(
                                INDEX(
                                    Insumos!F:F,
                                    MATCH(
                                        A613&amp;B613,
                                        Insumos!I:I,
                                        0)
                                ),
                                "Não encontrado"),
                            IFERROR(
                                INDEX(AA:AA,
                                    MATCH(
                                        A613&amp;B613,AG:AG,
                                        0)
                                ),
                                "Não encontrado")
                        )</f>
        <v>30.794416399999999</v>
      </c>
      <c r="AA613" s="72">
        <f>G613*Z613</f>
        <v>3.0794416400000002</v>
      </c>
      <c r="AB613" s="73"/>
      <c r="AC613" s="73"/>
      <c r="AD613" s="70" t="s">
        <v>39</v>
      </c>
      <c r="AE613" s="74"/>
      <c r="AF613" s="74"/>
    </row>
    <row r="614" spans="1:33" x14ac:dyDescent="0.25">
      <c r="A614" s="138" t="s">
        <v>191</v>
      </c>
      <c r="B614" s="60" t="s">
        <v>38</v>
      </c>
      <c r="C614" s="61" t="s">
        <v>86</v>
      </c>
      <c r="D614" s="62" t="s">
        <v>40</v>
      </c>
      <c r="E614" s="62" t="s">
        <v>192</v>
      </c>
      <c r="F614" s="63" t="s">
        <v>90</v>
      </c>
      <c r="G614" s="63">
        <v>0.05</v>
      </c>
      <c r="H614" s="64">
        <f>IF(
                        C614="INSUMO",
                                        IFERROR(
                                            IF(
                                                INDEX(
                                                    Insumos!C:C,
                                                    MATCH(
                                                        A614&amp;B614,
                                                        Insumos!I:I,
                                                        0)
                                                )="Material",
                                                INDEX(
                                                    Insumos!F:F,
                                                    MATCH(
                                                        A614&amp;B614,
                                                        Insumos!I:I,
                                                        0)
                                                ),
                                                0
                                            ),
                                            "Não encontrado"),
                                        IFERROR(
                                            INDEX(I:I,
                                                MATCH(
                                                    A614&amp;B614,AG:AG,
                                                    0)
                                            ),
                                            "Não encontrado")
                                    )</f>
        <v>0</v>
      </c>
      <c r="I614" s="64">
        <f>H614*G614/1</f>
        <v>0</v>
      </c>
      <c r="J614" s="64">
        <f t="shared" si="359"/>
        <v>46.655039200000004</v>
      </c>
      <c r="K614" s="64">
        <f t="shared" si="359"/>
        <v>2.33275196</v>
      </c>
      <c r="L614" s="64">
        <f>IF(
                        C614="INSUMO",
                                        IFERROR(
                                            IF(
                                                INDEX(
                                                    Insumos!C:C,
                                                    MATCH(
                                                        A614&amp;B614,
                                                        Insumos!I:I,
                                                        0)
                                                )="Mao_obra",
                                                INDEX(
                                                    Insumos!F:F,
                                                    MATCH(
                                                        A614&amp;B614,
                                                        Insumos!I:I,
                                                        0)
                                                ),
                                                0
                                            ),
                                            "Não encontrado"),
                                        IFERROR(
                                            INDEX(M:M,
                                                MATCH(
                                                    A614&amp;B614,AG:AG,
                                                    0)
                                            ),
                                            "Não encontrado")
                                    )</f>
        <v>41.555039200000003</v>
      </c>
      <c r="M614" s="64">
        <f>L614*G614/1</f>
        <v>2.0777519600000001</v>
      </c>
      <c r="N614" s="64">
        <f>IF(
                        C614="INSUMO",
                                        IFERROR(
                                            IF(
                                                INDEX(
                                                    Insumos!C:C,
                                                    MATCH(
                                                        A614&amp;B614,
                                                        Insumos!I:I,
                                                        0)
                                                )="Equipamento",
                                                INDEX(
                                                    Insumos!F:F,
                                                    MATCH(
                                                        A614&amp;B614,
                                                        Insumos!I:I,
                                                        0)
                                                ),
                                                0
                                            ),
                                            "Não encontrado"),
                                        IFERROR(
                                            INDEX(O:O,
                                                MATCH(
                                                    A614&amp;B614,AG:AG,
                                                    0)
                                            ),
                                            "Não encontrado")
                                    )</f>
        <v>0</v>
      </c>
      <c r="O614" s="64">
        <f>N614*G614/1</f>
        <v>0</v>
      </c>
      <c r="P614" s="64">
        <f>IF(
                        C614="INSUMO",
                                        IFERROR(
                                            IF(
                                                INDEX(
                                                    Insumos!C:C,
                                                    MATCH(
                                                        A614&amp;B614,
                                                        Insumos!I:I,
                                                        0)
                                                )="Transporte",
                                                INDEX(
                                                    Insumos!F:F,
                                                    MATCH(
                                                        A614&amp;B614,
                                                        Insumos!I:I,
                                                        0)
                                                ),
                                                0
                                            ),
                                            "Não encontrado"),
                                        IFERROR(
                                            INDEX(Q:Q,
                                                MATCH(
                                                    A614&amp;B614,AG:AG,
                                                    0)
                                            ),
                                            "Não encontrado")
                                    )</f>
        <v>0</v>
      </c>
      <c r="Q614" s="64">
        <f>P614*G614/1</f>
        <v>0</v>
      </c>
      <c r="R614" s="64">
        <f>IF(
                        C614="INSUMO",
                                        IFERROR(
                                            IF(
                                                INDEX(
                                                    Insumos!C:C,
                                                    MATCH(
                                                        A614&amp;B614,
                                                        Insumos!I:I,
                                                        0)
                                                )="Terceirizados",
                                                INDEX(
                                                    Insumos!F:F,
                                                    MATCH(
                                                        A614&amp;B614,
                                                        Insumos!I:I,
                                                        0)
                                                ),
                                                0
                                            ),
                                            "Não encontrado"),
                                        IFERROR(
                                            INDEX(S:S,
                                                MATCH(
                                                    A614&amp;B614,AG:AG,
                                                    0)
                                            ),
                                            "Não encontrado")
                                    )</f>
        <v>0</v>
      </c>
      <c r="S614" s="64">
        <f>R614*G614/1</f>
        <v>0</v>
      </c>
      <c r="T614" s="64">
        <f>IF(
                        C614="INSUMO",
                                        IFERROR(
                                            IF(
                                                INDEX(
                                                    Insumos!C:C,
                                                    MATCH(
                                                        A614&amp;B614,
                                                        Insumos!I:I,
                                                        0)
                                                )="Comissionamento",
                                                INDEX(
                                                    Insumos!F:F,
                                                    MATCH(
                                                        A614&amp;B614,
                                                        Insumos!I:I,
                                                        0)
                                                ),
                                                0
                                            ),
                                            "Não encontrado"),
                                        IFERROR(
                                            INDEX(U:U,
                                                MATCH(
                                                    A614&amp;B614,AG:AG,
                                                    0)
                                            ),
                                            "Não encontrado")
                                    )</f>
        <v>0</v>
      </c>
      <c r="U614" s="64">
        <f>T614*G614/1</f>
        <v>0</v>
      </c>
      <c r="V614" s="64">
        <f>IF(
                        C614="INSUMO",
                                        IFERROR(
                                            IF(
                                                INDEX(
                                                    Insumos!C:C,
                                                    MATCH(
                                                        A614&amp;B614,
                                                        Insumos!I:I,
                                                        0)
                                                )="Verba",
                                                INDEX(
                                                    Insumos!F:F,
                                                    MATCH(
                                                        A614&amp;B614,
                                                        Insumos!I:I,
                                                        0)
                                                ),
                                                0
                                            ),
                                            "Não encontrado"),
                                        IFERROR(
                                            INDEX(W:W,
                                                MATCH(
                                                    A614&amp;B614,AG:AG,
                                                    0)
                                            ),
                                            "Não encontrado")
                                    )</f>
        <v>0</v>
      </c>
      <c r="W614" s="64">
        <f>V614*G614/1</f>
        <v>0</v>
      </c>
      <c r="X614" s="64">
        <f>IF(
                        C614="INSUMO",
                                        IFERROR(
                                            IF(
                                                INDEX(
                                                    Insumos!C:C,
                                                    MATCH(
                                                        A614&amp;B614,
                                                        Insumos!I:I,
                                                        0)
                                                )="Outro",
                                                INDEX(
                                                    Insumos!F:F,
                                                    MATCH(
                                                        A614&amp;B614,
                                                        Insumos!I:I,
                                                        0)
                                                ),
                                                0
                                            ),
                                            "Não encontrado"),
                                        IFERROR(
                                            INDEX(Y:Y,
                                                MATCH(
                                                    A614&amp;B614,AG:AG,
                                                    0)
                                            ),
                                            "Não encontrado")
                                    )</f>
        <v>5.0999999999999996</v>
      </c>
      <c r="Y614" s="64">
        <f>X614*G614/1</f>
        <v>0.255</v>
      </c>
      <c r="Z614" s="64">
        <f>IF(
                            C614="INSUMO",
                            IFERROR(
                                INDEX(
                                    Insumos!F:F,
                                    MATCH(
                                        A614&amp;B614,
                                        Insumos!I:I,
                                        0)
                                ),
                                "Não encontrado"),
                            IFERROR(
                                INDEX(AA:AA,
                                    MATCH(
                                        A614&amp;B614,AG:AG,
                                        0)
                                ),
                                "Não encontrado")
                        )</f>
        <v>46.655039200000004</v>
      </c>
      <c r="AA614" s="64">
        <f>G614*Z614</f>
        <v>2.3327519600000004</v>
      </c>
      <c r="AB614" s="65"/>
      <c r="AC614" s="65"/>
      <c r="AD614" s="62" t="s">
        <v>39</v>
      </c>
      <c r="AE614" s="66"/>
      <c r="AF614" s="66"/>
    </row>
    <row r="615" spans="1:33" x14ac:dyDescent="0.25">
      <c r="A615" s="137" t="s">
        <v>683</v>
      </c>
      <c r="B615" s="68" t="s">
        <v>76</v>
      </c>
      <c r="C615" s="69" t="s">
        <v>45</v>
      </c>
      <c r="D615" s="70" t="s">
        <v>40</v>
      </c>
      <c r="E615" s="70" t="s">
        <v>682</v>
      </c>
      <c r="F615" s="71" t="s">
        <v>78</v>
      </c>
      <c r="G615" s="71">
        <v>1</v>
      </c>
      <c r="H615" s="72">
        <f>IF(
                        C615="INSUMO",
                                        IFERROR(
                                            IF(
                                                INDEX(
                                                    Insumos!C:C,
                                                    MATCH(
                                                        A615&amp;B615,
                                                        Insumos!I:I,
                                                        0)
                                                )="Material",
                                                INDEX(
                                                    Insumos!F:F,
                                                    MATCH(
                                                        A615&amp;B615,
                                                        Insumos!I:I,
                                                        0)
                                                ),
                                                0
                                            ),
                                            "Não encontrado"),
                                        IFERROR(
                                            INDEX(I:I,
                                                MATCH(
                                                    A615&amp;B615,AG:AG,
                                                    0)
                                            ),
                                            "Não encontrado")
                                    )</f>
        <v>34.799999999999997</v>
      </c>
      <c r="I615" s="72">
        <f>H615*G615/1</f>
        <v>34.799999999999997</v>
      </c>
      <c r="J615" s="72">
        <f t="shared" si="359"/>
        <v>0</v>
      </c>
      <c r="K615" s="72">
        <f t="shared" si="359"/>
        <v>0</v>
      </c>
      <c r="L615" s="72">
        <f>IF(
                        C615="INSUMO",
                                        IFERROR(
                                            IF(
                                                INDEX(
                                                    Insumos!C:C,
                                                    MATCH(
                                                        A615&amp;B615,
                                                        Insumos!I:I,
                                                        0)
                                                )="Mao_obra",
                                                INDEX(
                                                    Insumos!F:F,
                                                    MATCH(
                                                        A615&amp;B615,
                                                        Insumos!I:I,
                                                        0)
                                                ),
                                                0
                                            ),
                                            "Não encontrado"),
                                        IFERROR(
                                            INDEX(M:M,
                                                MATCH(
                                                    A615&amp;B615,AG:AG,
                                                    0)
                                            ),
                                            "Não encontrado")
                                    )</f>
        <v>0</v>
      </c>
      <c r="M615" s="72">
        <f>L615*G615/1</f>
        <v>0</v>
      </c>
      <c r="N615" s="72">
        <f>IF(
                        C615="INSUMO",
                                        IFERROR(
                                            IF(
                                                INDEX(
                                                    Insumos!C:C,
                                                    MATCH(
                                                        A615&amp;B615,
                                                        Insumos!I:I,
                                                        0)
                                                )="Equipamento",
                                                INDEX(
                                                    Insumos!F:F,
                                                    MATCH(
                                                        A615&amp;B615,
                                                        Insumos!I:I,
                                                        0)
                                                ),
                                                0
                                            ),
                                            "Não encontrado"),
                                        IFERROR(
                                            INDEX(O:O,
                                                MATCH(
                                                    A615&amp;B615,AG:AG,
                                                    0)
                                            ),
                                            "Não encontrado")
                                    )</f>
        <v>0</v>
      </c>
      <c r="O615" s="72">
        <f>N615*G615/1</f>
        <v>0</v>
      </c>
      <c r="P615" s="72">
        <f>IF(
                        C615="INSUMO",
                                        IFERROR(
                                            IF(
                                                INDEX(
                                                    Insumos!C:C,
                                                    MATCH(
                                                        A615&amp;B615,
                                                        Insumos!I:I,
                                                        0)
                                                )="Transporte",
                                                INDEX(
                                                    Insumos!F:F,
                                                    MATCH(
                                                        A615&amp;B615,
                                                        Insumos!I:I,
                                                        0)
                                                ),
                                                0
                                            ),
                                            "Não encontrado"),
                                        IFERROR(
                                            INDEX(Q:Q,
                                                MATCH(
                                                    A615&amp;B615,AG:AG,
                                                    0)
                                            ),
                                            "Não encontrado")
                                    )</f>
        <v>0</v>
      </c>
      <c r="Q615" s="72">
        <f>P615*G615/1</f>
        <v>0</v>
      </c>
      <c r="R615" s="72">
        <f>IF(
                        C615="INSUMO",
                                        IFERROR(
                                            IF(
                                                INDEX(
                                                    Insumos!C:C,
                                                    MATCH(
                                                        A615&amp;B615,
                                                        Insumos!I:I,
                                                        0)
                                                )="Terceirizados",
                                                INDEX(
                                                    Insumos!F:F,
                                                    MATCH(
                                                        A615&amp;B615,
                                                        Insumos!I:I,
                                                        0)
                                                ),
                                                0
                                            ),
                                            "Não encontrado"),
                                        IFERROR(
                                            INDEX(S:S,
                                                MATCH(
                                                    A615&amp;B615,AG:AG,
                                                    0)
                                            ),
                                            "Não encontrado")
                                    )</f>
        <v>0</v>
      </c>
      <c r="S615" s="72">
        <f>R615*G615/1</f>
        <v>0</v>
      </c>
      <c r="T615" s="72">
        <f>IF(
                        C615="INSUMO",
                                        IFERROR(
                                            IF(
                                                INDEX(
                                                    Insumos!C:C,
                                                    MATCH(
                                                        A615&amp;B615,
                                                        Insumos!I:I,
                                                        0)
                                                )="Comissionamento",
                                                INDEX(
                                                    Insumos!F:F,
                                                    MATCH(
                                                        A615&amp;B615,
                                                        Insumos!I:I,
                                                        0)
                                                ),
                                                0
                                            ),
                                            "Não encontrado"),
                                        IFERROR(
                                            INDEX(U:U,
                                                MATCH(
                                                    A615&amp;B615,AG:AG,
                                                    0)
                                            ),
                                            "Não encontrado")
                                    )</f>
        <v>0</v>
      </c>
      <c r="U615" s="72">
        <f>T615*G615/1</f>
        <v>0</v>
      </c>
      <c r="V615" s="72">
        <f>IF(
                        C615="INSUMO",
                                        IFERROR(
                                            IF(
                                                INDEX(
                                                    Insumos!C:C,
                                                    MATCH(
                                                        A615&amp;B615,
                                                        Insumos!I:I,
                                                        0)
                                                )="Verba",
                                                INDEX(
                                                    Insumos!F:F,
                                                    MATCH(
                                                        A615&amp;B615,
                                                        Insumos!I:I,
                                                        0)
                                                ),
                                                0
                                            ),
                                            "Não encontrado"),
                                        IFERROR(
                                            INDEX(W:W,
                                                MATCH(
                                                    A615&amp;B615,AG:AG,
                                                    0)
                                            ),
                                            "Não encontrado")
                                    )</f>
        <v>0</v>
      </c>
      <c r="W615" s="72">
        <f>V615*G615/1</f>
        <v>0</v>
      </c>
      <c r="X615" s="72">
        <f>IF(
                        C615="INSUMO",
                                        IFERROR(
                                            IF(
                                                INDEX(
                                                    Insumos!C:C,
                                                    MATCH(
                                                        A615&amp;B615,
                                                        Insumos!I:I,
                                                        0)
                                                )="Outro",
                                                INDEX(
                                                    Insumos!F:F,
                                                    MATCH(
                                                        A615&amp;B615,
                                                        Insumos!I:I,
                                                        0)
                                                ),
                                                0
                                            ),
                                            "Não encontrado"),
                                        IFERROR(
                                            INDEX(Y:Y,
                                                MATCH(
                                                    A615&amp;B615,AG:AG,
                                                    0)
                                            ),
                                            "Não encontrado")
                                    )</f>
        <v>0</v>
      </c>
      <c r="Y615" s="72">
        <f>X615*G615/1</f>
        <v>0</v>
      </c>
      <c r="Z615" s="72">
        <f>IF(
                            C615="INSUMO",
                            IFERROR(
                                INDEX(
                                    Insumos!F:F,
                                    MATCH(
                                        A615&amp;B615,
                                        Insumos!I:I,
                                        0)
                                ),
                                "Não encontrado"),
                            IFERROR(
                                INDEX(AA:AA,
                                    MATCH(
                                        A615&amp;B615,AG:AG,
                                        0)
                                ),
                                "Não encontrado")
                        )</f>
        <v>34.799999999999997</v>
      </c>
      <c r="AA615" s="72">
        <f>G615*Z615</f>
        <v>34.799999999999997</v>
      </c>
      <c r="AB615" s="73"/>
      <c r="AC615" s="73"/>
      <c r="AD615" s="70" t="s">
        <v>39</v>
      </c>
      <c r="AE615" s="74"/>
      <c r="AF615" s="74"/>
    </row>
    <row r="616" spans="1:33" x14ac:dyDescent="0.25">
      <c r="A616" s="136" t="s">
        <v>684</v>
      </c>
      <c r="B616" s="51" t="s">
        <v>76</v>
      </c>
      <c r="C616" s="52" t="s">
        <v>39</v>
      </c>
      <c r="D616" s="53" t="s">
        <v>40</v>
      </c>
      <c r="E616" s="53" t="s">
        <v>685</v>
      </c>
      <c r="F616" s="54" t="s">
        <v>78</v>
      </c>
      <c r="G616" s="55"/>
      <c r="H616" s="56"/>
      <c r="I616" s="56">
        <f>SUM(I617:I619)</f>
        <v>132.25</v>
      </c>
      <c r="J616" s="56"/>
      <c r="K616" s="56">
        <f>SUM(K617:K619)</f>
        <v>14.398184107999999</v>
      </c>
      <c r="L616" s="56"/>
      <c r="M616" s="56">
        <f>SUM(M617:M619)</f>
        <v>12.460184108</v>
      </c>
      <c r="N616" s="56"/>
      <c r="O616" s="56">
        <f>SUM(O617:O619)</f>
        <v>0</v>
      </c>
      <c r="P616" s="56"/>
      <c r="Q616" s="56">
        <f>SUM(Q617:Q619)</f>
        <v>0</v>
      </c>
      <c r="R616" s="56"/>
      <c r="S616" s="56">
        <f>SUM(S617:S619)</f>
        <v>0</v>
      </c>
      <c r="T616" s="56"/>
      <c r="U616" s="56">
        <f>SUM(U617:U619)</f>
        <v>0</v>
      </c>
      <c r="V616" s="56"/>
      <c r="W616" s="56">
        <f>SUM(W617:W619)</f>
        <v>0</v>
      </c>
      <c r="X616" s="56"/>
      <c r="Y616" s="56">
        <f>SUM(Y617:Y619)</f>
        <v>1.9379999999999999</v>
      </c>
      <c r="Z616" s="56"/>
      <c r="AA616" s="56">
        <f>SUM(AA617:AA619)</f>
        <v>146.64818410800001</v>
      </c>
      <c r="AB616" s="57" t="s">
        <v>39</v>
      </c>
      <c r="AC616" s="57"/>
      <c r="AD616" s="53" t="s">
        <v>39</v>
      </c>
      <c r="AE616" s="58" t="s">
        <v>39</v>
      </c>
      <c r="AF616" s="58" t="s">
        <v>79</v>
      </c>
      <c r="AG616" t="str">
        <f>A616&amp;B616&amp;C616</f>
        <v>0140PRÓPRIA</v>
      </c>
    </row>
    <row r="617" spans="1:33" x14ac:dyDescent="0.25">
      <c r="A617" s="137" t="s">
        <v>189</v>
      </c>
      <c r="B617" s="68" t="s">
        <v>38</v>
      </c>
      <c r="C617" s="69" t="s">
        <v>86</v>
      </c>
      <c r="D617" s="70" t="s">
        <v>40</v>
      </c>
      <c r="E617" s="70" t="s">
        <v>190</v>
      </c>
      <c r="F617" s="71" t="s">
        <v>90</v>
      </c>
      <c r="G617" s="71">
        <v>0.21</v>
      </c>
      <c r="H617" s="72">
        <f>IF(
                        C617="INSUMO",
                                        IFERROR(
                                            IF(
                                                INDEX(
                                                    Insumos!C:C,
                                                    MATCH(
                                                        A617&amp;B617,
                                                        Insumos!I:I,
                                                        0)
                                                )="Material",
                                                INDEX(
                                                    Insumos!F:F,
                                                    MATCH(
                                                        A617&amp;B617,
                                                        Insumos!I:I,
                                                        0)
                                                ),
                                                0
                                            ),
                                            "Não encontrado"),
                                        IFERROR(
                                            INDEX(I:I,
                                                MATCH(
                                                    A617&amp;B617,AG:AG,
                                                    0)
                                            ),
                                            "Não encontrado")
                                    )</f>
        <v>0</v>
      </c>
      <c r="I617" s="72">
        <f>H617*G617/1</f>
        <v>0</v>
      </c>
      <c r="J617" s="72">
        <f t="shared" ref="J617:K619" si="360">T617 + N617 + L617 + X617 + R617 + P617 + V617</f>
        <v>30.794416399999996</v>
      </c>
      <c r="K617" s="72">
        <f t="shared" si="360"/>
        <v>6.4668274439999989</v>
      </c>
      <c r="L617" s="72">
        <f>IF(
                        C617="INSUMO",
                                        IFERROR(
                                            IF(
                                                INDEX(
                                                    Insumos!C:C,
                                                    MATCH(
                                                        A617&amp;B617,
                                                        Insumos!I:I,
                                                        0)
                                                )="Mao_obra",
                                                INDEX(
                                                    Insumos!F:F,
                                                    MATCH(
                                                        A617&amp;B617,
                                                        Insumos!I:I,
                                                        0)
                                                ),
                                                0
                                            ),
                                            "Não encontrado"),
                                        IFERROR(
                                            INDEX(M:M,
                                                MATCH(
                                                    A617&amp;B617,AG:AG,
                                                    0)
                                            ),
                                            "Não encontrado")
                                    )</f>
        <v>25.694416399999998</v>
      </c>
      <c r="M617" s="72">
        <f>L617*G617/1</f>
        <v>5.3958274439999991</v>
      </c>
      <c r="N617" s="72">
        <f>IF(
                        C617="INSUMO",
                                        IFERROR(
                                            IF(
                                                INDEX(
                                                    Insumos!C:C,
                                                    MATCH(
                                                        A617&amp;B617,
                                                        Insumos!I:I,
                                                        0)
                                                )="Equipamento",
                                                INDEX(
                                                    Insumos!F:F,
                                                    MATCH(
                                                        A617&amp;B617,
                                                        Insumos!I:I,
                                                        0)
                                                ),
                                                0
                                            ),
                                            "Não encontrado"),
                                        IFERROR(
                                            INDEX(O:O,
                                                MATCH(
                                                    A617&amp;B617,AG:AG,
                                                    0)
                                            ),
                                            "Não encontrado")
                                    )</f>
        <v>0</v>
      </c>
      <c r="O617" s="72">
        <f>N617*G617/1</f>
        <v>0</v>
      </c>
      <c r="P617" s="72">
        <f>IF(
                        C617="INSUMO",
                                        IFERROR(
                                            IF(
                                                INDEX(
                                                    Insumos!C:C,
                                                    MATCH(
                                                        A617&amp;B617,
                                                        Insumos!I:I,
                                                        0)
                                                )="Transporte",
                                                INDEX(
                                                    Insumos!F:F,
                                                    MATCH(
                                                        A617&amp;B617,
                                                        Insumos!I:I,
                                                        0)
                                                ),
                                                0
                                            ),
                                            "Não encontrado"),
                                        IFERROR(
                                            INDEX(Q:Q,
                                                MATCH(
                                                    A617&amp;B617,AG:AG,
                                                    0)
                                            ),
                                            "Não encontrado")
                                    )</f>
        <v>0</v>
      </c>
      <c r="Q617" s="72">
        <f>P617*G617/1</f>
        <v>0</v>
      </c>
      <c r="R617" s="72">
        <f>IF(
                        C617="INSUMO",
                                        IFERROR(
                                            IF(
                                                INDEX(
                                                    Insumos!C:C,
                                                    MATCH(
                                                        A617&amp;B617,
                                                        Insumos!I:I,
                                                        0)
                                                )="Terceirizados",
                                                INDEX(
                                                    Insumos!F:F,
                                                    MATCH(
                                                        A617&amp;B617,
                                                        Insumos!I:I,
                                                        0)
                                                ),
                                                0
                                            ),
                                            "Não encontrado"),
                                        IFERROR(
                                            INDEX(S:S,
                                                MATCH(
                                                    A617&amp;B617,AG:AG,
                                                    0)
                                            ),
                                            "Não encontrado")
                                    )</f>
        <v>0</v>
      </c>
      <c r="S617" s="72">
        <f>R617*G617/1</f>
        <v>0</v>
      </c>
      <c r="T617" s="72">
        <f>IF(
                        C617="INSUMO",
                                        IFERROR(
                                            IF(
                                                INDEX(
                                                    Insumos!C:C,
                                                    MATCH(
                                                        A617&amp;B617,
                                                        Insumos!I:I,
                                                        0)
                                                )="Comissionamento",
                                                INDEX(
                                                    Insumos!F:F,
                                                    MATCH(
                                                        A617&amp;B617,
                                                        Insumos!I:I,
                                                        0)
                                                ),
                                                0
                                            ),
                                            "Não encontrado"),
                                        IFERROR(
                                            INDEX(U:U,
                                                MATCH(
                                                    A617&amp;B617,AG:AG,
                                                    0)
                                            ),
                                            "Não encontrado")
                                    )</f>
        <v>0</v>
      </c>
      <c r="U617" s="72">
        <f>T617*G617/1</f>
        <v>0</v>
      </c>
      <c r="V617" s="72">
        <f>IF(
                        C617="INSUMO",
                                        IFERROR(
                                            IF(
                                                INDEX(
                                                    Insumos!C:C,
                                                    MATCH(
                                                        A617&amp;B617,
                                                        Insumos!I:I,
                                                        0)
                                                )="Verba",
                                                INDEX(
                                                    Insumos!F:F,
                                                    MATCH(
                                                        A617&amp;B617,
                                                        Insumos!I:I,
                                                        0)
                                                ),
                                                0
                                            ),
                                            "Não encontrado"),
                                        IFERROR(
                                            INDEX(W:W,
                                                MATCH(
                                                    A617&amp;B617,AG:AG,
                                                    0)
                                            ),
                                            "Não encontrado")
                                    )</f>
        <v>0</v>
      </c>
      <c r="W617" s="72">
        <f>V617*G617/1</f>
        <v>0</v>
      </c>
      <c r="X617" s="72">
        <f>IF(
                        C617="INSUMO",
                                        IFERROR(
                                            IF(
                                                INDEX(
                                                    Insumos!C:C,
                                                    MATCH(
                                                        A617&amp;B617,
                                                        Insumos!I:I,
                                                        0)
                                                )="Outro",
                                                INDEX(
                                                    Insumos!F:F,
                                                    MATCH(
                                                        A617&amp;B617,
                                                        Insumos!I:I,
                                                        0)
                                                ),
                                                0
                                            ),
                                            "Não encontrado"),
                                        IFERROR(
                                            INDEX(Y:Y,
                                                MATCH(
                                                    A617&amp;B617,AG:AG,
                                                    0)
                                            ),
                                            "Não encontrado")
                                    )</f>
        <v>5.0999999999999996</v>
      </c>
      <c r="Y617" s="72">
        <f>X617*G617/1</f>
        <v>1.071</v>
      </c>
      <c r="Z617" s="72">
        <f>IF(
                            C617="INSUMO",
                            IFERROR(
                                INDEX(
                                    Insumos!F:F,
                                    MATCH(
                                        A617&amp;B617,
                                        Insumos!I:I,
                                        0)
                                ),
                                "Não encontrado"),
                            IFERROR(
                                INDEX(AA:AA,
                                    MATCH(
                                        A617&amp;B617,AG:AG,
                                        0)
                                ),
                                "Não encontrado")
                        )</f>
        <v>30.794416399999999</v>
      </c>
      <c r="AA617" s="72">
        <f>G617*Z617</f>
        <v>6.4668274439999998</v>
      </c>
      <c r="AB617" s="73"/>
      <c r="AC617" s="73"/>
      <c r="AD617" s="70" t="s">
        <v>39</v>
      </c>
      <c r="AE617" s="74"/>
      <c r="AF617" s="74"/>
    </row>
    <row r="618" spans="1:33" x14ac:dyDescent="0.25">
      <c r="A618" s="138" t="s">
        <v>191</v>
      </c>
      <c r="B618" s="60" t="s">
        <v>38</v>
      </c>
      <c r="C618" s="61" t="s">
        <v>86</v>
      </c>
      <c r="D618" s="62" t="s">
        <v>40</v>
      </c>
      <c r="E618" s="62" t="s">
        <v>192</v>
      </c>
      <c r="F618" s="63" t="s">
        <v>90</v>
      </c>
      <c r="G618" s="63">
        <v>0.17</v>
      </c>
      <c r="H618" s="64">
        <f>IF(
                        C618="INSUMO",
                                        IFERROR(
                                            IF(
                                                INDEX(
                                                    Insumos!C:C,
                                                    MATCH(
                                                        A618&amp;B618,
                                                        Insumos!I:I,
                                                        0)
                                                )="Material",
                                                INDEX(
                                                    Insumos!F:F,
                                                    MATCH(
                                                        A618&amp;B618,
                                                        Insumos!I:I,
                                                        0)
                                                ),
                                                0
                                            ),
                                            "Não encontrado"),
                                        IFERROR(
                                            INDEX(I:I,
                                                MATCH(
                                                    A618&amp;B618,AG:AG,
                                                    0)
                                            ),
                                            "Não encontrado")
                                    )</f>
        <v>0</v>
      </c>
      <c r="I618" s="64">
        <f>H618*G618/1</f>
        <v>0</v>
      </c>
      <c r="J618" s="64">
        <f t="shared" si="360"/>
        <v>46.655039200000004</v>
      </c>
      <c r="K618" s="64">
        <f t="shared" si="360"/>
        <v>7.9313566640000008</v>
      </c>
      <c r="L618" s="64">
        <f>IF(
                        C618="INSUMO",
                                        IFERROR(
                                            IF(
                                                INDEX(
                                                    Insumos!C:C,
                                                    MATCH(
                                                        A618&amp;B618,
                                                        Insumos!I:I,
                                                        0)
                                                )="Mao_obra",
                                                INDEX(
                                                    Insumos!F:F,
                                                    MATCH(
                                                        A618&amp;B618,
                                                        Insumos!I:I,
                                                        0)
                                                ),
                                                0
                                            ),
                                            "Não encontrado"),
                                        IFERROR(
                                            INDEX(M:M,
                                                MATCH(
                                                    A618&amp;B618,AG:AG,
                                                    0)
                                            ),
                                            "Não encontrado")
                                    )</f>
        <v>41.555039200000003</v>
      </c>
      <c r="M618" s="64">
        <f>L618*G618/1</f>
        <v>7.0643566640000008</v>
      </c>
      <c r="N618" s="64">
        <f>IF(
                        C618="INSUMO",
                                        IFERROR(
                                            IF(
                                                INDEX(
                                                    Insumos!C:C,
                                                    MATCH(
                                                        A618&amp;B618,
                                                        Insumos!I:I,
                                                        0)
                                                )="Equipamento",
                                                INDEX(
                                                    Insumos!F:F,
                                                    MATCH(
                                                        A618&amp;B618,
                                                        Insumos!I:I,
                                                        0)
                                                ),
                                                0
                                            ),
                                            "Não encontrado"),
                                        IFERROR(
                                            INDEX(O:O,
                                                MATCH(
                                                    A618&amp;B618,AG:AG,
                                                    0)
                                            ),
                                            "Não encontrado")
                                    )</f>
        <v>0</v>
      </c>
      <c r="O618" s="64">
        <f>N618*G618/1</f>
        <v>0</v>
      </c>
      <c r="P618" s="64">
        <f>IF(
                        C618="INSUMO",
                                        IFERROR(
                                            IF(
                                                INDEX(
                                                    Insumos!C:C,
                                                    MATCH(
                                                        A618&amp;B618,
                                                        Insumos!I:I,
                                                        0)
                                                )="Transporte",
                                                INDEX(
                                                    Insumos!F:F,
                                                    MATCH(
                                                        A618&amp;B618,
                                                        Insumos!I:I,
                                                        0)
                                                ),
                                                0
                                            ),
                                            "Não encontrado"),
                                        IFERROR(
                                            INDEX(Q:Q,
                                                MATCH(
                                                    A618&amp;B618,AG:AG,
                                                    0)
                                            ),
                                            "Não encontrado")
                                    )</f>
        <v>0</v>
      </c>
      <c r="Q618" s="64">
        <f>P618*G618/1</f>
        <v>0</v>
      </c>
      <c r="R618" s="64">
        <f>IF(
                        C618="INSUMO",
                                        IFERROR(
                                            IF(
                                                INDEX(
                                                    Insumos!C:C,
                                                    MATCH(
                                                        A618&amp;B618,
                                                        Insumos!I:I,
                                                        0)
                                                )="Terceirizados",
                                                INDEX(
                                                    Insumos!F:F,
                                                    MATCH(
                                                        A618&amp;B618,
                                                        Insumos!I:I,
                                                        0)
                                                ),
                                                0
                                            ),
                                            "Não encontrado"),
                                        IFERROR(
                                            INDEX(S:S,
                                                MATCH(
                                                    A618&amp;B618,AG:AG,
                                                    0)
                                            ),
                                            "Não encontrado")
                                    )</f>
        <v>0</v>
      </c>
      <c r="S618" s="64">
        <f>R618*G618/1</f>
        <v>0</v>
      </c>
      <c r="T618" s="64">
        <f>IF(
                        C618="INSUMO",
                                        IFERROR(
                                            IF(
                                                INDEX(
                                                    Insumos!C:C,
                                                    MATCH(
                                                        A618&amp;B618,
                                                        Insumos!I:I,
                                                        0)
                                                )="Comissionamento",
                                                INDEX(
                                                    Insumos!F:F,
                                                    MATCH(
                                                        A618&amp;B618,
                                                        Insumos!I:I,
                                                        0)
                                                ),
                                                0
                                            ),
                                            "Não encontrado"),
                                        IFERROR(
                                            INDEX(U:U,
                                                MATCH(
                                                    A618&amp;B618,AG:AG,
                                                    0)
                                            ),
                                            "Não encontrado")
                                    )</f>
        <v>0</v>
      </c>
      <c r="U618" s="64">
        <f>T618*G618/1</f>
        <v>0</v>
      </c>
      <c r="V618" s="64">
        <f>IF(
                        C618="INSUMO",
                                        IFERROR(
                                            IF(
                                                INDEX(
                                                    Insumos!C:C,
                                                    MATCH(
                                                        A618&amp;B618,
                                                        Insumos!I:I,
                                                        0)
                                                )="Verba",
                                                INDEX(
                                                    Insumos!F:F,
                                                    MATCH(
                                                        A618&amp;B618,
                                                        Insumos!I:I,
                                                        0)
                                                ),
                                                0
                                            ),
                                            "Não encontrado"),
                                        IFERROR(
                                            INDEX(W:W,
                                                MATCH(
                                                    A618&amp;B618,AG:AG,
                                                    0)
                                            ),
                                            "Não encontrado")
                                    )</f>
        <v>0</v>
      </c>
      <c r="W618" s="64">
        <f>V618*G618/1</f>
        <v>0</v>
      </c>
      <c r="X618" s="64">
        <f>IF(
                        C618="INSUMO",
                                        IFERROR(
                                            IF(
                                                INDEX(
                                                    Insumos!C:C,
                                                    MATCH(
                                                        A618&amp;B618,
                                                        Insumos!I:I,
                                                        0)
                                                )="Outro",
                                                INDEX(
                                                    Insumos!F:F,
                                                    MATCH(
                                                        A618&amp;B618,
                                                        Insumos!I:I,
                                                        0)
                                                ),
                                                0
                                            ),
                                            "Não encontrado"),
                                        IFERROR(
                                            INDEX(Y:Y,
                                                MATCH(
                                                    A618&amp;B618,AG:AG,
                                                    0)
                                            ),
                                            "Não encontrado")
                                    )</f>
        <v>5.0999999999999996</v>
      </c>
      <c r="Y618" s="64">
        <f>X618*G618/1</f>
        <v>0.86699999999999999</v>
      </c>
      <c r="Z618" s="64">
        <f>IF(
                            C618="INSUMO",
                            IFERROR(
                                INDEX(
                                    Insumos!F:F,
                                    MATCH(
                                        A618&amp;B618,
                                        Insumos!I:I,
                                        0)
                                ),
                                "Não encontrado"),
                            IFERROR(
                                INDEX(AA:AA,
                                    MATCH(
                                        A618&amp;B618,AG:AG,
                                        0)
                                ),
                                "Não encontrado")
                        )</f>
        <v>46.655039200000004</v>
      </c>
      <c r="AA618" s="64">
        <f>G618*Z618</f>
        <v>7.9313566640000017</v>
      </c>
      <c r="AB618" s="65"/>
      <c r="AC618" s="65"/>
      <c r="AD618" s="62" t="s">
        <v>39</v>
      </c>
      <c r="AE618" s="66"/>
      <c r="AF618" s="66"/>
    </row>
    <row r="619" spans="1:33" x14ac:dyDescent="0.25">
      <c r="A619" s="137" t="s">
        <v>686</v>
      </c>
      <c r="B619" s="68" t="s">
        <v>76</v>
      </c>
      <c r="C619" s="69" t="s">
        <v>45</v>
      </c>
      <c r="D619" s="70" t="s">
        <v>40</v>
      </c>
      <c r="E619" s="70" t="s">
        <v>685</v>
      </c>
      <c r="F619" s="71" t="s">
        <v>78</v>
      </c>
      <c r="G619" s="71">
        <v>11.5</v>
      </c>
      <c r="H619" s="72">
        <f>IF(
                        C619="INSUMO",
                                        IFERROR(
                                            IF(
                                                INDEX(
                                                    Insumos!C:C,
                                                    MATCH(
                                                        A619&amp;B619,
                                                        Insumos!I:I,
                                                        0)
                                                )="Material",
                                                INDEX(
                                                    Insumos!F:F,
                                                    MATCH(
                                                        A619&amp;B619,
                                                        Insumos!I:I,
                                                        0)
                                                ),
                                                0
                                            ),
                                            "Não encontrado"),
                                        IFERROR(
                                            INDEX(I:I,
                                                MATCH(
                                                    A619&amp;B619,AG:AG,
                                                    0)
                                            ),
                                            "Não encontrado")
                                    )</f>
        <v>11.5</v>
      </c>
      <c r="I619" s="72">
        <f>H619*G619/1</f>
        <v>132.25</v>
      </c>
      <c r="J619" s="72">
        <f t="shared" si="360"/>
        <v>0</v>
      </c>
      <c r="K619" s="72">
        <f t="shared" si="360"/>
        <v>0</v>
      </c>
      <c r="L619" s="72">
        <f>IF(
                        C619="INSUMO",
                                        IFERROR(
                                            IF(
                                                INDEX(
                                                    Insumos!C:C,
                                                    MATCH(
                                                        A619&amp;B619,
                                                        Insumos!I:I,
                                                        0)
                                                )="Mao_obra",
                                                INDEX(
                                                    Insumos!F:F,
                                                    MATCH(
                                                        A619&amp;B619,
                                                        Insumos!I:I,
                                                        0)
                                                ),
                                                0
                                            ),
                                            "Não encontrado"),
                                        IFERROR(
                                            INDEX(M:M,
                                                MATCH(
                                                    A619&amp;B619,AG:AG,
                                                    0)
                                            ),
                                            "Não encontrado")
                                    )</f>
        <v>0</v>
      </c>
      <c r="M619" s="72">
        <f>L619*G619/1</f>
        <v>0</v>
      </c>
      <c r="N619" s="72">
        <f>IF(
                        C619="INSUMO",
                                        IFERROR(
                                            IF(
                                                INDEX(
                                                    Insumos!C:C,
                                                    MATCH(
                                                        A619&amp;B619,
                                                        Insumos!I:I,
                                                        0)
                                                )="Equipamento",
                                                INDEX(
                                                    Insumos!F:F,
                                                    MATCH(
                                                        A619&amp;B619,
                                                        Insumos!I:I,
                                                        0)
                                                ),
                                                0
                                            ),
                                            "Não encontrado"),
                                        IFERROR(
                                            INDEX(O:O,
                                                MATCH(
                                                    A619&amp;B619,AG:AG,
                                                    0)
                                            ),
                                            "Não encontrado")
                                    )</f>
        <v>0</v>
      </c>
      <c r="O619" s="72">
        <f>N619*G619/1</f>
        <v>0</v>
      </c>
      <c r="P619" s="72">
        <f>IF(
                        C619="INSUMO",
                                        IFERROR(
                                            IF(
                                                INDEX(
                                                    Insumos!C:C,
                                                    MATCH(
                                                        A619&amp;B619,
                                                        Insumos!I:I,
                                                        0)
                                                )="Transporte",
                                                INDEX(
                                                    Insumos!F:F,
                                                    MATCH(
                                                        A619&amp;B619,
                                                        Insumos!I:I,
                                                        0)
                                                ),
                                                0
                                            ),
                                            "Não encontrado"),
                                        IFERROR(
                                            INDEX(Q:Q,
                                                MATCH(
                                                    A619&amp;B619,AG:AG,
                                                    0)
                                            ),
                                            "Não encontrado")
                                    )</f>
        <v>0</v>
      </c>
      <c r="Q619" s="72">
        <f>P619*G619/1</f>
        <v>0</v>
      </c>
      <c r="R619" s="72">
        <f>IF(
                        C619="INSUMO",
                                        IFERROR(
                                            IF(
                                                INDEX(
                                                    Insumos!C:C,
                                                    MATCH(
                                                        A619&amp;B619,
                                                        Insumos!I:I,
                                                        0)
                                                )="Terceirizados",
                                                INDEX(
                                                    Insumos!F:F,
                                                    MATCH(
                                                        A619&amp;B619,
                                                        Insumos!I:I,
                                                        0)
                                                ),
                                                0
                                            ),
                                            "Não encontrado"),
                                        IFERROR(
                                            INDEX(S:S,
                                                MATCH(
                                                    A619&amp;B619,AG:AG,
                                                    0)
                                            ),
                                            "Não encontrado")
                                    )</f>
        <v>0</v>
      </c>
      <c r="S619" s="72">
        <f>R619*G619/1</f>
        <v>0</v>
      </c>
      <c r="T619" s="72">
        <f>IF(
                        C619="INSUMO",
                                        IFERROR(
                                            IF(
                                                INDEX(
                                                    Insumos!C:C,
                                                    MATCH(
                                                        A619&amp;B619,
                                                        Insumos!I:I,
                                                        0)
                                                )="Comissionamento",
                                                INDEX(
                                                    Insumos!F:F,
                                                    MATCH(
                                                        A619&amp;B619,
                                                        Insumos!I:I,
                                                        0)
                                                ),
                                                0
                                            ),
                                            "Não encontrado"),
                                        IFERROR(
                                            INDEX(U:U,
                                                MATCH(
                                                    A619&amp;B619,AG:AG,
                                                    0)
                                            ),
                                            "Não encontrado")
                                    )</f>
        <v>0</v>
      </c>
      <c r="U619" s="72">
        <f>T619*G619/1</f>
        <v>0</v>
      </c>
      <c r="V619" s="72">
        <f>IF(
                        C619="INSUMO",
                                        IFERROR(
                                            IF(
                                                INDEX(
                                                    Insumos!C:C,
                                                    MATCH(
                                                        A619&amp;B619,
                                                        Insumos!I:I,
                                                        0)
                                                )="Verba",
                                                INDEX(
                                                    Insumos!F:F,
                                                    MATCH(
                                                        A619&amp;B619,
                                                        Insumos!I:I,
                                                        0)
                                                ),
                                                0
                                            ),
                                            "Não encontrado"),
                                        IFERROR(
                                            INDEX(W:W,
                                                MATCH(
                                                    A619&amp;B619,AG:AG,
                                                    0)
                                            ),
                                            "Não encontrado")
                                    )</f>
        <v>0</v>
      </c>
      <c r="W619" s="72">
        <f>V619*G619/1</f>
        <v>0</v>
      </c>
      <c r="X619" s="72">
        <f>IF(
                        C619="INSUMO",
                                        IFERROR(
                                            IF(
                                                INDEX(
                                                    Insumos!C:C,
                                                    MATCH(
                                                        A619&amp;B619,
                                                        Insumos!I:I,
                                                        0)
                                                )="Outro",
                                                INDEX(
                                                    Insumos!F:F,
                                                    MATCH(
                                                        A619&amp;B619,
                                                        Insumos!I:I,
                                                        0)
                                                ),
                                                0
                                            ),
                                            "Não encontrado"),
                                        IFERROR(
                                            INDEX(Y:Y,
                                                MATCH(
                                                    A619&amp;B619,AG:AG,
                                                    0)
                                            ),
                                            "Não encontrado")
                                    )</f>
        <v>0</v>
      </c>
      <c r="Y619" s="72">
        <f>X619*G619/1</f>
        <v>0</v>
      </c>
      <c r="Z619" s="72">
        <f>IF(
                            C619="INSUMO",
                            IFERROR(
                                INDEX(
                                    Insumos!F:F,
                                    MATCH(
                                        A619&amp;B619,
                                        Insumos!I:I,
                                        0)
                                ),
                                "Não encontrado"),
                            IFERROR(
                                INDEX(AA:AA,
                                    MATCH(
                                        A619&amp;B619,AG:AG,
                                        0)
                                ),
                                "Não encontrado")
                        )</f>
        <v>11.5</v>
      </c>
      <c r="AA619" s="72">
        <f>G619*Z619</f>
        <v>132.25</v>
      </c>
      <c r="AB619" s="73"/>
      <c r="AC619" s="73"/>
      <c r="AD619" s="70" t="s">
        <v>39</v>
      </c>
      <c r="AE619" s="74"/>
      <c r="AF619" s="74"/>
    </row>
    <row r="620" spans="1:33" x14ac:dyDescent="0.25">
      <c r="A620" s="136" t="s">
        <v>687</v>
      </c>
      <c r="B620" s="51" t="s">
        <v>76</v>
      </c>
      <c r="C620" s="52" t="s">
        <v>39</v>
      </c>
      <c r="D620" s="53" t="s">
        <v>40</v>
      </c>
      <c r="E620" s="53" t="s">
        <v>688</v>
      </c>
      <c r="F620" s="54" t="s">
        <v>78</v>
      </c>
      <c r="G620" s="55"/>
      <c r="H620" s="56"/>
      <c r="I620" s="56">
        <f>SUM(I621:I623)</f>
        <v>376</v>
      </c>
      <c r="J620" s="56"/>
      <c r="K620" s="56">
        <f>SUM(K621:K623)</f>
        <v>77.449455599999993</v>
      </c>
      <c r="L620" s="56"/>
      <c r="M620" s="56">
        <f>SUM(M621:M623)</f>
        <v>67.249455600000005</v>
      </c>
      <c r="N620" s="56"/>
      <c r="O620" s="56">
        <f>SUM(O621:O623)</f>
        <v>0</v>
      </c>
      <c r="P620" s="56"/>
      <c r="Q620" s="56">
        <f>SUM(Q621:Q623)</f>
        <v>0</v>
      </c>
      <c r="R620" s="56"/>
      <c r="S620" s="56">
        <f>SUM(S621:S623)</f>
        <v>0</v>
      </c>
      <c r="T620" s="56"/>
      <c r="U620" s="56">
        <f>SUM(U621:U623)</f>
        <v>0</v>
      </c>
      <c r="V620" s="56"/>
      <c r="W620" s="56">
        <f>SUM(W621:W623)</f>
        <v>0</v>
      </c>
      <c r="X620" s="56"/>
      <c r="Y620" s="56">
        <f>SUM(Y621:Y623)</f>
        <v>10.199999999999999</v>
      </c>
      <c r="Z620" s="56"/>
      <c r="AA620" s="56">
        <f>SUM(AA621:AA623)</f>
        <v>453.44945560000002</v>
      </c>
      <c r="AB620" s="57" t="s">
        <v>39</v>
      </c>
      <c r="AC620" s="57"/>
      <c r="AD620" s="53" t="s">
        <v>39</v>
      </c>
      <c r="AE620" s="58" t="s">
        <v>39</v>
      </c>
      <c r="AF620" s="58" t="s">
        <v>79</v>
      </c>
      <c r="AG620" t="str">
        <f>A620&amp;B620&amp;C620</f>
        <v>0141PRÓPRIA</v>
      </c>
    </row>
    <row r="621" spans="1:33" x14ac:dyDescent="0.25">
      <c r="A621" s="137" t="s">
        <v>189</v>
      </c>
      <c r="B621" s="68" t="s">
        <v>38</v>
      </c>
      <c r="C621" s="69" t="s">
        <v>86</v>
      </c>
      <c r="D621" s="70" t="s">
        <v>40</v>
      </c>
      <c r="E621" s="70" t="s">
        <v>190</v>
      </c>
      <c r="F621" s="71" t="s">
        <v>90</v>
      </c>
      <c r="G621" s="71">
        <v>1</v>
      </c>
      <c r="H621" s="72">
        <f>IF(
                        C621="INSUMO",
                                        IFERROR(
                                            IF(
                                                INDEX(
                                                    Insumos!C:C,
                                                    MATCH(
                                                        A621&amp;B621,
                                                        Insumos!I:I,
                                                        0)
                                                )="Material",
                                                INDEX(
                                                    Insumos!F:F,
                                                    MATCH(
                                                        A621&amp;B621,
                                                        Insumos!I:I,
                                                        0)
                                                ),
                                                0
                                            ),
                                            "Não encontrado"),
                                        IFERROR(
                                            INDEX(I:I,
                                                MATCH(
                                                    A621&amp;B621,AG:AG,
                                                    0)
                                            ),
                                            "Não encontrado")
                                    )</f>
        <v>0</v>
      </c>
      <c r="I621" s="72">
        <f>H621*G621/1</f>
        <v>0</v>
      </c>
      <c r="J621" s="72">
        <f t="shared" ref="J621:K623" si="361">T621 + N621 + L621 + X621 + R621 + P621 + V621</f>
        <v>30.794416399999996</v>
      </c>
      <c r="K621" s="72">
        <f t="shared" si="361"/>
        <v>30.794416399999996</v>
      </c>
      <c r="L621" s="72">
        <f>IF(
                        C621="INSUMO",
                                        IFERROR(
                                            IF(
                                                INDEX(
                                                    Insumos!C:C,
                                                    MATCH(
                                                        A621&amp;B621,
                                                        Insumos!I:I,
                                                        0)
                                                )="Mao_obra",
                                                INDEX(
                                                    Insumos!F:F,
                                                    MATCH(
                                                        A621&amp;B621,
                                                        Insumos!I:I,
                                                        0)
                                                ),
                                                0
                                            ),
                                            "Não encontrado"),
                                        IFERROR(
                                            INDEX(M:M,
                                                MATCH(
                                                    A621&amp;B621,AG:AG,
                                                    0)
                                            ),
                                            "Não encontrado")
                                    )</f>
        <v>25.694416399999998</v>
      </c>
      <c r="M621" s="72">
        <f>L621*G621/1</f>
        <v>25.694416399999998</v>
      </c>
      <c r="N621" s="72">
        <f>IF(
                        C621="INSUMO",
                                        IFERROR(
                                            IF(
                                                INDEX(
                                                    Insumos!C:C,
                                                    MATCH(
                                                        A621&amp;B621,
                                                        Insumos!I:I,
                                                        0)
                                                )="Equipamento",
                                                INDEX(
                                                    Insumos!F:F,
                                                    MATCH(
                                                        A621&amp;B621,
                                                        Insumos!I:I,
                                                        0)
                                                ),
                                                0
                                            ),
                                            "Não encontrado"),
                                        IFERROR(
                                            INDEX(O:O,
                                                MATCH(
                                                    A621&amp;B621,AG:AG,
                                                    0)
                                            ),
                                            "Não encontrado")
                                    )</f>
        <v>0</v>
      </c>
      <c r="O621" s="72">
        <f>N621*G621/1</f>
        <v>0</v>
      </c>
      <c r="P621" s="72">
        <f>IF(
                        C621="INSUMO",
                                        IFERROR(
                                            IF(
                                                INDEX(
                                                    Insumos!C:C,
                                                    MATCH(
                                                        A621&amp;B621,
                                                        Insumos!I:I,
                                                        0)
                                                )="Transporte",
                                                INDEX(
                                                    Insumos!F:F,
                                                    MATCH(
                                                        A621&amp;B621,
                                                        Insumos!I:I,
                                                        0)
                                                ),
                                                0
                                            ),
                                            "Não encontrado"),
                                        IFERROR(
                                            INDEX(Q:Q,
                                                MATCH(
                                                    A621&amp;B621,AG:AG,
                                                    0)
                                            ),
                                            "Não encontrado")
                                    )</f>
        <v>0</v>
      </c>
      <c r="Q621" s="72">
        <f>P621*G621/1</f>
        <v>0</v>
      </c>
      <c r="R621" s="72">
        <f>IF(
                        C621="INSUMO",
                                        IFERROR(
                                            IF(
                                                INDEX(
                                                    Insumos!C:C,
                                                    MATCH(
                                                        A621&amp;B621,
                                                        Insumos!I:I,
                                                        0)
                                                )="Terceirizados",
                                                INDEX(
                                                    Insumos!F:F,
                                                    MATCH(
                                                        A621&amp;B621,
                                                        Insumos!I:I,
                                                        0)
                                                ),
                                                0
                                            ),
                                            "Não encontrado"),
                                        IFERROR(
                                            INDEX(S:S,
                                                MATCH(
                                                    A621&amp;B621,AG:AG,
                                                    0)
                                            ),
                                            "Não encontrado")
                                    )</f>
        <v>0</v>
      </c>
      <c r="S621" s="72">
        <f>R621*G621/1</f>
        <v>0</v>
      </c>
      <c r="T621" s="72">
        <f>IF(
                        C621="INSUMO",
                                        IFERROR(
                                            IF(
                                                INDEX(
                                                    Insumos!C:C,
                                                    MATCH(
                                                        A621&amp;B621,
                                                        Insumos!I:I,
                                                        0)
                                                )="Comissionamento",
                                                INDEX(
                                                    Insumos!F:F,
                                                    MATCH(
                                                        A621&amp;B621,
                                                        Insumos!I:I,
                                                        0)
                                                ),
                                                0
                                            ),
                                            "Não encontrado"),
                                        IFERROR(
                                            INDEX(U:U,
                                                MATCH(
                                                    A621&amp;B621,AG:AG,
                                                    0)
                                            ),
                                            "Não encontrado")
                                    )</f>
        <v>0</v>
      </c>
      <c r="U621" s="72">
        <f>T621*G621/1</f>
        <v>0</v>
      </c>
      <c r="V621" s="72">
        <f>IF(
                        C621="INSUMO",
                                        IFERROR(
                                            IF(
                                                INDEX(
                                                    Insumos!C:C,
                                                    MATCH(
                                                        A621&amp;B621,
                                                        Insumos!I:I,
                                                        0)
                                                )="Verba",
                                                INDEX(
                                                    Insumos!F:F,
                                                    MATCH(
                                                        A621&amp;B621,
                                                        Insumos!I:I,
                                                        0)
                                                ),
                                                0
                                            ),
                                            "Não encontrado"),
                                        IFERROR(
                                            INDEX(W:W,
                                                MATCH(
                                                    A621&amp;B621,AG:AG,
                                                    0)
                                            ),
                                            "Não encontrado")
                                    )</f>
        <v>0</v>
      </c>
      <c r="W621" s="72">
        <f>V621*G621/1</f>
        <v>0</v>
      </c>
      <c r="X621" s="72">
        <f>IF(
                        C621="INSUMO",
                                        IFERROR(
                                            IF(
                                                INDEX(
                                                    Insumos!C:C,
                                                    MATCH(
                                                        A621&amp;B621,
                                                        Insumos!I:I,
                                                        0)
                                                )="Outro",
                                                INDEX(
                                                    Insumos!F:F,
                                                    MATCH(
                                                        A621&amp;B621,
                                                        Insumos!I:I,
                                                        0)
                                                ),
                                                0
                                            ),
                                            "Não encontrado"),
                                        IFERROR(
                                            INDEX(Y:Y,
                                                MATCH(
                                                    A621&amp;B621,AG:AG,
                                                    0)
                                            ),
                                            "Não encontrado")
                                    )</f>
        <v>5.0999999999999996</v>
      </c>
      <c r="Y621" s="72">
        <f>X621*G621/1</f>
        <v>5.0999999999999996</v>
      </c>
      <c r="Z621" s="72">
        <f>IF(
                            C621="INSUMO",
                            IFERROR(
                                INDEX(
                                    Insumos!F:F,
                                    MATCH(
                                        A621&amp;B621,
                                        Insumos!I:I,
                                        0)
                                ),
                                "Não encontrado"),
                            IFERROR(
                                INDEX(AA:AA,
                                    MATCH(
                                        A621&amp;B621,AG:AG,
                                        0)
                                ),
                                "Não encontrado")
                        )</f>
        <v>30.794416399999999</v>
      </c>
      <c r="AA621" s="72">
        <f>G621*Z621</f>
        <v>30.794416399999999</v>
      </c>
      <c r="AB621" s="73"/>
      <c r="AC621" s="73"/>
      <c r="AD621" s="70" t="s">
        <v>39</v>
      </c>
      <c r="AE621" s="74"/>
      <c r="AF621" s="74"/>
    </row>
    <row r="622" spans="1:33" x14ac:dyDescent="0.25">
      <c r="A622" s="138" t="s">
        <v>191</v>
      </c>
      <c r="B622" s="60" t="s">
        <v>38</v>
      </c>
      <c r="C622" s="61" t="s">
        <v>86</v>
      </c>
      <c r="D622" s="62" t="s">
        <v>40</v>
      </c>
      <c r="E622" s="62" t="s">
        <v>192</v>
      </c>
      <c r="F622" s="63" t="s">
        <v>90</v>
      </c>
      <c r="G622" s="63">
        <v>1</v>
      </c>
      <c r="H622" s="64">
        <f>IF(
                        C622="INSUMO",
                                        IFERROR(
                                            IF(
                                                INDEX(
                                                    Insumos!C:C,
                                                    MATCH(
                                                        A622&amp;B622,
                                                        Insumos!I:I,
                                                        0)
                                                )="Material",
                                                INDEX(
                                                    Insumos!F:F,
                                                    MATCH(
                                                        A622&amp;B622,
                                                        Insumos!I:I,
                                                        0)
                                                ),
                                                0
                                            ),
                                            "Não encontrado"),
                                        IFERROR(
                                            INDEX(I:I,
                                                MATCH(
                                                    A622&amp;B622,AG:AG,
                                                    0)
                                            ),
                                            "Não encontrado")
                                    )</f>
        <v>0</v>
      </c>
      <c r="I622" s="64">
        <f>H622*G622/1</f>
        <v>0</v>
      </c>
      <c r="J622" s="64">
        <f t="shared" si="361"/>
        <v>46.655039200000004</v>
      </c>
      <c r="K622" s="64">
        <f t="shared" si="361"/>
        <v>46.655039200000004</v>
      </c>
      <c r="L622" s="64">
        <f>IF(
                        C622="INSUMO",
                                        IFERROR(
                                            IF(
                                                INDEX(
                                                    Insumos!C:C,
                                                    MATCH(
                                                        A622&amp;B622,
                                                        Insumos!I:I,
                                                        0)
                                                )="Mao_obra",
                                                INDEX(
                                                    Insumos!F:F,
                                                    MATCH(
                                                        A622&amp;B622,
                                                        Insumos!I:I,
                                                        0)
                                                ),
                                                0
                                            ),
                                            "Não encontrado"),
                                        IFERROR(
                                            INDEX(M:M,
                                                MATCH(
                                                    A622&amp;B622,AG:AG,
                                                    0)
                                            ),
                                            "Não encontrado")
                                    )</f>
        <v>41.555039200000003</v>
      </c>
      <c r="M622" s="64">
        <f>L622*G622/1</f>
        <v>41.555039200000003</v>
      </c>
      <c r="N622" s="64">
        <f>IF(
                        C622="INSUMO",
                                        IFERROR(
                                            IF(
                                                INDEX(
                                                    Insumos!C:C,
                                                    MATCH(
                                                        A622&amp;B622,
                                                        Insumos!I:I,
                                                        0)
                                                )="Equipamento",
                                                INDEX(
                                                    Insumos!F:F,
                                                    MATCH(
                                                        A622&amp;B622,
                                                        Insumos!I:I,
                                                        0)
                                                ),
                                                0
                                            ),
                                            "Não encontrado"),
                                        IFERROR(
                                            INDEX(O:O,
                                                MATCH(
                                                    A622&amp;B622,AG:AG,
                                                    0)
                                            ),
                                            "Não encontrado")
                                    )</f>
        <v>0</v>
      </c>
      <c r="O622" s="64">
        <f>N622*G622/1</f>
        <v>0</v>
      </c>
      <c r="P622" s="64">
        <f>IF(
                        C622="INSUMO",
                                        IFERROR(
                                            IF(
                                                INDEX(
                                                    Insumos!C:C,
                                                    MATCH(
                                                        A622&amp;B622,
                                                        Insumos!I:I,
                                                        0)
                                                )="Transporte",
                                                INDEX(
                                                    Insumos!F:F,
                                                    MATCH(
                                                        A622&amp;B622,
                                                        Insumos!I:I,
                                                        0)
                                                ),
                                                0
                                            ),
                                            "Não encontrado"),
                                        IFERROR(
                                            INDEX(Q:Q,
                                                MATCH(
                                                    A622&amp;B622,AG:AG,
                                                    0)
                                            ),
                                            "Não encontrado")
                                    )</f>
        <v>0</v>
      </c>
      <c r="Q622" s="64">
        <f>P622*G622/1</f>
        <v>0</v>
      </c>
      <c r="R622" s="64">
        <f>IF(
                        C622="INSUMO",
                                        IFERROR(
                                            IF(
                                                INDEX(
                                                    Insumos!C:C,
                                                    MATCH(
                                                        A622&amp;B622,
                                                        Insumos!I:I,
                                                        0)
                                                )="Terceirizados",
                                                INDEX(
                                                    Insumos!F:F,
                                                    MATCH(
                                                        A622&amp;B622,
                                                        Insumos!I:I,
                                                        0)
                                                ),
                                                0
                                            ),
                                            "Não encontrado"),
                                        IFERROR(
                                            INDEX(S:S,
                                                MATCH(
                                                    A622&amp;B622,AG:AG,
                                                    0)
                                            ),
                                            "Não encontrado")
                                    )</f>
        <v>0</v>
      </c>
      <c r="S622" s="64">
        <f>R622*G622/1</f>
        <v>0</v>
      </c>
      <c r="T622" s="64">
        <f>IF(
                        C622="INSUMO",
                                        IFERROR(
                                            IF(
                                                INDEX(
                                                    Insumos!C:C,
                                                    MATCH(
                                                        A622&amp;B622,
                                                        Insumos!I:I,
                                                        0)
                                                )="Comissionamento",
                                                INDEX(
                                                    Insumos!F:F,
                                                    MATCH(
                                                        A622&amp;B622,
                                                        Insumos!I:I,
                                                        0)
                                                ),
                                                0
                                            ),
                                            "Não encontrado"),
                                        IFERROR(
                                            INDEX(U:U,
                                                MATCH(
                                                    A622&amp;B622,AG:AG,
                                                    0)
                                            ),
                                            "Não encontrado")
                                    )</f>
        <v>0</v>
      </c>
      <c r="U622" s="64">
        <f>T622*G622/1</f>
        <v>0</v>
      </c>
      <c r="V622" s="64">
        <f>IF(
                        C622="INSUMO",
                                        IFERROR(
                                            IF(
                                                INDEX(
                                                    Insumos!C:C,
                                                    MATCH(
                                                        A622&amp;B622,
                                                        Insumos!I:I,
                                                        0)
                                                )="Verba",
                                                INDEX(
                                                    Insumos!F:F,
                                                    MATCH(
                                                        A622&amp;B622,
                                                        Insumos!I:I,
                                                        0)
                                                ),
                                                0
                                            ),
                                            "Não encontrado"),
                                        IFERROR(
                                            INDEX(W:W,
                                                MATCH(
                                                    A622&amp;B622,AG:AG,
                                                    0)
                                            ),
                                            "Não encontrado")
                                    )</f>
        <v>0</v>
      </c>
      <c r="W622" s="64">
        <f>V622*G622/1</f>
        <v>0</v>
      </c>
      <c r="X622" s="64">
        <f>IF(
                        C622="INSUMO",
                                        IFERROR(
                                            IF(
                                                INDEX(
                                                    Insumos!C:C,
                                                    MATCH(
                                                        A622&amp;B622,
                                                        Insumos!I:I,
                                                        0)
                                                )="Outro",
                                                INDEX(
                                                    Insumos!F:F,
                                                    MATCH(
                                                        A622&amp;B622,
                                                        Insumos!I:I,
                                                        0)
                                                ),
                                                0
                                            ),
                                            "Não encontrado"),
                                        IFERROR(
                                            INDEX(Y:Y,
                                                MATCH(
                                                    A622&amp;B622,AG:AG,
                                                    0)
                                            ),
                                            "Não encontrado")
                                    )</f>
        <v>5.0999999999999996</v>
      </c>
      <c r="Y622" s="64">
        <f>X622*G622/1</f>
        <v>5.0999999999999996</v>
      </c>
      <c r="Z622" s="64">
        <f>IF(
                            C622="INSUMO",
                            IFERROR(
                                INDEX(
                                    Insumos!F:F,
                                    MATCH(
                                        A622&amp;B622,
                                        Insumos!I:I,
                                        0)
                                ),
                                "Não encontrado"),
                            IFERROR(
                                INDEX(AA:AA,
                                    MATCH(
                                        A622&amp;B622,AG:AG,
                                        0)
                                ),
                                "Não encontrado")
                        )</f>
        <v>46.655039200000004</v>
      </c>
      <c r="AA622" s="64">
        <f>G622*Z622</f>
        <v>46.655039200000004</v>
      </c>
      <c r="AB622" s="65"/>
      <c r="AC622" s="65"/>
      <c r="AD622" s="62" t="s">
        <v>39</v>
      </c>
      <c r="AE622" s="66"/>
      <c r="AF622" s="66"/>
    </row>
    <row r="623" spans="1:33" x14ac:dyDescent="0.25">
      <c r="A623" s="137" t="s">
        <v>689</v>
      </c>
      <c r="B623" s="68" t="s">
        <v>76</v>
      </c>
      <c r="C623" s="69" t="s">
        <v>45</v>
      </c>
      <c r="D623" s="70" t="s">
        <v>40</v>
      </c>
      <c r="E623" s="70" t="s">
        <v>688</v>
      </c>
      <c r="F623" s="71" t="s">
        <v>78</v>
      </c>
      <c r="G623" s="71">
        <v>1</v>
      </c>
      <c r="H623" s="72">
        <f>IF(
                        C623="INSUMO",
                                        IFERROR(
                                            IF(
                                                INDEX(
                                                    Insumos!C:C,
                                                    MATCH(
                                                        A623&amp;B623,
                                                        Insumos!I:I,
                                                        0)
                                                )="Material",
                                                INDEX(
                                                    Insumos!F:F,
                                                    MATCH(
                                                        A623&amp;B623,
                                                        Insumos!I:I,
                                                        0)
                                                ),
                                                0
                                            ),
                                            "Não encontrado"),
                                        IFERROR(
                                            INDEX(I:I,
                                                MATCH(
                                                    A623&amp;B623,AG:AG,
                                                    0)
                                            ),
                                            "Não encontrado")
                                    )</f>
        <v>376</v>
      </c>
      <c r="I623" s="72">
        <f>H623*G623/1</f>
        <v>376</v>
      </c>
      <c r="J623" s="72">
        <f t="shared" si="361"/>
        <v>0</v>
      </c>
      <c r="K623" s="72">
        <f t="shared" si="361"/>
        <v>0</v>
      </c>
      <c r="L623" s="72">
        <f>IF(
                        C623="INSUMO",
                                        IFERROR(
                                            IF(
                                                INDEX(
                                                    Insumos!C:C,
                                                    MATCH(
                                                        A623&amp;B623,
                                                        Insumos!I:I,
                                                        0)
                                                )="Mao_obra",
                                                INDEX(
                                                    Insumos!F:F,
                                                    MATCH(
                                                        A623&amp;B623,
                                                        Insumos!I:I,
                                                        0)
                                                ),
                                                0
                                            ),
                                            "Não encontrado"),
                                        IFERROR(
                                            INDEX(M:M,
                                                MATCH(
                                                    A623&amp;B623,AG:AG,
                                                    0)
                                            ),
                                            "Não encontrado")
                                    )</f>
        <v>0</v>
      </c>
      <c r="M623" s="72">
        <f>L623*G623/1</f>
        <v>0</v>
      </c>
      <c r="N623" s="72">
        <f>IF(
                        C623="INSUMO",
                                        IFERROR(
                                            IF(
                                                INDEX(
                                                    Insumos!C:C,
                                                    MATCH(
                                                        A623&amp;B623,
                                                        Insumos!I:I,
                                                        0)
                                                )="Equipamento",
                                                INDEX(
                                                    Insumos!F:F,
                                                    MATCH(
                                                        A623&amp;B623,
                                                        Insumos!I:I,
                                                        0)
                                                ),
                                                0
                                            ),
                                            "Não encontrado"),
                                        IFERROR(
                                            INDEX(O:O,
                                                MATCH(
                                                    A623&amp;B623,AG:AG,
                                                    0)
                                            ),
                                            "Não encontrado")
                                    )</f>
        <v>0</v>
      </c>
      <c r="O623" s="72">
        <f>N623*G623/1</f>
        <v>0</v>
      </c>
      <c r="P623" s="72">
        <f>IF(
                        C623="INSUMO",
                                        IFERROR(
                                            IF(
                                                INDEX(
                                                    Insumos!C:C,
                                                    MATCH(
                                                        A623&amp;B623,
                                                        Insumos!I:I,
                                                        0)
                                                )="Transporte",
                                                INDEX(
                                                    Insumos!F:F,
                                                    MATCH(
                                                        A623&amp;B623,
                                                        Insumos!I:I,
                                                        0)
                                                ),
                                                0
                                            ),
                                            "Não encontrado"),
                                        IFERROR(
                                            INDEX(Q:Q,
                                                MATCH(
                                                    A623&amp;B623,AG:AG,
                                                    0)
                                            ),
                                            "Não encontrado")
                                    )</f>
        <v>0</v>
      </c>
      <c r="Q623" s="72">
        <f>P623*G623/1</f>
        <v>0</v>
      </c>
      <c r="R623" s="72">
        <f>IF(
                        C623="INSUMO",
                                        IFERROR(
                                            IF(
                                                INDEX(
                                                    Insumos!C:C,
                                                    MATCH(
                                                        A623&amp;B623,
                                                        Insumos!I:I,
                                                        0)
                                                )="Terceirizados",
                                                INDEX(
                                                    Insumos!F:F,
                                                    MATCH(
                                                        A623&amp;B623,
                                                        Insumos!I:I,
                                                        0)
                                                ),
                                                0
                                            ),
                                            "Não encontrado"),
                                        IFERROR(
                                            INDEX(S:S,
                                                MATCH(
                                                    A623&amp;B623,AG:AG,
                                                    0)
                                            ),
                                            "Não encontrado")
                                    )</f>
        <v>0</v>
      </c>
      <c r="S623" s="72">
        <f>R623*G623/1</f>
        <v>0</v>
      </c>
      <c r="T623" s="72">
        <f>IF(
                        C623="INSUMO",
                                        IFERROR(
                                            IF(
                                                INDEX(
                                                    Insumos!C:C,
                                                    MATCH(
                                                        A623&amp;B623,
                                                        Insumos!I:I,
                                                        0)
                                                )="Comissionamento",
                                                INDEX(
                                                    Insumos!F:F,
                                                    MATCH(
                                                        A623&amp;B623,
                                                        Insumos!I:I,
                                                        0)
                                                ),
                                                0
                                            ),
                                            "Não encontrado"),
                                        IFERROR(
                                            INDEX(U:U,
                                                MATCH(
                                                    A623&amp;B623,AG:AG,
                                                    0)
                                            ),
                                            "Não encontrado")
                                    )</f>
        <v>0</v>
      </c>
      <c r="U623" s="72">
        <f>T623*G623/1</f>
        <v>0</v>
      </c>
      <c r="V623" s="72">
        <f>IF(
                        C623="INSUMO",
                                        IFERROR(
                                            IF(
                                                INDEX(
                                                    Insumos!C:C,
                                                    MATCH(
                                                        A623&amp;B623,
                                                        Insumos!I:I,
                                                        0)
                                                )="Verba",
                                                INDEX(
                                                    Insumos!F:F,
                                                    MATCH(
                                                        A623&amp;B623,
                                                        Insumos!I:I,
                                                        0)
                                                ),
                                                0
                                            ),
                                            "Não encontrado"),
                                        IFERROR(
                                            INDEX(W:W,
                                                MATCH(
                                                    A623&amp;B623,AG:AG,
                                                    0)
                                            ),
                                            "Não encontrado")
                                    )</f>
        <v>0</v>
      </c>
      <c r="W623" s="72">
        <f>V623*G623/1</f>
        <v>0</v>
      </c>
      <c r="X623" s="72">
        <f>IF(
                        C623="INSUMO",
                                        IFERROR(
                                            IF(
                                                INDEX(
                                                    Insumos!C:C,
                                                    MATCH(
                                                        A623&amp;B623,
                                                        Insumos!I:I,
                                                        0)
                                                )="Outro",
                                                INDEX(
                                                    Insumos!F:F,
                                                    MATCH(
                                                        A623&amp;B623,
                                                        Insumos!I:I,
                                                        0)
                                                ),
                                                0
                                            ),
                                            "Não encontrado"),
                                        IFERROR(
                                            INDEX(Y:Y,
                                                MATCH(
                                                    A623&amp;B623,AG:AG,
                                                    0)
                                            ),
                                            "Não encontrado")
                                    )</f>
        <v>0</v>
      </c>
      <c r="Y623" s="72">
        <f>X623*G623/1</f>
        <v>0</v>
      </c>
      <c r="Z623" s="72">
        <f>IF(
                            C623="INSUMO",
                            IFERROR(
                                INDEX(
                                    Insumos!F:F,
                                    MATCH(
                                        A623&amp;B623,
                                        Insumos!I:I,
                                        0)
                                ),
                                "Não encontrado"),
                            IFERROR(
                                INDEX(AA:AA,
                                    MATCH(
                                        A623&amp;B623,AG:AG,
                                        0)
                                ),
                                "Não encontrado")
                        )</f>
        <v>376</v>
      </c>
      <c r="AA623" s="72">
        <f>G623*Z623</f>
        <v>376</v>
      </c>
      <c r="AB623" s="73"/>
      <c r="AC623" s="73"/>
      <c r="AD623" s="70" t="s">
        <v>39</v>
      </c>
      <c r="AE623" s="74"/>
      <c r="AF623" s="74"/>
    </row>
    <row r="624" spans="1:33" x14ac:dyDescent="0.25">
      <c r="A624" s="136" t="s">
        <v>690</v>
      </c>
      <c r="B624" s="51" t="s">
        <v>38</v>
      </c>
      <c r="C624" s="52" t="s">
        <v>39</v>
      </c>
      <c r="D624" s="53" t="s">
        <v>40</v>
      </c>
      <c r="E624" s="53" t="s">
        <v>691</v>
      </c>
      <c r="F624" s="54" t="s">
        <v>102</v>
      </c>
      <c r="G624" s="55"/>
      <c r="H624" s="56"/>
      <c r="I624" s="56">
        <f>SUM(I625:I628)</f>
        <v>179.28612000000001</v>
      </c>
      <c r="J624" s="56"/>
      <c r="K624" s="56">
        <f>SUM(K625:K628)</f>
        <v>13.282581635400003</v>
      </c>
      <c r="L624" s="56"/>
      <c r="M624" s="56">
        <f>SUM(M625:M628)</f>
        <v>11.533281635400002</v>
      </c>
      <c r="N624" s="56"/>
      <c r="O624" s="56">
        <f>SUM(O625:O628)</f>
        <v>0</v>
      </c>
      <c r="P624" s="56"/>
      <c r="Q624" s="56">
        <f>SUM(Q625:Q628)</f>
        <v>0</v>
      </c>
      <c r="R624" s="56"/>
      <c r="S624" s="56">
        <f>SUM(S625:S628)</f>
        <v>0</v>
      </c>
      <c r="T624" s="56"/>
      <c r="U624" s="56">
        <f>SUM(U625:U628)</f>
        <v>0</v>
      </c>
      <c r="V624" s="56"/>
      <c r="W624" s="56">
        <f>SUM(W625:W628)</f>
        <v>0</v>
      </c>
      <c r="X624" s="56"/>
      <c r="Y624" s="56">
        <f>SUM(Y625:Y628)</f>
        <v>1.7493000000000001</v>
      </c>
      <c r="Z624" s="56"/>
      <c r="AA624" s="56">
        <f>SUM(AA625:AA628)</f>
        <v>192.5687016354</v>
      </c>
      <c r="AB624" s="57" t="s">
        <v>39</v>
      </c>
      <c r="AC624" s="57"/>
      <c r="AD624" s="53" t="s">
        <v>39</v>
      </c>
      <c r="AE624" s="58" t="s">
        <v>39</v>
      </c>
      <c r="AF624" s="58" t="s">
        <v>493</v>
      </c>
      <c r="AG624" t="str">
        <f>A624&amp;B624&amp;C624</f>
        <v>92996SINAPI</v>
      </c>
    </row>
    <row r="625" spans="1:33" x14ac:dyDescent="0.25">
      <c r="A625" s="137" t="s">
        <v>191</v>
      </c>
      <c r="B625" s="68" t="s">
        <v>38</v>
      </c>
      <c r="C625" s="69" t="s">
        <v>86</v>
      </c>
      <c r="D625" s="70" t="s">
        <v>40</v>
      </c>
      <c r="E625" s="70" t="s">
        <v>192</v>
      </c>
      <c r="F625" s="71" t="s">
        <v>90</v>
      </c>
      <c r="G625" s="71">
        <v>0.17150000000000001</v>
      </c>
      <c r="H625" s="72">
        <f>IF(
                        C625="INSUMO",
                                        IFERROR(
                                            IF(
                                                INDEX(
                                                    Insumos!C:C,
                                                    MATCH(
                                                        A625&amp;B625,
                                                        Insumos!I:I,
                                                        0)
                                                )="Material",
                                                INDEX(
                                                    Insumos!F:F,
                                                    MATCH(
                                                        A625&amp;B625,
                                                        Insumos!I:I,
                                                        0)
                                                ),
                                                0
                                            ),
                                            "Não encontrado"),
                                        IFERROR(
                                            INDEX(I:I,
                                                MATCH(
                                                    A625&amp;B625,AG:AG,
                                                    0)
                                            ),
                                            "Não encontrado")
                                    )</f>
        <v>0</v>
      </c>
      <c r="I625" s="72">
        <f>H625*G625/1</f>
        <v>0</v>
      </c>
      <c r="J625" s="72">
        <f t="shared" ref="J625:K628" si="362">T625 + N625 + L625 + X625 + R625 + P625 + V625</f>
        <v>46.655039200000004</v>
      </c>
      <c r="K625" s="72">
        <f t="shared" si="362"/>
        <v>8.0013392228000022</v>
      </c>
      <c r="L625" s="72">
        <f>IF(
                        C625="INSUMO",
                                        IFERROR(
                                            IF(
                                                INDEX(
                                                    Insumos!C:C,
                                                    MATCH(
                                                        A625&amp;B625,
                                                        Insumos!I:I,
                                                        0)
                                                )="Mao_obra",
                                                INDEX(
                                                    Insumos!F:F,
                                                    MATCH(
                                                        A625&amp;B625,
                                                        Insumos!I:I,
                                                        0)
                                                ),
                                                0
                                            ),
                                            "Não encontrado"),
                                        IFERROR(
                                            INDEX(M:M,
                                                MATCH(
                                                    A625&amp;B625,AG:AG,
                                                    0)
                                            ),
                                            "Não encontrado")
                                    )</f>
        <v>41.555039200000003</v>
      </c>
      <c r="M625" s="72">
        <f>L625*G625/1</f>
        <v>7.1266892228000014</v>
      </c>
      <c r="N625" s="72">
        <f>IF(
                        C625="INSUMO",
                                        IFERROR(
                                            IF(
                                                INDEX(
                                                    Insumos!C:C,
                                                    MATCH(
                                                        A625&amp;B625,
                                                        Insumos!I:I,
                                                        0)
                                                )="Equipamento",
                                                INDEX(
                                                    Insumos!F:F,
                                                    MATCH(
                                                        A625&amp;B625,
                                                        Insumos!I:I,
                                                        0)
                                                ),
                                                0
                                            ),
                                            "Não encontrado"),
                                        IFERROR(
                                            INDEX(O:O,
                                                MATCH(
                                                    A625&amp;B625,AG:AG,
                                                    0)
                                            ),
                                            "Não encontrado")
                                    )</f>
        <v>0</v>
      </c>
      <c r="O625" s="72">
        <f>N625*G625/1</f>
        <v>0</v>
      </c>
      <c r="P625" s="72">
        <f>IF(
                        C625="INSUMO",
                                        IFERROR(
                                            IF(
                                                INDEX(
                                                    Insumos!C:C,
                                                    MATCH(
                                                        A625&amp;B625,
                                                        Insumos!I:I,
                                                        0)
                                                )="Transporte",
                                                INDEX(
                                                    Insumos!F:F,
                                                    MATCH(
                                                        A625&amp;B625,
                                                        Insumos!I:I,
                                                        0)
                                                ),
                                                0
                                            ),
                                            "Não encontrado"),
                                        IFERROR(
                                            INDEX(Q:Q,
                                                MATCH(
                                                    A625&amp;B625,AG:AG,
                                                    0)
                                            ),
                                            "Não encontrado")
                                    )</f>
        <v>0</v>
      </c>
      <c r="Q625" s="72">
        <f>P625*G625/1</f>
        <v>0</v>
      </c>
      <c r="R625" s="72">
        <f>IF(
                        C625="INSUMO",
                                        IFERROR(
                                            IF(
                                                INDEX(
                                                    Insumos!C:C,
                                                    MATCH(
                                                        A625&amp;B625,
                                                        Insumos!I:I,
                                                        0)
                                                )="Terceirizados",
                                                INDEX(
                                                    Insumos!F:F,
                                                    MATCH(
                                                        A625&amp;B625,
                                                        Insumos!I:I,
                                                        0)
                                                ),
                                                0
                                            ),
                                            "Não encontrado"),
                                        IFERROR(
                                            INDEX(S:S,
                                                MATCH(
                                                    A625&amp;B625,AG:AG,
                                                    0)
                                            ),
                                            "Não encontrado")
                                    )</f>
        <v>0</v>
      </c>
      <c r="S625" s="72">
        <f>R625*G625/1</f>
        <v>0</v>
      </c>
      <c r="T625" s="72">
        <f>IF(
                        C625="INSUMO",
                                        IFERROR(
                                            IF(
                                                INDEX(
                                                    Insumos!C:C,
                                                    MATCH(
                                                        A625&amp;B625,
                                                        Insumos!I:I,
                                                        0)
                                                )="Comissionamento",
                                                INDEX(
                                                    Insumos!F:F,
                                                    MATCH(
                                                        A625&amp;B625,
                                                        Insumos!I:I,
                                                        0)
                                                ),
                                                0
                                            ),
                                            "Não encontrado"),
                                        IFERROR(
                                            INDEX(U:U,
                                                MATCH(
                                                    A625&amp;B625,AG:AG,
                                                    0)
                                            ),
                                            "Não encontrado")
                                    )</f>
        <v>0</v>
      </c>
      <c r="U625" s="72">
        <f>T625*G625/1</f>
        <v>0</v>
      </c>
      <c r="V625" s="72">
        <f>IF(
                        C625="INSUMO",
                                        IFERROR(
                                            IF(
                                                INDEX(
                                                    Insumos!C:C,
                                                    MATCH(
                                                        A625&amp;B625,
                                                        Insumos!I:I,
                                                        0)
                                                )="Verba",
                                                INDEX(
                                                    Insumos!F:F,
                                                    MATCH(
                                                        A625&amp;B625,
                                                        Insumos!I:I,
                                                        0)
                                                ),
                                                0
                                            ),
                                            "Não encontrado"),
                                        IFERROR(
                                            INDEX(W:W,
                                                MATCH(
                                                    A625&amp;B625,AG:AG,
                                                    0)
                                            ),
                                            "Não encontrado")
                                    )</f>
        <v>0</v>
      </c>
      <c r="W625" s="72">
        <f>V625*G625/1</f>
        <v>0</v>
      </c>
      <c r="X625" s="72">
        <f>IF(
                        C625="INSUMO",
                                        IFERROR(
                                            IF(
                                                INDEX(
                                                    Insumos!C:C,
                                                    MATCH(
                                                        A625&amp;B625,
                                                        Insumos!I:I,
                                                        0)
                                                )="Outro",
                                                INDEX(
                                                    Insumos!F:F,
                                                    MATCH(
                                                        A625&amp;B625,
                                                        Insumos!I:I,
                                                        0)
                                                ),
                                                0
                                            ),
                                            "Não encontrado"),
                                        IFERROR(
                                            INDEX(Y:Y,
                                                MATCH(
                                                    A625&amp;B625,AG:AG,
                                                    0)
                                            ),
                                            "Não encontrado")
                                    )</f>
        <v>5.0999999999999996</v>
      </c>
      <c r="Y625" s="72">
        <f>X625*G625/1</f>
        <v>0.87465000000000004</v>
      </c>
      <c r="Z625" s="72">
        <f>IF(
                            C625="INSUMO",
                            IFERROR(
                                INDEX(
                                    Insumos!F:F,
                                    MATCH(
                                        A625&amp;B625,
                                        Insumos!I:I,
                                        0)
                                ),
                                "Não encontrado"),
                            IFERROR(
                                INDEX(AA:AA,
                                    MATCH(
                                        A625&amp;B625,AG:AG,
                                        0)
                                ),
                                "Não encontrado")
                        )</f>
        <v>46.655039200000004</v>
      </c>
      <c r="AA625" s="72">
        <f>G625*Z625</f>
        <v>8.0013392228000022</v>
      </c>
      <c r="AB625" s="73"/>
      <c r="AC625" s="73"/>
      <c r="AD625" s="70" t="s">
        <v>39</v>
      </c>
      <c r="AE625" s="74"/>
      <c r="AF625" s="74"/>
    </row>
    <row r="626" spans="1:33" x14ac:dyDescent="0.25">
      <c r="A626" s="138" t="s">
        <v>189</v>
      </c>
      <c r="B626" s="60" t="s">
        <v>38</v>
      </c>
      <c r="C626" s="61" t="s">
        <v>86</v>
      </c>
      <c r="D626" s="62" t="s">
        <v>40</v>
      </c>
      <c r="E626" s="62" t="s">
        <v>190</v>
      </c>
      <c r="F626" s="63" t="s">
        <v>90</v>
      </c>
      <c r="G626" s="63">
        <v>0.17150000000000001</v>
      </c>
      <c r="H626" s="64">
        <f>IF(
                        C626="INSUMO",
                                        IFERROR(
                                            IF(
                                                INDEX(
                                                    Insumos!C:C,
                                                    MATCH(
                                                        A626&amp;B626,
                                                        Insumos!I:I,
                                                        0)
                                                )="Material",
                                                INDEX(
                                                    Insumos!F:F,
                                                    MATCH(
                                                        A626&amp;B626,
                                                        Insumos!I:I,
                                                        0)
                                                ),
                                                0
                                            ),
                                            "Não encontrado"),
                                        IFERROR(
                                            INDEX(I:I,
                                                MATCH(
                                                    A626&amp;B626,AG:AG,
                                                    0)
                                            ),
                                            "Não encontrado")
                                    )</f>
        <v>0</v>
      </c>
      <c r="I626" s="64">
        <f>H626*G626/1</f>
        <v>0</v>
      </c>
      <c r="J626" s="64">
        <f t="shared" si="362"/>
        <v>30.794416399999996</v>
      </c>
      <c r="K626" s="64">
        <f t="shared" si="362"/>
        <v>5.2812424126000002</v>
      </c>
      <c r="L626" s="64">
        <f>IF(
                        C626="INSUMO",
                                        IFERROR(
                                            IF(
                                                INDEX(
                                                    Insumos!C:C,
                                                    MATCH(
                                                        A626&amp;B626,
                                                        Insumos!I:I,
                                                        0)
                                                )="Mao_obra",
                                                INDEX(
                                                    Insumos!F:F,
                                                    MATCH(
                                                        A626&amp;B626,
                                                        Insumos!I:I,
                                                        0)
                                                ),
                                                0
                                            ),
                                            "Não encontrado"),
                                        IFERROR(
                                            INDEX(M:M,
                                                MATCH(
                                                    A626&amp;B626,AG:AG,
                                                    0)
                                            ),
                                            "Não encontrado")
                                    )</f>
        <v>25.694416399999998</v>
      </c>
      <c r="M626" s="64">
        <f>L626*G626/1</f>
        <v>4.4065924126000002</v>
      </c>
      <c r="N626" s="64">
        <f>IF(
                        C626="INSUMO",
                                        IFERROR(
                                            IF(
                                                INDEX(
                                                    Insumos!C:C,
                                                    MATCH(
                                                        A626&amp;B626,
                                                        Insumos!I:I,
                                                        0)
                                                )="Equipamento",
                                                INDEX(
                                                    Insumos!F:F,
                                                    MATCH(
                                                        A626&amp;B626,
                                                        Insumos!I:I,
                                                        0)
                                                ),
                                                0
                                            ),
                                            "Não encontrado"),
                                        IFERROR(
                                            INDEX(O:O,
                                                MATCH(
                                                    A626&amp;B626,AG:AG,
                                                    0)
                                            ),
                                            "Não encontrado")
                                    )</f>
        <v>0</v>
      </c>
      <c r="O626" s="64">
        <f>N626*G626/1</f>
        <v>0</v>
      </c>
      <c r="P626" s="64">
        <f>IF(
                        C626="INSUMO",
                                        IFERROR(
                                            IF(
                                                INDEX(
                                                    Insumos!C:C,
                                                    MATCH(
                                                        A626&amp;B626,
                                                        Insumos!I:I,
                                                        0)
                                                )="Transporte",
                                                INDEX(
                                                    Insumos!F:F,
                                                    MATCH(
                                                        A626&amp;B626,
                                                        Insumos!I:I,
                                                        0)
                                                ),
                                                0
                                            ),
                                            "Não encontrado"),
                                        IFERROR(
                                            INDEX(Q:Q,
                                                MATCH(
                                                    A626&amp;B626,AG:AG,
                                                    0)
                                            ),
                                            "Não encontrado")
                                    )</f>
        <v>0</v>
      </c>
      <c r="Q626" s="64">
        <f>P626*G626/1</f>
        <v>0</v>
      </c>
      <c r="R626" s="64">
        <f>IF(
                        C626="INSUMO",
                                        IFERROR(
                                            IF(
                                                INDEX(
                                                    Insumos!C:C,
                                                    MATCH(
                                                        A626&amp;B626,
                                                        Insumos!I:I,
                                                        0)
                                                )="Terceirizados",
                                                INDEX(
                                                    Insumos!F:F,
                                                    MATCH(
                                                        A626&amp;B626,
                                                        Insumos!I:I,
                                                        0)
                                                ),
                                                0
                                            ),
                                            "Não encontrado"),
                                        IFERROR(
                                            INDEX(S:S,
                                                MATCH(
                                                    A626&amp;B626,AG:AG,
                                                    0)
                                            ),
                                            "Não encontrado")
                                    )</f>
        <v>0</v>
      </c>
      <c r="S626" s="64">
        <f>R626*G626/1</f>
        <v>0</v>
      </c>
      <c r="T626" s="64">
        <f>IF(
                        C626="INSUMO",
                                        IFERROR(
                                            IF(
                                                INDEX(
                                                    Insumos!C:C,
                                                    MATCH(
                                                        A626&amp;B626,
                                                        Insumos!I:I,
                                                        0)
                                                )="Comissionamento",
                                                INDEX(
                                                    Insumos!F:F,
                                                    MATCH(
                                                        A626&amp;B626,
                                                        Insumos!I:I,
                                                        0)
                                                ),
                                                0
                                            ),
                                            "Não encontrado"),
                                        IFERROR(
                                            INDEX(U:U,
                                                MATCH(
                                                    A626&amp;B626,AG:AG,
                                                    0)
                                            ),
                                            "Não encontrado")
                                    )</f>
        <v>0</v>
      </c>
      <c r="U626" s="64">
        <f>T626*G626/1</f>
        <v>0</v>
      </c>
      <c r="V626" s="64">
        <f>IF(
                        C626="INSUMO",
                                        IFERROR(
                                            IF(
                                                INDEX(
                                                    Insumos!C:C,
                                                    MATCH(
                                                        A626&amp;B626,
                                                        Insumos!I:I,
                                                        0)
                                                )="Verba",
                                                INDEX(
                                                    Insumos!F:F,
                                                    MATCH(
                                                        A626&amp;B626,
                                                        Insumos!I:I,
                                                        0)
                                                ),
                                                0
                                            ),
                                            "Não encontrado"),
                                        IFERROR(
                                            INDEX(W:W,
                                                MATCH(
                                                    A626&amp;B626,AG:AG,
                                                    0)
                                            ),
                                            "Não encontrado")
                                    )</f>
        <v>0</v>
      </c>
      <c r="W626" s="64">
        <f>V626*G626/1</f>
        <v>0</v>
      </c>
      <c r="X626" s="64">
        <f>IF(
                        C626="INSUMO",
                                        IFERROR(
                                            IF(
                                                INDEX(
                                                    Insumos!C:C,
                                                    MATCH(
                                                        A626&amp;B626,
                                                        Insumos!I:I,
                                                        0)
                                                )="Outro",
                                                INDEX(
                                                    Insumos!F:F,
                                                    MATCH(
                                                        A626&amp;B626,
                                                        Insumos!I:I,
                                                        0)
                                                ),
                                                0
                                            ),
                                            "Não encontrado"),
                                        IFERROR(
                                            INDEX(Y:Y,
                                                MATCH(
                                                    A626&amp;B626,AG:AG,
                                                    0)
                                            ),
                                            "Não encontrado")
                                    )</f>
        <v>5.0999999999999996</v>
      </c>
      <c r="Y626" s="64">
        <f>X626*G626/1</f>
        <v>0.87465000000000004</v>
      </c>
      <c r="Z626" s="64">
        <f>IF(
                            C626="INSUMO",
                            IFERROR(
                                INDEX(
                                    Insumos!F:F,
                                    MATCH(
                                        A626&amp;B626,
                                        Insumos!I:I,
                                        0)
                                ),
                                "Não encontrado"),
                            IFERROR(
                                INDEX(AA:AA,
                                    MATCH(
                                        A626&amp;B626,AG:AG,
                                        0)
                                ),
                                "Não encontrado")
                        )</f>
        <v>30.794416399999999</v>
      </c>
      <c r="AA626" s="64">
        <f>G626*Z626</f>
        <v>5.2812424126000002</v>
      </c>
      <c r="AB626" s="65"/>
      <c r="AC626" s="65"/>
      <c r="AD626" s="62" t="s">
        <v>39</v>
      </c>
      <c r="AE626" s="66"/>
      <c r="AF626" s="66"/>
    </row>
    <row r="627" spans="1:33" x14ac:dyDescent="0.25">
      <c r="A627" s="137" t="s">
        <v>692</v>
      </c>
      <c r="B627" s="68" t="s">
        <v>38</v>
      </c>
      <c r="C627" s="69" t="s">
        <v>45</v>
      </c>
      <c r="D627" s="70" t="s">
        <v>40</v>
      </c>
      <c r="E627" s="70" t="s">
        <v>693</v>
      </c>
      <c r="F627" s="71" t="s">
        <v>78</v>
      </c>
      <c r="G627" s="71">
        <v>8.9999999999999993E-3</v>
      </c>
      <c r="H627" s="72">
        <f>IF(
                        C627="INSUMO",
                                        IFERROR(
                                            IF(
                                                INDEX(
                                                    Insumos!C:C,
                                                    MATCH(
                                                        A627&amp;B627,
                                                        Insumos!I:I,
                                                        0)
                                                )="Material",
                                                INDEX(
                                                    Insumos!F:F,
                                                    MATCH(
                                                        A627&amp;B627,
                                                        Insumos!I:I,
                                                        0)
                                                ),
                                                0
                                            ),
                                            "Não encontrado"),
                                        IFERROR(
                                            INDEX(I:I,
                                                MATCH(
                                                    A627&amp;B627,AG:AG,
                                                    0)
                                            ),
                                            "Não encontrado")
                                    )</f>
        <v>6.38</v>
      </c>
      <c r="I627" s="72">
        <f>H627*G627/1</f>
        <v>5.7419999999999992E-2</v>
      </c>
      <c r="J627" s="72">
        <f t="shared" si="362"/>
        <v>0</v>
      </c>
      <c r="K627" s="72">
        <f t="shared" si="362"/>
        <v>0</v>
      </c>
      <c r="L627" s="72">
        <f>IF(
                        C627="INSUMO",
                                        IFERROR(
                                            IF(
                                                INDEX(
                                                    Insumos!C:C,
                                                    MATCH(
                                                        A627&amp;B627,
                                                        Insumos!I:I,
                                                        0)
                                                )="Mao_obra",
                                                INDEX(
                                                    Insumos!F:F,
                                                    MATCH(
                                                        A627&amp;B627,
                                                        Insumos!I:I,
                                                        0)
                                                ),
                                                0
                                            ),
                                            "Não encontrado"),
                                        IFERROR(
                                            INDEX(M:M,
                                                MATCH(
                                                    A627&amp;B627,AG:AG,
                                                    0)
                                            ),
                                            "Não encontrado")
                                    )</f>
        <v>0</v>
      </c>
      <c r="M627" s="72">
        <f>L627*G627/1</f>
        <v>0</v>
      </c>
      <c r="N627" s="72">
        <f>IF(
                        C627="INSUMO",
                                        IFERROR(
                                            IF(
                                                INDEX(
                                                    Insumos!C:C,
                                                    MATCH(
                                                        A627&amp;B627,
                                                        Insumos!I:I,
                                                        0)
                                                )="Equipamento",
                                                INDEX(
                                                    Insumos!F:F,
                                                    MATCH(
                                                        A627&amp;B627,
                                                        Insumos!I:I,
                                                        0)
                                                ),
                                                0
                                            ),
                                            "Não encontrado"),
                                        IFERROR(
                                            INDEX(O:O,
                                                MATCH(
                                                    A627&amp;B627,AG:AG,
                                                    0)
                                            ),
                                            "Não encontrado")
                                    )</f>
        <v>0</v>
      </c>
      <c r="O627" s="72">
        <f>N627*G627/1</f>
        <v>0</v>
      </c>
      <c r="P627" s="72">
        <f>IF(
                        C627="INSUMO",
                                        IFERROR(
                                            IF(
                                                INDEX(
                                                    Insumos!C:C,
                                                    MATCH(
                                                        A627&amp;B627,
                                                        Insumos!I:I,
                                                        0)
                                                )="Transporte",
                                                INDEX(
                                                    Insumos!F:F,
                                                    MATCH(
                                                        A627&amp;B627,
                                                        Insumos!I:I,
                                                        0)
                                                ),
                                                0
                                            ),
                                            "Não encontrado"),
                                        IFERROR(
                                            INDEX(Q:Q,
                                                MATCH(
                                                    A627&amp;B627,AG:AG,
                                                    0)
                                            ),
                                            "Não encontrado")
                                    )</f>
        <v>0</v>
      </c>
      <c r="Q627" s="72">
        <f>P627*G627/1</f>
        <v>0</v>
      </c>
      <c r="R627" s="72">
        <f>IF(
                        C627="INSUMO",
                                        IFERROR(
                                            IF(
                                                INDEX(
                                                    Insumos!C:C,
                                                    MATCH(
                                                        A627&amp;B627,
                                                        Insumos!I:I,
                                                        0)
                                                )="Terceirizados",
                                                INDEX(
                                                    Insumos!F:F,
                                                    MATCH(
                                                        A627&amp;B627,
                                                        Insumos!I:I,
                                                        0)
                                                ),
                                                0
                                            ),
                                            "Não encontrado"),
                                        IFERROR(
                                            INDEX(S:S,
                                                MATCH(
                                                    A627&amp;B627,AG:AG,
                                                    0)
                                            ),
                                            "Não encontrado")
                                    )</f>
        <v>0</v>
      </c>
      <c r="S627" s="72">
        <f>R627*G627/1</f>
        <v>0</v>
      </c>
      <c r="T627" s="72">
        <f>IF(
                        C627="INSUMO",
                                        IFERROR(
                                            IF(
                                                INDEX(
                                                    Insumos!C:C,
                                                    MATCH(
                                                        A627&amp;B627,
                                                        Insumos!I:I,
                                                        0)
                                                )="Comissionamento",
                                                INDEX(
                                                    Insumos!F:F,
                                                    MATCH(
                                                        A627&amp;B627,
                                                        Insumos!I:I,
                                                        0)
                                                ),
                                                0
                                            ),
                                            "Não encontrado"),
                                        IFERROR(
                                            INDEX(U:U,
                                                MATCH(
                                                    A627&amp;B627,AG:AG,
                                                    0)
                                            ),
                                            "Não encontrado")
                                    )</f>
        <v>0</v>
      </c>
      <c r="U627" s="72">
        <f>T627*G627/1</f>
        <v>0</v>
      </c>
      <c r="V627" s="72">
        <f>IF(
                        C627="INSUMO",
                                        IFERROR(
                                            IF(
                                                INDEX(
                                                    Insumos!C:C,
                                                    MATCH(
                                                        A627&amp;B627,
                                                        Insumos!I:I,
                                                        0)
                                                )="Verba",
                                                INDEX(
                                                    Insumos!F:F,
                                                    MATCH(
                                                        A627&amp;B627,
                                                        Insumos!I:I,
                                                        0)
                                                ),
                                                0
                                            ),
                                            "Não encontrado"),
                                        IFERROR(
                                            INDEX(W:W,
                                                MATCH(
                                                    A627&amp;B627,AG:AG,
                                                    0)
                                            ),
                                            "Não encontrado")
                                    )</f>
        <v>0</v>
      </c>
      <c r="W627" s="72">
        <f>V627*G627/1</f>
        <v>0</v>
      </c>
      <c r="X627" s="72">
        <f>IF(
                        C627="INSUMO",
                                        IFERROR(
                                            IF(
                                                INDEX(
                                                    Insumos!C:C,
                                                    MATCH(
                                                        A627&amp;B627,
                                                        Insumos!I:I,
                                                        0)
                                                )="Outro",
                                                INDEX(
                                                    Insumos!F:F,
                                                    MATCH(
                                                        A627&amp;B627,
                                                        Insumos!I:I,
                                                        0)
                                                ),
                                                0
                                            ),
                                            "Não encontrado"),
                                        IFERROR(
                                            INDEX(Y:Y,
                                                MATCH(
                                                    A627&amp;B627,AG:AG,
                                                    0)
                                            ),
                                            "Não encontrado")
                                    )</f>
        <v>0</v>
      </c>
      <c r="Y627" s="72">
        <f>X627*G627/1</f>
        <v>0</v>
      </c>
      <c r="Z627" s="72">
        <f>IF(
                            C627="INSUMO",
                            IFERROR(
                                INDEX(
                                    Insumos!F:F,
                                    MATCH(
                                        A627&amp;B627,
                                        Insumos!I:I,
                                        0)
                                ),
                                "Não encontrado"),
                            IFERROR(
                                INDEX(AA:AA,
                                    MATCH(
                                        A627&amp;B627,AG:AG,
                                        0)
                                ),
                                "Não encontrado")
                        )</f>
        <v>6.38</v>
      </c>
      <c r="AA627" s="72">
        <f>G627*Z627</f>
        <v>5.7419999999999992E-2</v>
      </c>
      <c r="AB627" s="73"/>
      <c r="AC627" s="73"/>
      <c r="AD627" s="70" t="s">
        <v>39</v>
      </c>
      <c r="AE627" s="74"/>
      <c r="AF627" s="74"/>
    </row>
    <row r="628" spans="1:33" x14ac:dyDescent="0.25">
      <c r="A628" s="138" t="s">
        <v>694</v>
      </c>
      <c r="B628" s="60" t="s">
        <v>38</v>
      </c>
      <c r="C628" s="61" t="s">
        <v>45</v>
      </c>
      <c r="D628" s="62" t="s">
        <v>40</v>
      </c>
      <c r="E628" s="62" t="s">
        <v>695</v>
      </c>
      <c r="F628" s="63" t="s">
        <v>102</v>
      </c>
      <c r="G628" s="63">
        <v>1.0149999999999999</v>
      </c>
      <c r="H628" s="64">
        <f>IF(
                        C628="INSUMO",
                                        IFERROR(
                                            IF(
                                                INDEX(
                                                    Insumos!C:C,
                                                    MATCH(
                                                        A628&amp;B628,
                                                        Insumos!I:I,
                                                        0)
                                                )="Material",
                                                INDEX(
                                                    Insumos!F:F,
                                                    MATCH(
                                                        A628&amp;B628,
                                                        Insumos!I:I,
                                                        0)
                                                ),
                                                0
                                            ),
                                            "Não encontrado"),
                                        IFERROR(
                                            INDEX(I:I,
                                                MATCH(
                                                    A628&amp;B628,AG:AG,
                                                    0)
                                            ),
                                            "Não encontrado")
                                    )</f>
        <v>176.58</v>
      </c>
      <c r="I628" s="64">
        <f>H628*G628/1</f>
        <v>179.2287</v>
      </c>
      <c r="J628" s="64">
        <f t="shared" si="362"/>
        <v>0</v>
      </c>
      <c r="K628" s="64">
        <f t="shared" si="362"/>
        <v>0</v>
      </c>
      <c r="L628" s="64">
        <f>IF(
                        C628="INSUMO",
                                        IFERROR(
                                            IF(
                                                INDEX(
                                                    Insumos!C:C,
                                                    MATCH(
                                                        A628&amp;B628,
                                                        Insumos!I:I,
                                                        0)
                                                )="Mao_obra",
                                                INDEX(
                                                    Insumos!F:F,
                                                    MATCH(
                                                        A628&amp;B628,
                                                        Insumos!I:I,
                                                        0)
                                                ),
                                                0
                                            ),
                                            "Não encontrado"),
                                        IFERROR(
                                            INDEX(M:M,
                                                MATCH(
                                                    A628&amp;B628,AG:AG,
                                                    0)
                                            ),
                                            "Não encontrado")
                                    )</f>
        <v>0</v>
      </c>
      <c r="M628" s="64">
        <f>L628*G628/1</f>
        <v>0</v>
      </c>
      <c r="N628" s="64">
        <f>IF(
                        C628="INSUMO",
                                        IFERROR(
                                            IF(
                                                INDEX(
                                                    Insumos!C:C,
                                                    MATCH(
                                                        A628&amp;B628,
                                                        Insumos!I:I,
                                                        0)
                                                )="Equipamento",
                                                INDEX(
                                                    Insumos!F:F,
                                                    MATCH(
                                                        A628&amp;B628,
                                                        Insumos!I:I,
                                                        0)
                                                ),
                                                0
                                            ),
                                            "Não encontrado"),
                                        IFERROR(
                                            INDEX(O:O,
                                                MATCH(
                                                    A628&amp;B628,AG:AG,
                                                    0)
                                            ),
                                            "Não encontrado")
                                    )</f>
        <v>0</v>
      </c>
      <c r="O628" s="64">
        <f>N628*G628/1</f>
        <v>0</v>
      </c>
      <c r="P628" s="64">
        <f>IF(
                        C628="INSUMO",
                                        IFERROR(
                                            IF(
                                                INDEX(
                                                    Insumos!C:C,
                                                    MATCH(
                                                        A628&amp;B628,
                                                        Insumos!I:I,
                                                        0)
                                                )="Transporte",
                                                INDEX(
                                                    Insumos!F:F,
                                                    MATCH(
                                                        A628&amp;B628,
                                                        Insumos!I:I,
                                                        0)
                                                ),
                                                0
                                            ),
                                            "Não encontrado"),
                                        IFERROR(
                                            INDEX(Q:Q,
                                                MATCH(
                                                    A628&amp;B628,AG:AG,
                                                    0)
                                            ),
                                            "Não encontrado")
                                    )</f>
        <v>0</v>
      </c>
      <c r="Q628" s="64">
        <f>P628*G628/1</f>
        <v>0</v>
      </c>
      <c r="R628" s="64">
        <f>IF(
                        C628="INSUMO",
                                        IFERROR(
                                            IF(
                                                INDEX(
                                                    Insumos!C:C,
                                                    MATCH(
                                                        A628&amp;B628,
                                                        Insumos!I:I,
                                                        0)
                                                )="Terceirizados",
                                                INDEX(
                                                    Insumos!F:F,
                                                    MATCH(
                                                        A628&amp;B628,
                                                        Insumos!I:I,
                                                        0)
                                                ),
                                                0
                                            ),
                                            "Não encontrado"),
                                        IFERROR(
                                            INDEX(S:S,
                                                MATCH(
                                                    A628&amp;B628,AG:AG,
                                                    0)
                                            ),
                                            "Não encontrado")
                                    )</f>
        <v>0</v>
      </c>
      <c r="S628" s="64">
        <f>R628*G628/1</f>
        <v>0</v>
      </c>
      <c r="T628" s="64">
        <f>IF(
                        C628="INSUMO",
                                        IFERROR(
                                            IF(
                                                INDEX(
                                                    Insumos!C:C,
                                                    MATCH(
                                                        A628&amp;B628,
                                                        Insumos!I:I,
                                                        0)
                                                )="Comissionamento",
                                                INDEX(
                                                    Insumos!F:F,
                                                    MATCH(
                                                        A628&amp;B628,
                                                        Insumos!I:I,
                                                        0)
                                                ),
                                                0
                                            ),
                                            "Não encontrado"),
                                        IFERROR(
                                            INDEX(U:U,
                                                MATCH(
                                                    A628&amp;B628,AG:AG,
                                                    0)
                                            ),
                                            "Não encontrado")
                                    )</f>
        <v>0</v>
      </c>
      <c r="U628" s="64">
        <f>T628*G628/1</f>
        <v>0</v>
      </c>
      <c r="V628" s="64">
        <f>IF(
                        C628="INSUMO",
                                        IFERROR(
                                            IF(
                                                INDEX(
                                                    Insumos!C:C,
                                                    MATCH(
                                                        A628&amp;B628,
                                                        Insumos!I:I,
                                                        0)
                                                )="Verba",
                                                INDEX(
                                                    Insumos!F:F,
                                                    MATCH(
                                                        A628&amp;B628,
                                                        Insumos!I:I,
                                                        0)
                                                ),
                                                0
                                            ),
                                            "Não encontrado"),
                                        IFERROR(
                                            INDEX(W:W,
                                                MATCH(
                                                    A628&amp;B628,AG:AG,
                                                    0)
                                            ),
                                            "Não encontrado")
                                    )</f>
        <v>0</v>
      </c>
      <c r="W628" s="64">
        <f>V628*G628/1</f>
        <v>0</v>
      </c>
      <c r="X628" s="64">
        <f>IF(
                        C628="INSUMO",
                                        IFERROR(
                                            IF(
                                                INDEX(
                                                    Insumos!C:C,
                                                    MATCH(
                                                        A628&amp;B628,
                                                        Insumos!I:I,
                                                        0)
                                                )="Outro",
                                                INDEX(
                                                    Insumos!F:F,
                                                    MATCH(
                                                        A628&amp;B628,
                                                        Insumos!I:I,
                                                        0)
                                                ),
                                                0
                                            ),
                                            "Não encontrado"),
                                        IFERROR(
                                            INDEX(Y:Y,
                                                MATCH(
                                                    A628&amp;B628,AG:AG,
                                                    0)
                                            ),
                                            "Não encontrado")
                                    )</f>
        <v>0</v>
      </c>
      <c r="Y628" s="64">
        <f>X628*G628/1</f>
        <v>0</v>
      </c>
      <c r="Z628" s="64">
        <f>IF(
                            C628="INSUMO",
                            IFERROR(
                                INDEX(
                                    Insumos!F:F,
                                    MATCH(
                                        A628&amp;B628,
                                        Insumos!I:I,
                                        0)
                                ),
                                "Não encontrado"),
                            IFERROR(
                                INDEX(AA:AA,
                                    MATCH(
                                        A628&amp;B628,AG:AG,
                                        0)
                                ),
                                "Não encontrado")
                        )</f>
        <v>176.58</v>
      </c>
      <c r="AA628" s="64">
        <f>G628*Z628</f>
        <v>179.2287</v>
      </c>
      <c r="AB628" s="65"/>
      <c r="AC628" s="65"/>
      <c r="AD628" s="62" t="s">
        <v>39</v>
      </c>
      <c r="AE628" s="66"/>
      <c r="AF628" s="66"/>
    </row>
    <row r="629" spans="1:33" x14ac:dyDescent="0.25">
      <c r="A629" s="136" t="s">
        <v>696</v>
      </c>
      <c r="B629" s="51" t="s">
        <v>38</v>
      </c>
      <c r="C629" s="52" t="s">
        <v>39</v>
      </c>
      <c r="D629" s="53" t="s">
        <v>40</v>
      </c>
      <c r="E629" s="53" t="s">
        <v>697</v>
      </c>
      <c r="F629" s="54" t="s">
        <v>102</v>
      </c>
      <c r="G629" s="55"/>
      <c r="H629" s="56"/>
      <c r="I629" s="56">
        <f>SUM(I630:I632)</f>
        <v>12.633719105999999</v>
      </c>
      <c r="J629" s="56"/>
      <c r="K629" s="56">
        <f>SUM(K630:K632)</f>
        <v>0.75900466487999996</v>
      </c>
      <c r="L629" s="56"/>
      <c r="M629" s="56">
        <f>SUM(M630:M632)</f>
        <v>0.65904466487999991</v>
      </c>
      <c r="N629" s="56"/>
      <c r="O629" s="56">
        <f>SUM(O630:O632)</f>
        <v>0</v>
      </c>
      <c r="P629" s="56"/>
      <c r="Q629" s="56">
        <f>SUM(Q630:Q632)</f>
        <v>0</v>
      </c>
      <c r="R629" s="56"/>
      <c r="S629" s="56">
        <f>SUM(S630:S632)</f>
        <v>0</v>
      </c>
      <c r="T629" s="56"/>
      <c r="U629" s="56">
        <f>SUM(U630:U632)</f>
        <v>0</v>
      </c>
      <c r="V629" s="56"/>
      <c r="W629" s="56">
        <f>SUM(W630:W632)</f>
        <v>0</v>
      </c>
      <c r="X629" s="56"/>
      <c r="Y629" s="56">
        <f>SUM(Y630:Y632)</f>
        <v>9.9959999999999993E-2</v>
      </c>
      <c r="Z629" s="56"/>
      <c r="AA629" s="56">
        <f>SUM(AA630:AA632)</f>
        <v>13.39272377088</v>
      </c>
      <c r="AB629" s="57" t="s">
        <v>39</v>
      </c>
      <c r="AC629" s="57"/>
      <c r="AD629" s="53" t="s">
        <v>39</v>
      </c>
      <c r="AE629" s="58" t="s">
        <v>39</v>
      </c>
      <c r="AF629" s="58" t="s">
        <v>562</v>
      </c>
      <c r="AG629" t="str">
        <f>A629&amp;B629&amp;C629</f>
        <v>106508SINAPI</v>
      </c>
    </row>
    <row r="630" spans="1:33" x14ac:dyDescent="0.25">
      <c r="A630" s="137" t="s">
        <v>191</v>
      </c>
      <c r="B630" s="68" t="s">
        <v>38</v>
      </c>
      <c r="C630" s="69" t="s">
        <v>86</v>
      </c>
      <c r="D630" s="70" t="s">
        <v>40</v>
      </c>
      <c r="E630" s="70" t="s">
        <v>192</v>
      </c>
      <c r="F630" s="71" t="s">
        <v>90</v>
      </c>
      <c r="G630" s="71">
        <v>9.7999999999999997E-3</v>
      </c>
      <c r="H630" s="72">
        <f>IF(
                        C630="INSUMO",
                                        IFERROR(
                                            IF(
                                                INDEX(
                                                    Insumos!C:C,
                                                    MATCH(
                                                        A630&amp;B630,
                                                        Insumos!I:I,
                                                        0)
                                                )="Material",
                                                INDEX(
                                                    Insumos!F:F,
                                                    MATCH(
                                                        A630&amp;B630,
                                                        Insumos!I:I,
                                                        0)
                                                ),
                                                0
                                            ),
                                            "Não encontrado"),
                                        IFERROR(
                                            INDEX(I:I,
                                                MATCH(
                                                    A630&amp;B630,AG:AG,
                                                    0)
                                            ),
                                            "Não encontrado")
                                    )</f>
        <v>0</v>
      </c>
      <c r="I630" s="72">
        <f>H630*G630/1</f>
        <v>0</v>
      </c>
      <c r="J630" s="72">
        <f t="shared" ref="J630:K632" si="363">T630 + N630 + L630 + X630 + R630 + P630 + V630</f>
        <v>46.655039200000004</v>
      </c>
      <c r="K630" s="72">
        <f t="shared" si="363"/>
        <v>0.45721938415999996</v>
      </c>
      <c r="L630" s="72">
        <f>IF(
                        C630="INSUMO",
                                        IFERROR(
                                            IF(
                                                INDEX(
                                                    Insumos!C:C,
                                                    MATCH(
                                                        A630&amp;B630,
                                                        Insumos!I:I,
                                                        0)
                                                )="Mao_obra",
                                                INDEX(
                                                    Insumos!F:F,
                                                    MATCH(
                                                        A630&amp;B630,
                                                        Insumos!I:I,
                                                        0)
                                                ),
                                                0
                                            ),
                                            "Não encontrado"),
                                        IFERROR(
                                            INDEX(M:M,
                                                MATCH(
                                                    A630&amp;B630,AG:AG,
                                                    0)
                                            ),
                                            "Não encontrado")
                                    )</f>
        <v>41.555039200000003</v>
      </c>
      <c r="M630" s="72">
        <f>L630*G630/1</f>
        <v>0.40723938416</v>
      </c>
      <c r="N630" s="72">
        <f>IF(
                        C630="INSUMO",
                                        IFERROR(
                                            IF(
                                                INDEX(
                                                    Insumos!C:C,
                                                    MATCH(
                                                        A630&amp;B630,
                                                        Insumos!I:I,
                                                        0)
                                                )="Equipamento",
                                                INDEX(
                                                    Insumos!F:F,
                                                    MATCH(
                                                        A630&amp;B630,
                                                        Insumos!I:I,
                                                        0)
                                                ),
                                                0
                                            ),
                                            "Não encontrado"),
                                        IFERROR(
                                            INDEX(O:O,
                                                MATCH(
                                                    A630&amp;B630,AG:AG,
                                                    0)
                                            ),
                                            "Não encontrado")
                                    )</f>
        <v>0</v>
      </c>
      <c r="O630" s="72">
        <f>N630*G630/1</f>
        <v>0</v>
      </c>
      <c r="P630" s="72">
        <f>IF(
                        C630="INSUMO",
                                        IFERROR(
                                            IF(
                                                INDEX(
                                                    Insumos!C:C,
                                                    MATCH(
                                                        A630&amp;B630,
                                                        Insumos!I:I,
                                                        0)
                                                )="Transporte",
                                                INDEX(
                                                    Insumos!F:F,
                                                    MATCH(
                                                        A630&amp;B630,
                                                        Insumos!I:I,
                                                        0)
                                                ),
                                                0
                                            ),
                                            "Não encontrado"),
                                        IFERROR(
                                            INDEX(Q:Q,
                                                MATCH(
                                                    A630&amp;B630,AG:AG,
                                                    0)
                                            ),
                                            "Não encontrado")
                                    )</f>
        <v>0</v>
      </c>
      <c r="Q630" s="72">
        <f>P630*G630/1</f>
        <v>0</v>
      </c>
      <c r="R630" s="72">
        <f>IF(
                        C630="INSUMO",
                                        IFERROR(
                                            IF(
                                                INDEX(
                                                    Insumos!C:C,
                                                    MATCH(
                                                        A630&amp;B630,
                                                        Insumos!I:I,
                                                        0)
                                                )="Terceirizados",
                                                INDEX(
                                                    Insumos!F:F,
                                                    MATCH(
                                                        A630&amp;B630,
                                                        Insumos!I:I,
                                                        0)
                                                ),
                                                0
                                            ),
                                            "Não encontrado"),
                                        IFERROR(
                                            INDEX(S:S,
                                                MATCH(
                                                    A630&amp;B630,AG:AG,
                                                    0)
                                            ),
                                            "Não encontrado")
                                    )</f>
        <v>0</v>
      </c>
      <c r="S630" s="72">
        <f>R630*G630/1</f>
        <v>0</v>
      </c>
      <c r="T630" s="72">
        <f>IF(
                        C630="INSUMO",
                                        IFERROR(
                                            IF(
                                                INDEX(
                                                    Insumos!C:C,
                                                    MATCH(
                                                        A630&amp;B630,
                                                        Insumos!I:I,
                                                        0)
                                                )="Comissionamento",
                                                INDEX(
                                                    Insumos!F:F,
                                                    MATCH(
                                                        A630&amp;B630,
                                                        Insumos!I:I,
                                                        0)
                                                ),
                                                0
                                            ),
                                            "Não encontrado"),
                                        IFERROR(
                                            INDEX(U:U,
                                                MATCH(
                                                    A630&amp;B630,AG:AG,
                                                    0)
                                            ),
                                            "Não encontrado")
                                    )</f>
        <v>0</v>
      </c>
      <c r="U630" s="72">
        <f>T630*G630/1</f>
        <v>0</v>
      </c>
      <c r="V630" s="72">
        <f>IF(
                        C630="INSUMO",
                                        IFERROR(
                                            IF(
                                                INDEX(
                                                    Insumos!C:C,
                                                    MATCH(
                                                        A630&amp;B630,
                                                        Insumos!I:I,
                                                        0)
                                                )="Verba",
                                                INDEX(
                                                    Insumos!F:F,
                                                    MATCH(
                                                        A630&amp;B630,
                                                        Insumos!I:I,
                                                        0)
                                                ),
                                                0
                                            ),
                                            "Não encontrado"),
                                        IFERROR(
                                            INDEX(W:W,
                                                MATCH(
                                                    A630&amp;B630,AG:AG,
                                                    0)
                                            ),
                                            "Não encontrado")
                                    )</f>
        <v>0</v>
      </c>
      <c r="W630" s="72">
        <f>V630*G630/1</f>
        <v>0</v>
      </c>
      <c r="X630" s="72">
        <f>IF(
                        C630="INSUMO",
                                        IFERROR(
                                            IF(
                                                INDEX(
                                                    Insumos!C:C,
                                                    MATCH(
                                                        A630&amp;B630,
                                                        Insumos!I:I,
                                                        0)
                                                )="Outro",
                                                INDEX(
                                                    Insumos!F:F,
                                                    MATCH(
                                                        A630&amp;B630,
                                                        Insumos!I:I,
                                                        0)
                                                ),
                                                0
                                            ),
                                            "Não encontrado"),
                                        IFERROR(
                                            INDEX(Y:Y,
                                                MATCH(
                                                    A630&amp;B630,AG:AG,
                                                    0)
                                            ),
                                            "Não encontrado")
                                    )</f>
        <v>5.0999999999999996</v>
      </c>
      <c r="Y630" s="72">
        <f>X630*G630/1</f>
        <v>4.9979999999999997E-2</v>
      </c>
      <c r="Z630" s="72">
        <f>IF(
                            C630="INSUMO",
                            IFERROR(
                                INDEX(
                                    Insumos!F:F,
                                    MATCH(
                                        A630&amp;B630,
                                        Insumos!I:I,
                                        0)
                                ),
                                "Não encontrado"),
                            IFERROR(
                                INDEX(AA:AA,
                                    MATCH(
                                        A630&amp;B630,AG:AG,
                                        0)
                                ),
                                "Não encontrado")
                        )</f>
        <v>46.655039200000004</v>
      </c>
      <c r="AA630" s="72">
        <f>G630*Z630</f>
        <v>0.45721938416000002</v>
      </c>
      <c r="AB630" s="73"/>
      <c r="AC630" s="73"/>
      <c r="AD630" s="70" t="s">
        <v>39</v>
      </c>
      <c r="AE630" s="74"/>
      <c r="AF630" s="74"/>
    </row>
    <row r="631" spans="1:33" x14ac:dyDescent="0.25">
      <c r="A631" s="138" t="s">
        <v>189</v>
      </c>
      <c r="B631" s="60" t="s">
        <v>38</v>
      </c>
      <c r="C631" s="61" t="s">
        <v>86</v>
      </c>
      <c r="D631" s="62" t="s">
        <v>40</v>
      </c>
      <c r="E631" s="62" t="s">
        <v>190</v>
      </c>
      <c r="F631" s="63" t="s">
        <v>90</v>
      </c>
      <c r="G631" s="63">
        <v>9.7999999999999997E-3</v>
      </c>
      <c r="H631" s="64">
        <f>IF(
                        C631="INSUMO",
                                        IFERROR(
                                            IF(
                                                INDEX(
                                                    Insumos!C:C,
                                                    MATCH(
                                                        A631&amp;B631,
                                                        Insumos!I:I,
                                                        0)
                                                )="Material",
                                                INDEX(
                                                    Insumos!F:F,
                                                    MATCH(
                                                        A631&amp;B631,
                                                        Insumos!I:I,
                                                        0)
                                                ),
                                                0
                                            ),
                                            "Não encontrado"),
                                        IFERROR(
                                            INDEX(I:I,
                                                MATCH(
                                                    A631&amp;B631,AG:AG,
                                                    0)
                                            ),
                                            "Não encontrado")
                                    )</f>
        <v>0</v>
      </c>
      <c r="I631" s="64">
        <f>H631*G631/1</f>
        <v>0</v>
      </c>
      <c r="J631" s="64">
        <f t="shared" si="363"/>
        <v>30.794416399999996</v>
      </c>
      <c r="K631" s="64">
        <f t="shared" si="363"/>
        <v>0.30178528071999999</v>
      </c>
      <c r="L631" s="64">
        <f>IF(
                        C631="INSUMO",
                                        IFERROR(
                                            IF(
                                                INDEX(
                                                    Insumos!C:C,
                                                    MATCH(
                                                        A631&amp;B631,
                                                        Insumos!I:I,
                                                        0)
                                                )="Mao_obra",
                                                INDEX(
                                                    Insumos!F:F,
                                                    MATCH(
                                                        A631&amp;B631,
                                                        Insumos!I:I,
                                                        0)
                                                ),
                                                0
                                            ),
                                            "Não encontrado"),
                                        IFERROR(
                                            INDEX(M:M,
                                                MATCH(
                                                    A631&amp;B631,AG:AG,
                                                    0)
                                            ),
                                            "Não encontrado")
                                    )</f>
        <v>25.694416399999998</v>
      </c>
      <c r="M631" s="64">
        <f>L631*G631/1</f>
        <v>0.25180528071999997</v>
      </c>
      <c r="N631" s="64">
        <f>IF(
                        C631="INSUMO",
                                        IFERROR(
                                            IF(
                                                INDEX(
                                                    Insumos!C:C,
                                                    MATCH(
                                                        A631&amp;B631,
                                                        Insumos!I:I,
                                                        0)
                                                )="Equipamento",
                                                INDEX(
                                                    Insumos!F:F,
                                                    MATCH(
                                                        A631&amp;B631,
                                                        Insumos!I:I,
                                                        0)
                                                ),
                                                0
                                            ),
                                            "Não encontrado"),
                                        IFERROR(
                                            INDEX(O:O,
                                                MATCH(
                                                    A631&amp;B631,AG:AG,
                                                    0)
                                            ),
                                            "Não encontrado")
                                    )</f>
        <v>0</v>
      </c>
      <c r="O631" s="64">
        <f>N631*G631/1</f>
        <v>0</v>
      </c>
      <c r="P631" s="64">
        <f>IF(
                        C631="INSUMO",
                                        IFERROR(
                                            IF(
                                                INDEX(
                                                    Insumos!C:C,
                                                    MATCH(
                                                        A631&amp;B631,
                                                        Insumos!I:I,
                                                        0)
                                                )="Transporte",
                                                INDEX(
                                                    Insumos!F:F,
                                                    MATCH(
                                                        A631&amp;B631,
                                                        Insumos!I:I,
                                                        0)
                                                ),
                                                0
                                            ),
                                            "Não encontrado"),
                                        IFERROR(
                                            INDEX(Q:Q,
                                                MATCH(
                                                    A631&amp;B631,AG:AG,
                                                    0)
                                            ),
                                            "Não encontrado")
                                    )</f>
        <v>0</v>
      </c>
      <c r="Q631" s="64">
        <f>P631*G631/1</f>
        <v>0</v>
      </c>
      <c r="R631" s="64">
        <f>IF(
                        C631="INSUMO",
                                        IFERROR(
                                            IF(
                                                INDEX(
                                                    Insumos!C:C,
                                                    MATCH(
                                                        A631&amp;B631,
                                                        Insumos!I:I,
                                                        0)
                                                )="Terceirizados",
                                                INDEX(
                                                    Insumos!F:F,
                                                    MATCH(
                                                        A631&amp;B631,
                                                        Insumos!I:I,
                                                        0)
                                                ),
                                                0
                                            ),
                                            "Não encontrado"),
                                        IFERROR(
                                            INDEX(S:S,
                                                MATCH(
                                                    A631&amp;B631,AG:AG,
                                                    0)
                                            ),
                                            "Não encontrado")
                                    )</f>
        <v>0</v>
      </c>
      <c r="S631" s="64">
        <f>R631*G631/1</f>
        <v>0</v>
      </c>
      <c r="T631" s="64">
        <f>IF(
                        C631="INSUMO",
                                        IFERROR(
                                            IF(
                                                INDEX(
                                                    Insumos!C:C,
                                                    MATCH(
                                                        A631&amp;B631,
                                                        Insumos!I:I,
                                                        0)
                                                )="Comissionamento",
                                                INDEX(
                                                    Insumos!F:F,
                                                    MATCH(
                                                        A631&amp;B631,
                                                        Insumos!I:I,
                                                        0)
                                                ),
                                                0
                                            ),
                                            "Não encontrado"),
                                        IFERROR(
                                            INDEX(U:U,
                                                MATCH(
                                                    A631&amp;B631,AG:AG,
                                                    0)
                                            ),
                                            "Não encontrado")
                                    )</f>
        <v>0</v>
      </c>
      <c r="U631" s="64">
        <f>T631*G631/1</f>
        <v>0</v>
      </c>
      <c r="V631" s="64">
        <f>IF(
                        C631="INSUMO",
                                        IFERROR(
                                            IF(
                                                INDEX(
                                                    Insumos!C:C,
                                                    MATCH(
                                                        A631&amp;B631,
                                                        Insumos!I:I,
                                                        0)
                                                )="Verba",
                                                INDEX(
                                                    Insumos!F:F,
                                                    MATCH(
                                                        A631&amp;B631,
                                                        Insumos!I:I,
                                                        0)
                                                ),
                                                0
                                            ),
                                            "Não encontrado"),
                                        IFERROR(
                                            INDEX(W:W,
                                                MATCH(
                                                    A631&amp;B631,AG:AG,
                                                    0)
                                            ),
                                            "Não encontrado")
                                    )</f>
        <v>0</v>
      </c>
      <c r="W631" s="64">
        <f>V631*G631/1</f>
        <v>0</v>
      </c>
      <c r="X631" s="64">
        <f>IF(
                        C631="INSUMO",
                                        IFERROR(
                                            IF(
                                                INDEX(
                                                    Insumos!C:C,
                                                    MATCH(
                                                        A631&amp;B631,
                                                        Insumos!I:I,
                                                        0)
                                                )="Outro",
                                                INDEX(
                                                    Insumos!F:F,
                                                    MATCH(
                                                        A631&amp;B631,
                                                        Insumos!I:I,
                                                        0)
                                                ),
                                                0
                                            ),
                                            "Não encontrado"),
                                        IFERROR(
                                            INDEX(Y:Y,
                                                MATCH(
                                                    A631&amp;B631,AG:AG,
                                                    0)
                                            ),
                                            "Não encontrado")
                                    )</f>
        <v>5.0999999999999996</v>
      </c>
      <c r="Y631" s="64">
        <f>X631*G631/1</f>
        <v>4.9979999999999997E-2</v>
      </c>
      <c r="Z631" s="64">
        <f>IF(
                            C631="INSUMO",
                            IFERROR(
                                INDEX(
                                    Insumos!F:F,
                                    MATCH(
                                        A631&amp;B631,
                                        Insumos!I:I,
                                        0)
                                ),
                                "Não encontrado"),
                            IFERROR(
                                INDEX(AA:AA,
                                    MATCH(
                                        A631&amp;B631,AG:AG,
                                        0)
                                ),
                                "Não encontrado")
                        )</f>
        <v>30.794416399999999</v>
      </c>
      <c r="AA631" s="64">
        <f>G631*Z631</f>
        <v>0.30178528071999999</v>
      </c>
      <c r="AB631" s="65"/>
      <c r="AC631" s="65"/>
      <c r="AD631" s="62" t="s">
        <v>39</v>
      </c>
      <c r="AE631" s="66"/>
      <c r="AF631" s="66"/>
    </row>
    <row r="632" spans="1:33" x14ac:dyDescent="0.25">
      <c r="A632" s="137" t="s">
        <v>698</v>
      </c>
      <c r="B632" s="68" t="s">
        <v>38</v>
      </c>
      <c r="C632" s="69" t="s">
        <v>45</v>
      </c>
      <c r="D632" s="70" t="s">
        <v>40</v>
      </c>
      <c r="E632" s="70" t="s">
        <v>699</v>
      </c>
      <c r="F632" s="71" t="s">
        <v>95</v>
      </c>
      <c r="G632" s="71">
        <v>0.1931466</v>
      </c>
      <c r="H632" s="72">
        <f>IF(
                        C632="INSUMO",
                                        IFERROR(
                                            IF(
                                                INDEX(
                                                    Insumos!C:C,
                                                    MATCH(
                                                        A632&amp;B632,
                                                        Insumos!I:I,
                                                        0)
                                                )="Material",
                                                INDEX(
                                                    Insumos!F:F,
                                                    MATCH(
                                                        A632&amp;B632,
                                                        Insumos!I:I,
                                                        0)
                                                ),
                                                0
                                            ),
                                            "Não encontrado"),
                                        IFERROR(
                                            INDEX(I:I,
                                                MATCH(
                                                    A632&amp;B632,AG:AG,
                                                    0)
                                            ),
                                            "Não encontrado")
                                    )</f>
        <v>65.41</v>
      </c>
      <c r="I632" s="72">
        <f>H632*G632/1</f>
        <v>12.633719105999999</v>
      </c>
      <c r="J632" s="72">
        <f t="shared" si="363"/>
        <v>0</v>
      </c>
      <c r="K632" s="72">
        <f t="shared" si="363"/>
        <v>0</v>
      </c>
      <c r="L632" s="72">
        <f>IF(
                        C632="INSUMO",
                                        IFERROR(
                                            IF(
                                                INDEX(
                                                    Insumos!C:C,
                                                    MATCH(
                                                        A632&amp;B632,
                                                        Insumos!I:I,
                                                        0)
                                                )="Mao_obra",
                                                INDEX(
                                                    Insumos!F:F,
                                                    MATCH(
                                                        A632&amp;B632,
                                                        Insumos!I:I,
                                                        0)
                                                ),
                                                0
                                            ),
                                            "Não encontrado"),
                                        IFERROR(
                                            INDEX(M:M,
                                                MATCH(
                                                    A632&amp;B632,AG:AG,
                                                    0)
                                            ),
                                            "Não encontrado")
                                    )</f>
        <v>0</v>
      </c>
      <c r="M632" s="72">
        <f>L632*G632/1</f>
        <v>0</v>
      </c>
      <c r="N632" s="72">
        <f>IF(
                        C632="INSUMO",
                                        IFERROR(
                                            IF(
                                                INDEX(
                                                    Insumos!C:C,
                                                    MATCH(
                                                        A632&amp;B632,
                                                        Insumos!I:I,
                                                        0)
                                                )="Equipamento",
                                                INDEX(
                                                    Insumos!F:F,
                                                    MATCH(
                                                        A632&amp;B632,
                                                        Insumos!I:I,
                                                        0)
                                                ),
                                                0
                                            ),
                                            "Não encontrado"),
                                        IFERROR(
                                            INDEX(O:O,
                                                MATCH(
                                                    A632&amp;B632,AG:AG,
                                                    0)
                                            ),
                                            "Não encontrado")
                                    )</f>
        <v>0</v>
      </c>
      <c r="O632" s="72">
        <f>N632*G632/1</f>
        <v>0</v>
      </c>
      <c r="P632" s="72">
        <f>IF(
                        C632="INSUMO",
                                        IFERROR(
                                            IF(
                                                INDEX(
                                                    Insumos!C:C,
                                                    MATCH(
                                                        A632&amp;B632,
                                                        Insumos!I:I,
                                                        0)
                                                )="Transporte",
                                                INDEX(
                                                    Insumos!F:F,
                                                    MATCH(
                                                        A632&amp;B632,
                                                        Insumos!I:I,
                                                        0)
                                                ),
                                                0
                                            ),
                                            "Não encontrado"),
                                        IFERROR(
                                            INDEX(Q:Q,
                                                MATCH(
                                                    A632&amp;B632,AG:AG,
                                                    0)
                                            ),
                                            "Não encontrado")
                                    )</f>
        <v>0</v>
      </c>
      <c r="Q632" s="72">
        <f>P632*G632/1</f>
        <v>0</v>
      </c>
      <c r="R632" s="72">
        <f>IF(
                        C632="INSUMO",
                                        IFERROR(
                                            IF(
                                                INDEX(
                                                    Insumos!C:C,
                                                    MATCH(
                                                        A632&amp;B632,
                                                        Insumos!I:I,
                                                        0)
                                                )="Terceirizados",
                                                INDEX(
                                                    Insumos!F:F,
                                                    MATCH(
                                                        A632&amp;B632,
                                                        Insumos!I:I,
                                                        0)
                                                ),
                                                0
                                            ),
                                            "Não encontrado"),
                                        IFERROR(
                                            INDEX(S:S,
                                                MATCH(
                                                    A632&amp;B632,AG:AG,
                                                    0)
                                            ),
                                            "Não encontrado")
                                    )</f>
        <v>0</v>
      </c>
      <c r="S632" s="72">
        <f>R632*G632/1</f>
        <v>0</v>
      </c>
      <c r="T632" s="72">
        <f>IF(
                        C632="INSUMO",
                                        IFERROR(
                                            IF(
                                                INDEX(
                                                    Insumos!C:C,
                                                    MATCH(
                                                        A632&amp;B632,
                                                        Insumos!I:I,
                                                        0)
                                                )="Comissionamento",
                                                INDEX(
                                                    Insumos!F:F,
                                                    MATCH(
                                                        A632&amp;B632,
                                                        Insumos!I:I,
                                                        0)
                                                ),
                                                0
                                            ),
                                            "Não encontrado"),
                                        IFERROR(
                                            INDEX(U:U,
                                                MATCH(
                                                    A632&amp;B632,AG:AG,
                                                    0)
                                            ),
                                            "Não encontrado")
                                    )</f>
        <v>0</v>
      </c>
      <c r="U632" s="72">
        <f>T632*G632/1</f>
        <v>0</v>
      </c>
      <c r="V632" s="72">
        <f>IF(
                        C632="INSUMO",
                                        IFERROR(
                                            IF(
                                                INDEX(
                                                    Insumos!C:C,
                                                    MATCH(
                                                        A632&amp;B632,
                                                        Insumos!I:I,
                                                        0)
                                                )="Verba",
                                                INDEX(
                                                    Insumos!F:F,
                                                    MATCH(
                                                        A632&amp;B632,
                                                        Insumos!I:I,
                                                        0)
                                                ),
                                                0
                                            ),
                                            "Não encontrado"),
                                        IFERROR(
                                            INDEX(W:W,
                                                MATCH(
                                                    A632&amp;B632,AG:AG,
                                                    0)
                                            ),
                                            "Não encontrado")
                                    )</f>
        <v>0</v>
      </c>
      <c r="W632" s="72">
        <f>V632*G632/1</f>
        <v>0</v>
      </c>
      <c r="X632" s="72">
        <f>IF(
                        C632="INSUMO",
                                        IFERROR(
                                            IF(
                                                INDEX(
                                                    Insumos!C:C,
                                                    MATCH(
                                                        A632&amp;B632,
                                                        Insumos!I:I,
                                                        0)
                                                )="Outro",
                                                INDEX(
                                                    Insumos!F:F,
                                                    MATCH(
                                                        A632&amp;B632,
                                                        Insumos!I:I,
                                                        0)
                                                ),
                                                0
                                            ),
                                            "Não encontrado"),
                                        IFERROR(
                                            INDEX(Y:Y,
                                                MATCH(
                                                    A632&amp;B632,AG:AG,
                                                    0)
                                            ),
                                            "Não encontrado")
                                    )</f>
        <v>0</v>
      </c>
      <c r="Y632" s="72">
        <f>X632*G632/1</f>
        <v>0</v>
      </c>
      <c r="Z632" s="72">
        <f>IF(
                            C632="INSUMO",
                            IFERROR(
                                INDEX(
                                    Insumos!F:F,
                                    MATCH(
                                        A632&amp;B632,
                                        Insumos!I:I,
                                        0)
                                ),
                                "Não encontrado"),
                            IFERROR(
                                INDEX(AA:AA,
                                    MATCH(
                                        A632&amp;B632,AG:AG,
                                        0)
                                ),
                                "Não encontrado")
                        )</f>
        <v>65.41</v>
      </c>
      <c r="AA632" s="72">
        <f>G632*Z632</f>
        <v>12.633719105999999</v>
      </c>
      <c r="AB632" s="73"/>
      <c r="AC632" s="73"/>
      <c r="AD632" s="70" t="s">
        <v>39</v>
      </c>
      <c r="AE632" s="74"/>
      <c r="AF632" s="74"/>
    </row>
    <row r="633" spans="1:33" x14ac:dyDescent="0.25">
      <c r="A633" s="136" t="s">
        <v>700</v>
      </c>
      <c r="B633" s="51" t="s">
        <v>38</v>
      </c>
      <c r="C633" s="52" t="s">
        <v>39</v>
      </c>
      <c r="D633" s="53" t="s">
        <v>40</v>
      </c>
      <c r="E633" s="53" t="s">
        <v>701</v>
      </c>
      <c r="F633" s="54" t="s">
        <v>102</v>
      </c>
      <c r="G633" s="55"/>
      <c r="H633" s="56"/>
      <c r="I633" s="56">
        <f>SUM(I634:I636)</f>
        <v>67.745999999999995</v>
      </c>
      <c r="J633" s="56"/>
      <c r="K633" s="56">
        <f>SUM(K634:K636)</f>
        <v>2.5635769803599997</v>
      </c>
      <c r="L633" s="56"/>
      <c r="M633" s="56">
        <f>SUM(M634:M636)</f>
        <v>2.2259569803599999</v>
      </c>
      <c r="N633" s="56"/>
      <c r="O633" s="56">
        <f>SUM(O634:O636)</f>
        <v>0</v>
      </c>
      <c r="P633" s="56"/>
      <c r="Q633" s="56">
        <f>SUM(Q634:Q636)</f>
        <v>0</v>
      </c>
      <c r="R633" s="56"/>
      <c r="S633" s="56">
        <f>SUM(S634:S636)</f>
        <v>0</v>
      </c>
      <c r="T633" s="56"/>
      <c r="U633" s="56">
        <f>SUM(U634:U636)</f>
        <v>0</v>
      </c>
      <c r="V633" s="56"/>
      <c r="W633" s="56">
        <f>SUM(W634:W636)</f>
        <v>0</v>
      </c>
      <c r="X633" s="56"/>
      <c r="Y633" s="56">
        <f>SUM(Y634:Y636)</f>
        <v>0.33761999999999998</v>
      </c>
      <c r="Z633" s="56"/>
      <c r="AA633" s="56">
        <f>SUM(AA634:AA636)</f>
        <v>70.309576980359992</v>
      </c>
      <c r="AB633" s="57" t="s">
        <v>39</v>
      </c>
      <c r="AC633" s="57"/>
      <c r="AD633" s="53" t="s">
        <v>39</v>
      </c>
      <c r="AE633" s="58" t="s">
        <v>39</v>
      </c>
      <c r="AF633" s="58" t="s">
        <v>702</v>
      </c>
      <c r="AG633" t="str">
        <f>A633&amp;B633&amp;C633</f>
        <v>96977SINAPI</v>
      </c>
    </row>
    <row r="634" spans="1:33" x14ac:dyDescent="0.25">
      <c r="A634" s="137" t="s">
        <v>191</v>
      </c>
      <c r="B634" s="68" t="s">
        <v>38</v>
      </c>
      <c r="C634" s="69" t="s">
        <v>86</v>
      </c>
      <c r="D634" s="70" t="s">
        <v>40</v>
      </c>
      <c r="E634" s="70" t="s">
        <v>192</v>
      </c>
      <c r="F634" s="71" t="s">
        <v>90</v>
      </c>
      <c r="G634" s="71">
        <v>3.3099999999999997E-2</v>
      </c>
      <c r="H634" s="72">
        <f>IF(
                        C634="INSUMO",
                                        IFERROR(
                                            IF(
                                                INDEX(
                                                    Insumos!C:C,
                                                    MATCH(
                                                        A634&amp;B634,
                                                        Insumos!I:I,
                                                        0)
                                                )="Material",
                                                INDEX(
                                                    Insumos!F:F,
                                                    MATCH(
                                                        A634&amp;B634,
                                                        Insumos!I:I,
                                                        0)
                                                ),
                                                0
                                            ),
                                            "Não encontrado"),
                                        IFERROR(
                                            INDEX(I:I,
                                                MATCH(
                                                    A634&amp;B634,AG:AG,
                                                    0)
                                            ),
                                            "Não encontrado")
                                    )</f>
        <v>0</v>
      </c>
      <c r="I634" s="72">
        <f>H634*G634/1</f>
        <v>0</v>
      </c>
      <c r="J634" s="72">
        <f t="shared" ref="J634:K636" si="364">T634 + N634 + L634 + X634 + R634 + P634 + V634</f>
        <v>46.655039200000004</v>
      </c>
      <c r="K634" s="72">
        <f t="shared" si="364"/>
        <v>1.5442817975199998</v>
      </c>
      <c r="L634" s="72">
        <f>IF(
                        C634="INSUMO",
                                        IFERROR(
                                            IF(
                                                INDEX(
                                                    Insumos!C:C,
                                                    MATCH(
                                                        A634&amp;B634,
                                                        Insumos!I:I,
                                                        0)
                                                )="Mao_obra",
                                                INDEX(
                                                    Insumos!F:F,
                                                    MATCH(
                                                        A634&amp;B634,
                                                        Insumos!I:I,
                                                        0)
                                                ),
                                                0
                                            ),
                                            "Não encontrado"),
                                        IFERROR(
                                            INDEX(M:M,
                                                MATCH(
                                                    A634&amp;B634,AG:AG,
                                                    0)
                                            ),
                                            "Não encontrado")
                                    )</f>
        <v>41.555039200000003</v>
      </c>
      <c r="M634" s="72">
        <f>L634*G634/1</f>
        <v>1.3754717975199999</v>
      </c>
      <c r="N634" s="72">
        <f>IF(
                        C634="INSUMO",
                                        IFERROR(
                                            IF(
                                                INDEX(
                                                    Insumos!C:C,
                                                    MATCH(
                                                        A634&amp;B634,
                                                        Insumos!I:I,
                                                        0)
                                                )="Equipamento",
                                                INDEX(
                                                    Insumos!F:F,
                                                    MATCH(
                                                        A634&amp;B634,
                                                        Insumos!I:I,
                                                        0)
                                                ),
                                                0
                                            ),
                                            "Não encontrado"),
                                        IFERROR(
                                            INDEX(O:O,
                                                MATCH(
                                                    A634&amp;B634,AG:AG,
                                                    0)
                                            ),
                                            "Não encontrado")
                                    )</f>
        <v>0</v>
      </c>
      <c r="O634" s="72">
        <f>N634*G634/1</f>
        <v>0</v>
      </c>
      <c r="P634" s="72">
        <f>IF(
                        C634="INSUMO",
                                        IFERROR(
                                            IF(
                                                INDEX(
                                                    Insumos!C:C,
                                                    MATCH(
                                                        A634&amp;B634,
                                                        Insumos!I:I,
                                                        0)
                                                )="Transporte",
                                                INDEX(
                                                    Insumos!F:F,
                                                    MATCH(
                                                        A634&amp;B634,
                                                        Insumos!I:I,
                                                        0)
                                                ),
                                                0
                                            ),
                                            "Não encontrado"),
                                        IFERROR(
                                            INDEX(Q:Q,
                                                MATCH(
                                                    A634&amp;B634,AG:AG,
                                                    0)
                                            ),
                                            "Não encontrado")
                                    )</f>
        <v>0</v>
      </c>
      <c r="Q634" s="72">
        <f>P634*G634/1</f>
        <v>0</v>
      </c>
      <c r="R634" s="72">
        <f>IF(
                        C634="INSUMO",
                                        IFERROR(
                                            IF(
                                                INDEX(
                                                    Insumos!C:C,
                                                    MATCH(
                                                        A634&amp;B634,
                                                        Insumos!I:I,
                                                        0)
                                                )="Terceirizados",
                                                INDEX(
                                                    Insumos!F:F,
                                                    MATCH(
                                                        A634&amp;B634,
                                                        Insumos!I:I,
                                                        0)
                                                ),
                                                0
                                            ),
                                            "Não encontrado"),
                                        IFERROR(
                                            INDEX(S:S,
                                                MATCH(
                                                    A634&amp;B634,AG:AG,
                                                    0)
                                            ),
                                            "Não encontrado")
                                    )</f>
        <v>0</v>
      </c>
      <c r="S634" s="72">
        <f>R634*G634/1</f>
        <v>0</v>
      </c>
      <c r="T634" s="72">
        <f>IF(
                        C634="INSUMO",
                                        IFERROR(
                                            IF(
                                                INDEX(
                                                    Insumos!C:C,
                                                    MATCH(
                                                        A634&amp;B634,
                                                        Insumos!I:I,
                                                        0)
                                                )="Comissionamento",
                                                INDEX(
                                                    Insumos!F:F,
                                                    MATCH(
                                                        A634&amp;B634,
                                                        Insumos!I:I,
                                                        0)
                                                ),
                                                0
                                            ),
                                            "Não encontrado"),
                                        IFERROR(
                                            INDEX(U:U,
                                                MATCH(
                                                    A634&amp;B634,AG:AG,
                                                    0)
                                            ),
                                            "Não encontrado")
                                    )</f>
        <v>0</v>
      </c>
      <c r="U634" s="72">
        <f>T634*G634/1</f>
        <v>0</v>
      </c>
      <c r="V634" s="72">
        <f>IF(
                        C634="INSUMO",
                                        IFERROR(
                                            IF(
                                                INDEX(
                                                    Insumos!C:C,
                                                    MATCH(
                                                        A634&amp;B634,
                                                        Insumos!I:I,
                                                        0)
                                                )="Verba",
                                                INDEX(
                                                    Insumos!F:F,
                                                    MATCH(
                                                        A634&amp;B634,
                                                        Insumos!I:I,
                                                        0)
                                                ),
                                                0
                                            ),
                                            "Não encontrado"),
                                        IFERROR(
                                            INDEX(W:W,
                                                MATCH(
                                                    A634&amp;B634,AG:AG,
                                                    0)
                                            ),
                                            "Não encontrado")
                                    )</f>
        <v>0</v>
      </c>
      <c r="W634" s="72">
        <f>V634*G634/1</f>
        <v>0</v>
      </c>
      <c r="X634" s="72">
        <f>IF(
                        C634="INSUMO",
                                        IFERROR(
                                            IF(
                                                INDEX(
                                                    Insumos!C:C,
                                                    MATCH(
                                                        A634&amp;B634,
                                                        Insumos!I:I,
                                                        0)
                                                )="Outro",
                                                INDEX(
                                                    Insumos!F:F,
                                                    MATCH(
                                                        A634&amp;B634,
                                                        Insumos!I:I,
                                                        0)
                                                ),
                                                0
                                            ),
                                            "Não encontrado"),
                                        IFERROR(
                                            INDEX(Y:Y,
                                                MATCH(
                                                    A634&amp;B634,AG:AG,
                                                    0)
                                            ),
                                            "Não encontrado")
                                    )</f>
        <v>5.0999999999999996</v>
      </c>
      <c r="Y634" s="72">
        <f>X634*G634/1</f>
        <v>0.16880999999999999</v>
      </c>
      <c r="Z634" s="72">
        <f>IF(
                            C634="INSUMO",
                            IFERROR(
                                INDEX(
                                    Insumos!F:F,
                                    MATCH(
                                        A634&amp;B634,
                                        Insumos!I:I,
                                        0)
                                ),
                                "Não encontrado"),
                            IFERROR(
                                INDEX(AA:AA,
                                    MATCH(
                                        A634&amp;B634,AG:AG,
                                        0)
                                ),
                                "Não encontrado")
                        )</f>
        <v>46.655039200000004</v>
      </c>
      <c r="AA634" s="72">
        <f>G634*Z634</f>
        <v>1.5442817975200001</v>
      </c>
      <c r="AB634" s="73"/>
      <c r="AC634" s="73"/>
      <c r="AD634" s="70" t="s">
        <v>39</v>
      </c>
      <c r="AE634" s="74"/>
      <c r="AF634" s="74"/>
    </row>
    <row r="635" spans="1:33" x14ac:dyDescent="0.25">
      <c r="A635" s="138" t="s">
        <v>189</v>
      </c>
      <c r="B635" s="60" t="s">
        <v>38</v>
      </c>
      <c r="C635" s="61" t="s">
        <v>86</v>
      </c>
      <c r="D635" s="62" t="s">
        <v>40</v>
      </c>
      <c r="E635" s="62" t="s">
        <v>190</v>
      </c>
      <c r="F635" s="63" t="s">
        <v>90</v>
      </c>
      <c r="G635" s="63">
        <v>3.3099999999999997E-2</v>
      </c>
      <c r="H635" s="64">
        <f>IF(
                        C635="INSUMO",
                                        IFERROR(
                                            IF(
                                                INDEX(
                                                    Insumos!C:C,
                                                    MATCH(
                                                        A635&amp;B635,
                                                        Insumos!I:I,
                                                        0)
                                                )="Material",
                                                INDEX(
                                                    Insumos!F:F,
                                                    MATCH(
                                                        A635&amp;B635,
                                                        Insumos!I:I,
                                                        0)
                                                ),
                                                0
                                            ),
                                            "Não encontrado"),
                                        IFERROR(
                                            INDEX(I:I,
                                                MATCH(
                                                    A635&amp;B635,AG:AG,
                                                    0)
                                            ),
                                            "Não encontrado")
                                    )</f>
        <v>0</v>
      </c>
      <c r="I635" s="64">
        <f>H635*G635/1</f>
        <v>0</v>
      </c>
      <c r="J635" s="64">
        <f t="shared" si="364"/>
        <v>30.794416399999996</v>
      </c>
      <c r="K635" s="64">
        <f t="shared" si="364"/>
        <v>1.0192951828399999</v>
      </c>
      <c r="L635" s="64">
        <f>IF(
                        C635="INSUMO",
                                        IFERROR(
                                            IF(
                                                INDEX(
                                                    Insumos!C:C,
                                                    MATCH(
                                                        A635&amp;B635,
                                                        Insumos!I:I,
                                                        0)
                                                )="Mao_obra",
                                                INDEX(
                                                    Insumos!F:F,
                                                    MATCH(
                                                        A635&amp;B635,
                                                        Insumos!I:I,
                                                        0)
                                                ),
                                                0
                                            ),
                                            "Não encontrado"),
                                        IFERROR(
                                            INDEX(M:M,
                                                MATCH(
                                                    A635&amp;B635,AG:AG,
                                                    0)
                                            ),
                                            "Não encontrado")
                                    )</f>
        <v>25.694416399999998</v>
      </c>
      <c r="M635" s="64">
        <f>L635*G635/1</f>
        <v>0.85048518283999985</v>
      </c>
      <c r="N635" s="64">
        <f>IF(
                        C635="INSUMO",
                                        IFERROR(
                                            IF(
                                                INDEX(
                                                    Insumos!C:C,
                                                    MATCH(
                                                        A635&amp;B635,
                                                        Insumos!I:I,
                                                        0)
                                                )="Equipamento",
                                                INDEX(
                                                    Insumos!F:F,
                                                    MATCH(
                                                        A635&amp;B635,
                                                        Insumos!I:I,
                                                        0)
                                                ),
                                                0
                                            ),
                                            "Não encontrado"),
                                        IFERROR(
                                            INDEX(O:O,
                                                MATCH(
                                                    A635&amp;B635,AG:AG,
                                                    0)
                                            ),
                                            "Não encontrado")
                                    )</f>
        <v>0</v>
      </c>
      <c r="O635" s="64">
        <f>N635*G635/1</f>
        <v>0</v>
      </c>
      <c r="P635" s="64">
        <f>IF(
                        C635="INSUMO",
                                        IFERROR(
                                            IF(
                                                INDEX(
                                                    Insumos!C:C,
                                                    MATCH(
                                                        A635&amp;B635,
                                                        Insumos!I:I,
                                                        0)
                                                )="Transporte",
                                                INDEX(
                                                    Insumos!F:F,
                                                    MATCH(
                                                        A635&amp;B635,
                                                        Insumos!I:I,
                                                        0)
                                                ),
                                                0
                                            ),
                                            "Não encontrado"),
                                        IFERROR(
                                            INDEX(Q:Q,
                                                MATCH(
                                                    A635&amp;B635,AG:AG,
                                                    0)
                                            ),
                                            "Não encontrado")
                                    )</f>
        <v>0</v>
      </c>
      <c r="Q635" s="64">
        <f>P635*G635/1</f>
        <v>0</v>
      </c>
      <c r="R635" s="64">
        <f>IF(
                        C635="INSUMO",
                                        IFERROR(
                                            IF(
                                                INDEX(
                                                    Insumos!C:C,
                                                    MATCH(
                                                        A635&amp;B635,
                                                        Insumos!I:I,
                                                        0)
                                                )="Terceirizados",
                                                INDEX(
                                                    Insumos!F:F,
                                                    MATCH(
                                                        A635&amp;B635,
                                                        Insumos!I:I,
                                                        0)
                                                ),
                                                0
                                            ),
                                            "Não encontrado"),
                                        IFERROR(
                                            INDEX(S:S,
                                                MATCH(
                                                    A635&amp;B635,AG:AG,
                                                    0)
                                            ),
                                            "Não encontrado")
                                    )</f>
        <v>0</v>
      </c>
      <c r="S635" s="64">
        <f>R635*G635/1</f>
        <v>0</v>
      </c>
      <c r="T635" s="64">
        <f>IF(
                        C635="INSUMO",
                                        IFERROR(
                                            IF(
                                                INDEX(
                                                    Insumos!C:C,
                                                    MATCH(
                                                        A635&amp;B635,
                                                        Insumos!I:I,
                                                        0)
                                                )="Comissionamento",
                                                INDEX(
                                                    Insumos!F:F,
                                                    MATCH(
                                                        A635&amp;B635,
                                                        Insumos!I:I,
                                                        0)
                                                ),
                                                0
                                            ),
                                            "Não encontrado"),
                                        IFERROR(
                                            INDEX(U:U,
                                                MATCH(
                                                    A635&amp;B635,AG:AG,
                                                    0)
                                            ),
                                            "Não encontrado")
                                    )</f>
        <v>0</v>
      </c>
      <c r="U635" s="64">
        <f>T635*G635/1</f>
        <v>0</v>
      </c>
      <c r="V635" s="64">
        <f>IF(
                        C635="INSUMO",
                                        IFERROR(
                                            IF(
                                                INDEX(
                                                    Insumos!C:C,
                                                    MATCH(
                                                        A635&amp;B635,
                                                        Insumos!I:I,
                                                        0)
                                                )="Verba",
                                                INDEX(
                                                    Insumos!F:F,
                                                    MATCH(
                                                        A635&amp;B635,
                                                        Insumos!I:I,
                                                        0)
                                                ),
                                                0
                                            ),
                                            "Não encontrado"),
                                        IFERROR(
                                            INDEX(W:W,
                                                MATCH(
                                                    A635&amp;B635,AG:AG,
                                                    0)
                                            ),
                                            "Não encontrado")
                                    )</f>
        <v>0</v>
      </c>
      <c r="W635" s="64">
        <f>V635*G635/1</f>
        <v>0</v>
      </c>
      <c r="X635" s="64">
        <f>IF(
                        C635="INSUMO",
                                        IFERROR(
                                            IF(
                                                INDEX(
                                                    Insumos!C:C,
                                                    MATCH(
                                                        A635&amp;B635,
                                                        Insumos!I:I,
                                                        0)
                                                )="Outro",
                                                INDEX(
                                                    Insumos!F:F,
                                                    MATCH(
                                                        A635&amp;B635,
                                                        Insumos!I:I,
                                                        0)
                                                ),
                                                0
                                            ),
                                            "Não encontrado"),
                                        IFERROR(
                                            INDEX(Y:Y,
                                                MATCH(
                                                    A635&amp;B635,AG:AG,
                                                    0)
                                            ),
                                            "Não encontrado")
                                    )</f>
        <v>5.0999999999999996</v>
      </c>
      <c r="Y635" s="64">
        <f>X635*G635/1</f>
        <v>0.16880999999999999</v>
      </c>
      <c r="Z635" s="64">
        <f>IF(
                            C635="INSUMO",
                            IFERROR(
                                INDEX(
                                    Insumos!F:F,
                                    MATCH(
                                        A635&amp;B635,
                                        Insumos!I:I,
                                        0)
                                ),
                                "Não encontrado"),
                            IFERROR(
                                INDEX(AA:AA,
                                    MATCH(
                                        A635&amp;B635,AG:AG,
                                        0)
                                ),
                                "Não encontrado")
                        )</f>
        <v>30.794416399999999</v>
      </c>
      <c r="AA635" s="64">
        <f>G635*Z635</f>
        <v>1.0192951828399999</v>
      </c>
      <c r="AB635" s="65"/>
      <c r="AC635" s="65"/>
      <c r="AD635" s="62" t="s">
        <v>39</v>
      </c>
      <c r="AE635" s="66"/>
      <c r="AF635" s="66"/>
    </row>
    <row r="636" spans="1:33" x14ac:dyDescent="0.25">
      <c r="A636" s="137" t="s">
        <v>703</v>
      </c>
      <c r="B636" s="68" t="s">
        <v>38</v>
      </c>
      <c r="C636" s="69" t="s">
        <v>45</v>
      </c>
      <c r="D636" s="70" t="s">
        <v>40</v>
      </c>
      <c r="E636" s="70" t="s">
        <v>704</v>
      </c>
      <c r="F636" s="71" t="s">
        <v>102</v>
      </c>
      <c r="G636" s="71">
        <v>1.05</v>
      </c>
      <c r="H636" s="72">
        <f>IF(
                        C636="INSUMO",
                                        IFERROR(
                                            IF(
                                                INDEX(
                                                    Insumos!C:C,
                                                    MATCH(
                                                        A636&amp;B636,
                                                        Insumos!I:I,
                                                        0)
                                                )="Material",
                                                INDEX(
                                                    Insumos!F:F,
                                                    MATCH(
                                                        A636&amp;B636,
                                                        Insumos!I:I,
                                                        0)
                                                ),
                                                0
                                            ),
                                            "Não encontrado"),
                                        IFERROR(
                                            INDEX(I:I,
                                                MATCH(
                                                    A636&amp;B636,AG:AG,
                                                    0)
                                            ),
                                            "Não encontrado")
                                    )</f>
        <v>64.52</v>
      </c>
      <c r="I636" s="72">
        <f>H636*G636/1</f>
        <v>67.745999999999995</v>
      </c>
      <c r="J636" s="72">
        <f t="shared" si="364"/>
        <v>0</v>
      </c>
      <c r="K636" s="72">
        <f t="shared" si="364"/>
        <v>0</v>
      </c>
      <c r="L636" s="72">
        <f>IF(
                        C636="INSUMO",
                                        IFERROR(
                                            IF(
                                                INDEX(
                                                    Insumos!C:C,
                                                    MATCH(
                                                        A636&amp;B636,
                                                        Insumos!I:I,
                                                        0)
                                                )="Mao_obra",
                                                INDEX(
                                                    Insumos!F:F,
                                                    MATCH(
                                                        A636&amp;B636,
                                                        Insumos!I:I,
                                                        0)
                                                ),
                                                0
                                            ),
                                            "Não encontrado"),
                                        IFERROR(
                                            INDEX(M:M,
                                                MATCH(
                                                    A636&amp;B636,AG:AG,
                                                    0)
                                            ),
                                            "Não encontrado")
                                    )</f>
        <v>0</v>
      </c>
      <c r="M636" s="72">
        <f>L636*G636/1</f>
        <v>0</v>
      </c>
      <c r="N636" s="72">
        <f>IF(
                        C636="INSUMO",
                                        IFERROR(
                                            IF(
                                                INDEX(
                                                    Insumos!C:C,
                                                    MATCH(
                                                        A636&amp;B636,
                                                        Insumos!I:I,
                                                        0)
                                                )="Equipamento",
                                                INDEX(
                                                    Insumos!F:F,
                                                    MATCH(
                                                        A636&amp;B636,
                                                        Insumos!I:I,
                                                        0)
                                                ),
                                                0
                                            ),
                                            "Não encontrado"),
                                        IFERROR(
                                            INDEX(O:O,
                                                MATCH(
                                                    A636&amp;B636,AG:AG,
                                                    0)
                                            ),
                                            "Não encontrado")
                                    )</f>
        <v>0</v>
      </c>
      <c r="O636" s="72">
        <f>N636*G636/1</f>
        <v>0</v>
      </c>
      <c r="P636" s="72">
        <f>IF(
                        C636="INSUMO",
                                        IFERROR(
                                            IF(
                                                INDEX(
                                                    Insumos!C:C,
                                                    MATCH(
                                                        A636&amp;B636,
                                                        Insumos!I:I,
                                                        0)
                                                )="Transporte",
                                                INDEX(
                                                    Insumos!F:F,
                                                    MATCH(
                                                        A636&amp;B636,
                                                        Insumos!I:I,
                                                        0)
                                                ),
                                                0
                                            ),
                                            "Não encontrado"),
                                        IFERROR(
                                            INDEX(Q:Q,
                                                MATCH(
                                                    A636&amp;B636,AG:AG,
                                                    0)
                                            ),
                                            "Não encontrado")
                                    )</f>
        <v>0</v>
      </c>
      <c r="Q636" s="72">
        <f>P636*G636/1</f>
        <v>0</v>
      </c>
      <c r="R636" s="72">
        <f>IF(
                        C636="INSUMO",
                                        IFERROR(
                                            IF(
                                                INDEX(
                                                    Insumos!C:C,
                                                    MATCH(
                                                        A636&amp;B636,
                                                        Insumos!I:I,
                                                        0)
                                                )="Terceirizados",
                                                INDEX(
                                                    Insumos!F:F,
                                                    MATCH(
                                                        A636&amp;B636,
                                                        Insumos!I:I,
                                                        0)
                                                ),
                                                0
                                            ),
                                            "Não encontrado"),
                                        IFERROR(
                                            INDEX(S:S,
                                                MATCH(
                                                    A636&amp;B636,AG:AG,
                                                    0)
                                            ),
                                            "Não encontrado")
                                    )</f>
        <v>0</v>
      </c>
      <c r="S636" s="72">
        <f>R636*G636/1</f>
        <v>0</v>
      </c>
      <c r="T636" s="72">
        <f>IF(
                        C636="INSUMO",
                                        IFERROR(
                                            IF(
                                                INDEX(
                                                    Insumos!C:C,
                                                    MATCH(
                                                        A636&amp;B636,
                                                        Insumos!I:I,
                                                        0)
                                                )="Comissionamento",
                                                INDEX(
                                                    Insumos!F:F,
                                                    MATCH(
                                                        A636&amp;B636,
                                                        Insumos!I:I,
                                                        0)
                                                ),
                                                0
                                            ),
                                            "Não encontrado"),
                                        IFERROR(
                                            INDEX(U:U,
                                                MATCH(
                                                    A636&amp;B636,AG:AG,
                                                    0)
                                            ),
                                            "Não encontrado")
                                    )</f>
        <v>0</v>
      </c>
      <c r="U636" s="72">
        <f>T636*G636/1</f>
        <v>0</v>
      </c>
      <c r="V636" s="72">
        <f>IF(
                        C636="INSUMO",
                                        IFERROR(
                                            IF(
                                                INDEX(
                                                    Insumos!C:C,
                                                    MATCH(
                                                        A636&amp;B636,
                                                        Insumos!I:I,
                                                        0)
                                                )="Verba",
                                                INDEX(
                                                    Insumos!F:F,
                                                    MATCH(
                                                        A636&amp;B636,
                                                        Insumos!I:I,
                                                        0)
                                                ),
                                                0
                                            ),
                                            "Não encontrado"),
                                        IFERROR(
                                            INDEX(W:W,
                                                MATCH(
                                                    A636&amp;B636,AG:AG,
                                                    0)
                                            ),
                                            "Não encontrado")
                                    )</f>
        <v>0</v>
      </c>
      <c r="W636" s="72">
        <f>V636*G636/1</f>
        <v>0</v>
      </c>
      <c r="X636" s="72">
        <f>IF(
                        C636="INSUMO",
                                        IFERROR(
                                            IF(
                                                INDEX(
                                                    Insumos!C:C,
                                                    MATCH(
                                                        A636&amp;B636,
                                                        Insumos!I:I,
                                                        0)
                                                )="Outro",
                                                INDEX(
                                                    Insumos!F:F,
                                                    MATCH(
                                                        A636&amp;B636,
                                                        Insumos!I:I,
                                                        0)
                                                ),
                                                0
                                            ),
                                            "Não encontrado"),
                                        IFERROR(
                                            INDEX(Y:Y,
                                                MATCH(
                                                    A636&amp;B636,AG:AG,
                                                    0)
                                            ),
                                            "Não encontrado")
                                    )</f>
        <v>0</v>
      </c>
      <c r="Y636" s="72">
        <f>X636*G636/1</f>
        <v>0</v>
      </c>
      <c r="Z636" s="72">
        <f>IF(
                            C636="INSUMO",
                            IFERROR(
                                INDEX(
                                    Insumos!F:F,
                                    MATCH(
                                        A636&amp;B636,
                                        Insumos!I:I,
                                        0)
                                ),
                                "Não encontrado"),
                            IFERROR(
                                INDEX(AA:AA,
                                    MATCH(
                                        A636&amp;B636,AG:AG,
                                        0)
                                ),
                                "Não encontrado")
                        )</f>
        <v>64.52</v>
      </c>
      <c r="AA636" s="72">
        <f>G636*Z636</f>
        <v>67.745999999999995</v>
      </c>
      <c r="AB636" s="73"/>
      <c r="AC636" s="73"/>
      <c r="AD636" s="70" t="s">
        <v>39</v>
      </c>
      <c r="AE636" s="74"/>
      <c r="AF636" s="74"/>
    </row>
    <row r="637" spans="1:33" x14ac:dyDescent="0.25">
      <c r="A637" s="136" t="s">
        <v>705</v>
      </c>
      <c r="B637" s="51" t="s">
        <v>76</v>
      </c>
      <c r="C637" s="52" t="s">
        <v>39</v>
      </c>
      <c r="D637" s="53" t="s">
        <v>40</v>
      </c>
      <c r="E637" s="53" t="s">
        <v>706</v>
      </c>
      <c r="F637" s="54" t="s">
        <v>78</v>
      </c>
      <c r="G637" s="55"/>
      <c r="H637" s="56"/>
      <c r="I637" s="56">
        <f>SUM(I638:I643)</f>
        <v>50.354500000000002</v>
      </c>
      <c r="J637" s="56"/>
      <c r="K637" s="56">
        <f>SUM(K638:K643)</f>
        <v>12.25250387592</v>
      </c>
      <c r="L637" s="56"/>
      <c r="M637" s="56">
        <f>SUM(M638:M643)</f>
        <v>10.63886387592</v>
      </c>
      <c r="N637" s="56"/>
      <c r="O637" s="56">
        <f>SUM(O638:O643)</f>
        <v>0</v>
      </c>
      <c r="P637" s="56"/>
      <c r="Q637" s="56">
        <f>SUM(Q638:Q643)</f>
        <v>0</v>
      </c>
      <c r="R637" s="56"/>
      <c r="S637" s="56">
        <f>SUM(S638:S643)</f>
        <v>0</v>
      </c>
      <c r="T637" s="56"/>
      <c r="U637" s="56">
        <f>SUM(U638:U643)</f>
        <v>0</v>
      </c>
      <c r="V637" s="56"/>
      <c r="W637" s="56">
        <f>SUM(W638:W643)</f>
        <v>0</v>
      </c>
      <c r="X637" s="56"/>
      <c r="Y637" s="56">
        <f>SUM(Y638:Y643)</f>
        <v>1.61364</v>
      </c>
      <c r="Z637" s="56"/>
      <c r="AA637" s="56">
        <f>SUM(AA638:AA643)</f>
        <v>62.607003875920007</v>
      </c>
      <c r="AB637" s="57" t="s">
        <v>39</v>
      </c>
      <c r="AC637" s="57"/>
      <c r="AD637" s="53" t="s">
        <v>39</v>
      </c>
      <c r="AE637" s="58" t="s">
        <v>39</v>
      </c>
      <c r="AF637" s="58" t="s">
        <v>79</v>
      </c>
      <c r="AG637" t="str">
        <f>A637&amp;B637&amp;C637</f>
        <v>0142PRÓPRIA</v>
      </c>
    </row>
    <row r="638" spans="1:33" x14ac:dyDescent="0.25">
      <c r="A638" s="137" t="s">
        <v>189</v>
      </c>
      <c r="B638" s="68" t="s">
        <v>38</v>
      </c>
      <c r="C638" s="69" t="s">
        <v>86</v>
      </c>
      <c r="D638" s="70" t="s">
        <v>40</v>
      </c>
      <c r="E638" s="70" t="s">
        <v>190</v>
      </c>
      <c r="F638" s="71" t="s">
        <v>90</v>
      </c>
      <c r="G638" s="71">
        <v>0.15820000000000001</v>
      </c>
      <c r="H638" s="72">
        <f>IF(
                        C638="INSUMO",
                                        IFERROR(
                                            IF(
                                                INDEX(
                                                    Insumos!C:C,
                                                    MATCH(
                                                        A638&amp;B638,
                                                        Insumos!I:I,
                                                        0)
                                                )="Material",
                                                INDEX(
                                                    Insumos!F:F,
                                                    MATCH(
                                                        A638&amp;B638,
                                                        Insumos!I:I,
                                                        0)
                                                ),
                                                0
                                            ),
                                            "Não encontrado"),
                                        IFERROR(
                                            INDEX(I:I,
                                                MATCH(
                                                    A638&amp;B638,AG:AG,
                                                    0)
                                            ),
                                            "Não encontrado")
                                    )</f>
        <v>0</v>
      </c>
      <c r="I638" s="72">
        <f t="shared" ref="I638:I643" si="365">H638*G638/1</f>
        <v>0</v>
      </c>
      <c r="J638" s="72">
        <f t="shared" ref="J638:K643" si="366">T638 + N638 + L638 + X638 + R638 + P638 + V638</f>
        <v>30.794416399999996</v>
      </c>
      <c r="K638" s="72">
        <f t="shared" si="366"/>
        <v>4.8716766744799997</v>
      </c>
      <c r="L638" s="72">
        <f>IF(
                        C638="INSUMO",
                                        IFERROR(
                                            IF(
                                                INDEX(
                                                    Insumos!C:C,
                                                    MATCH(
                                                        A638&amp;B638,
                                                        Insumos!I:I,
                                                        0)
                                                )="Mao_obra",
                                                INDEX(
                                                    Insumos!F:F,
                                                    MATCH(
                                                        A638&amp;B638,
                                                        Insumos!I:I,
                                                        0)
                                                ),
                                                0
                                            ),
                                            "Não encontrado"),
                                        IFERROR(
                                            INDEX(M:M,
                                                MATCH(
                                                    A638&amp;B638,AG:AG,
                                                    0)
                                            ),
                                            "Não encontrado")
                                    )</f>
        <v>25.694416399999998</v>
      </c>
      <c r="M638" s="72">
        <f t="shared" ref="M638:M643" si="367">L638*G638/1</f>
        <v>4.0648566744799997</v>
      </c>
      <c r="N638" s="72">
        <f>IF(
                        C638="INSUMO",
                                        IFERROR(
                                            IF(
                                                INDEX(
                                                    Insumos!C:C,
                                                    MATCH(
                                                        A638&amp;B638,
                                                        Insumos!I:I,
                                                        0)
                                                )="Equipamento",
                                                INDEX(
                                                    Insumos!F:F,
                                                    MATCH(
                                                        A638&amp;B638,
                                                        Insumos!I:I,
                                                        0)
                                                ),
                                                0
                                            ),
                                            "Não encontrado"),
                                        IFERROR(
                                            INDEX(O:O,
                                                MATCH(
                                                    A638&amp;B638,AG:AG,
                                                    0)
                                            ),
                                            "Não encontrado")
                                    )</f>
        <v>0</v>
      </c>
      <c r="O638" s="72">
        <f t="shared" ref="O638:O643" si="368">N638*G638/1</f>
        <v>0</v>
      </c>
      <c r="P638" s="72">
        <f>IF(
                        C638="INSUMO",
                                        IFERROR(
                                            IF(
                                                INDEX(
                                                    Insumos!C:C,
                                                    MATCH(
                                                        A638&amp;B638,
                                                        Insumos!I:I,
                                                        0)
                                                )="Transporte",
                                                INDEX(
                                                    Insumos!F:F,
                                                    MATCH(
                                                        A638&amp;B638,
                                                        Insumos!I:I,
                                                        0)
                                                ),
                                                0
                                            ),
                                            "Não encontrado"),
                                        IFERROR(
                                            INDEX(Q:Q,
                                                MATCH(
                                                    A638&amp;B638,AG:AG,
                                                    0)
                                            ),
                                            "Não encontrado")
                                    )</f>
        <v>0</v>
      </c>
      <c r="Q638" s="72">
        <f t="shared" ref="Q638:Q643" si="369">P638*G638/1</f>
        <v>0</v>
      </c>
      <c r="R638" s="72">
        <f>IF(
                        C638="INSUMO",
                                        IFERROR(
                                            IF(
                                                INDEX(
                                                    Insumos!C:C,
                                                    MATCH(
                                                        A638&amp;B638,
                                                        Insumos!I:I,
                                                        0)
                                                )="Terceirizados",
                                                INDEX(
                                                    Insumos!F:F,
                                                    MATCH(
                                                        A638&amp;B638,
                                                        Insumos!I:I,
                                                        0)
                                                ),
                                                0
                                            ),
                                            "Não encontrado"),
                                        IFERROR(
                                            INDEX(S:S,
                                                MATCH(
                                                    A638&amp;B638,AG:AG,
                                                    0)
                                            ),
                                            "Não encontrado")
                                    )</f>
        <v>0</v>
      </c>
      <c r="S638" s="72">
        <f t="shared" ref="S638:S643" si="370">R638*G638/1</f>
        <v>0</v>
      </c>
      <c r="T638" s="72">
        <f>IF(
                        C638="INSUMO",
                                        IFERROR(
                                            IF(
                                                INDEX(
                                                    Insumos!C:C,
                                                    MATCH(
                                                        A638&amp;B638,
                                                        Insumos!I:I,
                                                        0)
                                                )="Comissionamento",
                                                INDEX(
                                                    Insumos!F:F,
                                                    MATCH(
                                                        A638&amp;B638,
                                                        Insumos!I:I,
                                                        0)
                                                ),
                                                0
                                            ),
                                            "Não encontrado"),
                                        IFERROR(
                                            INDEX(U:U,
                                                MATCH(
                                                    A638&amp;B638,AG:AG,
                                                    0)
                                            ),
                                            "Não encontrado")
                                    )</f>
        <v>0</v>
      </c>
      <c r="U638" s="72">
        <f t="shared" ref="U638:U643" si="371">T638*G638/1</f>
        <v>0</v>
      </c>
      <c r="V638" s="72">
        <f>IF(
                        C638="INSUMO",
                                        IFERROR(
                                            IF(
                                                INDEX(
                                                    Insumos!C:C,
                                                    MATCH(
                                                        A638&amp;B638,
                                                        Insumos!I:I,
                                                        0)
                                                )="Verba",
                                                INDEX(
                                                    Insumos!F:F,
                                                    MATCH(
                                                        A638&amp;B638,
                                                        Insumos!I:I,
                                                        0)
                                                ),
                                                0
                                            ),
                                            "Não encontrado"),
                                        IFERROR(
                                            INDEX(W:W,
                                                MATCH(
                                                    A638&amp;B638,AG:AG,
                                                    0)
                                            ),
                                            "Não encontrado")
                                    )</f>
        <v>0</v>
      </c>
      <c r="W638" s="72">
        <f t="shared" ref="W638:W643" si="372">V638*G638/1</f>
        <v>0</v>
      </c>
      <c r="X638" s="72">
        <f>IF(
                        C638="INSUMO",
                                        IFERROR(
                                            IF(
                                                INDEX(
                                                    Insumos!C:C,
                                                    MATCH(
                                                        A638&amp;B638,
                                                        Insumos!I:I,
                                                        0)
                                                )="Outro",
                                                INDEX(
                                                    Insumos!F:F,
                                                    MATCH(
                                                        A638&amp;B638,
                                                        Insumos!I:I,
                                                        0)
                                                ),
                                                0
                                            ),
                                            "Não encontrado"),
                                        IFERROR(
                                            INDEX(Y:Y,
                                                MATCH(
                                                    A638&amp;B638,AG:AG,
                                                    0)
                                            ),
                                            "Não encontrado")
                                    )</f>
        <v>5.0999999999999996</v>
      </c>
      <c r="Y638" s="72">
        <f t="shared" ref="Y638:Y643" si="373">X638*G638/1</f>
        <v>0.80681999999999998</v>
      </c>
      <c r="Z638" s="72">
        <f>IF(
                            C638="INSUMO",
                            IFERROR(
                                INDEX(
                                    Insumos!F:F,
                                    MATCH(
                                        A638&amp;B638,
                                        Insumos!I:I,
                                        0)
                                ),
                                "Não encontrado"),
                            IFERROR(
                                INDEX(AA:AA,
                                    MATCH(
                                        A638&amp;B638,AG:AG,
                                        0)
                                ),
                                "Não encontrado")
                        )</f>
        <v>30.794416399999999</v>
      </c>
      <c r="AA638" s="72">
        <f t="shared" ref="AA638:AA643" si="374">G638*Z638</f>
        <v>4.8716766744799997</v>
      </c>
      <c r="AB638" s="73"/>
      <c r="AC638" s="73"/>
      <c r="AD638" s="70" t="s">
        <v>39</v>
      </c>
      <c r="AE638" s="74"/>
      <c r="AF638" s="74"/>
    </row>
    <row r="639" spans="1:33" x14ac:dyDescent="0.25">
      <c r="A639" s="138" t="s">
        <v>191</v>
      </c>
      <c r="B639" s="60" t="s">
        <v>38</v>
      </c>
      <c r="C639" s="61" t="s">
        <v>86</v>
      </c>
      <c r="D639" s="62" t="s">
        <v>40</v>
      </c>
      <c r="E639" s="62" t="s">
        <v>192</v>
      </c>
      <c r="F639" s="63" t="s">
        <v>90</v>
      </c>
      <c r="G639" s="63">
        <v>0.15820000000000001</v>
      </c>
      <c r="H639" s="64">
        <f>IF(
                        C639="INSUMO",
                                        IFERROR(
                                            IF(
                                                INDEX(
                                                    Insumos!C:C,
                                                    MATCH(
                                                        A639&amp;B639,
                                                        Insumos!I:I,
                                                        0)
                                                )="Material",
                                                INDEX(
                                                    Insumos!F:F,
                                                    MATCH(
                                                        A639&amp;B639,
                                                        Insumos!I:I,
                                                        0)
                                                ),
                                                0
                                            ),
                                            "Não encontrado"),
                                        IFERROR(
                                            INDEX(I:I,
                                                MATCH(
                                                    A639&amp;B639,AG:AG,
                                                    0)
                                            ),
                                            "Não encontrado")
                                    )</f>
        <v>0</v>
      </c>
      <c r="I639" s="64">
        <f t="shared" si="365"/>
        <v>0</v>
      </c>
      <c r="J639" s="64">
        <f t="shared" si="366"/>
        <v>46.655039200000004</v>
      </c>
      <c r="K639" s="64">
        <f t="shared" si="366"/>
        <v>7.3808272014400007</v>
      </c>
      <c r="L639" s="64">
        <f>IF(
                        C639="INSUMO",
                                        IFERROR(
                                            IF(
                                                INDEX(
                                                    Insumos!C:C,
                                                    MATCH(
                                                        A639&amp;B639,
                                                        Insumos!I:I,
                                                        0)
                                                )="Mao_obra",
                                                INDEX(
                                                    Insumos!F:F,
                                                    MATCH(
                                                        A639&amp;B639,
                                                        Insumos!I:I,
                                                        0)
                                                ),
                                                0
                                            ),
                                            "Não encontrado"),
                                        IFERROR(
                                            INDEX(M:M,
                                                MATCH(
                                                    A639&amp;B639,AG:AG,
                                                    0)
                                            ),
                                            "Não encontrado")
                                    )</f>
        <v>41.555039200000003</v>
      </c>
      <c r="M639" s="64">
        <f t="shared" si="367"/>
        <v>6.5740072014400006</v>
      </c>
      <c r="N639" s="64">
        <f>IF(
                        C639="INSUMO",
                                        IFERROR(
                                            IF(
                                                INDEX(
                                                    Insumos!C:C,
                                                    MATCH(
                                                        A639&amp;B639,
                                                        Insumos!I:I,
                                                        0)
                                                )="Equipamento",
                                                INDEX(
                                                    Insumos!F:F,
                                                    MATCH(
                                                        A639&amp;B639,
                                                        Insumos!I:I,
                                                        0)
                                                ),
                                                0
                                            ),
                                            "Não encontrado"),
                                        IFERROR(
                                            INDEX(O:O,
                                                MATCH(
                                                    A639&amp;B639,AG:AG,
                                                    0)
                                            ),
                                            "Não encontrado")
                                    )</f>
        <v>0</v>
      </c>
      <c r="O639" s="64">
        <f t="shared" si="368"/>
        <v>0</v>
      </c>
      <c r="P639" s="64">
        <f>IF(
                        C639="INSUMO",
                                        IFERROR(
                                            IF(
                                                INDEX(
                                                    Insumos!C:C,
                                                    MATCH(
                                                        A639&amp;B639,
                                                        Insumos!I:I,
                                                        0)
                                                )="Transporte",
                                                INDEX(
                                                    Insumos!F:F,
                                                    MATCH(
                                                        A639&amp;B639,
                                                        Insumos!I:I,
                                                        0)
                                                ),
                                                0
                                            ),
                                            "Não encontrado"),
                                        IFERROR(
                                            INDEX(Q:Q,
                                                MATCH(
                                                    A639&amp;B639,AG:AG,
                                                    0)
                                            ),
                                            "Não encontrado")
                                    )</f>
        <v>0</v>
      </c>
      <c r="Q639" s="64">
        <f t="shared" si="369"/>
        <v>0</v>
      </c>
      <c r="R639" s="64">
        <f>IF(
                        C639="INSUMO",
                                        IFERROR(
                                            IF(
                                                INDEX(
                                                    Insumos!C:C,
                                                    MATCH(
                                                        A639&amp;B639,
                                                        Insumos!I:I,
                                                        0)
                                                )="Terceirizados",
                                                INDEX(
                                                    Insumos!F:F,
                                                    MATCH(
                                                        A639&amp;B639,
                                                        Insumos!I:I,
                                                        0)
                                                ),
                                                0
                                            ),
                                            "Não encontrado"),
                                        IFERROR(
                                            INDEX(S:S,
                                                MATCH(
                                                    A639&amp;B639,AG:AG,
                                                    0)
                                            ),
                                            "Não encontrado")
                                    )</f>
        <v>0</v>
      </c>
      <c r="S639" s="64">
        <f t="shared" si="370"/>
        <v>0</v>
      </c>
      <c r="T639" s="64">
        <f>IF(
                        C639="INSUMO",
                                        IFERROR(
                                            IF(
                                                INDEX(
                                                    Insumos!C:C,
                                                    MATCH(
                                                        A639&amp;B639,
                                                        Insumos!I:I,
                                                        0)
                                                )="Comissionamento",
                                                INDEX(
                                                    Insumos!F:F,
                                                    MATCH(
                                                        A639&amp;B639,
                                                        Insumos!I:I,
                                                        0)
                                                ),
                                                0
                                            ),
                                            "Não encontrado"),
                                        IFERROR(
                                            INDEX(U:U,
                                                MATCH(
                                                    A639&amp;B639,AG:AG,
                                                    0)
                                            ),
                                            "Não encontrado")
                                    )</f>
        <v>0</v>
      </c>
      <c r="U639" s="64">
        <f t="shared" si="371"/>
        <v>0</v>
      </c>
      <c r="V639" s="64">
        <f>IF(
                        C639="INSUMO",
                                        IFERROR(
                                            IF(
                                                INDEX(
                                                    Insumos!C:C,
                                                    MATCH(
                                                        A639&amp;B639,
                                                        Insumos!I:I,
                                                        0)
                                                )="Verba",
                                                INDEX(
                                                    Insumos!F:F,
                                                    MATCH(
                                                        A639&amp;B639,
                                                        Insumos!I:I,
                                                        0)
                                                ),
                                                0
                                            ),
                                            "Não encontrado"),
                                        IFERROR(
                                            INDEX(W:W,
                                                MATCH(
                                                    A639&amp;B639,AG:AG,
                                                    0)
                                            ),
                                            "Não encontrado")
                                    )</f>
        <v>0</v>
      </c>
      <c r="W639" s="64">
        <f t="shared" si="372"/>
        <v>0</v>
      </c>
      <c r="X639" s="64">
        <f>IF(
                        C639="INSUMO",
                                        IFERROR(
                                            IF(
                                                INDEX(
                                                    Insumos!C:C,
                                                    MATCH(
                                                        A639&amp;B639,
                                                        Insumos!I:I,
                                                        0)
                                                )="Outro",
                                                INDEX(
                                                    Insumos!F:F,
                                                    MATCH(
                                                        A639&amp;B639,
                                                        Insumos!I:I,
                                                        0)
                                                ),
                                                0
                                            ),
                                            "Não encontrado"),
                                        IFERROR(
                                            INDEX(Y:Y,
                                                MATCH(
                                                    A639&amp;B639,AG:AG,
                                                    0)
                                            ),
                                            "Não encontrado")
                                    )</f>
        <v>5.0999999999999996</v>
      </c>
      <c r="Y639" s="64">
        <f t="shared" si="373"/>
        <v>0.80681999999999998</v>
      </c>
      <c r="Z639" s="64">
        <f>IF(
                            C639="INSUMO",
                            IFERROR(
                                INDEX(
                                    Insumos!F:F,
                                    MATCH(
                                        A639&amp;B639,
                                        Insumos!I:I,
                                        0)
                                ),
                                "Não encontrado"),
                            IFERROR(
                                INDEX(AA:AA,
                                    MATCH(
                                        A639&amp;B639,AG:AG,
                                        0)
                                ),
                                "Não encontrado")
                        )</f>
        <v>46.655039200000004</v>
      </c>
      <c r="AA639" s="64">
        <f t="shared" si="374"/>
        <v>7.3808272014400007</v>
      </c>
      <c r="AB639" s="65"/>
      <c r="AC639" s="65"/>
      <c r="AD639" s="62" t="s">
        <v>39</v>
      </c>
      <c r="AE639" s="66"/>
      <c r="AF639" s="66"/>
    </row>
    <row r="640" spans="1:33" x14ac:dyDescent="0.25">
      <c r="A640" s="137" t="s">
        <v>567</v>
      </c>
      <c r="B640" s="68" t="s">
        <v>38</v>
      </c>
      <c r="C640" s="69" t="s">
        <v>45</v>
      </c>
      <c r="D640" s="70" t="s">
        <v>40</v>
      </c>
      <c r="E640" s="70" t="s">
        <v>568</v>
      </c>
      <c r="F640" s="71" t="s">
        <v>78</v>
      </c>
      <c r="G640" s="71">
        <v>1</v>
      </c>
      <c r="H640" s="72">
        <f>IF(
                        C640="INSUMO",
                                        IFERROR(
                                            IF(
                                                INDEX(
                                                    Insumos!C:C,
                                                    MATCH(
                                                        A640&amp;B640,
                                                        Insumos!I:I,
                                                        0)
                                                )="Material",
                                                INDEX(
                                                    Insumos!F:F,
                                                    MATCH(
                                                        A640&amp;B640,
                                                        Insumos!I:I,
                                                        0)
                                                ),
                                                0
                                            ),
                                            "Não encontrado"),
                                        IFERROR(
                                            INDEX(I:I,
                                                MATCH(
                                                    A640&amp;B640,AG:AG,
                                                    0)
                                            ),
                                            "Não encontrado")
                                    )</f>
        <v>1.35</v>
      </c>
      <c r="I640" s="72">
        <f t="shared" si="365"/>
        <v>1.35</v>
      </c>
      <c r="J640" s="72">
        <f t="shared" si="366"/>
        <v>0</v>
      </c>
      <c r="K640" s="72">
        <f t="shared" si="366"/>
        <v>0</v>
      </c>
      <c r="L640" s="72">
        <f>IF(
                        C640="INSUMO",
                                        IFERROR(
                                            IF(
                                                INDEX(
                                                    Insumos!C:C,
                                                    MATCH(
                                                        A640&amp;B640,
                                                        Insumos!I:I,
                                                        0)
                                                )="Mao_obra",
                                                INDEX(
                                                    Insumos!F:F,
                                                    MATCH(
                                                        A640&amp;B640,
                                                        Insumos!I:I,
                                                        0)
                                                ),
                                                0
                                            ),
                                            "Não encontrado"),
                                        IFERROR(
                                            INDEX(M:M,
                                                MATCH(
                                                    A640&amp;B640,AG:AG,
                                                    0)
                                            ),
                                            "Não encontrado")
                                    )</f>
        <v>0</v>
      </c>
      <c r="M640" s="72">
        <f t="shared" si="367"/>
        <v>0</v>
      </c>
      <c r="N640" s="72">
        <f>IF(
                        C640="INSUMO",
                                        IFERROR(
                                            IF(
                                                INDEX(
                                                    Insumos!C:C,
                                                    MATCH(
                                                        A640&amp;B640,
                                                        Insumos!I:I,
                                                        0)
                                                )="Equipamento",
                                                INDEX(
                                                    Insumos!F:F,
                                                    MATCH(
                                                        A640&amp;B640,
                                                        Insumos!I:I,
                                                        0)
                                                ),
                                                0
                                            ),
                                            "Não encontrado"),
                                        IFERROR(
                                            INDEX(O:O,
                                                MATCH(
                                                    A640&amp;B640,AG:AG,
                                                    0)
                                            ),
                                            "Não encontrado")
                                    )</f>
        <v>0</v>
      </c>
      <c r="O640" s="72">
        <f t="shared" si="368"/>
        <v>0</v>
      </c>
      <c r="P640" s="72">
        <f>IF(
                        C640="INSUMO",
                                        IFERROR(
                                            IF(
                                                INDEX(
                                                    Insumos!C:C,
                                                    MATCH(
                                                        A640&amp;B640,
                                                        Insumos!I:I,
                                                        0)
                                                )="Transporte",
                                                INDEX(
                                                    Insumos!F:F,
                                                    MATCH(
                                                        A640&amp;B640,
                                                        Insumos!I:I,
                                                        0)
                                                ),
                                                0
                                            ),
                                            "Não encontrado"),
                                        IFERROR(
                                            INDEX(Q:Q,
                                                MATCH(
                                                    A640&amp;B640,AG:AG,
                                                    0)
                                            ),
                                            "Não encontrado")
                                    )</f>
        <v>0</v>
      </c>
      <c r="Q640" s="72">
        <f t="shared" si="369"/>
        <v>0</v>
      </c>
      <c r="R640" s="72">
        <f>IF(
                        C640="INSUMO",
                                        IFERROR(
                                            IF(
                                                INDEX(
                                                    Insumos!C:C,
                                                    MATCH(
                                                        A640&amp;B640,
                                                        Insumos!I:I,
                                                        0)
                                                )="Terceirizados",
                                                INDEX(
                                                    Insumos!F:F,
                                                    MATCH(
                                                        A640&amp;B640,
                                                        Insumos!I:I,
                                                        0)
                                                ),
                                                0
                                            ),
                                            "Não encontrado"),
                                        IFERROR(
                                            INDEX(S:S,
                                                MATCH(
                                                    A640&amp;B640,AG:AG,
                                                    0)
                                            ),
                                            "Não encontrado")
                                    )</f>
        <v>0</v>
      </c>
      <c r="S640" s="72">
        <f t="shared" si="370"/>
        <v>0</v>
      </c>
      <c r="T640" s="72">
        <f>IF(
                        C640="INSUMO",
                                        IFERROR(
                                            IF(
                                                INDEX(
                                                    Insumos!C:C,
                                                    MATCH(
                                                        A640&amp;B640,
                                                        Insumos!I:I,
                                                        0)
                                                )="Comissionamento",
                                                INDEX(
                                                    Insumos!F:F,
                                                    MATCH(
                                                        A640&amp;B640,
                                                        Insumos!I:I,
                                                        0)
                                                ),
                                                0
                                            ),
                                            "Não encontrado"),
                                        IFERROR(
                                            INDEX(U:U,
                                                MATCH(
                                                    A640&amp;B640,AG:AG,
                                                    0)
                                            ),
                                            "Não encontrado")
                                    )</f>
        <v>0</v>
      </c>
      <c r="U640" s="72">
        <f t="shared" si="371"/>
        <v>0</v>
      </c>
      <c r="V640" s="72">
        <f>IF(
                        C640="INSUMO",
                                        IFERROR(
                                            IF(
                                                INDEX(
                                                    Insumos!C:C,
                                                    MATCH(
                                                        A640&amp;B640,
                                                        Insumos!I:I,
                                                        0)
                                                )="Verba",
                                                INDEX(
                                                    Insumos!F:F,
                                                    MATCH(
                                                        A640&amp;B640,
                                                        Insumos!I:I,
                                                        0)
                                                ),
                                                0
                                            ),
                                            "Não encontrado"),
                                        IFERROR(
                                            INDEX(W:W,
                                                MATCH(
                                                    A640&amp;B640,AG:AG,
                                                    0)
                                            ),
                                            "Não encontrado")
                                    )</f>
        <v>0</v>
      </c>
      <c r="W640" s="72">
        <f t="shared" si="372"/>
        <v>0</v>
      </c>
      <c r="X640" s="72">
        <f>IF(
                        C640="INSUMO",
                                        IFERROR(
                                            IF(
                                                INDEX(
                                                    Insumos!C:C,
                                                    MATCH(
                                                        A640&amp;B640,
                                                        Insumos!I:I,
                                                        0)
                                                )="Outro",
                                                INDEX(
                                                    Insumos!F:F,
                                                    MATCH(
                                                        A640&amp;B640,
                                                        Insumos!I:I,
                                                        0)
                                                ),
                                                0
                                            ),
                                            "Não encontrado"),
                                        IFERROR(
                                            INDEX(Y:Y,
                                                MATCH(
                                                    A640&amp;B640,AG:AG,
                                                    0)
                                            ),
                                            "Não encontrado")
                                    )</f>
        <v>0</v>
      </c>
      <c r="Y640" s="72">
        <f t="shared" si="373"/>
        <v>0</v>
      </c>
      <c r="Z640" s="72">
        <f>IF(
                            C640="INSUMO",
                            IFERROR(
                                INDEX(
                                    Insumos!F:F,
                                    MATCH(
                                        A640&amp;B640,
                                        Insumos!I:I,
                                        0)
                                ),
                                "Não encontrado"),
                            IFERROR(
                                INDEX(AA:AA,
                                    MATCH(
                                        A640&amp;B640,AG:AG,
                                        0)
                                ),
                                "Não encontrado")
                        )</f>
        <v>1.35</v>
      </c>
      <c r="AA640" s="72">
        <f t="shared" si="374"/>
        <v>1.35</v>
      </c>
      <c r="AB640" s="73"/>
      <c r="AC640" s="73"/>
      <c r="AD640" s="70" t="s">
        <v>39</v>
      </c>
      <c r="AE640" s="74"/>
      <c r="AF640" s="74"/>
    </row>
    <row r="641" spans="1:33" x14ac:dyDescent="0.25">
      <c r="A641" s="138" t="s">
        <v>707</v>
      </c>
      <c r="B641" s="60" t="s">
        <v>38</v>
      </c>
      <c r="C641" s="61" t="s">
        <v>45</v>
      </c>
      <c r="D641" s="62" t="s">
        <v>40</v>
      </c>
      <c r="E641" s="62" t="s">
        <v>708</v>
      </c>
      <c r="F641" s="63" t="s">
        <v>78</v>
      </c>
      <c r="G641" s="63">
        <v>1</v>
      </c>
      <c r="H641" s="64">
        <f>IF(
                        C641="INSUMO",
                                        IFERROR(
                                            IF(
                                                INDEX(
                                                    Insumos!C:C,
                                                    MATCH(
                                                        A641&amp;B641,
                                                        Insumos!I:I,
                                                        0)
                                                )="Material",
                                                INDEX(
                                                    Insumos!F:F,
                                                    MATCH(
                                                        A641&amp;B641,
                                                        Insumos!I:I,
                                                        0)
                                                ),
                                                0
                                            ),
                                            "Não encontrado"),
                                        IFERROR(
                                            INDEX(I:I,
                                                MATCH(
                                                    A641&amp;B641,AG:AG,
                                                    0)
                                            ),
                                            "Não encontrado")
                                    )</f>
        <v>0.41</v>
      </c>
      <c r="I641" s="64">
        <f t="shared" si="365"/>
        <v>0.41</v>
      </c>
      <c r="J641" s="64">
        <f t="shared" si="366"/>
        <v>0</v>
      </c>
      <c r="K641" s="64">
        <f t="shared" si="366"/>
        <v>0</v>
      </c>
      <c r="L641" s="64">
        <f>IF(
                        C641="INSUMO",
                                        IFERROR(
                                            IF(
                                                INDEX(
                                                    Insumos!C:C,
                                                    MATCH(
                                                        A641&amp;B641,
                                                        Insumos!I:I,
                                                        0)
                                                )="Mao_obra",
                                                INDEX(
                                                    Insumos!F:F,
                                                    MATCH(
                                                        A641&amp;B641,
                                                        Insumos!I:I,
                                                        0)
                                                ),
                                                0
                                            ),
                                            "Não encontrado"),
                                        IFERROR(
                                            INDEX(M:M,
                                                MATCH(
                                                    A641&amp;B641,AG:AG,
                                                    0)
                                            ),
                                            "Não encontrado")
                                    )</f>
        <v>0</v>
      </c>
      <c r="M641" s="64">
        <f t="shared" si="367"/>
        <v>0</v>
      </c>
      <c r="N641" s="64">
        <f>IF(
                        C641="INSUMO",
                                        IFERROR(
                                            IF(
                                                INDEX(
                                                    Insumos!C:C,
                                                    MATCH(
                                                        A641&amp;B641,
                                                        Insumos!I:I,
                                                        0)
                                                )="Equipamento",
                                                INDEX(
                                                    Insumos!F:F,
                                                    MATCH(
                                                        A641&amp;B641,
                                                        Insumos!I:I,
                                                        0)
                                                ),
                                                0
                                            ),
                                            "Não encontrado"),
                                        IFERROR(
                                            INDEX(O:O,
                                                MATCH(
                                                    A641&amp;B641,AG:AG,
                                                    0)
                                            ),
                                            "Não encontrado")
                                    )</f>
        <v>0</v>
      </c>
      <c r="O641" s="64">
        <f t="shared" si="368"/>
        <v>0</v>
      </c>
      <c r="P641" s="64">
        <f>IF(
                        C641="INSUMO",
                                        IFERROR(
                                            IF(
                                                INDEX(
                                                    Insumos!C:C,
                                                    MATCH(
                                                        A641&amp;B641,
                                                        Insumos!I:I,
                                                        0)
                                                )="Transporte",
                                                INDEX(
                                                    Insumos!F:F,
                                                    MATCH(
                                                        A641&amp;B641,
                                                        Insumos!I:I,
                                                        0)
                                                ),
                                                0
                                            ),
                                            "Não encontrado"),
                                        IFERROR(
                                            INDEX(Q:Q,
                                                MATCH(
                                                    A641&amp;B641,AG:AG,
                                                    0)
                                            ),
                                            "Não encontrado")
                                    )</f>
        <v>0</v>
      </c>
      <c r="Q641" s="64">
        <f t="shared" si="369"/>
        <v>0</v>
      </c>
      <c r="R641" s="64">
        <f>IF(
                        C641="INSUMO",
                                        IFERROR(
                                            IF(
                                                INDEX(
                                                    Insumos!C:C,
                                                    MATCH(
                                                        A641&amp;B641,
                                                        Insumos!I:I,
                                                        0)
                                                )="Terceirizados",
                                                INDEX(
                                                    Insumos!F:F,
                                                    MATCH(
                                                        A641&amp;B641,
                                                        Insumos!I:I,
                                                        0)
                                                ),
                                                0
                                            ),
                                            "Não encontrado"),
                                        IFERROR(
                                            INDEX(S:S,
                                                MATCH(
                                                    A641&amp;B641,AG:AG,
                                                    0)
                                            ),
                                            "Não encontrado")
                                    )</f>
        <v>0</v>
      </c>
      <c r="S641" s="64">
        <f t="shared" si="370"/>
        <v>0</v>
      </c>
      <c r="T641" s="64">
        <f>IF(
                        C641="INSUMO",
                                        IFERROR(
                                            IF(
                                                INDEX(
                                                    Insumos!C:C,
                                                    MATCH(
                                                        A641&amp;B641,
                                                        Insumos!I:I,
                                                        0)
                                                )="Comissionamento",
                                                INDEX(
                                                    Insumos!F:F,
                                                    MATCH(
                                                        A641&amp;B641,
                                                        Insumos!I:I,
                                                        0)
                                                ),
                                                0
                                            ),
                                            "Não encontrado"),
                                        IFERROR(
                                            INDEX(U:U,
                                                MATCH(
                                                    A641&amp;B641,AG:AG,
                                                    0)
                                            ),
                                            "Não encontrado")
                                    )</f>
        <v>0</v>
      </c>
      <c r="U641" s="64">
        <f t="shared" si="371"/>
        <v>0</v>
      </c>
      <c r="V641" s="64">
        <f>IF(
                        C641="INSUMO",
                                        IFERROR(
                                            IF(
                                                INDEX(
                                                    Insumos!C:C,
                                                    MATCH(
                                                        A641&amp;B641,
                                                        Insumos!I:I,
                                                        0)
                                                )="Verba",
                                                INDEX(
                                                    Insumos!F:F,
                                                    MATCH(
                                                        A641&amp;B641,
                                                        Insumos!I:I,
                                                        0)
                                                ),
                                                0
                                            ),
                                            "Não encontrado"),
                                        IFERROR(
                                            INDEX(W:W,
                                                MATCH(
                                                    A641&amp;B641,AG:AG,
                                                    0)
                                            ),
                                            "Não encontrado")
                                    )</f>
        <v>0</v>
      </c>
      <c r="W641" s="64">
        <f t="shared" si="372"/>
        <v>0</v>
      </c>
      <c r="X641" s="64">
        <f>IF(
                        C641="INSUMO",
                                        IFERROR(
                                            IF(
                                                INDEX(
                                                    Insumos!C:C,
                                                    MATCH(
                                                        A641&amp;B641,
                                                        Insumos!I:I,
                                                        0)
                                                )="Outro",
                                                INDEX(
                                                    Insumos!F:F,
                                                    MATCH(
                                                        A641&amp;B641,
                                                        Insumos!I:I,
                                                        0)
                                                ),
                                                0
                                            ),
                                            "Não encontrado"),
                                        IFERROR(
                                            INDEX(Y:Y,
                                                MATCH(
                                                    A641&amp;B641,AG:AG,
                                                    0)
                                            ),
                                            "Não encontrado")
                                    )</f>
        <v>0</v>
      </c>
      <c r="Y641" s="64">
        <f t="shared" si="373"/>
        <v>0</v>
      </c>
      <c r="Z641" s="64">
        <f>IF(
                            C641="INSUMO",
                            IFERROR(
                                INDEX(
                                    Insumos!F:F,
                                    MATCH(
                                        A641&amp;B641,
                                        Insumos!I:I,
                                        0)
                                ),
                                "Não encontrado"),
                            IFERROR(
                                INDEX(AA:AA,
                                    MATCH(
                                        A641&amp;B641,AG:AG,
                                        0)
                                ),
                                "Não encontrado")
                        )</f>
        <v>0.41</v>
      </c>
      <c r="AA641" s="64">
        <f t="shared" si="374"/>
        <v>0.41</v>
      </c>
      <c r="AB641" s="65"/>
      <c r="AC641" s="65"/>
      <c r="AD641" s="62" t="s">
        <v>39</v>
      </c>
      <c r="AE641" s="66"/>
      <c r="AF641" s="66"/>
    </row>
    <row r="642" spans="1:33" x14ac:dyDescent="0.25">
      <c r="A642" s="137" t="s">
        <v>709</v>
      </c>
      <c r="B642" s="68" t="s">
        <v>38</v>
      </c>
      <c r="C642" s="69" t="s">
        <v>45</v>
      </c>
      <c r="D642" s="70" t="s">
        <v>40</v>
      </c>
      <c r="E642" s="70" t="s">
        <v>710</v>
      </c>
      <c r="F642" s="71" t="s">
        <v>102</v>
      </c>
      <c r="G642" s="71">
        <v>1.05</v>
      </c>
      <c r="H642" s="72">
        <f>IF(
                        C642="INSUMO",
                                        IFERROR(
                                            IF(
                                                INDEX(
                                                    Insumos!C:C,
                                                    MATCH(
                                                        A642&amp;B642,
                                                        Insumos!I:I,
                                                        0)
                                                )="Material",
                                                INDEX(
                                                    Insumos!F:F,
                                                    MATCH(
                                                        A642&amp;B642,
                                                        Insumos!I:I,
                                                        0)
                                                ),
                                                0
                                            ),
                                            "Não encontrado"),
                                        IFERROR(
                                            INDEX(I:I,
                                                MATCH(
                                                    A642&amp;B642,AG:AG,
                                                    0)
                                            ),
                                            "Não encontrado")
                                    )</f>
        <v>45.29</v>
      </c>
      <c r="I642" s="72">
        <f t="shared" si="365"/>
        <v>47.554500000000004</v>
      </c>
      <c r="J642" s="72">
        <f t="shared" si="366"/>
        <v>0</v>
      </c>
      <c r="K642" s="72">
        <f t="shared" si="366"/>
        <v>0</v>
      </c>
      <c r="L642" s="72">
        <f>IF(
                        C642="INSUMO",
                                        IFERROR(
                                            IF(
                                                INDEX(
                                                    Insumos!C:C,
                                                    MATCH(
                                                        A642&amp;B642,
                                                        Insumos!I:I,
                                                        0)
                                                )="Mao_obra",
                                                INDEX(
                                                    Insumos!F:F,
                                                    MATCH(
                                                        A642&amp;B642,
                                                        Insumos!I:I,
                                                        0)
                                                ),
                                                0
                                            ),
                                            "Não encontrado"),
                                        IFERROR(
                                            INDEX(M:M,
                                                MATCH(
                                                    A642&amp;B642,AG:AG,
                                                    0)
                                            ),
                                            "Não encontrado")
                                    )</f>
        <v>0</v>
      </c>
      <c r="M642" s="72">
        <f t="shared" si="367"/>
        <v>0</v>
      </c>
      <c r="N642" s="72">
        <f>IF(
                        C642="INSUMO",
                                        IFERROR(
                                            IF(
                                                INDEX(
                                                    Insumos!C:C,
                                                    MATCH(
                                                        A642&amp;B642,
                                                        Insumos!I:I,
                                                        0)
                                                )="Equipamento",
                                                INDEX(
                                                    Insumos!F:F,
                                                    MATCH(
                                                        A642&amp;B642,
                                                        Insumos!I:I,
                                                        0)
                                                ),
                                                0
                                            ),
                                            "Não encontrado"),
                                        IFERROR(
                                            INDEX(O:O,
                                                MATCH(
                                                    A642&amp;B642,AG:AG,
                                                    0)
                                            ),
                                            "Não encontrado")
                                    )</f>
        <v>0</v>
      </c>
      <c r="O642" s="72">
        <f t="shared" si="368"/>
        <v>0</v>
      </c>
      <c r="P642" s="72">
        <f>IF(
                        C642="INSUMO",
                                        IFERROR(
                                            IF(
                                                INDEX(
                                                    Insumos!C:C,
                                                    MATCH(
                                                        A642&amp;B642,
                                                        Insumos!I:I,
                                                        0)
                                                )="Transporte",
                                                INDEX(
                                                    Insumos!F:F,
                                                    MATCH(
                                                        A642&amp;B642,
                                                        Insumos!I:I,
                                                        0)
                                                ),
                                                0
                                            ),
                                            "Não encontrado"),
                                        IFERROR(
                                            INDEX(Q:Q,
                                                MATCH(
                                                    A642&amp;B642,AG:AG,
                                                    0)
                                            ),
                                            "Não encontrado")
                                    )</f>
        <v>0</v>
      </c>
      <c r="Q642" s="72">
        <f t="shared" si="369"/>
        <v>0</v>
      </c>
      <c r="R642" s="72">
        <f>IF(
                        C642="INSUMO",
                                        IFERROR(
                                            IF(
                                                INDEX(
                                                    Insumos!C:C,
                                                    MATCH(
                                                        A642&amp;B642,
                                                        Insumos!I:I,
                                                        0)
                                                )="Terceirizados",
                                                INDEX(
                                                    Insumos!F:F,
                                                    MATCH(
                                                        A642&amp;B642,
                                                        Insumos!I:I,
                                                        0)
                                                ),
                                                0
                                            ),
                                            "Não encontrado"),
                                        IFERROR(
                                            INDEX(S:S,
                                                MATCH(
                                                    A642&amp;B642,AG:AG,
                                                    0)
                                            ),
                                            "Não encontrado")
                                    )</f>
        <v>0</v>
      </c>
      <c r="S642" s="72">
        <f t="shared" si="370"/>
        <v>0</v>
      </c>
      <c r="T642" s="72">
        <f>IF(
                        C642="INSUMO",
                                        IFERROR(
                                            IF(
                                                INDEX(
                                                    Insumos!C:C,
                                                    MATCH(
                                                        A642&amp;B642,
                                                        Insumos!I:I,
                                                        0)
                                                )="Comissionamento",
                                                INDEX(
                                                    Insumos!F:F,
                                                    MATCH(
                                                        A642&amp;B642,
                                                        Insumos!I:I,
                                                        0)
                                                ),
                                                0
                                            ),
                                            "Não encontrado"),
                                        IFERROR(
                                            INDEX(U:U,
                                                MATCH(
                                                    A642&amp;B642,AG:AG,
                                                    0)
                                            ),
                                            "Não encontrado")
                                    )</f>
        <v>0</v>
      </c>
      <c r="U642" s="72">
        <f t="shared" si="371"/>
        <v>0</v>
      </c>
      <c r="V642" s="72">
        <f>IF(
                        C642="INSUMO",
                                        IFERROR(
                                            IF(
                                                INDEX(
                                                    Insumos!C:C,
                                                    MATCH(
                                                        A642&amp;B642,
                                                        Insumos!I:I,
                                                        0)
                                                )="Verba",
                                                INDEX(
                                                    Insumos!F:F,
                                                    MATCH(
                                                        A642&amp;B642,
                                                        Insumos!I:I,
                                                        0)
                                                ),
                                                0
                                            ),
                                            "Não encontrado"),
                                        IFERROR(
                                            INDEX(W:W,
                                                MATCH(
                                                    A642&amp;B642,AG:AG,
                                                    0)
                                            ),
                                            "Não encontrado")
                                    )</f>
        <v>0</v>
      </c>
      <c r="W642" s="72">
        <f t="shared" si="372"/>
        <v>0</v>
      </c>
      <c r="X642" s="72">
        <f>IF(
                        C642="INSUMO",
                                        IFERROR(
                                            IF(
                                                INDEX(
                                                    Insumos!C:C,
                                                    MATCH(
                                                        A642&amp;B642,
                                                        Insumos!I:I,
                                                        0)
                                                )="Outro",
                                                INDEX(
                                                    Insumos!F:F,
                                                    MATCH(
                                                        A642&amp;B642,
                                                        Insumos!I:I,
                                                        0)
                                                ),
                                                0
                                            ),
                                            "Não encontrado"),
                                        IFERROR(
                                            INDEX(Y:Y,
                                                MATCH(
                                                    A642&amp;B642,AG:AG,
                                                    0)
                                            ),
                                            "Não encontrado")
                                    )</f>
        <v>0</v>
      </c>
      <c r="Y642" s="72">
        <f t="shared" si="373"/>
        <v>0</v>
      </c>
      <c r="Z642" s="72">
        <f>IF(
                            C642="INSUMO",
                            IFERROR(
                                INDEX(
                                    Insumos!F:F,
                                    MATCH(
                                        A642&amp;B642,
                                        Insumos!I:I,
                                        0)
                                ),
                                "Não encontrado"),
                            IFERROR(
                                INDEX(AA:AA,
                                    MATCH(
                                        A642&amp;B642,AG:AG,
                                        0)
                                ),
                                "Não encontrado")
                        )</f>
        <v>45.29</v>
      </c>
      <c r="AA642" s="72">
        <f t="shared" si="374"/>
        <v>47.554500000000004</v>
      </c>
      <c r="AB642" s="73"/>
      <c r="AC642" s="73"/>
      <c r="AD642" s="70" t="s">
        <v>39</v>
      </c>
      <c r="AE642" s="74"/>
      <c r="AF642" s="74"/>
    </row>
    <row r="643" spans="1:33" x14ac:dyDescent="0.25">
      <c r="A643" s="138" t="s">
        <v>711</v>
      </c>
      <c r="B643" s="60" t="s">
        <v>76</v>
      </c>
      <c r="C643" s="61" t="s">
        <v>45</v>
      </c>
      <c r="D643" s="62" t="s">
        <v>40</v>
      </c>
      <c r="E643" s="62" t="s">
        <v>712</v>
      </c>
      <c r="F643" s="63" t="s">
        <v>78</v>
      </c>
      <c r="G643" s="63">
        <v>1</v>
      </c>
      <c r="H643" s="64">
        <f>IF(
                        C643="INSUMO",
                                        IFERROR(
                                            IF(
                                                INDEX(
                                                    Insumos!C:C,
                                                    MATCH(
                                                        A643&amp;B643,
                                                        Insumos!I:I,
                                                        0)
                                                )="Material",
                                                INDEX(
                                                    Insumos!F:F,
                                                    MATCH(
                                                        A643&amp;B643,
                                                        Insumos!I:I,
                                                        0)
                                                ),
                                                0
                                            ),
                                            "Não encontrado"),
                                        IFERROR(
                                            INDEX(I:I,
                                                MATCH(
                                                    A643&amp;B643,AG:AG,
                                                    0)
                                            ),
                                            "Não encontrado")
                                    )</f>
        <v>1.04</v>
      </c>
      <c r="I643" s="64">
        <f t="shared" si="365"/>
        <v>1.04</v>
      </c>
      <c r="J643" s="64">
        <f t="shared" si="366"/>
        <v>0</v>
      </c>
      <c r="K643" s="64">
        <f t="shared" si="366"/>
        <v>0</v>
      </c>
      <c r="L643" s="64">
        <f>IF(
                        C643="INSUMO",
                                        IFERROR(
                                            IF(
                                                INDEX(
                                                    Insumos!C:C,
                                                    MATCH(
                                                        A643&amp;B643,
                                                        Insumos!I:I,
                                                        0)
                                                )="Mao_obra",
                                                INDEX(
                                                    Insumos!F:F,
                                                    MATCH(
                                                        A643&amp;B643,
                                                        Insumos!I:I,
                                                        0)
                                                ),
                                                0
                                            ),
                                            "Não encontrado"),
                                        IFERROR(
                                            INDEX(M:M,
                                                MATCH(
                                                    A643&amp;B643,AG:AG,
                                                    0)
                                            ),
                                            "Não encontrado")
                                    )</f>
        <v>0</v>
      </c>
      <c r="M643" s="64">
        <f t="shared" si="367"/>
        <v>0</v>
      </c>
      <c r="N643" s="64">
        <f>IF(
                        C643="INSUMO",
                                        IFERROR(
                                            IF(
                                                INDEX(
                                                    Insumos!C:C,
                                                    MATCH(
                                                        A643&amp;B643,
                                                        Insumos!I:I,
                                                        0)
                                                )="Equipamento",
                                                INDEX(
                                                    Insumos!F:F,
                                                    MATCH(
                                                        A643&amp;B643,
                                                        Insumos!I:I,
                                                        0)
                                                ),
                                                0
                                            ),
                                            "Não encontrado"),
                                        IFERROR(
                                            INDEX(O:O,
                                                MATCH(
                                                    A643&amp;B643,AG:AG,
                                                    0)
                                            ),
                                            "Não encontrado")
                                    )</f>
        <v>0</v>
      </c>
      <c r="O643" s="64">
        <f t="shared" si="368"/>
        <v>0</v>
      </c>
      <c r="P643" s="64">
        <f>IF(
                        C643="INSUMO",
                                        IFERROR(
                                            IF(
                                                INDEX(
                                                    Insumos!C:C,
                                                    MATCH(
                                                        A643&amp;B643,
                                                        Insumos!I:I,
                                                        0)
                                                )="Transporte",
                                                INDEX(
                                                    Insumos!F:F,
                                                    MATCH(
                                                        A643&amp;B643,
                                                        Insumos!I:I,
                                                        0)
                                                ),
                                                0
                                            ),
                                            "Não encontrado"),
                                        IFERROR(
                                            INDEX(Q:Q,
                                                MATCH(
                                                    A643&amp;B643,AG:AG,
                                                    0)
                                            ),
                                            "Não encontrado")
                                    )</f>
        <v>0</v>
      </c>
      <c r="Q643" s="64">
        <f t="shared" si="369"/>
        <v>0</v>
      </c>
      <c r="R643" s="64">
        <f>IF(
                        C643="INSUMO",
                                        IFERROR(
                                            IF(
                                                INDEX(
                                                    Insumos!C:C,
                                                    MATCH(
                                                        A643&amp;B643,
                                                        Insumos!I:I,
                                                        0)
                                                )="Terceirizados",
                                                INDEX(
                                                    Insumos!F:F,
                                                    MATCH(
                                                        A643&amp;B643,
                                                        Insumos!I:I,
                                                        0)
                                                ),
                                                0
                                            ),
                                            "Não encontrado"),
                                        IFERROR(
                                            INDEX(S:S,
                                                MATCH(
                                                    A643&amp;B643,AG:AG,
                                                    0)
                                            ),
                                            "Não encontrado")
                                    )</f>
        <v>0</v>
      </c>
      <c r="S643" s="64">
        <f t="shared" si="370"/>
        <v>0</v>
      </c>
      <c r="T643" s="64">
        <f>IF(
                        C643="INSUMO",
                                        IFERROR(
                                            IF(
                                                INDEX(
                                                    Insumos!C:C,
                                                    MATCH(
                                                        A643&amp;B643,
                                                        Insumos!I:I,
                                                        0)
                                                )="Comissionamento",
                                                INDEX(
                                                    Insumos!F:F,
                                                    MATCH(
                                                        A643&amp;B643,
                                                        Insumos!I:I,
                                                        0)
                                                ),
                                                0
                                            ),
                                            "Não encontrado"),
                                        IFERROR(
                                            INDEX(U:U,
                                                MATCH(
                                                    A643&amp;B643,AG:AG,
                                                    0)
                                            ),
                                            "Não encontrado")
                                    )</f>
        <v>0</v>
      </c>
      <c r="U643" s="64">
        <f t="shared" si="371"/>
        <v>0</v>
      </c>
      <c r="V643" s="64">
        <f>IF(
                        C643="INSUMO",
                                        IFERROR(
                                            IF(
                                                INDEX(
                                                    Insumos!C:C,
                                                    MATCH(
                                                        A643&amp;B643,
                                                        Insumos!I:I,
                                                        0)
                                                )="Verba",
                                                INDEX(
                                                    Insumos!F:F,
                                                    MATCH(
                                                        A643&amp;B643,
                                                        Insumos!I:I,
                                                        0)
                                                ),
                                                0
                                            ),
                                            "Não encontrado"),
                                        IFERROR(
                                            INDEX(W:W,
                                                MATCH(
                                                    A643&amp;B643,AG:AG,
                                                    0)
                                            ),
                                            "Não encontrado")
                                    )</f>
        <v>0</v>
      </c>
      <c r="W643" s="64">
        <f t="shared" si="372"/>
        <v>0</v>
      </c>
      <c r="X643" s="64">
        <f>IF(
                        C643="INSUMO",
                                        IFERROR(
                                            IF(
                                                INDEX(
                                                    Insumos!C:C,
                                                    MATCH(
                                                        A643&amp;B643,
                                                        Insumos!I:I,
                                                        0)
                                                )="Outro",
                                                INDEX(
                                                    Insumos!F:F,
                                                    MATCH(
                                                        A643&amp;B643,
                                                        Insumos!I:I,
                                                        0)
                                                ),
                                                0
                                            ),
                                            "Não encontrado"),
                                        IFERROR(
                                            INDEX(Y:Y,
                                                MATCH(
                                                    A643&amp;B643,AG:AG,
                                                    0)
                                            ),
                                            "Não encontrado")
                                    )</f>
        <v>0</v>
      </c>
      <c r="Y643" s="64">
        <f t="shared" si="373"/>
        <v>0</v>
      </c>
      <c r="Z643" s="64">
        <f>IF(
                            C643="INSUMO",
                            IFERROR(
                                INDEX(
                                    Insumos!F:F,
                                    MATCH(
                                        A643&amp;B643,
                                        Insumos!I:I,
                                        0)
                                ),
                                "Não encontrado"),
                            IFERROR(
                                INDEX(AA:AA,
                                    MATCH(
                                        A643&amp;B643,AG:AG,
                                        0)
                                ),
                                "Não encontrado")
                        )</f>
        <v>1.04</v>
      </c>
      <c r="AA643" s="64">
        <f t="shared" si="374"/>
        <v>1.04</v>
      </c>
      <c r="AB643" s="65"/>
      <c r="AC643" s="65"/>
      <c r="AD643" s="62" t="s">
        <v>39</v>
      </c>
      <c r="AE643" s="66"/>
      <c r="AF643" s="66"/>
    </row>
    <row r="644" spans="1:33" x14ac:dyDescent="0.25">
      <c r="A644" s="136" t="s">
        <v>713</v>
      </c>
      <c r="B644" s="51" t="s">
        <v>38</v>
      </c>
      <c r="C644" s="52" t="s">
        <v>39</v>
      </c>
      <c r="D644" s="53" t="s">
        <v>40</v>
      </c>
      <c r="E644" s="53" t="s">
        <v>714</v>
      </c>
      <c r="F644" s="54" t="s">
        <v>102</v>
      </c>
      <c r="G644" s="55"/>
      <c r="H644" s="56"/>
      <c r="I644" s="56">
        <f>SUM(I645:I648)</f>
        <v>4.1010220000000004</v>
      </c>
      <c r="J644" s="56"/>
      <c r="K644" s="56">
        <f>SUM(K645:K648)</f>
        <v>2.2460342124000001</v>
      </c>
      <c r="L644" s="56"/>
      <c r="M644" s="56">
        <f>SUM(M645:M648)</f>
        <v>1.9502342124000003</v>
      </c>
      <c r="N644" s="56"/>
      <c r="O644" s="56">
        <f>SUM(O645:O648)</f>
        <v>0</v>
      </c>
      <c r="P644" s="56"/>
      <c r="Q644" s="56">
        <f>SUM(Q645:Q648)</f>
        <v>0</v>
      </c>
      <c r="R644" s="56"/>
      <c r="S644" s="56">
        <f>SUM(S645:S648)</f>
        <v>0</v>
      </c>
      <c r="T644" s="56"/>
      <c r="U644" s="56">
        <f>SUM(U645:U648)</f>
        <v>0</v>
      </c>
      <c r="V644" s="56"/>
      <c r="W644" s="56">
        <f>SUM(W645:W648)</f>
        <v>0</v>
      </c>
      <c r="X644" s="56"/>
      <c r="Y644" s="56">
        <f>SUM(Y645:Y648)</f>
        <v>0.29580000000000001</v>
      </c>
      <c r="Z644" s="56"/>
      <c r="AA644" s="56">
        <f>SUM(AA645:AA648)</f>
        <v>6.347056212400001</v>
      </c>
      <c r="AB644" s="57" t="s">
        <v>39</v>
      </c>
      <c r="AC644" s="57"/>
      <c r="AD644" s="53" t="s">
        <v>39</v>
      </c>
      <c r="AE644" s="58" t="s">
        <v>39</v>
      </c>
      <c r="AF644" s="58" t="s">
        <v>715</v>
      </c>
      <c r="AG644" t="str">
        <f>A644&amp;B644&amp;C644</f>
        <v>91927SINAPI</v>
      </c>
    </row>
    <row r="645" spans="1:33" x14ac:dyDescent="0.25">
      <c r="A645" s="137" t="s">
        <v>191</v>
      </c>
      <c r="B645" s="68" t="s">
        <v>38</v>
      </c>
      <c r="C645" s="69" t="s">
        <v>86</v>
      </c>
      <c r="D645" s="70" t="s">
        <v>40</v>
      </c>
      <c r="E645" s="70" t="s">
        <v>192</v>
      </c>
      <c r="F645" s="71" t="s">
        <v>90</v>
      </c>
      <c r="G645" s="71">
        <v>2.9000000000000001E-2</v>
      </c>
      <c r="H645" s="72">
        <f>IF(
                        C645="INSUMO",
                                        IFERROR(
                                            IF(
                                                INDEX(
                                                    Insumos!C:C,
                                                    MATCH(
                                                        A645&amp;B645,
                                                        Insumos!I:I,
                                                        0)
                                                )="Material",
                                                INDEX(
                                                    Insumos!F:F,
                                                    MATCH(
                                                        A645&amp;B645,
                                                        Insumos!I:I,
                                                        0)
                                                ),
                                                0
                                            ),
                                            "Não encontrado"),
                                        IFERROR(
                                            INDEX(I:I,
                                                MATCH(
                                                    A645&amp;B645,AG:AG,
                                                    0)
                                            ),
                                            "Não encontrado")
                                    )</f>
        <v>0</v>
      </c>
      <c r="I645" s="72">
        <f>H645*G645/1</f>
        <v>0</v>
      </c>
      <c r="J645" s="72">
        <f t="shared" ref="J645:K648" si="375">T645 + N645 + L645 + X645 + R645 + P645 + V645</f>
        <v>46.655039200000004</v>
      </c>
      <c r="K645" s="72">
        <f t="shared" si="375"/>
        <v>1.3529961368000001</v>
      </c>
      <c r="L645" s="72">
        <f>IF(
                        C645="INSUMO",
                                        IFERROR(
                                            IF(
                                                INDEX(
                                                    Insumos!C:C,
                                                    MATCH(
                                                        A645&amp;B645,
                                                        Insumos!I:I,
                                                        0)
                                                )="Mao_obra",
                                                INDEX(
                                                    Insumos!F:F,
                                                    MATCH(
                                                        A645&amp;B645,
                                                        Insumos!I:I,
                                                        0)
                                                ),
                                                0
                                            ),
                                            "Não encontrado"),
                                        IFERROR(
                                            INDEX(M:M,
                                                MATCH(
                                                    A645&amp;B645,AG:AG,
                                                    0)
                                            ),
                                            "Não encontrado")
                                    )</f>
        <v>41.555039200000003</v>
      </c>
      <c r="M645" s="72">
        <f>L645*G645/1</f>
        <v>1.2050961368000002</v>
      </c>
      <c r="N645" s="72">
        <f>IF(
                        C645="INSUMO",
                                        IFERROR(
                                            IF(
                                                INDEX(
                                                    Insumos!C:C,
                                                    MATCH(
                                                        A645&amp;B645,
                                                        Insumos!I:I,
                                                        0)
                                                )="Equipamento",
                                                INDEX(
                                                    Insumos!F:F,
                                                    MATCH(
                                                        A645&amp;B645,
                                                        Insumos!I:I,
                                                        0)
                                                ),
                                                0
                                            ),
                                            "Não encontrado"),
                                        IFERROR(
                                            INDEX(O:O,
                                                MATCH(
                                                    A645&amp;B645,AG:AG,
                                                    0)
                                            ),
                                            "Não encontrado")
                                    )</f>
        <v>0</v>
      </c>
      <c r="O645" s="72">
        <f>N645*G645/1</f>
        <v>0</v>
      </c>
      <c r="P645" s="72">
        <f>IF(
                        C645="INSUMO",
                                        IFERROR(
                                            IF(
                                                INDEX(
                                                    Insumos!C:C,
                                                    MATCH(
                                                        A645&amp;B645,
                                                        Insumos!I:I,
                                                        0)
                                                )="Transporte",
                                                INDEX(
                                                    Insumos!F:F,
                                                    MATCH(
                                                        A645&amp;B645,
                                                        Insumos!I:I,
                                                        0)
                                                ),
                                                0
                                            ),
                                            "Não encontrado"),
                                        IFERROR(
                                            INDEX(Q:Q,
                                                MATCH(
                                                    A645&amp;B645,AG:AG,
                                                    0)
                                            ),
                                            "Não encontrado")
                                    )</f>
        <v>0</v>
      </c>
      <c r="Q645" s="72">
        <f>P645*G645/1</f>
        <v>0</v>
      </c>
      <c r="R645" s="72">
        <f>IF(
                        C645="INSUMO",
                                        IFERROR(
                                            IF(
                                                INDEX(
                                                    Insumos!C:C,
                                                    MATCH(
                                                        A645&amp;B645,
                                                        Insumos!I:I,
                                                        0)
                                                )="Terceirizados",
                                                INDEX(
                                                    Insumos!F:F,
                                                    MATCH(
                                                        A645&amp;B645,
                                                        Insumos!I:I,
                                                        0)
                                                ),
                                                0
                                            ),
                                            "Não encontrado"),
                                        IFERROR(
                                            INDEX(S:S,
                                                MATCH(
                                                    A645&amp;B645,AG:AG,
                                                    0)
                                            ),
                                            "Não encontrado")
                                    )</f>
        <v>0</v>
      </c>
      <c r="S645" s="72">
        <f>R645*G645/1</f>
        <v>0</v>
      </c>
      <c r="T645" s="72">
        <f>IF(
                        C645="INSUMO",
                                        IFERROR(
                                            IF(
                                                INDEX(
                                                    Insumos!C:C,
                                                    MATCH(
                                                        A645&amp;B645,
                                                        Insumos!I:I,
                                                        0)
                                                )="Comissionamento",
                                                INDEX(
                                                    Insumos!F:F,
                                                    MATCH(
                                                        A645&amp;B645,
                                                        Insumos!I:I,
                                                        0)
                                                ),
                                                0
                                            ),
                                            "Não encontrado"),
                                        IFERROR(
                                            INDEX(U:U,
                                                MATCH(
                                                    A645&amp;B645,AG:AG,
                                                    0)
                                            ),
                                            "Não encontrado")
                                    )</f>
        <v>0</v>
      </c>
      <c r="U645" s="72">
        <f>T645*G645/1</f>
        <v>0</v>
      </c>
      <c r="V645" s="72">
        <f>IF(
                        C645="INSUMO",
                                        IFERROR(
                                            IF(
                                                INDEX(
                                                    Insumos!C:C,
                                                    MATCH(
                                                        A645&amp;B645,
                                                        Insumos!I:I,
                                                        0)
                                                )="Verba",
                                                INDEX(
                                                    Insumos!F:F,
                                                    MATCH(
                                                        A645&amp;B645,
                                                        Insumos!I:I,
                                                        0)
                                                ),
                                                0
                                            ),
                                            "Não encontrado"),
                                        IFERROR(
                                            INDEX(W:W,
                                                MATCH(
                                                    A645&amp;B645,AG:AG,
                                                    0)
                                            ),
                                            "Não encontrado")
                                    )</f>
        <v>0</v>
      </c>
      <c r="W645" s="72">
        <f>V645*G645/1</f>
        <v>0</v>
      </c>
      <c r="X645" s="72">
        <f>IF(
                        C645="INSUMO",
                                        IFERROR(
                                            IF(
                                                INDEX(
                                                    Insumos!C:C,
                                                    MATCH(
                                                        A645&amp;B645,
                                                        Insumos!I:I,
                                                        0)
                                                )="Outro",
                                                INDEX(
                                                    Insumos!F:F,
                                                    MATCH(
                                                        A645&amp;B645,
                                                        Insumos!I:I,
                                                        0)
                                                ),
                                                0
                                            ),
                                            "Não encontrado"),
                                        IFERROR(
                                            INDEX(Y:Y,
                                                MATCH(
                                                    A645&amp;B645,AG:AG,
                                                    0)
                                            ),
                                            "Não encontrado")
                                    )</f>
        <v>5.0999999999999996</v>
      </c>
      <c r="Y645" s="72">
        <f>X645*G645/1</f>
        <v>0.1479</v>
      </c>
      <c r="Z645" s="72">
        <f>IF(
                            C645="INSUMO",
                            IFERROR(
                                INDEX(
                                    Insumos!F:F,
                                    MATCH(
                                        A645&amp;B645,
                                        Insumos!I:I,
                                        0)
                                ),
                                "Não encontrado"),
                            IFERROR(
                                INDEX(AA:AA,
                                    MATCH(
                                        A645&amp;B645,AG:AG,
                                        0)
                                ),
                                "Não encontrado")
                        )</f>
        <v>46.655039200000004</v>
      </c>
      <c r="AA645" s="72">
        <f>G645*Z645</f>
        <v>1.3529961368000003</v>
      </c>
      <c r="AB645" s="73"/>
      <c r="AC645" s="73"/>
      <c r="AD645" s="70" t="s">
        <v>39</v>
      </c>
      <c r="AE645" s="74"/>
      <c r="AF645" s="74"/>
    </row>
    <row r="646" spans="1:33" x14ac:dyDescent="0.25">
      <c r="A646" s="138" t="s">
        <v>189</v>
      </c>
      <c r="B646" s="60" t="s">
        <v>38</v>
      </c>
      <c r="C646" s="61" t="s">
        <v>86</v>
      </c>
      <c r="D646" s="62" t="s">
        <v>40</v>
      </c>
      <c r="E646" s="62" t="s">
        <v>190</v>
      </c>
      <c r="F646" s="63" t="s">
        <v>90</v>
      </c>
      <c r="G646" s="63">
        <v>2.9000000000000001E-2</v>
      </c>
      <c r="H646" s="64">
        <f>IF(
                        C646="INSUMO",
                                        IFERROR(
                                            IF(
                                                INDEX(
                                                    Insumos!C:C,
                                                    MATCH(
                                                        A646&amp;B646,
                                                        Insumos!I:I,
                                                        0)
                                                )="Material",
                                                INDEX(
                                                    Insumos!F:F,
                                                    MATCH(
                                                        A646&amp;B646,
                                                        Insumos!I:I,
                                                        0)
                                                ),
                                                0
                                            ),
                                            "Não encontrado"),
                                        IFERROR(
                                            INDEX(I:I,
                                                MATCH(
                                                    A646&amp;B646,AG:AG,
                                                    0)
                                            ),
                                            "Não encontrado")
                                    )</f>
        <v>0</v>
      </c>
      <c r="I646" s="64">
        <f>H646*G646/1</f>
        <v>0</v>
      </c>
      <c r="J646" s="64">
        <f t="shared" si="375"/>
        <v>30.794416399999996</v>
      </c>
      <c r="K646" s="64">
        <f t="shared" si="375"/>
        <v>0.89303807560000004</v>
      </c>
      <c r="L646" s="64">
        <f>IF(
                        C646="INSUMO",
                                        IFERROR(
                                            IF(
                                                INDEX(
                                                    Insumos!C:C,
                                                    MATCH(
                                                        A646&amp;B646,
                                                        Insumos!I:I,
                                                        0)
                                                )="Mao_obra",
                                                INDEX(
                                                    Insumos!F:F,
                                                    MATCH(
                                                        A646&amp;B646,
                                                        Insumos!I:I,
                                                        0)
                                                ),
                                                0
                                            ),
                                            "Não encontrado"),
                                        IFERROR(
                                            INDEX(M:M,
                                                MATCH(
                                                    A646&amp;B646,AG:AG,
                                                    0)
                                            ),
                                            "Não encontrado")
                                    )</f>
        <v>25.694416399999998</v>
      </c>
      <c r="M646" s="64">
        <f>L646*G646/1</f>
        <v>0.7451380756</v>
      </c>
      <c r="N646" s="64">
        <f>IF(
                        C646="INSUMO",
                                        IFERROR(
                                            IF(
                                                INDEX(
                                                    Insumos!C:C,
                                                    MATCH(
                                                        A646&amp;B646,
                                                        Insumos!I:I,
                                                        0)
                                                )="Equipamento",
                                                INDEX(
                                                    Insumos!F:F,
                                                    MATCH(
                                                        A646&amp;B646,
                                                        Insumos!I:I,
                                                        0)
                                                ),
                                                0
                                            ),
                                            "Não encontrado"),
                                        IFERROR(
                                            INDEX(O:O,
                                                MATCH(
                                                    A646&amp;B646,AG:AG,
                                                    0)
                                            ),
                                            "Não encontrado")
                                    )</f>
        <v>0</v>
      </c>
      <c r="O646" s="64">
        <f>N646*G646/1</f>
        <v>0</v>
      </c>
      <c r="P646" s="64">
        <f>IF(
                        C646="INSUMO",
                                        IFERROR(
                                            IF(
                                                INDEX(
                                                    Insumos!C:C,
                                                    MATCH(
                                                        A646&amp;B646,
                                                        Insumos!I:I,
                                                        0)
                                                )="Transporte",
                                                INDEX(
                                                    Insumos!F:F,
                                                    MATCH(
                                                        A646&amp;B646,
                                                        Insumos!I:I,
                                                        0)
                                                ),
                                                0
                                            ),
                                            "Não encontrado"),
                                        IFERROR(
                                            INDEX(Q:Q,
                                                MATCH(
                                                    A646&amp;B646,AG:AG,
                                                    0)
                                            ),
                                            "Não encontrado")
                                    )</f>
        <v>0</v>
      </c>
      <c r="Q646" s="64">
        <f>P646*G646/1</f>
        <v>0</v>
      </c>
      <c r="R646" s="64">
        <f>IF(
                        C646="INSUMO",
                                        IFERROR(
                                            IF(
                                                INDEX(
                                                    Insumos!C:C,
                                                    MATCH(
                                                        A646&amp;B646,
                                                        Insumos!I:I,
                                                        0)
                                                )="Terceirizados",
                                                INDEX(
                                                    Insumos!F:F,
                                                    MATCH(
                                                        A646&amp;B646,
                                                        Insumos!I:I,
                                                        0)
                                                ),
                                                0
                                            ),
                                            "Não encontrado"),
                                        IFERROR(
                                            INDEX(S:S,
                                                MATCH(
                                                    A646&amp;B646,AG:AG,
                                                    0)
                                            ),
                                            "Não encontrado")
                                    )</f>
        <v>0</v>
      </c>
      <c r="S646" s="64">
        <f>R646*G646/1</f>
        <v>0</v>
      </c>
      <c r="T646" s="64">
        <f>IF(
                        C646="INSUMO",
                                        IFERROR(
                                            IF(
                                                INDEX(
                                                    Insumos!C:C,
                                                    MATCH(
                                                        A646&amp;B646,
                                                        Insumos!I:I,
                                                        0)
                                                )="Comissionamento",
                                                INDEX(
                                                    Insumos!F:F,
                                                    MATCH(
                                                        A646&amp;B646,
                                                        Insumos!I:I,
                                                        0)
                                                ),
                                                0
                                            ),
                                            "Não encontrado"),
                                        IFERROR(
                                            INDEX(U:U,
                                                MATCH(
                                                    A646&amp;B646,AG:AG,
                                                    0)
                                            ),
                                            "Não encontrado")
                                    )</f>
        <v>0</v>
      </c>
      <c r="U646" s="64">
        <f>T646*G646/1</f>
        <v>0</v>
      </c>
      <c r="V646" s="64">
        <f>IF(
                        C646="INSUMO",
                                        IFERROR(
                                            IF(
                                                INDEX(
                                                    Insumos!C:C,
                                                    MATCH(
                                                        A646&amp;B646,
                                                        Insumos!I:I,
                                                        0)
                                                )="Verba",
                                                INDEX(
                                                    Insumos!F:F,
                                                    MATCH(
                                                        A646&amp;B646,
                                                        Insumos!I:I,
                                                        0)
                                                ),
                                                0
                                            ),
                                            "Não encontrado"),
                                        IFERROR(
                                            INDEX(W:W,
                                                MATCH(
                                                    A646&amp;B646,AG:AG,
                                                    0)
                                            ),
                                            "Não encontrado")
                                    )</f>
        <v>0</v>
      </c>
      <c r="W646" s="64">
        <f>V646*G646/1</f>
        <v>0</v>
      </c>
      <c r="X646" s="64">
        <f>IF(
                        C646="INSUMO",
                                        IFERROR(
                                            IF(
                                                INDEX(
                                                    Insumos!C:C,
                                                    MATCH(
                                                        A646&amp;B646,
                                                        Insumos!I:I,
                                                        0)
                                                )="Outro",
                                                INDEX(
                                                    Insumos!F:F,
                                                    MATCH(
                                                        A646&amp;B646,
                                                        Insumos!I:I,
                                                        0)
                                                ),
                                                0
                                            ),
                                            "Não encontrado"),
                                        IFERROR(
                                            INDEX(Y:Y,
                                                MATCH(
                                                    A646&amp;B646,AG:AG,
                                                    0)
                                            ),
                                            "Não encontrado")
                                    )</f>
        <v>5.0999999999999996</v>
      </c>
      <c r="Y646" s="64">
        <f>X646*G646/1</f>
        <v>0.1479</v>
      </c>
      <c r="Z646" s="64">
        <f>IF(
                            C646="INSUMO",
                            IFERROR(
                                INDEX(
                                    Insumos!F:F,
                                    MATCH(
                                        A646&amp;B646,
                                        Insumos!I:I,
                                        0)
                                ),
                                "Não encontrado"),
                            IFERROR(
                                INDEX(AA:AA,
                                    MATCH(
                                        A646&amp;B646,AG:AG,
                                        0)
                                ),
                                "Não encontrado")
                        )</f>
        <v>30.794416399999999</v>
      </c>
      <c r="AA646" s="64">
        <f>G646*Z646</f>
        <v>0.89303807560000004</v>
      </c>
      <c r="AB646" s="65"/>
      <c r="AC646" s="65"/>
      <c r="AD646" s="62" t="s">
        <v>39</v>
      </c>
      <c r="AE646" s="66"/>
      <c r="AF646" s="66"/>
    </row>
    <row r="647" spans="1:33" x14ac:dyDescent="0.25">
      <c r="A647" s="137" t="s">
        <v>692</v>
      </c>
      <c r="B647" s="68" t="s">
        <v>38</v>
      </c>
      <c r="C647" s="69" t="s">
        <v>45</v>
      </c>
      <c r="D647" s="70" t="s">
        <v>40</v>
      </c>
      <c r="E647" s="70" t="s">
        <v>693</v>
      </c>
      <c r="F647" s="71" t="s">
        <v>78</v>
      </c>
      <c r="G647" s="71">
        <v>9.4000000000000004E-3</v>
      </c>
      <c r="H647" s="72">
        <f>IF(
                        C647="INSUMO",
                                        IFERROR(
                                            IF(
                                                INDEX(
                                                    Insumos!C:C,
                                                    MATCH(
                                                        A647&amp;B647,
                                                        Insumos!I:I,
                                                        0)
                                                )="Material",
                                                INDEX(
                                                    Insumos!F:F,
                                                    MATCH(
                                                        A647&amp;B647,
                                                        Insumos!I:I,
                                                        0)
                                                ),
                                                0
                                            ),
                                            "Não encontrado"),
                                        IFERROR(
                                            INDEX(I:I,
                                                MATCH(
                                                    A647&amp;B647,AG:AG,
                                                    0)
                                            ),
                                            "Não encontrado")
                                    )</f>
        <v>6.38</v>
      </c>
      <c r="I647" s="72">
        <f>H647*G647/1</f>
        <v>5.9972000000000004E-2</v>
      </c>
      <c r="J647" s="72">
        <f t="shared" si="375"/>
        <v>0</v>
      </c>
      <c r="K647" s="72">
        <f t="shared" si="375"/>
        <v>0</v>
      </c>
      <c r="L647" s="72">
        <f>IF(
                        C647="INSUMO",
                                        IFERROR(
                                            IF(
                                                INDEX(
                                                    Insumos!C:C,
                                                    MATCH(
                                                        A647&amp;B647,
                                                        Insumos!I:I,
                                                        0)
                                                )="Mao_obra",
                                                INDEX(
                                                    Insumos!F:F,
                                                    MATCH(
                                                        A647&amp;B647,
                                                        Insumos!I:I,
                                                        0)
                                                ),
                                                0
                                            ),
                                            "Não encontrado"),
                                        IFERROR(
                                            INDEX(M:M,
                                                MATCH(
                                                    A647&amp;B647,AG:AG,
                                                    0)
                                            ),
                                            "Não encontrado")
                                    )</f>
        <v>0</v>
      </c>
      <c r="M647" s="72">
        <f>L647*G647/1</f>
        <v>0</v>
      </c>
      <c r="N647" s="72">
        <f>IF(
                        C647="INSUMO",
                                        IFERROR(
                                            IF(
                                                INDEX(
                                                    Insumos!C:C,
                                                    MATCH(
                                                        A647&amp;B647,
                                                        Insumos!I:I,
                                                        0)
                                                )="Equipamento",
                                                INDEX(
                                                    Insumos!F:F,
                                                    MATCH(
                                                        A647&amp;B647,
                                                        Insumos!I:I,
                                                        0)
                                                ),
                                                0
                                            ),
                                            "Não encontrado"),
                                        IFERROR(
                                            INDEX(O:O,
                                                MATCH(
                                                    A647&amp;B647,AG:AG,
                                                    0)
                                            ),
                                            "Não encontrado")
                                    )</f>
        <v>0</v>
      </c>
      <c r="O647" s="72">
        <f>N647*G647/1</f>
        <v>0</v>
      </c>
      <c r="P647" s="72">
        <f>IF(
                        C647="INSUMO",
                                        IFERROR(
                                            IF(
                                                INDEX(
                                                    Insumos!C:C,
                                                    MATCH(
                                                        A647&amp;B647,
                                                        Insumos!I:I,
                                                        0)
                                                )="Transporte",
                                                INDEX(
                                                    Insumos!F:F,
                                                    MATCH(
                                                        A647&amp;B647,
                                                        Insumos!I:I,
                                                        0)
                                                ),
                                                0
                                            ),
                                            "Não encontrado"),
                                        IFERROR(
                                            INDEX(Q:Q,
                                                MATCH(
                                                    A647&amp;B647,AG:AG,
                                                    0)
                                            ),
                                            "Não encontrado")
                                    )</f>
        <v>0</v>
      </c>
      <c r="Q647" s="72">
        <f>P647*G647/1</f>
        <v>0</v>
      </c>
      <c r="R647" s="72">
        <f>IF(
                        C647="INSUMO",
                                        IFERROR(
                                            IF(
                                                INDEX(
                                                    Insumos!C:C,
                                                    MATCH(
                                                        A647&amp;B647,
                                                        Insumos!I:I,
                                                        0)
                                                )="Terceirizados",
                                                INDEX(
                                                    Insumos!F:F,
                                                    MATCH(
                                                        A647&amp;B647,
                                                        Insumos!I:I,
                                                        0)
                                                ),
                                                0
                                            ),
                                            "Não encontrado"),
                                        IFERROR(
                                            INDEX(S:S,
                                                MATCH(
                                                    A647&amp;B647,AG:AG,
                                                    0)
                                            ),
                                            "Não encontrado")
                                    )</f>
        <v>0</v>
      </c>
      <c r="S647" s="72">
        <f>R647*G647/1</f>
        <v>0</v>
      </c>
      <c r="T647" s="72">
        <f>IF(
                        C647="INSUMO",
                                        IFERROR(
                                            IF(
                                                INDEX(
                                                    Insumos!C:C,
                                                    MATCH(
                                                        A647&amp;B647,
                                                        Insumos!I:I,
                                                        0)
                                                )="Comissionamento",
                                                INDEX(
                                                    Insumos!F:F,
                                                    MATCH(
                                                        A647&amp;B647,
                                                        Insumos!I:I,
                                                        0)
                                                ),
                                                0
                                            ),
                                            "Não encontrado"),
                                        IFERROR(
                                            INDEX(U:U,
                                                MATCH(
                                                    A647&amp;B647,AG:AG,
                                                    0)
                                            ),
                                            "Não encontrado")
                                    )</f>
        <v>0</v>
      </c>
      <c r="U647" s="72">
        <f>T647*G647/1</f>
        <v>0</v>
      </c>
      <c r="V647" s="72">
        <f>IF(
                        C647="INSUMO",
                                        IFERROR(
                                            IF(
                                                INDEX(
                                                    Insumos!C:C,
                                                    MATCH(
                                                        A647&amp;B647,
                                                        Insumos!I:I,
                                                        0)
                                                )="Verba",
                                                INDEX(
                                                    Insumos!F:F,
                                                    MATCH(
                                                        A647&amp;B647,
                                                        Insumos!I:I,
                                                        0)
                                                ),
                                                0
                                            ),
                                            "Não encontrado"),
                                        IFERROR(
                                            INDEX(W:W,
                                                MATCH(
                                                    A647&amp;B647,AG:AG,
                                                    0)
                                            ),
                                            "Não encontrado")
                                    )</f>
        <v>0</v>
      </c>
      <c r="W647" s="72">
        <f>V647*G647/1</f>
        <v>0</v>
      </c>
      <c r="X647" s="72">
        <f>IF(
                        C647="INSUMO",
                                        IFERROR(
                                            IF(
                                                INDEX(
                                                    Insumos!C:C,
                                                    MATCH(
                                                        A647&amp;B647,
                                                        Insumos!I:I,
                                                        0)
                                                )="Outro",
                                                INDEX(
                                                    Insumos!F:F,
                                                    MATCH(
                                                        A647&amp;B647,
                                                        Insumos!I:I,
                                                        0)
                                                ),
                                                0
                                            ),
                                            "Não encontrado"),
                                        IFERROR(
                                            INDEX(Y:Y,
                                                MATCH(
                                                    A647&amp;B647,AG:AG,
                                                    0)
                                            ),
                                            "Não encontrado")
                                    )</f>
        <v>0</v>
      </c>
      <c r="Y647" s="72">
        <f>X647*G647/1</f>
        <v>0</v>
      </c>
      <c r="Z647" s="72">
        <f>IF(
                            C647="INSUMO",
                            IFERROR(
                                INDEX(
                                    Insumos!F:F,
                                    MATCH(
                                        A647&amp;B647,
                                        Insumos!I:I,
                                        0)
                                ),
                                "Não encontrado"),
                            IFERROR(
                                INDEX(AA:AA,
                                    MATCH(
                                        A647&amp;B647,AG:AG,
                                        0)
                                ),
                                "Não encontrado")
                        )</f>
        <v>6.38</v>
      </c>
      <c r="AA647" s="72">
        <f>G647*Z647</f>
        <v>5.9972000000000004E-2</v>
      </c>
      <c r="AB647" s="73"/>
      <c r="AC647" s="73"/>
      <c r="AD647" s="70" t="s">
        <v>39</v>
      </c>
      <c r="AE647" s="74"/>
      <c r="AF647" s="74"/>
    </row>
    <row r="648" spans="1:33" x14ac:dyDescent="0.25">
      <c r="A648" s="138" t="s">
        <v>716</v>
      </c>
      <c r="B648" s="60" t="s">
        <v>38</v>
      </c>
      <c r="C648" s="61" t="s">
        <v>45</v>
      </c>
      <c r="D648" s="62" t="s">
        <v>40</v>
      </c>
      <c r="E648" s="62" t="s">
        <v>717</v>
      </c>
      <c r="F648" s="63" t="s">
        <v>102</v>
      </c>
      <c r="G648" s="63">
        <v>1.2434000000000001</v>
      </c>
      <c r="H648" s="64">
        <f>IF(
                        C648="INSUMO",
                                        IFERROR(
                                            IF(
                                                INDEX(
                                                    Insumos!C:C,
                                                    MATCH(
                                                        A648&amp;B648,
                                                        Insumos!I:I,
                                                        0)
                                                )="Material",
                                                INDEX(
                                                    Insumos!F:F,
                                                    MATCH(
                                                        A648&amp;B648,
                                                        Insumos!I:I,
                                                        0)
                                                ),
                                                0
                                            ),
                                            "Não encontrado"),
                                        IFERROR(
                                            INDEX(I:I,
                                                MATCH(
                                                    A648&amp;B648,AG:AG,
                                                    0)
                                            ),
                                            "Não encontrado")
                                    )</f>
        <v>3.25</v>
      </c>
      <c r="I648" s="64">
        <f>H648*G648/1</f>
        <v>4.0410500000000003</v>
      </c>
      <c r="J648" s="64">
        <f t="shared" si="375"/>
        <v>0</v>
      </c>
      <c r="K648" s="64">
        <f t="shared" si="375"/>
        <v>0</v>
      </c>
      <c r="L648" s="64">
        <f>IF(
                        C648="INSUMO",
                                        IFERROR(
                                            IF(
                                                INDEX(
                                                    Insumos!C:C,
                                                    MATCH(
                                                        A648&amp;B648,
                                                        Insumos!I:I,
                                                        0)
                                                )="Mao_obra",
                                                INDEX(
                                                    Insumos!F:F,
                                                    MATCH(
                                                        A648&amp;B648,
                                                        Insumos!I:I,
                                                        0)
                                                ),
                                                0
                                            ),
                                            "Não encontrado"),
                                        IFERROR(
                                            INDEX(M:M,
                                                MATCH(
                                                    A648&amp;B648,AG:AG,
                                                    0)
                                            ),
                                            "Não encontrado")
                                    )</f>
        <v>0</v>
      </c>
      <c r="M648" s="64">
        <f>L648*G648/1</f>
        <v>0</v>
      </c>
      <c r="N648" s="64">
        <f>IF(
                        C648="INSUMO",
                                        IFERROR(
                                            IF(
                                                INDEX(
                                                    Insumos!C:C,
                                                    MATCH(
                                                        A648&amp;B648,
                                                        Insumos!I:I,
                                                        0)
                                                )="Equipamento",
                                                INDEX(
                                                    Insumos!F:F,
                                                    MATCH(
                                                        A648&amp;B648,
                                                        Insumos!I:I,
                                                        0)
                                                ),
                                                0
                                            ),
                                            "Não encontrado"),
                                        IFERROR(
                                            INDEX(O:O,
                                                MATCH(
                                                    A648&amp;B648,AG:AG,
                                                    0)
                                            ),
                                            "Não encontrado")
                                    )</f>
        <v>0</v>
      </c>
      <c r="O648" s="64">
        <f>N648*G648/1</f>
        <v>0</v>
      </c>
      <c r="P648" s="64">
        <f>IF(
                        C648="INSUMO",
                                        IFERROR(
                                            IF(
                                                INDEX(
                                                    Insumos!C:C,
                                                    MATCH(
                                                        A648&amp;B648,
                                                        Insumos!I:I,
                                                        0)
                                                )="Transporte",
                                                INDEX(
                                                    Insumos!F:F,
                                                    MATCH(
                                                        A648&amp;B648,
                                                        Insumos!I:I,
                                                        0)
                                                ),
                                                0
                                            ),
                                            "Não encontrado"),
                                        IFERROR(
                                            INDEX(Q:Q,
                                                MATCH(
                                                    A648&amp;B648,AG:AG,
                                                    0)
                                            ),
                                            "Não encontrado")
                                    )</f>
        <v>0</v>
      </c>
      <c r="Q648" s="64">
        <f>P648*G648/1</f>
        <v>0</v>
      </c>
      <c r="R648" s="64">
        <f>IF(
                        C648="INSUMO",
                                        IFERROR(
                                            IF(
                                                INDEX(
                                                    Insumos!C:C,
                                                    MATCH(
                                                        A648&amp;B648,
                                                        Insumos!I:I,
                                                        0)
                                                )="Terceirizados",
                                                INDEX(
                                                    Insumos!F:F,
                                                    MATCH(
                                                        A648&amp;B648,
                                                        Insumos!I:I,
                                                        0)
                                                ),
                                                0
                                            ),
                                            "Não encontrado"),
                                        IFERROR(
                                            INDEX(S:S,
                                                MATCH(
                                                    A648&amp;B648,AG:AG,
                                                    0)
                                            ),
                                            "Não encontrado")
                                    )</f>
        <v>0</v>
      </c>
      <c r="S648" s="64">
        <f>R648*G648/1</f>
        <v>0</v>
      </c>
      <c r="T648" s="64">
        <f>IF(
                        C648="INSUMO",
                                        IFERROR(
                                            IF(
                                                INDEX(
                                                    Insumos!C:C,
                                                    MATCH(
                                                        A648&amp;B648,
                                                        Insumos!I:I,
                                                        0)
                                                )="Comissionamento",
                                                INDEX(
                                                    Insumos!F:F,
                                                    MATCH(
                                                        A648&amp;B648,
                                                        Insumos!I:I,
                                                        0)
                                                ),
                                                0
                                            ),
                                            "Não encontrado"),
                                        IFERROR(
                                            INDEX(U:U,
                                                MATCH(
                                                    A648&amp;B648,AG:AG,
                                                    0)
                                            ),
                                            "Não encontrado")
                                    )</f>
        <v>0</v>
      </c>
      <c r="U648" s="64">
        <f>T648*G648/1</f>
        <v>0</v>
      </c>
      <c r="V648" s="64">
        <f>IF(
                        C648="INSUMO",
                                        IFERROR(
                                            IF(
                                                INDEX(
                                                    Insumos!C:C,
                                                    MATCH(
                                                        A648&amp;B648,
                                                        Insumos!I:I,
                                                        0)
                                                )="Verba",
                                                INDEX(
                                                    Insumos!F:F,
                                                    MATCH(
                                                        A648&amp;B648,
                                                        Insumos!I:I,
                                                        0)
                                                ),
                                                0
                                            ),
                                            "Não encontrado"),
                                        IFERROR(
                                            INDEX(W:W,
                                                MATCH(
                                                    A648&amp;B648,AG:AG,
                                                    0)
                                            ),
                                            "Não encontrado")
                                    )</f>
        <v>0</v>
      </c>
      <c r="W648" s="64">
        <f>V648*G648/1</f>
        <v>0</v>
      </c>
      <c r="X648" s="64">
        <f>IF(
                        C648="INSUMO",
                                        IFERROR(
                                            IF(
                                                INDEX(
                                                    Insumos!C:C,
                                                    MATCH(
                                                        A648&amp;B648,
                                                        Insumos!I:I,
                                                        0)
                                                )="Outro",
                                                INDEX(
                                                    Insumos!F:F,
                                                    MATCH(
                                                        A648&amp;B648,
                                                        Insumos!I:I,
                                                        0)
                                                ),
                                                0
                                            ),
                                            "Não encontrado"),
                                        IFERROR(
                                            INDEX(Y:Y,
                                                MATCH(
                                                    A648&amp;B648,AG:AG,
                                                    0)
                                            ),
                                            "Não encontrado")
                                    )</f>
        <v>0</v>
      </c>
      <c r="Y648" s="64">
        <f>X648*G648/1</f>
        <v>0</v>
      </c>
      <c r="Z648" s="64">
        <f>IF(
                            C648="INSUMO",
                            IFERROR(
                                INDEX(
                                    Insumos!F:F,
                                    MATCH(
                                        A648&amp;B648,
                                        Insumos!I:I,
                                        0)
                                ),
                                "Não encontrado"),
                            IFERROR(
                                INDEX(AA:AA,
                                    MATCH(
                                        A648&amp;B648,AG:AG,
                                        0)
                                ),
                                "Não encontrado")
                        )</f>
        <v>3.25</v>
      </c>
      <c r="AA648" s="64">
        <f>G648*Z648</f>
        <v>4.0410500000000003</v>
      </c>
      <c r="AB648" s="65"/>
      <c r="AC648" s="65"/>
      <c r="AD648" s="62" t="s">
        <v>39</v>
      </c>
      <c r="AE648" s="66"/>
      <c r="AF648" s="66"/>
    </row>
    <row r="649" spans="1:33" x14ac:dyDescent="0.25">
      <c r="A649" s="136" t="s">
        <v>718</v>
      </c>
      <c r="B649" s="51" t="s">
        <v>38</v>
      </c>
      <c r="C649" s="52" t="s">
        <v>39</v>
      </c>
      <c r="D649" s="53" t="s">
        <v>40</v>
      </c>
      <c r="E649" s="53" t="s">
        <v>719</v>
      </c>
      <c r="F649" s="54" t="s">
        <v>102</v>
      </c>
      <c r="G649" s="55"/>
      <c r="H649" s="56"/>
      <c r="I649" s="56">
        <f>SUM(I650:I652)</f>
        <v>19.699494000000001</v>
      </c>
      <c r="J649" s="56"/>
      <c r="K649" s="56">
        <f>SUM(K650:K652)</f>
        <v>0.137316198448</v>
      </c>
      <c r="L649" s="56"/>
      <c r="M649" s="56">
        <f>SUM(M650:M652)</f>
        <v>0.121404198448</v>
      </c>
      <c r="N649" s="56"/>
      <c r="O649" s="56">
        <f>SUM(O650:O652)</f>
        <v>0</v>
      </c>
      <c r="P649" s="56"/>
      <c r="Q649" s="56">
        <f>SUM(Q650:Q652)</f>
        <v>0</v>
      </c>
      <c r="R649" s="56"/>
      <c r="S649" s="56">
        <f>SUM(S650:S652)</f>
        <v>0</v>
      </c>
      <c r="T649" s="56"/>
      <c r="U649" s="56">
        <f>SUM(U650:U652)</f>
        <v>0</v>
      </c>
      <c r="V649" s="56"/>
      <c r="W649" s="56">
        <f>SUM(W650:W652)</f>
        <v>0</v>
      </c>
      <c r="X649" s="56"/>
      <c r="Y649" s="56">
        <f>SUM(Y650:Y652)</f>
        <v>1.5911999999999999E-2</v>
      </c>
      <c r="Z649" s="56"/>
      <c r="AA649" s="56">
        <f>SUM(AA650:AA652)</f>
        <v>19.836810198448003</v>
      </c>
      <c r="AB649" s="57" t="s">
        <v>39</v>
      </c>
      <c r="AC649" s="57"/>
      <c r="AD649" s="53" t="s">
        <v>39</v>
      </c>
      <c r="AE649" s="58" t="s">
        <v>39</v>
      </c>
      <c r="AF649" s="58" t="s">
        <v>562</v>
      </c>
      <c r="AG649" t="str">
        <f>A649&amp;B649&amp;C649</f>
        <v>101561SINAPI</v>
      </c>
    </row>
    <row r="650" spans="1:33" x14ac:dyDescent="0.25">
      <c r="A650" s="137" t="s">
        <v>191</v>
      </c>
      <c r="B650" s="68" t="s">
        <v>38</v>
      </c>
      <c r="C650" s="69" t="s">
        <v>86</v>
      </c>
      <c r="D650" s="70" t="s">
        <v>40</v>
      </c>
      <c r="E650" s="70" t="s">
        <v>192</v>
      </c>
      <c r="F650" s="71" t="s">
        <v>90</v>
      </c>
      <c r="G650" s="71">
        <v>2.5999999999999999E-3</v>
      </c>
      <c r="H650" s="72">
        <f>IF(
                        C650="INSUMO",
                                        IFERROR(
                                            IF(
                                                INDEX(
                                                    Insumos!C:C,
                                                    MATCH(
                                                        A650&amp;B650,
                                                        Insumos!I:I,
                                                        0)
                                                )="Material",
                                                INDEX(
                                                    Insumos!F:F,
                                                    MATCH(
                                                        A650&amp;B650,
                                                        Insumos!I:I,
                                                        0)
                                                ),
                                                0
                                            ),
                                            "Não encontrado"),
                                        IFERROR(
                                            INDEX(I:I,
                                                MATCH(
                                                    A650&amp;B650,AG:AG,
                                                    0)
                                            ),
                                            "Não encontrado")
                                    )</f>
        <v>0</v>
      </c>
      <c r="I650" s="72">
        <f>H650*G650/1</f>
        <v>0</v>
      </c>
      <c r="J650" s="72">
        <f t="shared" ref="J650:K652" si="376">T650 + N650 + L650 + X650 + R650 + P650 + V650</f>
        <v>46.655039200000004</v>
      </c>
      <c r="K650" s="72">
        <f t="shared" si="376"/>
        <v>0.12130310192</v>
      </c>
      <c r="L650" s="72">
        <f>IF(
                        C650="INSUMO",
                                        IFERROR(
                                            IF(
                                                INDEX(
                                                    Insumos!C:C,
                                                    MATCH(
                                                        A650&amp;B650,
                                                        Insumos!I:I,
                                                        0)
                                                )="Mao_obra",
                                                INDEX(
                                                    Insumos!F:F,
                                                    MATCH(
                                                        A650&amp;B650,
                                                        Insumos!I:I,
                                                        0)
                                                ),
                                                0
                                            ),
                                            "Não encontrado"),
                                        IFERROR(
                                            INDEX(M:M,
                                                MATCH(
                                                    A650&amp;B650,AG:AG,
                                                    0)
                                            ),
                                            "Não encontrado")
                                    )</f>
        <v>41.555039200000003</v>
      </c>
      <c r="M650" s="72">
        <f>L650*G650/1</f>
        <v>0.10804310192000001</v>
      </c>
      <c r="N650" s="72">
        <f>IF(
                        C650="INSUMO",
                                        IFERROR(
                                            IF(
                                                INDEX(
                                                    Insumos!C:C,
                                                    MATCH(
                                                        A650&amp;B650,
                                                        Insumos!I:I,
                                                        0)
                                                )="Equipamento",
                                                INDEX(
                                                    Insumos!F:F,
                                                    MATCH(
                                                        A650&amp;B650,
                                                        Insumos!I:I,
                                                        0)
                                                ),
                                                0
                                            ),
                                            "Não encontrado"),
                                        IFERROR(
                                            INDEX(O:O,
                                                MATCH(
                                                    A650&amp;B650,AG:AG,
                                                    0)
                                            ),
                                            "Não encontrado")
                                    )</f>
        <v>0</v>
      </c>
      <c r="O650" s="72">
        <f>N650*G650/1</f>
        <v>0</v>
      </c>
      <c r="P650" s="72">
        <f>IF(
                        C650="INSUMO",
                                        IFERROR(
                                            IF(
                                                INDEX(
                                                    Insumos!C:C,
                                                    MATCH(
                                                        A650&amp;B650,
                                                        Insumos!I:I,
                                                        0)
                                                )="Transporte",
                                                INDEX(
                                                    Insumos!F:F,
                                                    MATCH(
                                                        A650&amp;B650,
                                                        Insumos!I:I,
                                                        0)
                                                ),
                                                0
                                            ),
                                            "Não encontrado"),
                                        IFERROR(
                                            INDEX(Q:Q,
                                                MATCH(
                                                    A650&amp;B650,AG:AG,
                                                    0)
                                            ),
                                            "Não encontrado")
                                    )</f>
        <v>0</v>
      </c>
      <c r="Q650" s="72">
        <f>P650*G650/1</f>
        <v>0</v>
      </c>
      <c r="R650" s="72">
        <f>IF(
                        C650="INSUMO",
                                        IFERROR(
                                            IF(
                                                INDEX(
                                                    Insumos!C:C,
                                                    MATCH(
                                                        A650&amp;B650,
                                                        Insumos!I:I,
                                                        0)
                                                )="Terceirizados",
                                                INDEX(
                                                    Insumos!F:F,
                                                    MATCH(
                                                        A650&amp;B650,
                                                        Insumos!I:I,
                                                        0)
                                                ),
                                                0
                                            ),
                                            "Não encontrado"),
                                        IFERROR(
                                            INDEX(S:S,
                                                MATCH(
                                                    A650&amp;B650,AG:AG,
                                                    0)
                                            ),
                                            "Não encontrado")
                                    )</f>
        <v>0</v>
      </c>
      <c r="S650" s="72">
        <f>R650*G650/1</f>
        <v>0</v>
      </c>
      <c r="T650" s="72">
        <f>IF(
                        C650="INSUMO",
                                        IFERROR(
                                            IF(
                                                INDEX(
                                                    Insumos!C:C,
                                                    MATCH(
                                                        A650&amp;B650,
                                                        Insumos!I:I,
                                                        0)
                                                )="Comissionamento",
                                                INDEX(
                                                    Insumos!F:F,
                                                    MATCH(
                                                        A650&amp;B650,
                                                        Insumos!I:I,
                                                        0)
                                                ),
                                                0
                                            ),
                                            "Não encontrado"),
                                        IFERROR(
                                            INDEX(U:U,
                                                MATCH(
                                                    A650&amp;B650,AG:AG,
                                                    0)
                                            ),
                                            "Não encontrado")
                                    )</f>
        <v>0</v>
      </c>
      <c r="U650" s="72">
        <f>T650*G650/1</f>
        <v>0</v>
      </c>
      <c r="V650" s="72">
        <f>IF(
                        C650="INSUMO",
                                        IFERROR(
                                            IF(
                                                INDEX(
                                                    Insumos!C:C,
                                                    MATCH(
                                                        A650&amp;B650,
                                                        Insumos!I:I,
                                                        0)
                                                )="Verba",
                                                INDEX(
                                                    Insumos!F:F,
                                                    MATCH(
                                                        A650&amp;B650,
                                                        Insumos!I:I,
                                                        0)
                                                ),
                                                0
                                            ),
                                            "Não encontrado"),
                                        IFERROR(
                                            INDEX(W:W,
                                                MATCH(
                                                    A650&amp;B650,AG:AG,
                                                    0)
                                            ),
                                            "Não encontrado")
                                    )</f>
        <v>0</v>
      </c>
      <c r="W650" s="72">
        <f>V650*G650/1</f>
        <v>0</v>
      </c>
      <c r="X650" s="72">
        <f>IF(
                        C650="INSUMO",
                                        IFERROR(
                                            IF(
                                                INDEX(
                                                    Insumos!C:C,
                                                    MATCH(
                                                        A650&amp;B650,
                                                        Insumos!I:I,
                                                        0)
                                                )="Outro",
                                                INDEX(
                                                    Insumos!F:F,
                                                    MATCH(
                                                        A650&amp;B650,
                                                        Insumos!I:I,
                                                        0)
                                                ),
                                                0
                                            ),
                                            "Não encontrado"),
                                        IFERROR(
                                            INDEX(Y:Y,
                                                MATCH(
                                                    A650&amp;B650,AG:AG,
                                                    0)
                                            ),
                                            "Não encontrado")
                                    )</f>
        <v>5.0999999999999996</v>
      </c>
      <c r="Y650" s="72">
        <f>X650*G650/1</f>
        <v>1.3259999999999999E-2</v>
      </c>
      <c r="Z650" s="72">
        <f>IF(
                            C650="INSUMO",
                            IFERROR(
                                INDEX(
                                    Insumos!F:F,
                                    MATCH(
                                        A650&amp;B650,
                                        Insumos!I:I,
                                        0)
                                ),
                                "Não encontrado"),
                            IFERROR(
                                INDEX(AA:AA,
                                    MATCH(
                                        A650&amp;B650,AG:AG,
                                        0)
                                ),
                                "Não encontrado")
                        )</f>
        <v>46.655039200000004</v>
      </c>
      <c r="AA650" s="72">
        <f>G650*Z650</f>
        <v>0.12130310192</v>
      </c>
      <c r="AB650" s="73"/>
      <c r="AC650" s="73"/>
      <c r="AD650" s="70" t="s">
        <v>39</v>
      </c>
      <c r="AE650" s="74"/>
      <c r="AF650" s="74"/>
    </row>
    <row r="651" spans="1:33" x14ac:dyDescent="0.25">
      <c r="A651" s="138" t="s">
        <v>189</v>
      </c>
      <c r="B651" s="60" t="s">
        <v>38</v>
      </c>
      <c r="C651" s="61" t="s">
        <v>86</v>
      </c>
      <c r="D651" s="62" t="s">
        <v>40</v>
      </c>
      <c r="E651" s="62" t="s">
        <v>190</v>
      </c>
      <c r="F651" s="63" t="s">
        <v>90</v>
      </c>
      <c r="G651" s="63">
        <v>5.1999999999999995E-4</v>
      </c>
      <c r="H651" s="64">
        <f>IF(
                        C651="INSUMO",
                                        IFERROR(
                                            IF(
                                                INDEX(
                                                    Insumos!C:C,
                                                    MATCH(
                                                        A651&amp;B651,
                                                        Insumos!I:I,
                                                        0)
                                                )="Material",
                                                INDEX(
                                                    Insumos!F:F,
                                                    MATCH(
                                                        A651&amp;B651,
                                                        Insumos!I:I,
                                                        0)
                                                ),
                                                0
                                            ),
                                            "Não encontrado"),
                                        IFERROR(
                                            INDEX(I:I,
                                                MATCH(
                                                    A651&amp;B651,AG:AG,
                                                    0)
                                            ),
                                            "Não encontrado")
                                    )</f>
        <v>0</v>
      </c>
      <c r="I651" s="64">
        <f>H651*G651/1</f>
        <v>0</v>
      </c>
      <c r="J651" s="64">
        <f t="shared" si="376"/>
        <v>30.794416399999996</v>
      </c>
      <c r="K651" s="64">
        <f t="shared" si="376"/>
        <v>1.6013096527999995E-2</v>
      </c>
      <c r="L651" s="64">
        <f>IF(
                        C651="INSUMO",
                                        IFERROR(
                                            IF(
                                                INDEX(
                                                    Insumos!C:C,
                                                    MATCH(
                                                        A651&amp;B651,
                                                        Insumos!I:I,
                                                        0)
                                                )="Mao_obra",
                                                INDEX(
                                                    Insumos!F:F,
                                                    MATCH(
                                                        A651&amp;B651,
                                                        Insumos!I:I,
                                                        0)
                                                ),
                                                0
                                            ),
                                            "Não encontrado"),
                                        IFERROR(
                                            INDEX(M:M,
                                                MATCH(
                                                    A651&amp;B651,AG:AG,
                                                    0)
                                            ),
                                            "Não encontrado")
                                    )</f>
        <v>25.694416399999998</v>
      </c>
      <c r="M651" s="64">
        <f>L651*G651/1</f>
        <v>1.3361096527999997E-2</v>
      </c>
      <c r="N651" s="64">
        <f>IF(
                        C651="INSUMO",
                                        IFERROR(
                                            IF(
                                                INDEX(
                                                    Insumos!C:C,
                                                    MATCH(
                                                        A651&amp;B651,
                                                        Insumos!I:I,
                                                        0)
                                                )="Equipamento",
                                                INDEX(
                                                    Insumos!F:F,
                                                    MATCH(
                                                        A651&amp;B651,
                                                        Insumos!I:I,
                                                        0)
                                                ),
                                                0
                                            ),
                                            "Não encontrado"),
                                        IFERROR(
                                            INDEX(O:O,
                                                MATCH(
                                                    A651&amp;B651,AG:AG,
                                                    0)
                                            ),
                                            "Não encontrado")
                                    )</f>
        <v>0</v>
      </c>
      <c r="O651" s="64">
        <f>N651*G651/1</f>
        <v>0</v>
      </c>
      <c r="P651" s="64">
        <f>IF(
                        C651="INSUMO",
                                        IFERROR(
                                            IF(
                                                INDEX(
                                                    Insumos!C:C,
                                                    MATCH(
                                                        A651&amp;B651,
                                                        Insumos!I:I,
                                                        0)
                                                )="Transporte",
                                                INDEX(
                                                    Insumos!F:F,
                                                    MATCH(
                                                        A651&amp;B651,
                                                        Insumos!I:I,
                                                        0)
                                                ),
                                                0
                                            ),
                                            "Não encontrado"),
                                        IFERROR(
                                            INDEX(Q:Q,
                                                MATCH(
                                                    A651&amp;B651,AG:AG,
                                                    0)
                                            ),
                                            "Não encontrado")
                                    )</f>
        <v>0</v>
      </c>
      <c r="Q651" s="64">
        <f>P651*G651/1</f>
        <v>0</v>
      </c>
      <c r="R651" s="64">
        <f>IF(
                        C651="INSUMO",
                                        IFERROR(
                                            IF(
                                                INDEX(
                                                    Insumos!C:C,
                                                    MATCH(
                                                        A651&amp;B651,
                                                        Insumos!I:I,
                                                        0)
                                                )="Terceirizados",
                                                INDEX(
                                                    Insumos!F:F,
                                                    MATCH(
                                                        A651&amp;B651,
                                                        Insumos!I:I,
                                                        0)
                                                ),
                                                0
                                            ),
                                            "Não encontrado"),
                                        IFERROR(
                                            INDEX(S:S,
                                                MATCH(
                                                    A651&amp;B651,AG:AG,
                                                    0)
                                            ),
                                            "Não encontrado")
                                    )</f>
        <v>0</v>
      </c>
      <c r="S651" s="64">
        <f>R651*G651/1</f>
        <v>0</v>
      </c>
      <c r="T651" s="64">
        <f>IF(
                        C651="INSUMO",
                                        IFERROR(
                                            IF(
                                                INDEX(
                                                    Insumos!C:C,
                                                    MATCH(
                                                        A651&amp;B651,
                                                        Insumos!I:I,
                                                        0)
                                                )="Comissionamento",
                                                INDEX(
                                                    Insumos!F:F,
                                                    MATCH(
                                                        A651&amp;B651,
                                                        Insumos!I:I,
                                                        0)
                                                ),
                                                0
                                            ),
                                            "Não encontrado"),
                                        IFERROR(
                                            INDEX(U:U,
                                                MATCH(
                                                    A651&amp;B651,AG:AG,
                                                    0)
                                            ),
                                            "Não encontrado")
                                    )</f>
        <v>0</v>
      </c>
      <c r="U651" s="64">
        <f>T651*G651/1</f>
        <v>0</v>
      </c>
      <c r="V651" s="64">
        <f>IF(
                        C651="INSUMO",
                                        IFERROR(
                                            IF(
                                                INDEX(
                                                    Insumos!C:C,
                                                    MATCH(
                                                        A651&amp;B651,
                                                        Insumos!I:I,
                                                        0)
                                                )="Verba",
                                                INDEX(
                                                    Insumos!F:F,
                                                    MATCH(
                                                        A651&amp;B651,
                                                        Insumos!I:I,
                                                        0)
                                                ),
                                                0
                                            ),
                                            "Não encontrado"),
                                        IFERROR(
                                            INDEX(W:W,
                                                MATCH(
                                                    A651&amp;B651,AG:AG,
                                                    0)
                                            ),
                                            "Não encontrado")
                                    )</f>
        <v>0</v>
      </c>
      <c r="W651" s="64">
        <f>V651*G651/1</f>
        <v>0</v>
      </c>
      <c r="X651" s="64">
        <f>IF(
                        C651="INSUMO",
                                        IFERROR(
                                            IF(
                                                INDEX(
                                                    Insumos!C:C,
                                                    MATCH(
                                                        A651&amp;B651,
                                                        Insumos!I:I,
                                                        0)
                                                )="Outro",
                                                INDEX(
                                                    Insumos!F:F,
                                                    MATCH(
                                                        A651&amp;B651,
                                                        Insumos!I:I,
                                                        0)
                                                ),
                                                0
                                            ),
                                            "Não encontrado"),
                                        IFERROR(
                                            INDEX(Y:Y,
                                                MATCH(
                                                    A651&amp;B651,AG:AG,
                                                    0)
                                            ),
                                            "Não encontrado")
                                    )</f>
        <v>5.0999999999999996</v>
      </c>
      <c r="Y651" s="64">
        <f>X651*G651/1</f>
        <v>2.6519999999999994E-3</v>
      </c>
      <c r="Z651" s="64">
        <f>IF(
                            C651="INSUMO",
                            IFERROR(
                                INDEX(
                                    Insumos!F:F,
                                    MATCH(
                                        A651&amp;B651,
                                        Insumos!I:I,
                                        0)
                                ),
                                "Não encontrado"),
                            IFERROR(
                                INDEX(AA:AA,
                                    MATCH(
                                        A651&amp;B651,AG:AG,
                                        0)
                                ),
                                "Não encontrado")
                        )</f>
        <v>30.794416399999999</v>
      </c>
      <c r="AA651" s="64">
        <f>G651*Z651</f>
        <v>1.6013096527999999E-2</v>
      </c>
      <c r="AB651" s="65"/>
      <c r="AC651" s="65"/>
      <c r="AD651" s="62" t="s">
        <v>39</v>
      </c>
      <c r="AE651" s="66"/>
      <c r="AF651" s="66"/>
    </row>
    <row r="652" spans="1:33" x14ac:dyDescent="0.25">
      <c r="A652" s="137" t="s">
        <v>720</v>
      </c>
      <c r="B652" s="68" t="s">
        <v>38</v>
      </c>
      <c r="C652" s="69" t="s">
        <v>45</v>
      </c>
      <c r="D652" s="70" t="s">
        <v>40</v>
      </c>
      <c r="E652" s="70" t="s">
        <v>721</v>
      </c>
      <c r="F652" s="71" t="s">
        <v>102</v>
      </c>
      <c r="G652" s="71">
        <v>1.0401</v>
      </c>
      <c r="H652" s="72">
        <f>IF(
                        C652="INSUMO",
                                        IFERROR(
                                            IF(
                                                INDEX(
                                                    Insumos!C:C,
                                                    MATCH(
                                                        A652&amp;B652,
                                                        Insumos!I:I,
                                                        0)
                                                )="Material",
                                                INDEX(
                                                    Insumos!F:F,
                                                    MATCH(
                                                        A652&amp;B652,
                                                        Insumos!I:I,
                                                        0)
                                                ),
                                                0
                                            ),
                                            "Não encontrado"),
                                        IFERROR(
                                            INDEX(I:I,
                                                MATCH(
                                                    A652&amp;B652,AG:AG,
                                                    0)
                                            ),
                                            "Não encontrado")
                                    )</f>
        <v>18.940000000000001</v>
      </c>
      <c r="I652" s="72">
        <f>H652*G652/1</f>
        <v>19.699494000000001</v>
      </c>
      <c r="J652" s="72">
        <f t="shared" si="376"/>
        <v>0</v>
      </c>
      <c r="K652" s="72">
        <f t="shared" si="376"/>
        <v>0</v>
      </c>
      <c r="L652" s="72">
        <f>IF(
                        C652="INSUMO",
                                        IFERROR(
                                            IF(
                                                INDEX(
                                                    Insumos!C:C,
                                                    MATCH(
                                                        A652&amp;B652,
                                                        Insumos!I:I,
                                                        0)
                                                )="Mao_obra",
                                                INDEX(
                                                    Insumos!F:F,
                                                    MATCH(
                                                        A652&amp;B652,
                                                        Insumos!I:I,
                                                        0)
                                                ),
                                                0
                                            ),
                                            "Não encontrado"),
                                        IFERROR(
                                            INDEX(M:M,
                                                MATCH(
                                                    A652&amp;B652,AG:AG,
                                                    0)
                                            ),
                                            "Não encontrado")
                                    )</f>
        <v>0</v>
      </c>
      <c r="M652" s="72">
        <f>L652*G652/1</f>
        <v>0</v>
      </c>
      <c r="N652" s="72">
        <f>IF(
                        C652="INSUMO",
                                        IFERROR(
                                            IF(
                                                INDEX(
                                                    Insumos!C:C,
                                                    MATCH(
                                                        A652&amp;B652,
                                                        Insumos!I:I,
                                                        0)
                                                )="Equipamento",
                                                INDEX(
                                                    Insumos!F:F,
                                                    MATCH(
                                                        A652&amp;B652,
                                                        Insumos!I:I,
                                                        0)
                                                ),
                                                0
                                            ),
                                            "Não encontrado"),
                                        IFERROR(
                                            INDEX(O:O,
                                                MATCH(
                                                    A652&amp;B652,AG:AG,
                                                    0)
                                            ),
                                            "Não encontrado")
                                    )</f>
        <v>0</v>
      </c>
      <c r="O652" s="72">
        <f>N652*G652/1</f>
        <v>0</v>
      </c>
      <c r="P652" s="72">
        <f>IF(
                        C652="INSUMO",
                                        IFERROR(
                                            IF(
                                                INDEX(
                                                    Insumos!C:C,
                                                    MATCH(
                                                        A652&amp;B652,
                                                        Insumos!I:I,
                                                        0)
                                                )="Transporte",
                                                INDEX(
                                                    Insumos!F:F,
                                                    MATCH(
                                                        A652&amp;B652,
                                                        Insumos!I:I,
                                                        0)
                                                ),
                                                0
                                            ),
                                            "Não encontrado"),
                                        IFERROR(
                                            INDEX(Q:Q,
                                                MATCH(
                                                    A652&amp;B652,AG:AG,
                                                    0)
                                            ),
                                            "Não encontrado")
                                    )</f>
        <v>0</v>
      </c>
      <c r="Q652" s="72">
        <f>P652*G652/1</f>
        <v>0</v>
      </c>
      <c r="R652" s="72">
        <f>IF(
                        C652="INSUMO",
                                        IFERROR(
                                            IF(
                                                INDEX(
                                                    Insumos!C:C,
                                                    MATCH(
                                                        A652&amp;B652,
                                                        Insumos!I:I,
                                                        0)
                                                )="Terceirizados",
                                                INDEX(
                                                    Insumos!F:F,
                                                    MATCH(
                                                        A652&amp;B652,
                                                        Insumos!I:I,
                                                        0)
                                                ),
                                                0
                                            ),
                                            "Não encontrado"),
                                        IFERROR(
                                            INDEX(S:S,
                                                MATCH(
                                                    A652&amp;B652,AG:AG,
                                                    0)
                                            ),
                                            "Não encontrado")
                                    )</f>
        <v>0</v>
      </c>
      <c r="S652" s="72">
        <f>R652*G652/1</f>
        <v>0</v>
      </c>
      <c r="T652" s="72">
        <f>IF(
                        C652="INSUMO",
                                        IFERROR(
                                            IF(
                                                INDEX(
                                                    Insumos!C:C,
                                                    MATCH(
                                                        A652&amp;B652,
                                                        Insumos!I:I,
                                                        0)
                                                )="Comissionamento",
                                                INDEX(
                                                    Insumos!F:F,
                                                    MATCH(
                                                        A652&amp;B652,
                                                        Insumos!I:I,
                                                        0)
                                                ),
                                                0
                                            ),
                                            "Não encontrado"),
                                        IFERROR(
                                            INDEX(U:U,
                                                MATCH(
                                                    A652&amp;B652,AG:AG,
                                                    0)
                                            ),
                                            "Não encontrado")
                                    )</f>
        <v>0</v>
      </c>
      <c r="U652" s="72">
        <f>T652*G652/1</f>
        <v>0</v>
      </c>
      <c r="V652" s="72">
        <f>IF(
                        C652="INSUMO",
                                        IFERROR(
                                            IF(
                                                INDEX(
                                                    Insumos!C:C,
                                                    MATCH(
                                                        A652&amp;B652,
                                                        Insumos!I:I,
                                                        0)
                                                )="Verba",
                                                INDEX(
                                                    Insumos!F:F,
                                                    MATCH(
                                                        A652&amp;B652,
                                                        Insumos!I:I,
                                                        0)
                                                ),
                                                0
                                            ),
                                            "Não encontrado"),
                                        IFERROR(
                                            INDEX(W:W,
                                                MATCH(
                                                    A652&amp;B652,AG:AG,
                                                    0)
                                            ),
                                            "Não encontrado")
                                    )</f>
        <v>0</v>
      </c>
      <c r="W652" s="72">
        <f>V652*G652/1</f>
        <v>0</v>
      </c>
      <c r="X652" s="72">
        <f>IF(
                        C652="INSUMO",
                                        IFERROR(
                                            IF(
                                                INDEX(
                                                    Insumos!C:C,
                                                    MATCH(
                                                        A652&amp;B652,
                                                        Insumos!I:I,
                                                        0)
                                                )="Outro",
                                                INDEX(
                                                    Insumos!F:F,
                                                    MATCH(
                                                        A652&amp;B652,
                                                        Insumos!I:I,
                                                        0)
                                                ),
                                                0
                                            ),
                                            "Não encontrado"),
                                        IFERROR(
                                            INDEX(Y:Y,
                                                MATCH(
                                                    A652&amp;B652,AG:AG,
                                                    0)
                                            ),
                                            "Não encontrado")
                                    )</f>
        <v>0</v>
      </c>
      <c r="Y652" s="72">
        <f>X652*G652/1</f>
        <v>0</v>
      </c>
      <c r="Z652" s="72">
        <f>IF(
                            C652="INSUMO",
                            IFERROR(
                                INDEX(
                                    Insumos!F:F,
                                    MATCH(
                                        A652&amp;B652,
                                        Insumos!I:I,
                                        0)
                                ),
                                "Não encontrado"),
                            IFERROR(
                                INDEX(AA:AA,
                                    MATCH(
                                        A652&amp;B652,AG:AG,
                                        0)
                                ),
                                "Não encontrado")
                        )</f>
        <v>18.940000000000001</v>
      </c>
      <c r="AA652" s="72">
        <f>G652*Z652</f>
        <v>19.699494000000001</v>
      </c>
      <c r="AB652" s="73"/>
      <c r="AC652" s="73"/>
      <c r="AD652" s="70" t="s">
        <v>39</v>
      </c>
      <c r="AE652" s="74"/>
      <c r="AF652" s="74"/>
    </row>
    <row r="653" spans="1:33" x14ac:dyDescent="0.25">
      <c r="A653" s="136" t="s">
        <v>722</v>
      </c>
      <c r="B653" s="51" t="s">
        <v>38</v>
      </c>
      <c r="C653" s="52" t="s">
        <v>39</v>
      </c>
      <c r="D653" s="53" t="s">
        <v>40</v>
      </c>
      <c r="E653" s="53" t="s">
        <v>723</v>
      </c>
      <c r="F653" s="54" t="s">
        <v>78</v>
      </c>
      <c r="G653" s="55"/>
      <c r="H653" s="56"/>
      <c r="I653" s="56">
        <f>SUM(I654:I657)</f>
        <v>39098.065882670002</v>
      </c>
      <c r="J653" s="56"/>
      <c r="K653" s="56">
        <f>SUM(K654:K657)</f>
        <v>853.08986277814688</v>
      </c>
      <c r="L653" s="56"/>
      <c r="M653" s="56">
        <f>SUM(M654:M657)</f>
        <v>709.79153577543002</v>
      </c>
      <c r="N653" s="56"/>
      <c r="O653" s="56">
        <f>SUM(O654:O657)</f>
        <v>36.688542002716801</v>
      </c>
      <c r="P653" s="56"/>
      <c r="Q653" s="56">
        <f>SUM(Q654:Q657)</f>
        <v>0</v>
      </c>
      <c r="R653" s="56"/>
      <c r="S653" s="56">
        <f>SUM(S654:S657)</f>
        <v>0</v>
      </c>
      <c r="T653" s="56"/>
      <c r="U653" s="56">
        <f>SUM(U654:U657)</f>
        <v>0</v>
      </c>
      <c r="V653" s="56"/>
      <c r="W653" s="56">
        <f>SUM(W654:W657)</f>
        <v>0</v>
      </c>
      <c r="X653" s="56"/>
      <c r="Y653" s="56">
        <f>SUM(Y654:Y657)</f>
        <v>106.609785</v>
      </c>
      <c r="Z653" s="56"/>
      <c r="AA653" s="56">
        <f>SUM(AA654:AA657)</f>
        <v>39951.155745448144</v>
      </c>
      <c r="AB653" s="57" t="s">
        <v>39</v>
      </c>
      <c r="AC653" s="57"/>
      <c r="AD653" s="53" t="s">
        <v>39</v>
      </c>
      <c r="AE653" s="58" t="s">
        <v>39</v>
      </c>
      <c r="AF653" s="58" t="s">
        <v>724</v>
      </c>
      <c r="AG653" t="str">
        <f>A653&amp;B653&amp;C653</f>
        <v>102108SINAPI</v>
      </c>
    </row>
    <row r="654" spans="1:33" x14ac:dyDescent="0.25">
      <c r="A654" s="137" t="s">
        <v>191</v>
      </c>
      <c r="B654" s="68" t="s">
        <v>38</v>
      </c>
      <c r="C654" s="69" t="s">
        <v>86</v>
      </c>
      <c r="D654" s="70" t="s">
        <v>40</v>
      </c>
      <c r="E654" s="70" t="s">
        <v>192</v>
      </c>
      <c r="F654" s="71" t="s">
        <v>90</v>
      </c>
      <c r="G654" s="71">
        <v>10.300800000000001</v>
      </c>
      <c r="H654" s="72">
        <f>IF(
                        C654="INSUMO",
                                        IFERROR(
                                            IF(
                                                INDEX(
                                                    Insumos!C:C,
                                                    MATCH(
                                                        A654&amp;B654,
                                                        Insumos!I:I,
                                                        0)
                                                )="Material",
                                                INDEX(
                                                    Insumos!F:F,
                                                    MATCH(
                                                        A654&amp;B654,
                                                        Insumos!I:I,
                                                        0)
                                                ),
                                                0
                                            ),
                                            "Não encontrado"),
                                        IFERROR(
                                            INDEX(I:I,
                                                MATCH(
                                                    A654&amp;B654,AG:AG,
                                                    0)
                                            ),
                                            "Não encontrado")
                                    )</f>
        <v>0</v>
      </c>
      <c r="I654" s="72">
        <f>H654*G654/1</f>
        <v>0</v>
      </c>
      <c r="J654" s="72">
        <f t="shared" ref="J654:K657" si="377">T654 + N654 + L654 + X654 + R654 + P654 + V654</f>
        <v>46.655039200000004</v>
      </c>
      <c r="K654" s="72">
        <f t="shared" si="377"/>
        <v>480.58422779136009</v>
      </c>
      <c r="L654" s="72">
        <f>IF(
                        C654="INSUMO",
                                        IFERROR(
                                            IF(
                                                INDEX(
                                                    Insumos!C:C,
                                                    MATCH(
                                                        A654&amp;B654,
                                                        Insumos!I:I,
                                                        0)
                                                )="Mao_obra",
                                                INDEX(
                                                    Insumos!F:F,
                                                    MATCH(
                                                        A654&amp;B654,
                                                        Insumos!I:I,
                                                        0)
                                                ),
                                                0
                                            ),
                                            "Não encontrado"),
                                        IFERROR(
                                            INDEX(M:M,
                                                MATCH(
                                                    A654&amp;B654,AG:AG,
                                                    0)
                                            ),
                                            "Não encontrado")
                                    )</f>
        <v>41.555039200000003</v>
      </c>
      <c r="M654" s="72">
        <f>L654*G654/1</f>
        <v>428.05014779136008</v>
      </c>
      <c r="N654" s="72">
        <f>IF(
                        C654="INSUMO",
                                        IFERROR(
                                            IF(
                                                INDEX(
                                                    Insumos!C:C,
                                                    MATCH(
                                                        A654&amp;B654,
                                                        Insumos!I:I,
                                                        0)
                                                )="Equipamento",
                                                INDEX(
                                                    Insumos!F:F,
                                                    MATCH(
                                                        A654&amp;B654,
                                                        Insumos!I:I,
                                                        0)
                                                ),
                                                0
                                            ),
                                            "Não encontrado"),
                                        IFERROR(
                                            INDEX(O:O,
                                                MATCH(
                                                    A654&amp;B654,AG:AG,
                                                    0)
                                            ),
                                            "Não encontrado")
                                    )</f>
        <v>0</v>
      </c>
      <c r="O654" s="72">
        <f>N654*G654/1</f>
        <v>0</v>
      </c>
      <c r="P654" s="72">
        <f>IF(
                        C654="INSUMO",
                                        IFERROR(
                                            IF(
                                                INDEX(
                                                    Insumos!C:C,
                                                    MATCH(
                                                        A654&amp;B654,
                                                        Insumos!I:I,
                                                        0)
                                                )="Transporte",
                                                INDEX(
                                                    Insumos!F:F,
                                                    MATCH(
                                                        A654&amp;B654,
                                                        Insumos!I:I,
                                                        0)
                                                ),
                                                0
                                            ),
                                            "Não encontrado"),
                                        IFERROR(
                                            INDEX(Q:Q,
                                                MATCH(
                                                    A654&amp;B654,AG:AG,
                                                    0)
                                            ),
                                            "Não encontrado")
                                    )</f>
        <v>0</v>
      </c>
      <c r="Q654" s="72">
        <f>P654*G654/1</f>
        <v>0</v>
      </c>
      <c r="R654" s="72">
        <f>IF(
                        C654="INSUMO",
                                        IFERROR(
                                            IF(
                                                INDEX(
                                                    Insumos!C:C,
                                                    MATCH(
                                                        A654&amp;B654,
                                                        Insumos!I:I,
                                                        0)
                                                )="Terceirizados",
                                                INDEX(
                                                    Insumos!F:F,
                                                    MATCH(
                                                        A654&amp;B654,
                                                        Insumos!I:I,
                                                        0)
                                                ),
                                                0
                                            ),
                                            "Não encontrado"),
                                        IFERROR(
                                            INDEX(S:S,
                                                MATCH(
                                                    A654&amp;B654,AG:AG,
                                                    0)
                                            ),
                                            "Não encontrado")
                                    )</f>
        <v>0</v>
      </c>
      <c r="S654" s="72">
        <f>R654*G654/1</f>
        <v>0</v>
      </c>
      <c r="T654" s="72">
        <f>IF(
                        C654="INSUMO",
                                        IFERROR(
                                            IF(
                                                INDEX(
                                                    Insumos!C:C,
                                                    MATCH(
                                                        A654&amp;B654,
                                                        Insumos!I:I,
                                                        0)
                                                )="Comissionamento",
                                                INDEX(
                                                    Insumos!F:F,
                                                    MATCH(
                                                        A654&amp;B654,
                                                        Insumos!I:I,
                                                        0)
                                                ),
                                                0
                                            ),
                                            "Não encontrado"),
                                        IFERROR(
                                            INDEX(U:U,
                                                MATCH(
                                                    A654&amp;B654,AG:AG,
                                                    0)
                                            ),
                                            "Não encontrado")
                                    )</f>
        <v>0</v>
      </c>
      <c r="U654" s="72">
        <f>T654*G654/1</f>
        <v>0</v>
      </c>
      <c r="V654" s="72">
        <f>IF(
                        C654="INSUMO",
                                        IFERROR(
                                            IF(
                                                INDEX(
                                                    Insumos!C:C,
                                                    MATCH(
                                                        A654&amp;B654,
                                                        Insumos!I:I,
                                                        0)
                                                )="Verba",
                                                INDEX(
                                                    Insumos!F:F,
                                                    MATCH(
                                                        A654&amp;B654,
                                                        Insumos!I:I,
                                                        0)
                                                ),
                                                0
                                            ),
                                            "Não encontrado"),
                                        IFERROR(
                                            INDEX(W:W,
                                                MATCH(
                                                    A654&amp;B654,AG:AG,
                                                    0)
                                            ),
                                            "Não encontrado")
                                    )</f>
        <v>0</v>
      </c>
      <c r="W654" s="72">
        <f>V654*G654/1</f>
        <v>0</v>
      </c>
      <c r="X654" s="72">
        <f>IF(
                        C654="INSUMO",
                                        IFERROR(
                                            IF(
                                                INDEX(
                                                    Insumos!C:C,
                                                    MATCH(
                                                        A654&amp;B654,
                                                        Insumos!I:I,
                                                        0)
                                                )="Outro",
                                                INDEX(
                                                    Insumos!F:F,
                                                    MATCH(
                                                        A654&amp;B654,
                                                        Insumos!I:I,
                                                        0)
                                                ),
                                                0
                                            ),
                                            "Não encontrado"),
                                        IFERROR(
                                            INDEX(Y:Y,
                                                MATCH(
                                                    A654&amp;B654,AG:AG,
                                                    0)
                                            ),
                                            "Não encontrado")
                                    )</f>
        <v>5.0999999999999996</v>
      </c>
      <c r="Y654" s="72">
        <f>X654*G654/1</f>
        <v>52.534080000000003</v>
      </c>
      <c r="Z654" s="72">
        <f>IF(
                            C654="INSUMO",
                            IFERROR(
                                INDEX(
                                    Insumos!F:F,
                                    MATCH(
                                        A654&amp;B654,
                                        Insumos!I:I,
                                        0)
                                ),
                                "Não encontrado"),
                            IFERROR(
                                INDEX(AA:AA,
                                    MATCH(
                                        A654&amp;B654,AG:AG,
                                        0)
                                ),
                                "Não encontrado")
                        )</f>
        <v>46.655039200000004</v>
      </c>
      <c r="AA654" s="72">
        <f>G654*Z654</f>
        <v>480.58422779136009</v>
      </c>
      <c r="AB654" s="73"/>
      <c r="AC654" s="73"/>
      <c r="AD654" s="70" t="s">
        <v>39</v>
      </c>
      <c r="AE654" s="74"/>
      <c r="AF654" s="74"/>
    </row>
    <row r="655" spans="1:33" x14ac:dyDescent="0.25">
      <c r="A655" s="138" t="s">
        <v>189</v>
      </c>
      <c r="B655" s="60" t="s">
        <v>38</v>
      </c>
      <c r="C655" s="61" t="s">
        <v>86</v>
      </c>
      <c r="D655" s="62" t="s">
        <v>40</v>
      </c>
      <c r="E655" s="62" t="s">
        <v>190</v>
      </c>
      <c r="F655" s="63" t="s">
        <v>90</v>
      </c>
      <c r="G655" s="63">
        <v>10.300800000000001</v>
      </c>
      <c r="H655" s="64">
        <f>IF(
                        C655="INSUMO",
                                        IFERROR(
                                            IF(
                                                INDEX(
                                                    Insumos!C:C,
                                                    MATCH(
                                                        A655&amp;B655,
                                                        Insumos!I:I,
                                                        0)
                                                )="Material",
                                                INDEX(
                                                    Insumos!F:F,
                                                    MATCH(
                                                        A655&amp;B655,
                                                        Insumos!I:I,
                                                        0)
                                                ),
                                                0
                                            ),
                                            "Não encontrado"),
                                        IFERROR(
                                            INDEX(I:I,
                                                MATCH(
                                                    A655&amp;B655,AG:AG,
                                                    0)
                                            ),
                                            "Não encontrado")
                                    )</f>
        <v>0</v>
      </c>
      <c r="I655" s="64">
        <f>H655*G655/1</f>
        <v>0</v>
      </c>
      <c r="J655" s="64">
        <f t="shared" si="377"/>
        <v>30.794416399999996</v>
      </c>
      <c r="K655" s="64">
        <f t="shared" si="377"/>
        <v>317.20712445312</v>
      </c>
      <c r="L655" s="64">
        <f>IF(
                        C655="INSUMO",
                                        IFERROR(
                                            IF(
                                                INDEX(
                                                    Insumos!C:C,
                                                    MATCH(
                                                        A655&amp;B655,
                                                        Insumos!I:I,
                                                        0)
                                                )="Mao_obra",
                                                INDEX(
                                                    Insumos!F:F,
                                                    MATCH(
                                                        A655&amp;B655,
                                                        Insumos!I:I,
                                                        0)
                                                ),
                                                0
                                            ),
                                            "Não encontrado"),
                                        IFERROR(
                                            INDEX(M:M,
                                                MATCH(
                                                    A655&amp;B655,AG:AG,
                                                    0)
                                            ),
                                            "Não encontrado")
                                    )</f>
        <v>25.694416399999998</v>
      </c>
      <c r="M655" s="64">
        <f>L655*G655/1</f>
        <v>264.67304445311999</v>
      </c>
      <c r="N655" s="64">
        <f>IF(
                        C655="INSUMO",
                                        IFERROR(
                                            IF(
                                                INDEX(
                                                    Insumos!C:C,
                                                    MATCH(
                                                        A655&amp;B655,
                                                        Insumos!I:I,
                                                        0)
                                                )="Equipamento",
                                                INDEX(
                                                    Insumos!F:F,
                                                    MATCH(
                                                        A655&amp;B655,
                                                        Insumos!I:I,
                                                        0)
                                                ),
                                                0
                                            ),
                                            "Não encontrado"),
                                        IFERROR(
                                            INDEX(O:O,
                                                MATCH(
                                                    A655&amp;B655,AG:AG,
                                                    0)
                                            ),
                                            "Não encontrado")
                                    )</f>
        <v>0</v>
      </c>
      <c r="O655" s="64">
        <f>N655*G655/1</f>
        <v>0</v>
      </c>
      <c r="P655" s="64">
        <f>IF(
                        C655="INSUMO",
                                        IFERROR(
                                            IF(
                                                INDEX(
                                                    Insumos!C:C,
                                                    MATCH(
                                                        A655&amp;B655,
                                                        Insumos!I:I,
                                                        0)
                                                )="Transporte",
                                                INDEX(
                                                    Insumos!F:F,
                                                    MATCH(
                                                        A655&amp;B655,
                                                        Insumos!I:I,
                                                        0)
                                                ),
                                                0
                                            ),
                                            "Não encontrado"),
                                        IFERROR(
                                            INDEX(Q:Q,
                                                MATCH(
                                                    A655&amp;B655,AG:AG,
                                                    0)
                                            ),
                                            "Não encontrado")
                                    )</f>
        <v>0</v>
      </c>
      <c r="Q655" s="64">
        <f>P655*G655/1</f>
        <v>0</v>
      </c>
      <c r="R655" s="64">
        <f>IF(
                        C655="INSUMO",
                                        IFERROR(
                                            IF(
                                                INDEX(
                                                    Insumos!C:C,
                                                    MATCH(
                                                        A655&amp;B655,
                                                        Insumos!I:I,
                                                        0)
                                                )="Terceirizados",
                                                INDEX(
                                                    Insumos!F:F,
                                                    MATCH(
                                                        A655&amp;B655,
                                                        Insumos!I:I,
                                                        0)
                                                ),
                                                0
                                            ),
                                            "Não encontrado"),
                                        IFERROR(
                                            INDEX(S:S,
                                                MATCH(
                                                    A655&amp;B655,AG:AG,
                                                    0)
                                            ),
                                            "Não encontrado")
                                    )</f>
        <v>0</v>
      </c>
      <c r="S655" s="64">
        <f>R655*G655/1</f>
        <v>0</v>
      </c>
      <c r="T655" s="64">
        <f>IF(
                        C655="INSUMO",
                                        IFERROR(
                                            IF(
                                                INDEX(
                                                    Insumos!C:C,
                                                    MATCH(
                                                        A655&amp;B655,
                                                        Insumos!I:I,
                                                        0)
                                                )="Comissionamento",
                                                INDEX(
                                                    Insumos!F:F,
                                                    MATCH(
                                                        A655&amp;B655,
                                                        Insumos!I:I,
                                                        0)
                                                ),
                                                0
                                            ),
                                            "Não encontrado"),
                                        IFERROR(
                                            INDEX(U:U,
                                                MATCH(
                                                    A655&amp;B655,AG:AG,
                                                    0)
                                            ),
                                            "Não encontrado")
                                    )</f>
        <v>0</v>
      </c>
      <c r="U655" s="64">
        <f>T655*G655/1</f>
        <v>0</v>
      </c>
      <c r="V655" s="64">
        <f>IF(
                        C655="INSUMO",
                                        IFERROR(
                                            IF(
                                                INDEX(
                                                    Insumos!C:C,
                                                    MATCH(
                                                        A655&amp;B655,
                                                        Insumos!I:I,
                                                        0)
                                                )="Verba",
                                                INDEX(
                                                    Insumos!F:F,
                                                    MATCH(
                                                        A655&amp;B655,
                                                        Insumos!I:I,
                                                        0)
                                                ),
                                                0
                                            ),
                                            "Não encontrado"),
                                        IFERROR(
                                            INDEX(W:W,
                                                MATCH(
                                                    A655&amp;B655,AG:AG,
                                                    0)
                                            ),
                                            "Não encontrado")
                                    )</f>
        <v>0</v>
      </c>
      <c r="W655" s="64">
        <f>V655*G655/1</f>
        <v>0</v>
      </c>
      <c r="X655" s="64">
        <f>IF(
                        C655="INSUMO",
                                        IFERROR(
                                            IF(
                                                INDEX(
                                                    Insumos!C:C,
                                                    MATCH(
                                                        A655&amp;B655,
                                                        Insumos!I:I,
                                                        0)
                                                )="Outro",
                                                INDEX(
                                                    Insumos!F:F,
                                                    MATCH(
                                                        A655&amp;B655,
                                                        Insumos!I:I,
                                                        0)
                                                ),
                                                0
                                            ),
                                            "Não encontrado"),
                                        IFERROR(
                                            INDEX(Y:Y,
                                                MATCH(
                                                    A655&amp;B655,AG:AG,
                                                    0)
                                            ),
                                            "Não encontrado")
                                    )</f>
        <v>5.0999999999999996</v>
      </c>
      <c r="Y655" s="64">
        <f>X655*G655/1</f>
        <v>52.534080000000003</v>
      </c>
      <c r="Z655" s="64">
        <f>IF(
                            C655="INSUMO",
                            IFERROR(
                                INDEX(
                                    Insumos!F:F,
                                    MATCH(
                                        A655&amp;B655,
                                        Insumos!I:I,
                                        0)
                                ),
                                "Não encontrado"),
                            IFERROR(
                                INDEX(AA:AA,
                                    MATCH(
                                        A655&amp;B655,AG:AG,
                                        0)
                                ),
                                "Não encontrado")
                        )</f>
        <v>30.794416399999999</v>
      </c>
      <c r="AA655" s="64">
        <f>G655*Z655</f>
        <v>317.20712445312</v>
      </c>
      <c r="AB655" s="65"/>
      <c r="AC655" s="65"/>
      <c r="AD655" s="62" t="s">
        <v>39</v>
      </c>
      <c r="AE655" s="66"/>
      <c r="AF655" s="66"/>
    </row>
    <row r="656" spans="1:33" x14ac:dyDescent="0.25">
      <c r="A656" s="137" t="s">
        <v>725</v>
      </c>
      <c r="B656" s="68" t="s">
        <v>38</v>
      </c>
      <c r="C656" s="69" t="s">
        <v>45</v>
      </c>
      <c r="D656" s="70" t="s">
        <v>40</v>
      </c>
      <c r="E656" s="70" t="s">
        <v>726</v>
      </c>
      <c r="F656" s="71" t="s">
        <v>78</v>
      </c>
      <c r="G656" s="71">
        <v>1</v>
      </c>
      <c r="H656" s="72">
        <f>IF(
                        C656="INSUMO",
                                        IFERROR(
                                            IF(
                                                INDEX(
                                                    Insumos!C:C,
                                                    MATCH(
                                                        A656&amp;B656,
                                                        Insumos!I:I,
                                                        0)
                                                )="Material",
                                                INDEX(
                                                    Insumos!F:F,
                                                    MATCH(
                                                        A656&amp;B656,
                                                        Insumos!I:I,
                                                        0)
                                                ),
                                                0
                                            ),
                                            "Não encontrado"),
                                        IFERROR(
                                            INDEX(I:I,
                                                MATCH(
                                                    A656&amp;B656,AG:AG,
                                                    0)
                                            ),
                                            "Não encontrado")
                                    )</f>
        <v>39024.29</v>
      </c>
      <c r="I656" s="72">
        <f>H656*G656/1</f>
        <v>39024.29</v>
      </c>
      <c r="J656" s="72">
        <f t="shared" si="377"/>
        <v>0</v>
      </c>
      <c r="K656" s="72">
        <f t="shared" si="377"/>
        <v>0</v>
      </c>
      <c r="L656" s="72">
        <f>IF(
                        C656="INSUMO",
                                        IFERROR(
                                            IF(
                                                INDEX(
                                                    Insumos!C:C,
                                                    MATCH(
                                                        A656&amp;B656,
                                                        Insumos!I:I,
                                                        0)
                                                )="Mao_obra",
                                                INDEX(
                                                    Insumos!F:F,
                                                    MATCH(
                                                        A656&amp;B656,
                                                        Insumos!I:I,
                                                        0)
                                                ),
                                                0
                                            ),
                                            "Não encontrado"),
                                        IFERROR(
                                            INDEX(M:M,
                                                MATCH(
                                                    A656&amp;B656,AG:AG,
                                                    0)
                                            ),
                                            "Não encontrado")
                                    )</f>
        <v>0</v>
      </c>
      <c r="M656" s="72">
        <f>L656*G656/1</f>
        <v>0</v>
      </c>
      <c r="N656" s="72">
        <f>IF(
                        C656="INSUMO",
                                        IFERROR(
                                            IF(
                                                INDEX(
                                                    Insumos!C:C,
                                                    MATCH(
                                                        A656&amp;B656,
                                                        Insumos!I:I,
                                                        0)
                                                )="Equipamento",
                                                INDEX(
                                                    Insumos!F:F,
                                                    MATCH(
                                                        A656&amp;B656,
                                                        Insumos!I:I,
                                                        0)
                                                ),
                                                0
                                            ),
                                            "Não encontrado"),
                                        IFERROR(
                                            INDEX(O:O,
                                                MATCH(
                                                    A656&amp;B656,AG:AG,
                                                    0)
                                            ),
                                            "Não encontrado")
                                    )</f>
        <v>0</v>
      </c>
      <c r="O656" s="72">
        <f>N656*G656/1</f>
        <v>0</v>
      </c>
      <c r="P656" s="72">
        <f>IF(
                        C656="INSUMO",
                                        IFERROR(
                                            IF(
                                                INDEX(
                                                    Insumos!C:C,
                                                    MATCH(
                                                        A656&amp;B656,
                                                        Insumos!I:I,
                                                        0)
                                                )="Transporte",
                                                INDEX(
                                                    Insumos!F:F,
                                                    MATCH(
                                                        A656&amp;B656,
                                                        Insumos!I:I,
                                                        0)
                                                ),
                                                0
                                            ),
                                            "Não encontrado"),
                                        IFERROR(
                                            INDEX(Q:Q,
                                                MATCH(
                                                    A656&amp;B656,AG:AG,
                                                    0)
                                            ),
                                            "Não encontrado")
                                    )</f>
        <v>0</v>
      </c>
      <c r="Q656" s="72">
        <f>P656*G656/1</f>
        <v>0</v>
      </c>
      <c r="R656" s="72">
        <f>IF(
                        C656="INSUMO",
                                        IFERROR(
                                            IF(
                                                INDEX(
                                                    Insumos!C:C,
                                                    MATCH(
                                                        A656&amp;B656,
                                                        Insumos!I:I,
                                                        0)
                                                )="Terceirizados",
                                                INDEX(
                                                    Insumos!F:F,
                                                    MATCH(
                                                        A656&amp;B656,
                                                        Insumos!I:I,
                                                        0)
                                                ),
                                                0
                                            ),
                                            "Não encontrado"),
                                        IFERROR(
                                            INDEX(S:S,
                                                MATCH(
                                                    A656&amp;B656,AG:AG,
                                                    0)
                                            ),
                                            "Não encontrado")
                                    )</f>
        <v>0</v>
      </c>
      <c r="S656" s="72">
        <f>R656*G656/1</f>
        <v>0</v>
      </c>
      <c r="T656" s="72">
        <f>IF(
                        C656="INSUMO",
                                        IFERROR(
                                            IF(
                                                INDEX(
                                                    Insumos!C:C,
                                                    MATCH(
                                                        A656&amp;B656,
                                                        Insumos!I:I,
                                                        0)
                                                )="Comissionamento",
                                                INDEX(
                                                    Insumos!F:F,
                                                    MATCH(
                                                        A656&amp;B656,
                                                        Insumos!I:I,
                                                        0)
                                                ),
                                                0
                                            ),
                                            "Não encontrado"),
                                        IFERROR(
                                            INDEX(U:U,
                                                MATCH(
                                                    A656&amp;B656,AG:AG,
                                                    0)
                                            ),
                                            "Não encontrado")
                                    )</f>
        <v>0</v>
      </c>
      <c r="U656" s="72">
        <f>T656*G656/1</f>
        <v>0</v>
      </c>
      <c r="V656" s="72">
        <f>IF(
                        C656="INSUMO",
                                        IFERROR(
                                            IF(
                                                INDEX(
                                                    Insumos!C:C,
                                                    MATCH(
                                                        A656&amp;B656,
                                                        Insumos!I:I,
                                                        0)
                                                )="Verba",
                                                INDEX(
                                                    Insumos!F:F,
                                                    MATCH(
                                                        A656&amp;B656,
                                                        Insumos!I:I,
                                                        0)
                                                ),
                                                0
                                            ),
                                            "Não encontrado"),
                                        IFERROR(
                                            INDEX(W:W,
                                                MATCH(
                                                    A656&amp;B656,AG:AG,
                                                    0)
                                            ),
                                            "Não encontrado")
                                    )</f>
        <v>0</v>
      </c>
      <c r="W656" s="72">
        <f>V656*G656/1</f>
        <v>0</v>
      </c>
      <c r="X656" s="72">
        <f>IF(
                        C656="INSUMO",
                                        IFERROR(
                                            IF(
                                                INDEX(
                                                    Insumos!C:C,
                                                    MATCH(
                                                        A656&amp;B656,
                                                        Insumos!I:I,
                                                        0)
                                                )="Outro",
                                                INDEX(
                                                    Insumos!F:F,
                                                    MATCH(
                                                        A656&amp;B656,
                                                        Insumos!I:I,
                                                        0)
                                                ),
                                                0
                                            ),
                                            "Não encontrado"),
                                        IFERROR(
                                            INDEX(Y:Y,
                                                MATCH(
                                                    A656&amp;B656,AG:AG,
                                                    0)
                                            ),
                                            "Não encontrado")
                                    )</f>
        <v>0</v>
      </c>
      <c r="Y656" s="72">
        <f>X656*G656/1</f>
        <v>0</v>
      </c>
      <c r="Z656" s="72">
        <f>IF(
                            C656="INSUMO",
                            IFERROR(
                                INDEX(
                                    Insumos!F:F,
                                    MATCH(
                                        A656&amp;B656,
                                        Insumos!I:I,
                                        0)
                                ),
                                "Não encontrado"),
                            IFERROR(
                                INDEX(AA:AA,
                                    MATCH(
                                        A656&amp;B656,AG:AG,
                                        0)
                                ),
                                "Não encontrado")
                        )</f>
        <v>39024.29</v>
      </c>
      <c r="AA656" s="72">
        <f>G656*Z656</f>
        <v>39024.29</v>
      </c>
      <c r="AB656" s="73"/>
      <c r="AC656" s="73"/>
      <c r="AD656" s="70" t="s">
        <v>39</v>
      </c>
      <c r="AE656" s="74"/>
      <c r="AF656" s="74"/>
    </row>
    <row r="657" spans="1:33" x14ac:dyDescent="0.25">
      <c r="A657" s="138" t="s">
        <v>727</v>
      </c>
      <c r="B657" s="60" t="s">
        <v>38</v>
      </c>
      <c r="C657" s="61" t="s">
        <v>86</v>
      </c>
      <c r="D657" s="62" t="s">
        <v>40</v>
      </c>
      <c r="E657" s="62" t="s">
        <v>728</v>
      </c>
      <c r="F657" s="63" t="s">
        <v>114</v>
      </c>
      <c r="G657" s="63">
        <v>0.41110000000000002</v>
      </c>
      <c r="H657" s="64">
        <f>IF(
                        C657="INSUMO",
                                        IFERROR(
                                            IF(
                                                INDEX(
                                                    Insumos!C:C,
                                                    MATCH(
                                                        A657&amp;B657,
                                                        Insumos!I:I,
                                                        0)
                                                )="Material",
                                                INDEX(
                                                    Insumos!F:F,
                                                    MATCH(
                                                        A657&amp;B657,
                                                        Insumos!I:I,
                                                        0)
                                                ),
                                                0
                                            ),
                                            "Não encontrado"),
                                        IFERROR(
                                            INDEX(I:I,
                                                MATCH(
                                                    A657&amp;B657,AG:AG,
                                                    0)
                                            ),
                                            "Não encontrado")
                                    )</f>
        <v>179.4597</v>
      </c>
      <c r="I657" s="64">
        <f>H657*G657/1</f>
        <v>73.775882670000001</v>
      </c>
      <c r="J657" s="64">
        <f t="shared" si="377"/>
        <v>134.513525988</v>
      </c>
      <c r="K657" s="64">
        <f t="shared" si="377"/>
        <v>55.2985105336668</v>
      </c>
      <c r="L657" s="64">
        <f>IF(
                        C657="INSUMO",
                                        IFERROR(
                                            IF(
                                                INDEX(
                                                    Insumos!C:C,
                                                    MATCH(
                                                        A657&amp;B657,
                                                        Insumos!I:I,
                                                        0)
                                                )="Mao_obra",
                                                INDEX(
                                                    Insumos!F:F,
                                                    MATCH(
                                                        A657&amp;B657,
                                                        Insumos!I:I,
                                                        0)
                                                ),
                                                0
                                            ),
                                            "Não encontrado"),
                                        IFERROR(
                                            INDEX(M:M,
                                                MATCH(
                                                    A657&amp;B657,AG:AG,
                                                    0)
                                            ),
                                            "Não encontrado")
                                    )</f>
        <v>41.518714500000002</v>
      </c>
      <c r="M657" s="64">
        <f>L657*G657/1</f>
        <v>17.068343530950003</v>
      </c>
      <c r="N657" s="64">
        <f>IF(
                        C657="INSUMO",
                                        IFERROR(
                                            IF(
                                                INDEX(
                                                    Insumos!C:C,
                                                    MATCH(
                                                        A657&amp;B657,
                                                        Insumos!I:I,
                                                        0)
                                                )="Equipamento",
                                                INDEX(
                                                    Insumos!F:F,
                                                    MATCH(
                                                        A657&amp;B657,
                                                        Insumos!I:I,
                                                        0)
                                                ),
                                                0
                                            ),
                                            "Não encontrado"),
                                        IFERROR(
                                            INDEX(O:O,
                                                MATCH(
                                                    A657&amp;B657,AG:AG,
                                                    0)
                                            ),
                                            "Não encontrado")
                                    )</f>
        <v>89.244811487999996</v>
      </c>
      <c r="O657" s="64">
        <f>N657*G657/1</f>
        <v>36.688542002716801</v>
      </c>
      <c r="P657" s="64">
        <f>IF(
                        C657="INSUMO",
                                        IFERROR(
                                            IF(
                                                INDEX(
                                                    Insumos!C:C,
                                                    MATCH(
                                                        A657&amp;B657,
                                                        Insumos!I:I,
                                                        0)
                                                )="Transporte",
                                                INDEX(
                                                    Insumos!F:F,
                                                    MATCH(
                                                        A657&amp;B657,
                                                        Insumos!I:I,
                                                        0)
                                                ),
                                                0
                                            ),
                                            "Não encontrado"),
                                        IFERROR(
                                            INDEX(Q:Q,
                                                MATCH(
                                                    A657&amp;B657,AG:AG,
                                                    0)
                                            ),
                                            "Não encontrado")
                                    )</f>
        <v>0</v>
      </c>
      <c r="Q657" s="64">
        <f>P657*G657/1</f>
        <v>0</v>
      </c>
      <c r="R657" s="64">
        <f>IF(
                        C657="INSUMO",
                                        IFERROR(
                                            IF(
                                                INDEX(
                                                    Insumos!C:C,
                                                    MATCH(
                                                        A657&amp;B657,
                                                        Insumos!I:I,
                                                        0)
                                                )="Terceirizados",
                                                INDEX(
                                                    Insumos!F:F,
                                                    MATCH(
                                                        A657&amp;B657,
                                                        Insumos!I:I,
                                                        0)
                                                ),
                                                0
                                            ),
                                            "Não encontrado"),
                                        IFERROR(
                                            INDEX(S:S,
                                                MATCH(
                                                    A657&amp;B657,AG:AG,
                                                    0)
                                            ),
                                            "Não encontrado")
                                    )</f>
        <v>0</v>
      </c>
      <c r="S657" s="64">
        <f>R657*G657/1</f>
        <v>0</v>
      </c>
      <c r="T657" s="64">
        <f>IF(
                        C657="INSUMO",
                                        IFERROR(
                                            IF(
                                                INDEX(
                                                    Insumos!C:C,
                                                    MATCH(
                                                        A657&amp;B657,
                                                        Insumos!I:I,
                                                        0)
                                                )="Comissionamento",
                                                INDEX(
                                                    Insumos!F:F,
                                                    MATCH(
                                                        A657&amp;B657,
                                                        Insumos!I:I,
                                                        0)
                                                ),
                                                0
                                            ),
                                            "Não encontrado"),
                                        IFERROR(
                                            INDEX(U:U,
                                                MATCH(
                                                    A657&amp;B657,AG:AG,
                                                    0)
                                            ),
                                            "Não encontrado")
                                    )</f>
        <v>0</v>
      </c>
      <c r="U657" s="64">
        <f>T657*G657/1</f>
        <v>0</v>
      </c>
      <c r="V657" s="64">
        <f>IF(
                        C657="INSUMO",
                                        IFERROR(
                                            IF(
                                                INDEX(
                                                    Insumos!C:C,
                                                    MATCH(
                                                        A657&amp;B657,
                                                        Insumos!I:I,
                                                        0)
                                                )="Verba",
                                                INDEX(
                                                    Insumos!F:F,
                                                    MATCH(
                                                        A657&amp;B657,
                                                        Insumos!I:I,
                                                        0)
                                                ),
                                                0
                                            ),
                                            "Não encontrado"),
                                        IFERROR(
                                            INDEX(W:W,
                                                MATCH(
                                                    A657&amp;B657,AG:AG,
                                                    0)
                                            ),
                                            "Não encontrado")
                                    )</f>
        <v>0</v>
      </c>
      <c r="W657" s="64">
        <f>V657*G657/1</f>
        <v>0</v>
      </c>
      <c r="X657" s="64">
        <f>IF(
                        C657="INSUMO",
                                        IFERROR(
                                            IF(
                                                INDEX(
                                                    Insumos!C:C,
                                                    MATCH(
                                                        A657&amp;B657,
                                                        Insumos!I:I,
                                                        0)
                                                )="Outro",
                                                INDEX(
                                                    Insumos!F:F,
                                                    MATCH(
                                                        A657&amp;B657,
                                                        Insumos!I:I,
                                                        0)
                                                ),
                                                0
                                            ),
                                            "Não encontrado"),
                                        IFERROR(
                                            INDEX(Y:Y,
                                                MATCH(
                                                    A657&amp;B657,AG:AG,
                                                    0)
                                            ),
                                            "Não encontrado")
                                    )</f>
        <v>3.7499999999999996</v>
      </c>
      <c r="Y657" s="64">
        <f>X657*G657/1</f>
        <v>1.5416249999999998</v>
      </c>
      <c r="Z657" s="64">
        <f>IF(
                            C657="INSUMO",
                            IFERROR(
                                INDEX(
                                    Insumos!F:F,
                                    MATCH(
                                        A657&amp;B657,
                                        Insumos!I:I,
                                        0)
                                ),
                                "Não encontrado"),
                            IFERROR(
                                INDEX(AA:AA,
                                    MATCH(
                                        A657&amp;B657,AG:AG,
                                        0)
                                ),
                                "Não encontrado")
                        )</f>
        <v>313.97322598799997</v>
      </c>
      <c r="AA657" s="64">
        <f>G657*Z657</f>
        <v>129.0743932036668</v>
      </c>
      <c r="AB657" s="65"/>
      <c r="AC657" s="65"/>
      <c r="AD657" s="62" t="s">
        <v>39</v>
      </c>
      <c r="AE657" s="66"/>
      <c r="AF657" s="66"/>
    </row>
    <row r="658" spans="1:33" x14ac:dyDescent="0.25">
      <c r="A658" s="136" t="s">
        <v>729</v>
      </c>
      <c r="B658" s="51" t="s">
        <v>76</v>
      </c>
      <c r="C658" s="52" t="s">
        <v>39</v>
      </c>
      <c r="D658" s="53" t="s">
        <v>40</v>
      </c>
      <c r="E658" s="53" t="s">
        <v>730</v>
      </c>
      <c r="F658" s="54" t="s">
        <v>78</v>
      </c>
      <c r="G658" s="55"/>
      <c r="H658" s="56"/>
      <c r="I658" s="56">
        <f>SUM(I659:I661)</f>
        <v>609.95000000000005</v>
      </c>
      <c r="J658" s="56"/>
      <c r="K658" s="56">
        <f>SUM(K659:K661)</f>
        <v>77.449455599999993</v>
      </c>
      <c r="L658" s="56"/>
      <c r="M658" s="56">
        <f>SUM(M659:M661)</f>
        <v>67.249455600000005</v>
      </c>
      <c r="N658" s="56"/>
      <c r="O658" s="56">
        <f>SUM(O659:O661)</f>
        <v>0</v>
      </c>
      <c r="P658" s="56"/>
      <c r="Q658" s="56">
        <f>SUM(Q659:Q661)</f>
        <v>0</v>
      </c>
      <c r="R658" s="56"/>
      <c r="S658" s="56">
        <f>SUM(S659:S661)</f>
        <v>0</v>
      </c>
      <c r="T658" s="56"/>
      <c r="U658" s="56">
        <f>SUM(U659:U661)</f>
        <v>0</v>
      </c>
      <c r="V658" s="56"/>
      <c r="W658" s="56">
        <f>SUM(W659:W661)</f>
        <v>0</v>
      </c>
      <c r="X658" s="56"/>
      <c r="Y658" s="56">
        <f>SUM(Y659:Y661)</f>
        <v>10.199999999999999</v>
      </c>
      <c r="Z658" s="56"/>
      <c r="AA658" s="56">
        <f>SUM(AA659:AA661)</f>
        <v>687.39945560000001</v>
      </c>
      <c r="AB658" s="57" t="s">
        <v>39</v>
      </c>
      <c r="AC658" s="57"/>
      <c r="AD658" s="53" t="s">
        <v>39</v>
      </c>
      <c r="AE658" s="58" t="s">
        <v>39</v>
      </c>
      <c r="AF658" s="58" t="s">
        <v>79</v>
      </c>
      <c r="AG658" t="str">
        <f>A658&amp;B658&amp;C658</f>
        <v>0143PRÓPRIA</v>
      </c>
    </row>
    <row r="659" spans="1:33" x14ac:dyDescent="0.25">
      <c r="A659" s="137" t="s">
        <v>189</v>
      </c>
      <c r="B659" s="68" t="s">
        <v>38</v>
      </c>
      <c r="C659" s="69" t="s">
        <v>86</v>
      </c>
      <c r="D659" s="70" t="s">
        <v>40</v>
      </c>
      <c r="E659" s="70" t="s">
        <v>190</v>
      </c>
      <c r="F659" s="71" t="s">
        <v>90</v>
      </c>
      <c r="G659" s="71">
        <v>1</v>
      </c>
      <c r="H659" s="72">
        <f>IF(
                        C659="INSUMO",
                                        IFERROR(
                                            IF(
                                                INDEX(
                                                    Insumos!C:C,
                                                    MATCH(
                                                        A659&amp;B659,
                                                        Insumos!I:I,
                                                        0)
                                                )="Material",
                                                INDEX(
                                                    Insumos!F:F,
                                                    MATCH(
                                                        A659&amp;B659,
                                                        Insumos!I:I,
                                                        0)
                                                ),
                                                0
                                            ),
                                            "Não encontrado"),
                                        IFERROR(
                                            INDEX(I:I,
                                                MATCH(
                                                    A659&amp;B659,AG:AG,
                                                    0)
                                            ),
                                            "Não encontrado")
                                    )</f>
        <v>0</v>
      </c>
      <c r="I659" s="72">
        <f>H659*G659/1</f>
        <v>0</v>
      </c>
      <c r="J659" s="72">
        <f t="shared" ref="J659:K661" si="378">T659 + N659 + L659 + X659 + R659 + P659 + V659</f>
        <v>30.794416399999996</v>
      </c>
      <c r="K659" s="72">
        <f t="shared" si="378"/>
        <v>30.794416399999996</v>
      </c>
      <c r="L659" s="72">
        <f>IF(
                        C659="INSUMO",
                                        IFERROR(
                                            IF(
                                                INDEX(
                                                    Insumos!C:C,
                                                    MATCH(
                                                        A659&amp;B659,
                                                        Insumos!I:I,
                                                        0)
                                                )="Mao_obra",
                                                INDEX(
                                                    Insumos!F:F,
                                                    MATCH(
                                                        A659&amp;B659,
                                                        Insumos!I:I,
                                                        0)
                                                ),
                                                0
                                            ),
                                            "Não encontrado"),
                                        IFERROR(
                                            INDEX(M:M,
                                                MATCH(
                                                    A659&amp;B659,AG:AG,
                                                    0)
                                            ),
                                            "Não encontrado")
                                    )</f>
        <v>25.694416399999998</v>
      </c>
      <c r="M659" s="72">
        <f>L659*G659/1</f>
        <v>25.694416399999998</v>
      </c>
      <c r="N659" s="72">
        <f>IF(
                        C659="INSUMO",
                                        IFERROR(
                                            IF(
                                                INDEX(
                                                    Insumos!C:C,
                                                    MATCH(
                                                        A659&amp;B659,
                                                        Insumos!I:I,
                                                        0)
                                                )="Equipamento",
                                                INDEX(
                                                    Insumos!F:F,
                                                    MATCH(
                                                        A659&amp;B659,
                                                        Insumos!I:I,
                                                        0)
                                                ),
                                                0
                                            ),
                                            "Não encontrado"),
                                        IFERROR(
                                            INDEX(O:O,
                                                MATCH(
                                                    A659&amp;B659,AG:AG,
                                                    0)
                                            ),
                                            "Não encontrado")
                                    )</f>
        <v>0</v>
      </c>
      <c r="O659" s="72">
        <f>N659*G659/1</f>
        <v>0</v>
      </c>
      <c r="P659" s="72">
        <f>IF(
                        C659="INSUMO",
                                        IFERROR(
                                            IF(
                                                INDEX(
                                                    Insumos!C:C,
                                                    MATCH(
                                                        A659&amp;B659,
                                                        Insumos!I:I,
                                                        0)
                                                )="Transporte",
                                                INDEX(
                                                    Insumos!F:F,
                                                    MATCH(
                                                        A659&amp;B659,
                                                        Insumos!I:I,
                                                        0)
                                                ),
                                                0
                                            ),
                                            "Não encontrado"),
                                        IFERROR(
                                            INDEX(Q:Q,
                                                MATCH(
                                                    A659&amp;B659,AG:AG,
                                                    0)
                                            ),
                                            "Não encontrado")
                                    )</f>
        <v>0</v>
      </c>
      <c r="Q659" s="72">
        <f>P659*G659/1</f>
        <v>0</v>
      </c>
      <c r="R659" s="72">
        <f>IF(
                        C659="INSUMO",
                                        IFERROR(
                                            IF(
                                                INDEX(
                                                    Insumos!C:C,
                                                    MATCH(
                                                        A659&amp;B659,
                                                        Insumos!I:I,
                                                        0)
                                                )="Terceirizados",
                                                INDEX(
                                                    Insumos!F:F,
                                                    MATCH(
                                                        A659&amp;B659,
                                                        Insumos!I:I,
                                                        0)
                                                ),
                                                0
                                            ),
                                            "Não encontrado"),
                                        IFERROR(
                                            INDEX(S:S,
                                                MATCH(
                                                    A659&amp;B659,AG:AG,
                                                    0)
                                            ),
                                            "Não encontrado")
                                    )</f>
        <v>0</v>
      </c>
      <c r="S659" s="72">
        <f>R659*G659/1</f>
        <v>0</v>
      </c>
      <c r="T659" s="72">
        <f>IF(
                        C659="INSUMO",
                                        IFERROR(
                                            IF(
                                                INDEX(
                                                    Insumos!C:C,
                                                    MATCH(
                                                        A659&amp;B659,
                                                        Insumos!I:I,
                                                        0)
                                                )="Comissionamento",
                                                INDEX(
                                                    Insumos!F:F,
                                                    MATCH(
                                                        A659&amp;B659,
                                                        Insumos!I:I,
                                                        0)
                                                ),
                                                0
                                            ),
                                            "Não encontrado"),
                                        IFERROR(
                                            INDEX(U:U,
                                                MATCH(
                                                    A659&amp;B659,AG:AG,
                                                    0)
                                            ),
                                            "Não encontrado")
                                    )</f>
        <v>0</v>
      </c>
      <c r="U659" s="72">
        <f>T659*G659/1</f>
        <v>0</v>
      </c>
      <c r="V659" s="72">
        <f>IF(
                        C659="INSUMO",
                                        IFERROR(
                                            IF(
                                                INDEX(
                                                    Insumos!C:C,
                                                    MATCH(
                                                        A659&amp;B659,
                                                        Insumos!I:I,
                                                        0)
                                                )="Verba",
                                                INDEX(
                                                    Insumos!F:F,
                                                    MATCH(
                                                        A659&amp;B659,
                                                        Insumos!I:I,
                                                        0)
                                                ),
                                                0
                                            ),
                                            "Não encontrado"),
                                        IFERROR(
                                            INDEX(W:W,
                                                MATCH(
                                                    A659&amp;B659,AG:AG,
                                                    0)
                                            ),
                                            "Não encontrado")
                                    )</f>
        <v>0</v>
      </c>
      <c r="W659" s="72">
        <f>V659*G659/1</f>
        <v>0</v>
      </c>
      <c r="X659" s="72">
        <f>IF(
                        C659="INSUMO",
                                        IFERROR(
                                            IF(
                                                INDEX(
                                                    Insumos!C:C,
                                                    MATCH(
                                                        A659&amp;B659,
                                                        Insumos!I:I,
                                                        0)
                                                )="Outro",
                                                INDEX(
                                                    Insumos!F:F,
                                                    MATCH(
                                                        A659&amp;B659,
                                                        Insumos!I:I,
                                                        0)
                                                ),
                                                0
                                            ),
                                            "Não encontrado"),
                                        IFERROR(
                                            INDEX(Y:Y,
                                                MATCH(
                                                    A659&amp;B659,AG:AG,
                                                    0)
                                            ),
                                            "Não encontrado")
                                    )</f>
        <v>5.0999999999999996</v>
      </c>
      <c r="Y659" s="72">
        <f>X659*G659/1</f>
        <v>5.0999999999999996</v>
      </c>
      <c r="Z659" s="72">
        <f>IF(
                            C659="INSUMO",
                            IFERROR(
                                INDEX(
                                    Insumos!F:F,
                                    MATCH(
                                        A659&amp;B659,
                                        Insumos!I:I,
                                        0)
                                ),
                                "Não encontrado"),
                            IFERROR(
                                INDEX(AA:AA,
                                    MATCH(
                                        A659&amp;B659,AG:AG,
                                        0)
                                ),
                                "Não encontrado")
                        )</f>
        <v>30.794416399999999</v>
      </c>
      <c r="AA659" s="72">
        <f>G659*Z659</f>
        <v>30.794416399999999</v>
      </c>
      <c r="AB659" s="73"/>
      <c r="AC659" s="73"/>
      <c r="AD659" s="70" t="s">
        <v>39</v>
      </c>
      <c r="AE659" s="74"/>
      <c r="AF659" s="74"/>
    </row>
    <row r="660" spans="1:33" x14ac:dyDescent="0.25">
      <c r="A660" s="138" t="s">
        <v>191</v>
      </c>
      <c r="B660" s="60" t="s">
        <v>38</v>
      </c>
      <c r="C660" s="61" t="s">
        <v>86</v>
      </c>
      <c r="D660" s="62" t="s">
        <v>40</v>
      </c>
      <c r="E660" s="62" t="s">
        <v>192</v>
      </c>
      <c r="F660" s="63" t="s">
        <v>90</v>
      </c>
      <c r="G660" s="63">
        <v>1</v>
      </c>
      <c r="H660" s="64">
        <f>IF(
                        C660="INSUMO",
                                        IFERROR(
                                            IF(
                                                INDEX(
                                                    Insumos!C:C,
                                                    MATCH(
                                                        A660&amp;B660,
                                                        Insumos!I:I,
                                                        0)
                                                )="Material",
                                                INDEX(
                                                    Insumos!F:F,
                                                    MATCH(
                                                        A660&amp;B660,
                                                        Insumos!I:I,
                                                        0)
                                                ),
                                                0
                                            ),
                                            "Não encontrado"),
                                        IFERROR(
                                            INDEX(I:I,
                                                MATCH(
                                                    A660&amp;B660,AG:AG,
                                                    0)
                                            ),
                                            "Não encontrado")
                                    )</f>
        <v>0</v>
      </c>
      <c r="I660" s="64">
        <f>H660*G660/1</f>
        <v>0</v>
      </c>
      <c r="J660" s="64">
        <f t="shared" si="378"/>
        <v>46.655039200000004</v>
      </c>
      <c r="K660" s="64">
        <f t="shared" si="378"/>
        <v>46.655039200000004</v>
      </c>
      <c r="L660" s="64">
        <f>IF(
                        C660="INSUMO",
                                        IFERROR(
                                            IF(
                                                INDEX(
                                                    Insumos!C:C,
                                                    MATCH(
                                                        A660&amp;B660,
                                                        Insumos!I:I,
                                                        0)
                                                )="Mao_obra",
                                                INDEX(
                                                    Insumos!F:F,
                                                    MATCH(
                                                        A660&amp;B660,
                                                        Insumos!I:I,
                                                        0)
                                                ),
                                                0
                                            ),
                                            "Não encontrado"),
                                        IFERROR(
                                            INDEX(M:M,
                                                MATCH(
                                                    A660&amp;B660,AG:AG,
                                                    0)
                                            ),
                                            "Não encontrado")
                                    )</f>
        <v>41.555039200000003</v>
      </c>
      <c r="M660" s="64">
        <f>L660*G660/1</f>
        <v>41.555039200000003</v>
      </c>
      <c r="N660" s="64">
        <f>IF(
                        C660="INSUMO",
                                        IFERROR(
                                            IF(
                                                INDEX(
                                                    Insumos!C:C,
                                                    MATCH(
                                                        A660&amp;B660,
                                                        Insumos!I:I,
                                                        0)
                                                )="Equipamento",
                                                INDEX(
                                                    Insumos!F:F,
                                                    MATCH(
                                                        A660&amp;B660,
                                                        Insumos!I:I,
                                                        0)
                                                ),
                                                0
                                            ),
                                            "Não encontrado"),
                                        IFERROR(
                                            INDEX(O:O,
                                                MATCH(
                                                    A660&amp;B660,AG:AG,
                                                    0)
                                            ),
                                            "Não encontrado")
                                    )</f>
        <v>0</v>
      </c>
      <c r="O660" s="64">
        <f>N660*G660/1</f>
        <v>0</v>
      </c>
      <c r="P660" s="64">
        <f>IF(
                        C660="INSUMO",
                                        IFERROR(
                                            IF(
                                                INDEX(
                                                    Insumos!C:C,
                                                    MATCH(
                                                        A660&amp;B660,
                                                        Insumos!I:I,
                                                        0)
                                                )="Transporte",
                                                INDEX(
                                                    Insumos!F:F,
                                                    MATCH(
                                                        A660&amp;B660,
                                                        Insumos!I:I,
                                                        0)
                                                ),
                                                0
                                            ),
                                            "Não encontrado"),
                                        IFERROR(
                                            INDEX(Q:Q,
                                                MATCH(
                                                    A660&amp;B660,AG:AG,
                                                    0)
                                            ),
                                            "Não encontrado")
                                    )</f>
        <v>0</v>
      </c>
      <c r="Q660" s="64">
        <f>P660*G660/1</f>
        <v>0</v>
      </c>
      <c r="R660" s="64">
        <f>IF(
                        C660="INSUMO",
                                        IFERROR(
                                            IF(
                                                INDEX(
                                                    Insumos!C:C,
                                                    MATCH(
                                                        A660&amp;B660,
                                                        Insumos!I:I,
                                                        0)
                                                )="Terceirizados",
                                                INDEX(
                                                    Insumos!F:F,
                                                    MATCH(
                                                        A660&amp;B660,
                                                        Insumos!I:I,
                                                        0)
                                                ),
                                                0
                                            ),
                                            "Não encontrado"),
                                        IFERROR(
                                            INDEX(S:S,
                                                MATCH(
                                                    A660&amp;B660,AG:AG,
                                                    0)
                                            ),
                                            "Não encontrado")
                                    )</f>
        <v>0</v>
      </c>
      <c r="S660" s="64">
        <f>R660*G660/1</f>
        <v>0</v>
      </c>
      <c r="T660" s="64">
        <f>IF(
                        C660="INSUMO",
                                        IFERROR(
                                            IF(
                                                INDEX(
                                                    Insumos!C:C,
                                                    MATCH(
                                                        A660&amp;B660,
                                                        Insumos!I:I,
                                                        0)
                                                )="Comissionamento",
                                                INDEX(
                                                    Insumos!F:F,
                                                    MATCH(
                                                        A660&amp;B660,
                                                        Insumos!I:I,
                                                        0)
                                                ),
                                                0
                                            ),
                                            "Não encontrado"),
                                        IFERROR(
                                            INDEX(U:U,
                                                MATCH(
                                                    A660&amp;B660,AG:AG,
                                                    0)
                                            ),
                                            "Não encontrado")
                                    )</f>
        <v>0</v>
      </c>
      <c r="U660" s="64">
        <f>T660*G660/1</f>
        <v>0</v>
      </c>
      <c r="V660" s="64">
        <f>IF(
                        C660="INSUMO",
                                        IFERROR(
                                            IF(
                                                INDEX(
                                                    Insumos!C:C,
                                                    MATCH(
                                                        A660&amp;B660,
                                                        Insumos!I:I,
                                                        0)
                                                )="Verba",
                                                INDEX(
                                                    Insumos!F:F,
                                                    MATCH(
                                                        A660&amp;B660,
                                                        Insumos!I:I,
                                                        0)
                                                ),
                                                0
                                            ),
                                            "Não encontrado"),
                                        IFERROR(
                                            INDEX(W:W,
                                                MATCH(
                                                    A660&amp;B660,AG:AG,
                                                    0)
                                            ),
                                            "Não encontrado")
                                    )</f>
        <v>0</v>
      </c>
      <c r="W660" s="64">
        <f>V660*G660/1</f>
        <v>0</v>
      </c>
      <c r="X660" s="64">
        <f>IF(
                        C660="INSUMO",
                                        IFERROR(
                                            IF(
                                                INDEX(
                                                    Insumos!C:C,
                                                    MATCH(
                                                        A660&amp;B660,
                                                        Insumos!I:I,
                                                        0)
                                                )="Outro",
                                                INDEX(
                                                    Insumos!F:F,
                                                    MATCH(
                                                        A660&amp;B660,
                                                        Insumos!I:I,
                                                        0)
                                                ),
                                                0
                                            ),
                                            "Não encontrado"),
                                        IFERROR(
                                            INDEX(Y:Y,
                                                MATCH(
                                                    A660&amp;B660,AG:AG,
                                                    0)
                                            ),
                                            "Não encontrado")
                                    )</f>
        <v>5.0999999999999996</v>
      </c>
      <c r="Y660" s="64">
        <f>X660*G660/1</f>
        <v>5.0999999999999996</v>
      </c>
      <c r="Z660" s="64">
        <f>IF(
                            C660="INSUMO",
                            IFERROR(
                                INDEX(
                                    Insumos!F:F,
                                    MATCH(
                                        A660&amp;B660,
                                        Insumos!I:I,
                                        0)
                                ),
                                "Não encontrado"),
                            IFERROR(
                                INDEX(AA:AA,
                                    MATCH(
                                        A660&amp;B660,AG:AG,
                                        0)
                                ),
                                "Não encontrado")
                        )</f>
        <v>46.655039200000004</v>
      </c>
      <c r="AA660" s="64">
        <f>G660*Z660</f>
        <v>46.655039200000004</v>
      </c>
      <c r="AB660" s="65"/>
      <c r="AC660" s="65"/>
      <c r="AD660" s="62" t="s">
        <v>39</v>
      </c>
      <c r="AE660" s="66"/>
      <c r="AF660" s="66"/>
    </row>
    <row r="661" spans="1:33" x14ac:dyDescent="0.25">
      <c r="A661" s="137" t="s">
        <v>731</v>
      </c>
      <c r="B661" s="68" t="s">
        <v>76</v>
      </c>
      <c r="C661" s="69" t="s">
        <v>45</v>
      </c>
      <c r="D661" s="70" t="s">
        <v>40</v>
      </c>
      <c r="E661" s="70" t="s">
        <v>732</v>
      </c>
      <c r="F661" s="71" t="s">
        <v>78</v>
      </c>
      <c r="G661" s="71">
        <v>1</v>
      </c>
      <c r="H661" s="72">
        <f>IF(
                        C661="INSUMO",
                                        IFERROR(
                                            IF(
                                                INDEX(
                                                    Insumos!C:C,
                                                    MATCH(
                                                        A661&amp;B661,
                                                        Insumos!I:I,
                                                        0)
                                                )="Material",
                                                INDEX(
                                                    Insumos!F:F,
                                                    MATCH(
                                                        A661&amp;B661,
                                                        Insumos!I:I,
                                                        0)
                                                ),
                                                0
                                            ),
                                            "Não encontrado"),
                                        IFERROR(
                                            INDEX(I:I,
                                                MATCH(
                                                    A661&amp;B661,AG:AG,
                                                    0)
                                            ),
                                            "Não encontrado")
                                    )</f>
        <v>609.95000000000005</v>
      </c>
      <c r="I661" s="72">
        <f>H661*G661/1</f>
        <v>609.95000000000005</v>
      </c>
      <c r="J661" s="72">
        <f t="shared" si="378"/>
        <v>0</v>
      </c>
      <c r="K661" s="72">
        <f t="shared" si="378"/>
        <v>0</v>
      </c>
      <c r="L661" s="72">
        <f>IF(
                        C661="INSUMO",
                                        IFERROR(
                                            IF(
                                                INDEX(
                                                    Insumos!C:C,
                                                    MATCH(
                                                        A661&amp;B661,
                                                        Insumos!I:I,
                                                        0)
                                                )="Mao_obra",
                                                INDEX(
                                                    Insumos!F:F,
                                                    MATCH(
                                                        A661&amp;B661,
                                                        Insumos!I:I,
                                                        0)
                                                ),
                                                0
                                            ),
                                            "Não encontrado"),
                                        IFERROR(
                                            INDEX(M:M,
                                                MATCH(
                                                    A661&amp;B661,AG:AG,
                                                    0)
                                            ),
                                            "Não encontrado")
                                    )</f>
        <v>0</v>
      </c>
      <c r="M661" s="72">
        <f>L661*G661/1</f>
        <v>0</v>
      </c>
      <c r="N661" s="72">
        <f>IF(
                        C661="INSUMO",
                                        IFERROR(
                                            IF(
                                                INDEX(
                                                    Insumos!C:C,
                                                    MATCH(
                                                        A661&amp;B661,
                                                        Insumos!I:I,
                                                        0)
                                                )="Equipamento",
                                                INDEX(
                                                    Insumos!F:F,
                                                    MATCH(
                                                        A661&amp;B661,
                                                        Insumos!I:I,
                                                        0)
                                                ),
                                                0
                                            ),
                                            "Não encontrado"),
                                        IFERROR(
                                            INDEX(O:O,
                                                MATCH(
                                                    A661&amp;B661,AG:AG,
                                                    0)
                                            ),
                                            "Não encontrado")
                                    )</f>
        <v>0</v>
      </c>
      <c r="O661" s="72">
        <f>N661*G661/1</f>
        <v>0</v>
      </c>
      <c r="P661" s="72">
        <f>IF(
                        C661="INSUMO",
                                        IFERROR(
                                            IF(
                                                INDEX(
                                                    Insumos!C:C,
                                                    MATCH(
                                                        A661&amp;B661,
                                                        Insumos!I:I,
                                                        0)
                                                )="Transporte",
                                                INDEX(
                                                    Insumos!F:F,
                                                    MATCH(
                                                        A661&amp;B661,
                                                        Insumos!I:I,
                                                        0)
                                                ),
                                                0
                                            ),
                                            "Não encontrado"),
                                        IFERROR(
                                            INDEX(Q:Q,
                                                MATCH(
                                                    A661&amp;B661,AG:AG,
                                                    0)
                                            ),
                                            "Não encontrado")
                                    )</f>
        <v>0</v>
      </c>
      <c r="Q661" s="72">
        <f>P661*G661/1</f>
        <v>0</v>
      </c>
      <c r="R661" s="72">
        <f>IF(
                        C661="INSUMO",
                                        IFERROR(
                                            IF(
                                                INDEX(
                                                    Insumos!C:C,
                                                    MATCH(
                                                        A661&amp;B661,
                                                        Insumos!I:I,
                                                        0)
                                                )="Terceirizados",
                                                INDEX(
                                                    Insumos!F:F,
                                                    MATCH(
                                                        A661&amp;B661,
                                                        Insumos!I:I,
                                                        0)
                                                ),
                                                0
                                            ),
                                            "Não encontrado"),
                                        IFERROR(
                                            INDEX(S:S,
                                                MATCH(
                                                    A661&amp;B661,AG:AG,
                                                    0)
                                            ),
                                            "Não encontrado")
                                    )</f>
        <v>0</v>
      </c>
      <c r="S661" s="72">
        <f>R661*G661/1</f>
        <v>0</v>
      </c>
      <c r="T661" s="72">
        <f>IF(
                        C661="INSUMO",
                                        IFERROR(
                                            IF(
                                                INDEX(
                                                    Insumos!C:C,
                                                    MATCH(
                                                        A661&amp;B661,
                                                        Insumos!I:I,
                                                        0)
                                                )="Comissionamento",
                                                INDEX(
                                                    Insumos!F:F,
                                                    MATCH(
                                                        A661&amp;B661,
                                                        Insumos!I:I,
                                                        0)
                                                ),
                                                0
                                            ),
                                            "Não encontrado"),
                                        IFERROR(
                                            INDEX(U:U,
                                                MATCH(
                                                    A661&amp;B661,AG:AG,
                                                    0)
                                            ),
                                            "Não encontrado")
                                    )</f>
        <v>0</v>
      </c>
      <c r="U661" s="72">
        <f>T661*G661/1</f>
        <v>0</v>
      </c>
      <c r="V661" s="72">
        <f>IF(
                        C661="INSUMO",
                                        IFERROR(
                                            IF(
                                                INDEX(
                                                    Insumos!C:C,
                                                    MATCH(
                                                        A661&amp;B661,
                                                        Insumos!I:I,
                                                        0)
                                                )="Verba",
                                                INDEX(
                                                    Insumos!F:F,
                                                    MATCH(
                                                        A661&amp;B661,
                                                        Insumos!I:I,
                                                        0)
                                                ),
                                                0
                                            ),
                                            "Não encontrado"),
                                        IFERROR(
                                            INDEX(W:W,
                                                MATCH(
                                                    A661&amp;B661,AG:AG,
                                                    0)
                                            ),
                                            "Não encontrado")
                                    )</f>
        <v>0</v>
      </c>
      <c r="W661" s="72">
        <f>V661*G661/1</f>
        <v>0</v>
      </c>
      <c r="X661" s="72">
        <f>IF(
                        C661="INSUMO",
                                        IFERROR(
                                            IF(
                                                INDEX(
                                                    Insumos!C:C,
                                                    MATCH(
                                                        A661&amp;B661,
                                                        Insumos!I:I,
                                                        0)
                                                )="Outro",
                                                INDEX(
                                                    Insumos!F:F,
                                                    MATCH(
                                                        A661&amp;B661,
                                                        Insumos!I:I,
                                                        0)
                                                ),
                                                0
                                            ),
                                            "Não encontrado"),
                                        IFERROR(
                                            INDEX(Y:Y,
                                                MATCH(
                                                    A661&amp;B661,AG:AG,
                                                    0)
                                            ),
                                            "Não encontrado")
                                    )</f>
        <v>0</v>
      </c>
      <c r="Y661" s="72">
        <f>X661*G661/1</f>
        <v>0</v>
      </c>
      <c r="Z661" s="72">
        <f>IF(
                            C661="INSUMO",
                            IFERROR(
                                INDEX(
                                    Insumos!F:F,
                                    MATCH(
                                        A661&amp;B661,
                                        Insumos!I:I,
                                        0)
                                ),
                                "Não encontrado"),
                            IFERROR(
                                INDEX(AA:AA,
                                    MATCH(
                                        A661&amp;B661,AG:AG,
                                        0)
                                ),
                                "Não encontrado")
                        )</f>
        <v>609.95000000000005</v>
      </c>
      <c r="AA661" s="72">
        <f>G661*Z661</f>
        <v>609.95000000000005</v>
      </c>
      <c r="AB661" s="73"/>
      <c r="AC661" s="73"/>
      <c r="AD661" s="70" t="s">
        <v>39</v>
      </c>
      <c r="AE661" s="74"/>
      <c r="AF661" s="74"/>
    </row>
    <row r="662" spans="1:33" x14ac:dyDescent="0.25">
      <c r="A662" s="136" t="s">
        <v>733</v>
      </c>
      <c r="B662" s="51" t="s">
        <v>76</v>
      </c>
      <c r="C662" s="52" t="s">
        <v>39</v>
      </c>
      <c r="D662" s="53" t="s">
        <v>40</v>
      </c>
      <c r="E662" s="53" t="s">
        <v>734</v>
      </c>
      <c r="F662" s="54" t="s">
        <v>78</v>
      </c>
      <c r="G662" s="55"/>
      <c r="H662" s="56"/>
      <c r="I662" s="56">
        <f>SUM(I663:I665)</f>
        <v>239.99</v>
      </c>
      <c r="J662" s="56"/>
      <c r="K662" s="56">
        <f>SUM(K663:K665)</f>
        <v>99.620390143999998</v>
      </c>
      <c r="L662" s="56"/>
      <c r="M662" s="56">
        <f>SUM(M663:M665)</f>
        <v>86.615390144000003</v>
      </c>
      <c r="N662" s="56"/>
      <c r="O662" s="56">
        <f>SUM(O663:O665)</f>
        <v>0</v>
      </c>
      <c r="P662" s="56"/>
      <c r="Q662" s="56">
        <f>SUM(Q663:Q665)</f>
        <v>0</v>
      </c>
      <c r="R662" s="56"/>
      <c r="S662" s="56">
        <f>SUM(S663:S665)</f>
        <v>0</v>
      </c>
      <c r="T662" s="56"/>
      <c r="U662" s="56">
        <f>SUM(U663:U665)</f>
        <v>0</v>
      </c>
      <c r="V662" s="56"/>
      <c r="W662" s="56">
        <f>SUM(W663:W665)</f>
        <v>0</v>
      </c>
      <c r="X662" s="56"/>
      <c r="Y662" s="56">
        <f>SUM(Y663:Y665)</f>
        <v>13.004999999999999</v>
      </c>
      <c r="Z662" s="56"/>
      <c r="AA662" s="56">
        <f>SUM(AA663:AA665)</f>
        <v>339.61039014400001</v>
      </c>
      <c r="AB662" s="57" t="s">
        <v>39</v>
      </c>
      <c r="AC662" s="57"/>
      <c r="AD662" s="53" t="s">
        <v>39</v>
      </c>
      <c r="AE662" s="58" t="s">
        <v>39</v>
      </c>
      <c r="AF662" s="58" t="s">
        <v>79</v>
      </c>
      <c r="AG662" t="str">
        <f>A662&amp;B662&amp;C662</f>
        <v>0144PRÓPRIA</v>
      </c>
    </row>
    <row r="663" spans="1:33" x14ac:dyDescent="0.25">
      <c r="A663" s="137" t="s">
        <v>189</v>
      </c>
      <c r="B663" s="68" t="s">
        <v>38</v>
      </c>
      <c r="C663" s="69" t="s">
        <v>86</v>
      </c>
      <c r="D663" s="70" t="s">
        <v>40</v>
      </c>
      <c r="E663" s="70" t="s">
        <v>190</v>
      </c>
      <c r="F663" s="71" t="s">
        <v>90</v>
      </c>
      <c r="G663" s="71">
        <v>1.22</v>
      </c>
      <c r="H663" s="72">
        <f>IF(
                        C663="INSUMO",
                                        IFERROR(
                                            IF(
                                                INDEX(
                                                    Insumos!C:C,
                                                    MATCH(
                                                        A663&amp;B663,
                                                        Insumos!I:I,
                                                        0)
                                                )="Material",
                                                INDEX(
                                                    Insumos!F:F,
                                                    MATCH(
                                                        A663&amp;B663,
                                                        Insumos!I:I,
                                                        0)
                                                ),
                                                0
                                            ),
                                            "Não encontrado"),
                                        IFERROR(
                                            INDEX(I:I,
                                                MATCH(
                                                    A663&amp;B663,AG:AG,
                                                    0)
                                            ),
                                            "Não encontrado")
                                    )</f>
        <v>0</v>
      </c>
      <c r="I663" s="72">
        <f>H663*G663/1</f>
        <v>0</v>
      </c>
      <c r="J663" s="72">
        <f t="shared" ref="J663:K665" si="379">T663 + N663 + L663 + X663 + R663 + P663 + V663</f>
        <v>30.794416399999996</v>
      </c>
      <c r="K663" s="72">
        <f t="shared" si="379"/>
        <v>37.569188007999998</v>
      </c>
      <c r="L663" s="72">
        <f>IF(
                        C663="INSUMO",
                                        IFERROR(
                                            IF(
                                                INDEX(
                                                    Insumos!C:C,
                                                    MATCH(
                                                        A663&amp;B663,
                                                        Insumos!I:I,
                                                        0)
                                                )="Mao_obra",
                                                INDEX(
                                                    Insumos!F:F,
                                                    MATCH(
                                                        A663&amp;B663,
                                                        Insumos!I:I,
                                                        0)
                                                ),
                                                0
                                            ),
                                            "Não encontrado"),
                                        IFERROR(
                                            INDEX(M:M,
                                                MATCH(
                                                    A663&amp;B663,AG:AG,
                                                    0)
                                            ),
                                            "Não encontrado")
                                    )</f>
        <v>25.694416399999998</v>
      </c>
      <c r="M663" s="72">
        <f>L663*G663/1</f>
        <v>31.347188007999996</v>
      </c>
      <c r="N663" s="72">
        <f>IF(
                        C663="INSUMO",
                                        IFERROR(
                                            IF(
                                                INDEX(
                                                    Insumos!C:C,
                                                    MATCH(
                                                        A663&amp;B663,
                                                        Insumos!I:I,
                                                        0)
                                                )="Equipamento",
                                                INDEX(
                                                    Insumos!F:F,
                                                    MATCH(
                                                        A663&amp;B663,
                                                        Insumos!I:I,
                                                        0)
                                                ),
                                                0
                                            ),
                                            "Não encontrado"),
                                        IFERROR(
                                            INDEX(O:O,
                                                MATCH(
                                                    A663&amp;B663,AG:AG,
                                                    0)
                                            ),
                                            "Não encontrado")
                                    )</f>
        <v>0</v>
      </c>
      <c r="O663" s="72">
        <f>N663*G663/1</f>
        <v>0</v>
      </c>
      <c r="P663" s="72">
        <f>IF(
                        C663="INSUMO",
                                        IFERROR(
                                            IF(
                                                INDEX(
                                                    Insumos!C:C,
                                                    MATCH(
                                                        A663&amp;B663,
                                                        Insumos!I:I,
                                                        0)
                                                )="Transporte",
                                                INDEX(
                                                    Insumos!F:F,
                                                    MATCH(
                                                        A663&amp;B663,
                                                        Insumos!I:I,
                                                        0)
                                                ),
                                                0
                                            ),
                                            "Não encontrado"),
                                        IFERROR(
                                            INDEX(Q:Q,
                                                MATCH(
                                                    A663&amp;B663,AG:AG,
                                                    0)
                                            ),
                                            "Não encontrado")
                                    )</f>
        <v>0</v>
      </c>
      <c r="Q663" s="72">
        <f>P663*G663/1</f>
        <v>0</v>
      </c>
      <c r="R663" s="72">
        <f>IF(
                        C663="INSUMO",
                                        IFERROR(
                                            IF(
                                                INDEX(
                                                    Insumos!C:C,
                                                    MATCH(
                                                        A663&amp;B663,
                                                        Insumos!I:I,
                                                        0)
                                                )="Terceirizados",
                                                INDEX(
                                                    Insumos!F:F,
                                                    MATCH(
                                                        A663&amp;B663,
                                                        Insumos!I:I,
                                                        0)
                                                ),
                                                0
                                            ),
                                            "Não encontrado"),
                                        IFERROR(
                                            INDEX(S:S,
                                                MATCH(
                                                    A663&amp;B663,AG:AG,
                                                    0)
                                            ),
                                            "Não encontrado")
                                    )</f>
        <v>0</v>
      </c>
      <c r="S663" s="72">
        <f>R663*G663/1</f>
        <v>0</v>
      </c>
      <c r="T663" s="72">
        <f>IF(
                        C663="INSUMO",
                                        IFERROR(
                                            IF(
                                                INDEX(
                                                    Insumos!C:C,
                                                    MATCH(
                                                        A663&amp;B663,
                                                        Insumos!I:I,
                                                        0)
                                                )="Comissionamento",
                                                INDEX(
                                                    Insumos!F:F,
                                                    MATCH(
                                                        A663&amp;B663,
                                                        Insumos!I:I,
                                                        0)
                                                ),
                                                0
                                            ),
                                            "Não encontrado"),
                                        IFERROR(
                                            INDEX(U:U,
                                                MATCH(
                                                    A663&amp;B663,AG:AG,
                                                    0)
                                            ),
                                            "Não encontrado")
                                    )</f>
        <v>0</v>
      </c>
      <c r="U663" s="72">
        <f>T663*G663/1</f>
        <v>0</v>
      </c>
      <c r="V663" s="72">
        <f>IF(
                        C663="INSUMO",
                                        IFERROR(
                                            IF(
                                                INDEX(
                                                    Insumos!C:C,
                                                    MATCH(
                                                        A663&amp;B663,
                                                        Insumos!I:I,
                                                        0)
                                                )="Verba",
                                                INDEX(
                                                    Insumos!F:F,
                                                    MATCH(
                                                        A663&amp;B663,
                                                        Insumos!I:I,
                                                        0)
                                                ),
                                                0
                                            ),
                                            "Não encontrado"),
                                        IFERROR(
                                            INDEX(W:W,
                                                MATCH(
                                                    A663&amp;B663,AG:AG,
                                                    0)
                                            ),
                                            "Não encontrado")
                                    )</f>
        <v>0</v>
      </c>
      <c r="W663" s="72">
        <f>V663*G663/1</f>
        <v>0</v>
      </c>
      <c r="X663" s="72">
        <f>IF(
                        C663="INSUMO",
                                        IFERROR(
                                            IF(
                                                INDEX(
                                                    Insumos!C:C,
                                                    MATCH(
                                                        A663&amp;B663,
                                                        Insumos!I:I,
                                                        0)
                                                )="Outro",
                                                INDEX(
                                                    Insumos!F:F,
                                                    MATCH(
                                                        A663&amp;B663,
                                                        Insumos!I:I,
                                                        0)
                                                ),
                                                0
                                            ),
                                            "Não encontrado"),
                                        IFERROR(
                                            INDEX(Y:Y,
                                                MATCH(
                                                    A663&amp;B663,AG:AG,
                                                    0)
                                            ),
                                            "Não encontrado")
                                    )</f>
        <v>5.0999999999999996</v>
      </c>
      <c r="Y663" s="72">
        <f>X663*G663/1</f>
        <v>6.2219999999999995</v>
      </c>
      <c r="Z663" s="72">
        <f>IF(
                            C663="INSUMO",
                            IFERROR(
                                INDEX(
                                    Insumos!F:F,
                                    MATCH(
                                        A663&amp;B663,
                                        Insumos!I:I,
                                        0)
                                ),
                                "Não encontrado"),
                            IFERROR(
                                INDEX(AA:AA,
                                    MATCH(
                                        A663&amp;B663,AG:AG,
                                        0)
                                ),
                                "Não encontrado")
                        )</f>
        <v>30.794416399999999</v>
      </c>
      <c r="AA663" s="72">
        <f>G663*Z663</f>
        <v>37.569188007999998</v>
      </c>
      <c r="AB663" s="73"/>
      <c r="AC663" s="73"/>
      <c r="AD663" s="70" t="s">
        <v>39</v>
      </c>
      <c r="AE663" s="74"/>
      <c r="AF663" s="74"/>
    </row>
    <row r="664" spans="1:33" x14ac:dyDescent="0.25">
      <c r="A664" s="138" t="s">
        <v>191</v>
      </c>
      <c r="B664" s="60" t="s">
        <v>38</v>
      </c>
      <c r="C664" s="61" t="s">
        <v>86</v>
      </c>
      <c r="D664" s="62" t="s">
        <v>40</v>
      </c>
      <c r="E664" s="62" t="s">
        <v>192</v>
      </c>
      <c r="F664" s="63" t="s">
        <v>90</v>
      </c>
      <c r="G664" s="63">
        <v>1.33</v>
      </c>
      <c r="H664" s="64">
        <f>IF(
                        C664="INSUMO",
                                        IFERROR(
                                            IF(
                                                INDEX(
                                                    Insumos!C:C,
                                                    MATCH(
                                                        A664&amp;B664,
                                                        Insumos!I:I,
                                                        0)
                                                )="Material",
                                                INDEX(
                                                    Insumos!F:F,
                                                    MATCH(
                                                        A664&amp;B664,
                                                        Insumos!I:I,
                                                        0)
                                                ),
                                                0
                                            ),
                                            "Não encontrado"),
                                        IFERROR(
                                            INDEX(I:I,
                                                MATCH(
                                                    A664&amp;B664,AG:AG,
                                                    0)
                                            ),
                                            "Não encontrado")
                                    )</f>
        <v>0</v>
      </c>
      <c r="I664" s="64">
        <f>H664*G664/1</f>
        <v>0</v>
      </c>
      <c r="J664" s="64">
        <f t="shared" si="379"/>
        <v>46.655039200000004</v>
      </c>
      <c r="K664" s="64">
        <f t="shared" si="379"/>
        <v>62.051202136000008</v>
      </c>
      <c r="L664" s="64">
        <f>IF(
                        C664="INSUMO",
                                        IFERROR(
                                            IF(
                                                INDEX(
                                                    Insumos!C:C,
                                                    MATCH(
                                                        A664&amp;B664,
                                                        Insumos!I:I,
                                                        0)
                                                )="Mao_obra",
                                                INDEX(
                                                    Insumos!F:F,
                                                    MATCH(
                                                        A664&amp;B664,
                                                        Insumos!I:I,
                                                        0)
                                                ),
                                                0
                                            ),
                                            "Não encontrado"),
                                        IFERROR(
                                            INDEX(M:M,
                                                MATCH(
                                                    A664&amp;B664,AG:AG,
                                                    0)
                                            ),
                                            "Não encontrado")
                                    )</f>
        <v>41.555039200000003</v>
      </c>
      <c r="M664" s="64">
        <f>L664*G664/1</f>
        <v>55.268202136000006</v>
      </c>
      <c r="N664" s="64">
        <f>IF(
                        C664="INSUMO",
                                        IFERROR(
                                            IF(
                                                INDEX(
                                                    Insumos!C:C,
                                                    MATCH(
                                                        A664&amp;B664,
                                                        Insumos!I:I,
                                                        0)
                                                )="Equipamento",
                                                INDEX(
                                                    Insumos!F:F,
                                                    MATCH(
                                                        A664&amp;B664,
                                                        Insumos!I:I,
                                                        0)
                                                ),
                                                0
                                            ),
                                            "Não encontrado"),
                                        IFERROR(
                                            INDEX(O:O,
                                                MATCH(
                                                    A664&amp;B664,AG:AG,
                                                    0)
                                            ),
                                            "Não encontrado")
                                    )</f>
        <v>0</v>
      </c>
      <c r="O664" s="64">
        <f>N664*G664/1</f>
        <v>0</v>
      </c>
      <c r="P664" s="64">
        <f>IF(
                        C664="INSUMO",
                                        IFERROR(
                                            IF(
                                                INDEX(
                                                    Insumos!C:C,
                                                    MATCH(
                                                        A664&amp;B664,
                                                        Insumos!I:I,
                                                        0)
                                                )="Transporte",
                                                INDEX(
                                                    Insumos!F:F,
                                                    MATCH(
                                                        A664&amp;B664,
                                                        Insumos!I:I,
                                                        0)
                                                ),
                                                0
                                            ),
                                            "Não encontrado"),
                                        IFERROR(
                                            INDEX(Q:Q,
                                                MATCH(
                                                    A664&amp;B664,AG:AG,
                                                    0)
                                            ),
                                            "Não encontrado")
                                    )</f>
        <v>0</v>
      </c>
      <c r="Q664" s="64">
        <f>P664*G664/1</f>
        <v>0</v>
      </c>
      <c r="R664" s="64">
        <f>IF(
                        C664="INSUMO",
                                        IFERROR(
                                            IF(
                                                INDEX(
                                                    Insumos!C:C,
                                                    MATCH(
                                                        A664&amp;B664,
                                                        Insumos!I:I,
                                                        0)
                                                )="Terceirizados",
                                                INDEX(
                                                    Insumos!F:F,
                                                    MATCH(
                                                        A664&amp;B664,
                                                        Insumos!I:I,
                                                        0)
                                                ),
                                                0
                                            ),
                                            "Não encontrado"),
                                        IFERROR(
                                            INDEX(S:S,
                                                MATCH(
                                                    A664&amp;B664,AG:AG,
                                                    0)
                                            ),
                                            "Não encontrado")
                                    )</f>
        <v>0</v>
      </c>
      <c r="S664" s="64">
        <f>R664*G664/1</f>
        <v>0</v>
      </c>
      <c r="T664" s="64">
        <f>IF(
                        C664="INSUMO",
                                        IFERROR(
                                            IF(
                                                INDEX(
                                                    Insumos!C:C,
                                                    MATCH(
                                                        A664&amp;B664,
                                                        Insumos!I:I,
                                                        0)
                                                )="Comissionamento",
                                                INDEX(
                                                    Insumos!F:F,
                                                    MATCH(
                                                        A664&amp;B664,
                                                        Insumos!I:I,
                                                        0)
                                                ),
                                                0
                                            ),
                                            "Não encontrado"),
                                        IFERROR(
                                            INDEX(U:U,
                                                MATCH(
                                                    A664&amp;B664,AG:AG,
                                                    0)
                                            ),
                                            "Não encontrado")
                                    )</f>
        <v>0</v>
      </c>
      <c r="U664" s="64">
        <f>T664*G664/1</f>
        <v>0</v>
      </c>
      <c r="V664" s="64">
        <f>IF(
                        C664="INSUMO",
                                        IFERROR(
                                            IF(
                                                INDEX(
                                                    Insumos!C:C,
                                                    MATCH(
                                                        A664&amp;B664,
                                                        Insumos!I:I,
                                                        0)
                                                )="Verba",
                                                INDEX(
                                                    Insumos!F:F,
                                                    MATCH(
                                                        A664&amp;B664,
                                                        Insumos!I:I,
                                                        0)
                                                ),
                                                0
                                            ),
                                            "Não encontrado"),
                                        IFERROR(
                                            INDEX(W:W,
                                                MATCH(
                                                    A664&amp;B664,AG:AG,
                                                    0)
                                            ),
                                            "Não encontrado")
                                    )</f>
        <v>0</v>
      </c>
      <c r="W664" s="64">
        <f>V664*G664/1</f>
        <v>0</v>
      </c>
      <c r="X664" s="64">
        <f>IF(
                        C664="INSUMO",
                                        IFERROR(
                                            IF(
                                                INDEX(
                                                    Insumos!C:C,
                                                    MATCH(
                                                        A664&amp;B664,
                                                        Insumos!I:I,
                                                        0)
                                                )="Outro",
                                                INDEX(
                                                    Insumos!F:F,
                                                    MATCH(
                                                        A664&amp;B664,
                                                        Insumos!I:I,
                                                        0)
                                                ),
                                                0
                                            ),
                                            "Não encontrado"),
                                        IFERROR(
                                            INDEX(Y:Y,
                                                MATCH(
                                                    A664&amp;B664,AG:AG,
                                                    0)
                                            ),
                                            "Não encontrado")
                                    )</f>
        <v>5.0999999999999996</v>
      </c>
      <c r="Y664" s="64">
        <f>X664*G664/1</f>
        <v>6.7829999999999995</v>
      </c>
      <c r="Z664" s="64">
        <f>IF(
                            C664="INSUMO",
                            IFERROR(
                                INDEX(
                                    Insumos!F:F,
                                    MATCH(
                                        A664&amp;B664,
                                        Insumos!I:I,
                                        0)
                                ),
                                "Não encontrado"),
                            IFERROR(
                                INDEX(AA:AA,
                                    MATCH(
                                        A664&amp;B664,AG:AG,
                                        0)
                                ),
                                "Não encontrado")
                        )</f>
        <v>46.655039200000004</v>
      </c>
      <c r="AA664" s="64">
        <f>G664*Z664</f>
        <v>62.051202136000008</v>
      </c>
      <c r="AB664" s="65"/>
      <c r="AC664" s="65"/>
      <c r="AD664" s="62" t="s">
        <v>39</v>
      </c>
      <c r="AE664" s="66"/>
      <c r="AF664" s="66"/>
    </row>
    <row r="665" spans="1:33" x14ac:dyDescent="0.25">
      <c r="A665" s="137" t="s">
        <v>735</v>
      </c>
      <c r="B665" s="68" t="s">
        <v>76</v>
      </c>
      <c r="C665" s="69" t="s">
        <v>45</v>
      </c>
      <c r="D665" s="70" t="s">
        <v>40</v>
      </c>
      <c r="E665" s="70" t="s">
        <v>734</v>
      </c>
      <c r="F665" s="71" t="s">
        <v>78</v>
      </c>
      <c r="G665" s="71">
        <v>1</v>
      </c>
      <c r="H665" s="72">
        <f>IF(
                        C665="INSUMO",
                                        IFERROR(
                                            IF(
                                                INDEX(
                                                    Insumos!C:C,
                                                    MATCH(
                                                        A665&amp;B665,
                                                        Insumos!I:I,
                                                        0)
                                                )="Material",
                                                INDEX(
                                                    Insumos!F:F,
                                                    MATCH(
                                                        A665&amp;B665,
                                                        Insumos!I:I,
                                                        0)
                                                ),
                                                0
                                            ),
                                            "Não encontrado"),
                                        IFERROR(
                                            INDEX(I:I,
                                                MATCH(
                                                    A665&amp;B665,AG:AG,
                                                    0)
                                            ),
                                            "Não encontrado")
                                    )</f>
        <v>239.99</v>
      </c>
      <c r="I665" s="72">
        <f>H665*G665/1</f>
        <v>239.99</v>
      </c>
      <c r="J665" s="72">
        <f t="shared" si="379"/>
        <v>0</v>
      </c>
      <c r="K665" s="72">
        <f t="shared" si="379"/>
        <v>0</v>
      </c>
      <c r="L665" s="72">
        <f>IF(
                        C665="INSUMO",
                                        IFERROR(
                                            IF(
                                                INDEX(
                                                    Insumos!C:C,
                                                    MATCH(
                                                        A665&amp;B665,
                                                        Insumos!I:I,
                                                        0)
                                                )="Mao_obra",
                                                INDEX(
                                                    Insumos!F:F,
                                                    MATCH(
                                                        A665&amp;B665,
                                                        Insumos!I:I,
                                                        0)
                                                ),
                                                0
                                            ),
                                            "Não encontrado"),
                                        IFERROR(
                                            INDEX(M:M,
                                                MATCH(
                                                    A665&amp;B665,AG:AG,
                                                    0)
                                            ),
                                            "Não encontrado")
                                    )</f>
        <v>0</v>
      </c>
      <c r="M665" s="72">
        <f>L665*G665/1</f>
        <v>0</v>
      </c>
      <c r="N665" s="72">
        <f>IF(
                        C665="INSUMO",
                                        IFERROR(
                                            IF(
                                                INDEX(
                                                    Insumos!C:C,
                                                    MATCH(
                                                        A665&amp;B665,
                                                        Insumos!I:I,
                                                        0)
                                                )="Equipamento",
                                                INDEX(
                                                    Insumos!F:F,
                                                    MATCH(
                                                        A665&amp;B665,
                                                        Insumos!I:I,
                                                        0)
                                                ),
                                                0
                                            ),
                                            "Não encontrado"),
                                        IFERROR(
                                            INDEX(O:O,
                                                MATCH(
                                                    A665&amp;B665,AG:AG,
                                                    0)
                                            ),
                                            "Não encontrado")
                                    )</f>
        <v>0</v>
      </c>
      <c r="O665" s="72">
        <f>N665*G665/1</f>
        <v>0</v>
      </c>
      <c r="P665" s="72">
        <f>IF(
                        C665="INSUMO",
                                        IFERROR(
                                            IF(
                                                INDEX(
                                                    Insumos!C:C,
                                                    MATCH(
                                                        A665&amp;B665,
                                                        Insumos!I:I,
                                                        0)
                                                )="Transporte",
                                                INDEX(
                                                    Insumos!F:F,
                                                    MATCH(
                                                        A665&amp;B665,
                                                        Insumos!I:I,
                                                        0)
                                                ),
                                                0
                                            ),
                                            "Não encontrado"),
                                        IFERROR(
                                            INDEX(Q:Q,
                                                MATCH(
                                                    A665&amp;B665,AG:AG,
                                                    0)
                                            ),
                                            "Não encontrado")
                                    )</f>
        <v>0</v>
      </c>
      <c r="Q665" s="72">
        <f>P665*G665/1</f>
        <v>0</v>
      </c>
      <c r="R665" s="72">
        <f>IF(
                        C665="INSUMO",
                                        IFERROR(
                                            IF(
                                                INDEX(
                                                    Insumos!C:C,
                                                    MATCH(
                                                        A665&amp;B665,
                                                        Insumos!I:I,
                                                        0)
                                                )="Terceirizados",
                                                INDEX(
                                                    Insumos!F:F,
                                                    MATCH(
                                                        A665&amp;B665,
                                                        Insumos!I:I,
                                                        0)
                                                ),
                                                0
                                            ),
                                            "Não encontrado"),
                                        IFERROR(
                                            INDEX(S:S,
                                                MATCH(
                                                    A665&amp;B665,AG:AG,
                                                    0)
                                            ),
                                            "Não encontrado")
                                    )</f>
        <v>0</v>
      </c>
      <c r="S665" s="72">
        <f>R665*G665/1</f>
        <v>0</v>
      </c>
      <c r="T665" s="72">
        <f>IF(
                        C665="INSUMO",
                                        IFERROR(
                                            IF(
                                                INDEX(
                                                    Insumos!C:C,
                                                    MATCH(
                                                        A665&amp;B665,
                                                        Insumos!I:I,
                                                        0)
                                                )="Comissionamento",
                                                INDEX(
                                                    Insumos!F:F,
                                                    MATCH(
                                                        A665&amp;B665,
                                                        Insumos!I:I,
                                                        0)
                                                ),
                                                0
                                            ),
                                            "Não encontrado"),
                                        IFERROR(
                                            INDEX(U:U,
                                                MATCH(
                                                    A665&amp;B665,AG:AG,
                                                    0)
                                            ),
                                            "Não encontrado")
                                    )</f>
        <v>0</v>
      </c>
      <c r="U665" s="72">
        <f>T665*G665/1</f>
        <v>0</v>
      </c>
      <c r="V665" s="72">
        <f>IF(
                        C665="INSUMO",
                                        IFERROR(
                                            IF(
                                                INDEX(
                                                    Insumos!C:C,
                                                    MATCH(
                                                        A665&amp;B665,
                                                        Insumos!I:I,
                                                        0)
                                                )="Verba",
                                                INDEX(
                                                    Insumos!F:F,
                                                    MATCH(
                                                        A665&amp;B665,
                                                        Insumos!I:I,
                                                        0)
                                                ),
                                                0
                                            ),
                                            "Não encontrado"),
                                        IFERROR(
                                            INDEX(W:W,
                                                MATCH(
                                                    A665&amp;B665,AG:AG,
                                                    0)
                                            ),
                                            "Não encontrado")
                                    )</f>
        <v>0</v>
      </c>
      <c r="W665" s="72">
        <f>V665*G665/1</f>
        <v>0</v>
      </c>
      <c r="X665" s="72">
        <f>IF(
                        C665="INSUMO",
                                        IFERROR(
                                            IF(
                                                INDEX(
                                                    Insumos!C:C,
                                                    MATCH(
                                                        A665&amp;B665,
                                                        Insumos!I:I,
                                                        0)
                                                )="Outro",
                                                INDEX(
                                                    Insumos!F:F,
                                                    MATCH(
                                                        A665&amp;B665,
                                                        Insumos!I:I,
                                                        0)
                                                ),
                                                0
                                            ),
                                            "Não encontrado"),
                                        IFERROR(
                                            INDEX(Y:Y,
                                                MATCH(
                                                    A665&amp;B665,AG:AG,
                                                    0)
                                            ),
                                            "Não encontrado")
                                    )</f>
        <v>0</v>
      </c>
      <c r="Y665" s="72">
        <f>X665*G665/1</f>
        <v>0</v>
      </c>
      <c r="Z665" s="72">
        <f>IF(
                            C665="INSUMO",
                            IFERROR(
                                INDEX(
                                    Insumos!F:F,
                                    MATCH(
                                        A665&amp;B665,
                                        Insumos!I:I,
                                        0)
                                ),
                                "Não encontrado"),
                            IFERROR(
                                INDEX(AA:AA,
                                    MATCH(
                                        A665&amp;B665,AG:AG,
                                        0)
                                ),
                                "Não encontrado")
                        )</f>
        <v>239.99</v>
      </c>
      <c r="AA665" s="72">
        <f>G665*Z665</f>
        <v>239.99</v>
      </c>
      <c r="AB665" s="73"/>
      <c r="AC665" s="73"/>
      <c r="AD665" s="70" t="s">
        <v>39</v>
      </c>
      <c r="AE665" s="74"/>
      <c r="AF665" s="74"/>
    </row>
    <row r="666" spans="1:33" x14ac:dyDescent="0.25">
      <c r="A666" s="136" t="s">
        <v>736</v>
      </c>
      <c r="B666" s="51" t="s">
        <v>76</v>
      </c>
      <c r="C666" s="52" t="s">
        <v>39</v>
      </c>
      <c r="D666" s="53" t="s">
        <v>40</v>
      </c>
      <c r="E666" s="53" t="s">
        <v>737</v>
      </c>
      <c r="F666" s="54" t="s">
        <v>78</v>
      </c>
      <c r="G666" s="55"/>
      <c r="H666" s="56"/>
      <c r="I666" s="56">
        <f>SUM(I667:I669)</f>
        <v>397</v>
      </c>
      <c r="J666" s="56"/>
      <c r="K666" s="56">
        <f>SUM(K667:K669)</f>
        <v>139.40902008</v>
      </c>
      <c r="L666" s="56"/>
      <c r="M666" s="56">
        <f>SUM(M667:M669)</f>
        <v>121.04902007999999</v>
      </c>
      <c r="N666" s="56"/>
      <c r="O666" s="56">
        <f>SUM(O667:O669)</f>
        <v>0</v>
      </c>
      <c r="P666" s="56"/>
      <c r="Q666" s="56">
        <f>SUM(Q667:Q669)</f>
        <v>0</v>
      </c>
      <c r="R666" s="56"/>
      <c r="S666" s="56">
        <f>SUM(S667:S669)</f>
        <v>0</v>
      </c>
      <c r="T666" s="56"/>
      <c r="U666" s="56">
        <f>SUM(U667:U669)</f>
        <v>0</v>
      </c>
      <c r="V666" s="56"/>
      <c r="W666" s="56">
        <f>SUM(W667:W669)</f>
        <v>0</v>
      </c>
      <c r="X666" s="56"/>
      <c r="Y666" s="56">
        <f>SUM(Y667:Y669)</f>
        <v>18.36</v>
      </c>
      <c r="Z666" s="56"/>
      <c r="AA666" s="56">
        <f>SUM(AA667:AA669)</f>
        <v>536.40902008</v>
      </c>
      <c r="AB666" s="57" t="s">
        <v>39</v>
      </c>
      <c r="AC666" s="57"/>
      <c r="AD666" s="53" t="s">
        <v>39</v>
      </c>
      <c r="AE666" s="58" t="s">
        <v>39</v>
      </c>
      <c r="AF666" s="58" t="s">
        <v>79</v>
      </c>
      <c r="AG666" t="str">
        <f>A666&amp;B666&amp;C666</f>
        <v>0145PRÓPRIA</v>
      </c>
    </row>
    <row r="667" spans="1:33" x14ac:dyDescent="0.25">
      <c r="A667" s="137" t="s">
        <v>189</v>
      </c>
      <c r="B667" s="68" t="s">
        <v>38</v>
      </c>
      <c r="C667" s="69" t="s">
        <v>86</v>
      </c>
      <c r="D667" s="70" t="s">
        <v>40</v>
      </c>
      <c r="E667" s="70" t="s">
        <v>190</v>
      </c>
      <c r="F667" s="71" t="s">
        <v>90</v>
      </c>
      <c r="G667" s="71">
        <v>1.8</v>
      </c>
      <c r="H667" s="72">
        <f>IF(
                        C667="INSUMO",
                                        IFERROR(
                                            IF(
                                                INDEX(
                                                    Insumos!C:C,
                                                    MATCH(
                                                        A667&amp;B667,
                                                        Insumos!I:I,
                                                        0)
                                                )="Material",
                                                INDEX(
                                                    Insumos!F:F,
                                                    MATCH(
                                                        A667&amp;B667,
                                                        Insumos!I:I,
                                                        0)
                                                ),
                                                0
                                            ),
                                            "Não encontrado"),
                                        IFERROR(
                                            INDEX(I:I,
                                                MATCH(
                                                    A667&amp;B667,AG:AG,
                                                    0)
                                            ),
                                            "Não encontrado")
                                    )</f>
        <v>0</v>
      </c>
      <c r="I667" s="72">
        <f>H667*G667/1</f>
        <v>0</v>
      </c>
      <c r="J667" s="72">
        <f t="shared" ref="J667:K669" si="380">T667 + N667 + L667 + X667 + R667 + P667 + V667</f>
        <v>30.794416399999996</v>
      </c>
      <c r="K667" s="72">
        <f t="shared" si="380"/>
        <v>55.429949519999994</v>
      </c>
      <c r="L667" s="72">
        <f>IF(
                        C667="INSUMO",
                                        IFERROR(
                                            IF(
                                                INDEX(
                                                    Insumos!C:C,
                                                    MATCH(
                                                        A667&amp;B667,
                                                        Insumos!I:I,
                                                        0)
                                                )="Mao_obra",
                                                INDEX(
                                                    Insumos!F:F,
                                                    MATCH(
                                                        A667&amp;B667,
                                                        Insumos!I:I,
                                                        0)
                                                ),
                                                0
                                            ),
                                            "Não encontrado"),
                                        IFERROR(
                                            INDEX(M:M,
                                                MATCH(
                                                    A667&amp;B667,AG:AG,
                                                    0)
                                            ),
                                            "Não encontrado")
                                    )</f>
        <v>25.694416399999998</v>
      </c>
      <c r="M667" s="72">
        <f>L667*G667/1</f>
        <v>46.249949519999994</v>
      </c>
      <c r="N667" s="72">
        <f>IF(
                        C667="INSUMO",
                                        IFERROR(
                                            IF(
                                                INDEX(
                                                    Insumos!C:C,
                                                    MATCH(
                                                        A667&amp;B667,
                                                        Insumos!I:I,
                                                        0)
                                                )="Equipamento",
                                                INDEX(
                                                    Insumos!F:F,
                                                    MATCH(
                                                        A667&amp;B667,
                                                        Insumos!I:I,
                                                        0)
                                                ),
                                                0
                                            ),
                                            "Não encontrado"),
                                        IFERROR(
                                            INDEX(O:O,
                                                MATCH(
                                                    A667&amp;B667,AG:AG,
                                                    0)
                                            ),
                                            "Não encontrado")
                                    )</f>
        <v>0</v>
      </c>
      <c r="O667" s="72">
        <f>N667*G667/1</f>
        <v>0</v>
      </c>
      <c r="P667" s="72">
        <f>IF(
                        C667="INSUMO",
                                        IFERROR(
                                            IF(
                                                INDEX(
                                                    Insumos!C:C,
                                                    MATCH(
                                                        A667&amp;B667,
                                                        Insumos!I:I,
                                                        0)
                                                )="Transporte",
                                                INDEX(
                                                    Insumos!F:F,
                                                    MATCH(
                                                        A667&amp;B667,
                                                        Insumos!I:I,
                                                        0)
                                                ),
                                                0
                                            ),
                                            "Não encontrado"),
                                        IFERROR(
                                            INDEX(Q:Q,
                                                MATCH(
                                                    A667&amp;B667,AG:AG,
                                                    0)
                                            ),
                                            "Não encontrado")
                                    )</f>
        <v>0</v>
      </c>
      <c r="Q667" s="72">
        <f>P667*G667/1</f>
        <v>0</v>
      </c>
      <c r="R667" s="72">
        <f>IF(
                        C667="INSUMO",
                                        IFERROR(
                                            IF(
                                                INDEX(
                                                    Insumos!C:C,
                                                    MATCH(
                                                        A667&amp;B667,
                                                        Insumos!I:I,
                                                        0)
                                                )="Terceirizados",
                                                INDEX(
                                                    Insumos!F:F,
                                                    MATCH(
                                                        A667&amp;B667,
                                                        Insumos!I:I,
                                                        0)
                                                ),
                                                0
                                            ),
                                            "Não encontrado"),
                                        IFERROR(
                                            INDEX(S:S,
                                                MATCH(
                                                    A667&amp;B667,AG:AG,
                                                    0)
                                            ),
                                            "Não encontrado")
                                    )</f>
        <v>0</v>
      </c>
      <c r="S667" s="72">
        <f>R667*G667/1</f>
        <v>0</v>
      </c>
      <c r="T667" s="72">
        <f>IF(
                        C667="INSUMO",
                                        IFERROR(
                                            IF(
                                                INDEX(
                                                    Insumos!C:C,
                                                    MATCH(
                                                        A667&amp;B667,
                                                        Insumos!I:I,
                                                        0)
                                                )="Comissionamento",
                                                INDEX(
                                                    Insumos!F:F,
                                                    MATCH(
                                                        A667&amp;B667,
                                                        Insumos!I:I,
                                                        0)
                                                ),
                                                0
                                            ),
                                            "Não encontrado"),
                                        IFERROR(
                                            INDEX(U:U,
                                                MATCH(
                                                    A667&amp;B667,AG:AG,
                                                    0)
                                            ),
                                            "Não encontrado")
                                    )</f>
        <v>0</v>
      </c>
      <c r="U667" s="72">
        <f>T667*G667/1</f>
        <v>0</v>
      </c>
      <c r="V667" s="72">
        <f>IF(
                        C667="INSUMO",
                                        IFERROR(
                                            IF(
                                                INDEX(
                                                    Insumos!C:C,
                                                    MATCH(
                                                        A667&amp;B667,
                                                        Insumos!I:I,
                                                        0)
                                                )="Verba",
                                                INDEX(
                                                    Insumos!F:F,
                                                    MATCH(
                                                        A667&amp;B667,
                                                        Insumos!I:I,
                                                        0)
                                                ),
                                                0
                                            ),
                                            "Não encontrado"),
                                        IFERROR(
                                            INDEX(W:W,
                                                MATCH(
                                                    A667&amp;B667,AG:AG,
                                                    0)
                                            ),
                                            "Não encontrado")
                                    )</f>
        <v>0</v>
      </c>
      <c r="W667" s="72">
        <f>V667*G667/1</f>
        <v>0</v>
      </c>
      <c r="X667" s="72">
        <f>IF(
                        C667="INSUMO",
                                        IFERROR(
                                            IF(
                                                INDEX(
                                                    Insumos!C:C,
                                                    MATCH(
                                                        A667&amp;B667,
                                                        Insumos!I:I,
                                                        0)
                                                )="Outro",
                                                INDEX(
                                                    Insumos!F:F,
                                                    MATCH(
                                                        A667&amp;B667,
                                                        Insumos!I:I,
                                                        0)
                                                ),
                                                0
                                            ),
                                            "Não encontrado"),
                                        IFERROR(
                                            INDEX(Y:Y,
                                                MATCH(
                                                    A667&amp;B667,AG:AG,
                                                    0)
                                            ),
                                            "Não encontrado")
                                    )</f>
        <v>5.0999999999999996</v>
      </c>
      <c r="Y667" s="72">
        <f>X667*G667/1</f>
        <v>9.18</v>
      </c>
      <c r="Z667" s="72">
        <f>IF(
                            C667="INSUMO",
                            IFERROR(
                                INDEX(
                                    Insumos!F:F,
                                    MATCH(
                                        A667&amp;B667,
                                        Insumos!I:I,
                                        0)
                                ),
                                "Não encontrado"),
                            IFERROR(
                                INDEX(AA:AA,
                                    MATCH(
                                        A667&amp;B667,AG:AG,
                                        0)
                                ),
                                "Não encontrado")
                        )</f>
        <v>30.794416399999999</v>
      </c>
      <c r="AA667" s="72">
        <f>G667*Z667</f>
        <v>55.429949520000001</v>
      </c>
      <c r="AB667" s="73"/>
      <c r="AC667" s="73"/>
      <c r="AD667" s="70" t="s">
        <v>39</v>
      </c>
      <c r="AE667" s="74"/>
      <c r="AF667" s="74"/>
    </row>
    <row r="668" spans="1:33" x14ac:dyDescent="0.25">
      <c r="A668" s="138" t="s">
        <v>191</v>
      </c>
      <c r="B668" s="60" t="s">
        <v>38</v>
      </c>
      <c r="C668" s="61" t="s">
        <v>86</v>
      </c>
      <c r="D668" s="62" t="s">
        <v>40</v>
      </c>
      <c r="E668" s="62" t="s">
        <v>192</v>
      </c>
      <c r="F668" s="63" t="s">
        <v>90</v>
      </c>
      <c r="G668" s="63">
        <v>1.8</v>
      </c>
      <c r="H668" s="64">
        <f>IF(
                        C668="INSUMO",
                                        IFERROR(
                                            IF(
                                                INDEX(
                                                    Insumos!C:C,
                                                    MATCH(
                                                        A668&amp;B668,
                                                        Insumos!I:I,
                                                        0)
                                                )="Material",
                                                INDEX(
                                                    Insumos!F:F,
                                                    MATCH(
                                                        A668&amp;B668,
                                                        Insumos!I:I,
                                                        0)
                                                ),
                                                0
                                            ),
                                            "Não encontrado"),
                                        IFERROR(
                                            INDEX(I:I,
                                                MATCH(
                                                    A668&amp;B668,AG:AG,
                                                    0)
                                            ),
                                            "Não encontrado")
                                    )</f>
        <v>0</v>
      </c>
      <c r="I668" s="64">
        <f>H668*G668/1</f>
        <v>0</v>
      </c>
      <c r="J668" s="64">
        <f t="shared" si="380"/>
        <v>46.655039200000004</v>
      </c>
      <c r="K668" s="64">
        <f t="shared" si="380"/>
        <v>83.979070559999997</v>
      </c>
      <c r="L668" s="64">
        <f>IF(
                        C668="INSUMO",
                                        IFERROR(
                                            IF(
                                                INDEX(
                                                    Insumos!C:C,
                                                    MATCH(
                                                        A668&amp;B668,
                                                        Insumos!I:I,
                                                        0)
                                                )="Mao_obra",
                                                INDEX(
                                                    Insumos!F:F,
                                                    MATCH(
                                                        A668&amp;B668,
                                                        Insumos!I:I,
                                                        0)
                                                ),
                                                0
                                            ),
                                            "Não encontrado"),
                                        IFERROR(
                                            INDEX(M:M,
                                                MATCH(
                                                    A668&amp;B668,AG:AG,
                                                    0)
                                            ),
                                            "Não encontrado")
                                    )</f>
        <v>41.555039200000003</v>
      </c>
      <c r="M668" s="64">
        <f>L668*G668/1</f>
        <v>74.799070560000004</v>
      </c>
      <c r="N668" s="64">
        <f>IF(
                        C668="INSUMO",
                                        IFERROR(
                                            IF(
                                                INDEX(
                                                    Insumos!C:C,
                                                    MATCH(
                                                        A668&amp;B668,
                                                        Insumos!I:I,
                                                        0)
                                                )="Equipamento",
                                                INDEX(
                                                    Insumos!F:F,
                                                    MATCH(
                                                        A668&amp;B668,
                                                        Insumos!I:I,
                                                        0)
                                                ),
                                                0
                                            ),
                                            "Não encontrado"),
                                        IFERROR(
                                            INDEX(O:O,
                                                MATCH(
                                                    A668&amp;B668,AG:AG,
                                                    0)
                                            ),
                                            "Não encontrado")
                                    )</f>
        <v>0</v>
      </c>
      <c r="O668" s="64">
        <f>N668*G668/1</f>
        <v>0</v>
      </c>
      <c r="P668" s="64">
        <f>IF(
                        C668="INSUMO",
                                        IFERROR(
                                            IF(
                                                INDEX(
                                                    Insumos!C:C,
                                                    MATCH(
                                                        A668&amp;B668,
                                                        Insumos!I:I,
                                                        0)
                                                )="Transporte",
                                                INDEX(
                                                    Insumos!F:F,
                                                    MATCH(
                                                        A668&amp;B668,
                                                        Insumos!I:I,
                                                        0)
                                                ),
                                                0
                                            ),
                                            "Não encontrado"),
                                        IFERROR(
                                            INDEX(Q:Q,
                                                MATCH(
                                                    A668&amp;B668,AG:AG,
                                                    0)
                                            ),
                                            "Não encontrado")
                                    )</f>
        <v>0</v>
      </c>
      <c r="Q668" s="64">
        <f>P668*G668/1</f>
        <v>0</v>
      </c>
      <c r="R668" s="64">
        <f>IF(
                        C668="INSUMO",
                                        IFERROR(
                                            IF(
                                                INDEX(
                                                    Insumos!C:C,
                                                    MATCH(
                                                        A668&amp;B668,
                                                        Insumos!I:I,
                                                        0)
                                                )="Terceirizados",
                                                INDEX(
                                                    Insumos!F:F,
                                                    MATCH(
                                                        A668&amp;B668,
                                                        Insumos!I:I,
                                                        0)
                                                ),
                                                0
                                            ),
                                            "Não encontrado"),
                                        IFERROR(
                                            INDEX(S:S,
                                                MATCH(
                                                    A668&amp;B668,AG:AG,
                                                    0)
                                            ),
                                            "Não encontrado")
                                    )</f>
        <v>0</v>
      </c>
      <c r="S668" s="64">
        <f>R668*G668/1</f>
        <v>0</v>
      </c>
      <c r="T668" s="64">
        <f>IF(
                        C668="INSUMO",
                                        IFERROR(
                                            IF(
                                                INDEX(
                                                    Insumos!C:C,
                                                    MATCH(
                                                        A668&amp;B668,
                                                        Insumos!I:I,
                                                        0)
                                                )="Comissionamento",
                                                INDEX(
                                                    Insumos!F:F,
                                                    MATCH(
                                                        A668&amp;B668,
                                                        Insumos!I:I,
                                                        0)
                                                ),
                                                0
                                            ),
                                            "Não encontrado"),
                                        IFERROR(
                                            INDEX(U:U,
                                                MATCH(
                                                    A668&amp;B668,AG:AG,
                                                    0)
                                            ),
                                            "Não encontrado")
                                    )</f>
        <v>0</v>
      </c>
      <c r="U668" s="64">
        <f>T668*G668/1</f>
        <v>0</v>
      </c>
      <c r="V668" s="64">
        <f>IF(
                        C668="INSUMO",
                                        IFERROR(
                                            IF(
                                                INDEX(
                                                    Insumos!C:C,
                                                    MATCH(
                                                        A668&amp;B668,
                                                        Insumos!I:I,
                                                        0)
                                                )="Verba",
                                                INDEX(
                                                    Insumos!F:F,
                                                    MATCH(
                                                        A668&amp;B668,
                                                        Insumos!I:I,
                                                        0)
                                                ),
                                                0
                                            ),
                                            "Não encontrado"),
                                        IFERROR(
                                            INDEX(W:W,
                                                MATCH(
                                                    A668&amp;B668,AG:AG,
                                                    0)
                                            ),
                                            "Não encontrado")
                                    )</f>
        <v>0</v>
      </c>
      <c r="W668" s="64">
        <f>V668*G668/1</f>
        <v>0</v>
      </c>
      <c r="X668" s="64">
        <f>IF(
                        C668="INSUMO",
                                        IFERROR(
                                            IF(
                                                INDEX(
                                                    Insumos!C:C,
                                                    MATCH(
                                                        A668&amp;B668,
                                                        Insumos!I:I,
                                                        0)
                                                )="Outro",
                                                INDEX(
                                                    Insumos!F:F,
                                                    MATCH(
                                                        A668&amp;B668,
                                                        Insumos!I:I,
                                                        0)
                                                ),
                                                0
                                            ),
                                            "Não encontrado"),
                                        IFERROR(
                                            INDEX(Y:Y,
                                                MATCH(
                                                    A668&amp;B668,AG:AG,
                                                    0)
                                            ),
                                            "Não encontrado")
                                    )</f>
        <v>5.0999999999999996</v>
      </c>
      <c r="Y668" s="64">
        <f>X668*G668/1</f>
        <v>9.18</v>
      </c>
      <c r="Z668" s="64">
        <f>IF(
                            C668="INSUMO",
                            IFERROR(
                                INDEX(
                                    Insumos!F:F,
                                    MATCH(
                                        A668&amp;B668,
                                        Insumos!I:I,
                                        0)
                                ),
                                "Não encontrado"),
                            IFERROR(
                                INDEX(AA:AA,
                                    MATCH(
                                        A668&amp;B668,AG:AG,
                                        0)
                                ),
                                "Não encontrado")
                        )</f>
        <v>46.655039200000004</v>
      </c>
      <c r="AA668" s="64">
        <f>G668*Z668</f>
        <v>83.979070560000011</v>
      </c>
      <c r="AB668" s="65"/>
      <c r="AC668" s="65"/>
      <c r="AD668" s="62" t="s">
        <v>39</v>
      </c>
      <c r="AE668" s="66"/>
      <c r="AF668" s="66"/>
    </row>
    <row r="669" spans="1:33" x14ac:dyDescent="0.25">
      <c r="A669" s="137" t="s">
        <v>738</v>
      </c>
      <c r="B669" s="68" t="s">
        <v>76</v>
      </c>
      <c r="C669" s="69" t="s">
        <v>45</v>
      </c>
      <c r="D669" s="70" t="s">
        <v>40</v>
      </c>
      <c r="E669" s="70" t="s">
        <v>737</v>
      </c>
      <c r="F669" s="71" t="s">
        <v>78</v>
      </c>
      <c r="G669" s="71">
        <v>1</v>
      </c>
      <c r="H669" s="72">
        <f>IF(
                        C669="INSUMO",
                                        IFERROR(
                                            IF(
                                                INDEX(
                                                    Insumos!C:C,
                                                    MATCH(
                                                        A669&amp;B669,
                                                        Insumos!I:I,
                                                        0)
                                                )="Material",
                                                INDEX(
                                                    Insumos!F:F,
                                                    MATCH(
                                                        A669&amp;B669,
                                                        Insumos!I:I,
                                                        0)
                                                ),
                                                0
                                            ),
                                            "Não encontrado"),
                                        IFERROR(
                                            INDEX(I:I,
                                                MATCH(
                                                    A669&amp;B669,AG:AG,
                                                    0)
                                            ),
                                            "Não encontrado")
                                    )</f>
        <v>397</v>
      </c>
      <c r="I669" s="72">
        <f>H669*G669/1</f>
        <v>397</v>
      </c>
      <c r="J669" s="72">
        <f t="shared" si="380"/>
        <v>0</v>
      </c>
      <c r="K669" s="72">
        <f t="shared" si="380"/>
        <v>0</v>
      </c>
      <c r="L669" s="72">
        <f>IF(
                        C669="INSUMO",
                                        IFERROR(
                                            IF(
                                                INDEX(
                                                    Insumos!C:C,
                                                    MATCH(
                                                        A669&amp;B669,
                                                        Insumos!I:I,
                                                        0)
                                                )="Mao_obra",
                                                INDEX(
                                                    Insumos!F:F,
                                                    MATCH(
                                                        A669&amp;B669,
                                                        Insumos!I:I,
                                                        0)
                                                ),
                                                0
                                            ),
                                            "Não encontrado"),
                                        IFERROR(
                                            INDEX(M:M,
                                                MATCH(
                                                    A669&amp;B669,AG:AG,
                                                    0)
                                            ),
                                            "Não encontrado")
                                    )</f>
        <v>0</v>
      </c>
      <c r="M669" s="72">
        <f>L669*G669/1</f>
        <v>0</v>
      </c>
      <c r="N669" s="72">
        <f>IF(
                        C669="INSUMO",
                                        IFERROR(
                                            IF(
                                                INDEX(
                                                    Insumos!C:C,
                                                    MATCH(
                                                        A669&amp;B669,
                                                        Insumos!I:I,
                                                        0)
                                                )="Equipamento",
                                                INDEX(
                                                    Insumos!F:F,
                                                    MATCH(
                                                        A669&amp;B669,
                                                        Insumos!I:I,
                                                        0)
                                                ),
                                                0
                                            ),
                                            "Não encontrado"),
                                        IFERROR(
                                            INDEX(O:O,
                                                MATCH(
                                                    A669&amp;B669,AG:AG,
                                                    0)
                                            ),
                                            "Não encontrado")
                                    )</f>
        <v>0</v>
      </c>
      <c r="O669" s="72">
        <f>N669*G669/1</f>
        <v>0</v>
      </c>
      <c r="P669" s="72">
        <f>IF(
                        C669="INSUMO",
                                        IFERROR(
                                            IF(
                                                INDEX(
                                                    Insumos!C:C,
                                                    MATCH(
                                                        A669&amp;B669,
                                                        Insumos!I:I,
                                                        0)
                                                )="Transporte",
                                                INDEX(
                                                    Insumos!F:F,
                                                    MATCH(
                                                        A669&amp;B669,
                                                        Insumos!I:I,
                                                        0)
                                                ),
                                                0
                                            ),
                                            "Não encontrado"),
                                        IFERROR(
                                            INDEX(Q:Q,
                                                MATCH(
                                                    A669&amp;B669,AG:AG,
                                                    0)
                                            ),
                                            "Não encontrado")
                                    )</f>
        <v>0</v>
      </c>
      <c r="Q669" s="72">
        <f>P669*G669/1</f>
        <v>0</v>
      </c>
      <c r="R669" s="72">
        <f>IF(
                        C669="INSUMO",
                                        IFERROR(
                                            IF(
                                                INDEX(
                                                    Insumos!C:C,
                                                    MATCH(
                                                        A669&amp;B669,
                                                        Insumos!I:I,
                                                        0)
                                                )="Terceirizados",
                                                INDEX(
                                                    Insumos!F:F,
                                                    MATCH(
                                                        A669&amp;B669,
                                                        Insumos!I:I,
                                                        0)
                                                ),
                                                0
                                            ),
                                            "Não encontrado"),
                                        IFERROR(
                                            INDEX(S:S,
                                                MATCH(
                                                    A669&amp;B669,AG:AG,
                                                    0)
                                            ),
                                            "Não encontrado")
                                    )</f>
        <v>0</v>
      </c>
      <c r="S669" s="72">
        <f>R669*G669/1</f>
        <v>0</v>
      </c>
      <c r="T669" s="72">
        <f>IF(
                        C669="INSUMO",
                                        IFERROR(
                                            IF(
                                                INDEX(
                                                    Insumos!C:C,
                                                    MATCH(
                                                        A669&amp;B669,
                                                        Insumos!I:I,
                                                        0)
                                                )="Comissionamento",
                                                INDEX(
                                                    Insumos!F:F,
                                                    MATCH(
                                                        A669&amp;B669,
                                                        Insumos!I:I,
                                                        0)
                                                ),
                                                0
                                            ),
                                            "Não encontrado"),
                                        IFERROR(
                                            INDEX(U:U,
                                                MATCH(
                                                    A669&amp;B669,AG:AG,
                                                    0)
                                            ),
                                            "Não encontrado")
                                    )</f>
        <v>0</v>
      </c>
      <c r="U669" s="72">
        <f>T669*G669/1</f>
        <v>0</v>
      </c>
      <c r="V669" s="72">
        <f>IF(
                        C669="INSUMO",
                                        IFERROR(
                                            IF(
                                                INDEX(
                                                    Insumos!C:C,
                                                    MATCH(
                                                        A669&amp;B669,
                                                        Insumos!I:I,
                                                        0)
                                                )="Verba",
                                                INDEX(
                                                    Insumos!F:F,
                                                    MATCH(
                                                        A669&amp;B669,
                                                        Insumos!I:I,
                                                        0)
                                                ),
                                                0
                                            ),
                                            "Não encontrado"),
                                        IFERROR(
                                            INDEX(W:W,
                                                MATCH(
                                                    A669&amp;B669,AG:AG,
                                                    0)
                                            ),
                                            "Não encontrado")
                                    )</f>
        <v>0</v>
      </c>
      <c r="W669" s="72">
        <f>V669*G669/1</f>
        <v>0</v>
      </c>
      <c r="X669" s="72">
        <f>IF(
                        C669="INSUMO",
                                        IFERROR(
                                            IF(
                                                INDEX(
                                                    Insumos!C:C,
                                                    MATCH(
                                                        A669&amp;B669,
                                                        Insumos!I:I,
                                                        0)
                                                )="Outro",
                                                INDEX(
                                                    Insumos!F:F,
                                                    MATCH(
                                                        A669&amp;B669,
                                                        Insumos!I:I,
                                                        0)
                                                ),
                                                0
                                            ),
                                            "Não encontrado"),
                                        IFERROR(
                                            INDEX(Y:Y,
                                                MATCH(
                                                    A669&amp;B669,AG:AG,
                                                    0)
                                            ),
                                            "Não encontrado")
                                    )</f>
        <v>0</v>
      </c>
      <c r="Y669" s="72">
        <f>X669*G669/1</f>
        <v>0</v>
      </c>
      <c r="Z669" s="72">
        <f>IF(
                            C669="INSUMO",
                            IFERROR(
                                INDEX(
                                    Insumos!F:F,
                                    MATCH(
                                        A669&amp;B669,
                                        Insumos!I:I,
                                        0)
                                ),
                                "Não encontrado"),
                            IFERROR(
                                INDEX(AA:AA,
                                    MATCH(
                                        A669&amp;B669,AG:AG,
                                        0)
                                ),
                                "Não encontrado")
                        )</f>
        <v>397</v>
      </c>
      <c r="AA669" s="72">
        <f>G669*Z669</f>
        <v>397</v>
      </c>
      <c r="AB669" s="73"/>
      <c r="AC669" s="73"/>
      <c r="AD669" s="70" t="s">
        <v>39</v>
      </c>
      <c r="AE669" s="74"/>
      <c r="AF669" s="74"/>
    </row>
    <row r="670" spans="1:33" x14ac:dyDescent="0.25">
      <c r="A670" s="136" t="s">
        <v>739</v>
      </c>
      <c r="B670" s="51" t="s">
        <v>76</v>
      </c>
      <c r="C670" s="52" t="s">
        <v>39</v>
      </c>
      <c r="D670" s="53" t="s">
        <v>40</v>
      </c>
      <c r="E670" s="53" t="s">
        <v>740</v>
      </c>
      <c r="F670" s="54" t="s">
        <v>78</v>
      </c>
      <c r="G670" s="55"/>
      <c r="H670" s="56"/>
      <c r="I670" s="56">
        <f>SUM(I671:I674)</f>
        <v>2253.4</v>
      </c>
      <c r="J670" s="56"/>
      <c r="K670" s="56">
        <f>SUM(K671:K674)</f>
        <v>178.2264308</v>
      </c>
      <c r="L670" s="56"/>
      <c r="M670" s="56">
        <f>SUM(M671:M674)</f>
        <v>155.27643080000001</v>
      </c>
      <c r="N670" s="56"/>
      <c r="O670" s="56">
        <f>SUM(O671:O674)</f>
        <v>0</v>
      </c>
      <c r="P670" s="56"/>
      <c r="Q670" s="56">
        <f>SUM(Q671:Q674)</f>
        <v>0</v>
      </c>
      <c r="R670" s="56"/>
      <c r="S670" s="56">
        <f>SUM(S671:S674)</f>
        <v>0</v>
      </c>
      <c r="T670" s="56"/>
      <c r="U670" s="56">
        <f>SUM(U671:U674)</f>
        <v>0</v>
      </c>
      <c r="V670" s="56"/>
      <c r="W670" s="56">
        <f>SUM(W671:W674)</f>
        <v>0</v>
      </c>
      <c r="X670" s="56"/>
      <c r="Y670" s="56">
        <f>SUM(Y671:Y674)</f>
        <v>22.95</v>
      </c>
      <c r="Z670" s="56"/>
      <c r="AA670" s="56">
        <f>SUM(AA671:AA674)</f>
        <v>2431.6264308</v>
      </c>
      <c r="AB670" s="57" t="s">
        <v>39</v>
      </c>
      <c r="AC670" s="57"/>
      <c r="AD670" s="53" t="s">
        <v>39</v>
      </c>
      <c r="AE670" s="58" t="s">
        <v>39</v>
      </c>
      <c r="AF670" s="58" t="s">
        <v>79</v>
      </c>
      <c r="AG670" t="str">
        <f>A670&amp;B670&amp;C670</f>
        <v>0146PRÓPRIA</v>
      </c>
    </row>
    <row r="671" spans="1:33" x14ac:dyDescent="0.25">
      <c r="A671" s="137" t="s">
        <v>189</v>
      </c>
      <c r="B671" s="68" t="s">
        <v>38</v>
      </c>
      <c r="C671" s="69" t="s">
        <v>86</v>
      </c>
      <c r="D671" s="70" t="s">
        <v>40</v>
      </c>
      <c r="E671" s="70" t="s">
        <v>190</v>
      </c>
      <c r="F671" s="71" t="s">
        <v>90</v>
      </c>
      <c r="G671" s="71">
        <v>2</v>
      </c>
      <c r="H671" s="72">
        <f>IF(
                        C671="INSUMO",
                                        IFERROR(
                                            IF(
                                                INDEX(
                                                    Insumos!C:C,
                                                    MATCH(
                                                        A671&amp;B671,
                                                        Insumos!I:I,
                                                        0)
                                                )="Material",
                                                INDEX(
                                                    Insumos!F:F,
                                                    MATCH(
                                                        A671&amp;B671,
                                                        Insumos!I:I,
                                                        0)
                                                ),
                                                0
                                            ),
                                            "Não encontrado"),
                                        IFERROR(
                                            INDEX(I:I,
                                                MATCH(
                                                    A671&amp;B671,AG:AG,
                                                    0)
                                            ),
                                            "Não encontrado")
                                    )</f>
        <v>0</v>
      </c>
      <c r="I671" s="72">
        <f>H671*G671/1</f>
        <v>0</v>
      </c>
      <c r="J671" s="72">
        <f t="shared" ref="J671:K674" si="381">T671 + N671 + L671 + X671 + R671 + P671 + V671</f>
        <v>30.794416399999996</v>
      </c>
      <c r="K671" s="72">
        <f t="shared" si="381"/>
        <v>61.588832799999992</v>
      </c>
      <c r="L671" s="72">
        <f>IF(
                        C671="INSUMO",
                                        IFERROR(
                                            IF(
                                                INDEX(
                                                    Insumos!C:C,
                                                    MATCH(
                                                        A671&amp;B671,
                                                        Insumos!I:I,
                                                        0)
                                                )="Mao_obra",
                                                INDEX(
                                                    Insumos!F:F,
                                                    MATCH(
                                                        A671&amp;B671,
                                                        Insumos!I:I,
                                                        0)
                                                ),
                                                0
                                            ),
                                            "Não encontrado"),
                                        IFERROR(
                                            INDEX(M:M,
                                                MATCH(
                                                    A671&amp;B671,AG:AG,
                                                    0)
                                            ),
                                            "Não encontrado")
                                    )</f>
        <v>25.694416399999998</v>
      </c>
      <c r="M671" s="72">
        <f>L671*G671/1</f>
        <v>51.388832799999996</v>
      </c>
      <c r="N671" s="72">
        <f>IF(
                        C671="INSUMO",
                                        IFERROR(
                                            IF(
                                                INDEX(
                                                    Insumos!C:C,
                                                    MATCH(
                                                        A671&amp;B671,
                                                        Insumos!I:I,
                                                        0)
                                                )="Equipamento",
                                                INDEX(
                                                    Insumos!F:F,
                                                    MATCH(
                                                        A671&amp;B671,
                                                        Insumos!I:I,
                                                        0)
                                                ),
                                                0
                                            ),
                                            "Não encontrado"),
                                        IFERROR(
                                            INDEX(O:O,
                                                MATCH(
                                                    A671&amp;B671,AG:AG,
                                                    0)
                                            ),
                                            "Não encontrado")
                                    )</f>
        <v>0</v>
      </c>
      <c r="O671" s="72">
        <f>N671*G671/1</f>
        <v>0</v>
      </c>
      <c r="P671" s="72">
        <f>IF(
                        C671="INSUMO",
                                        IFERROR(
                                            IF(
                                                INDEX(
                                                    Insumos!C:C,
                                                    MATCH(
                                                        A671&amp;B671,
                                                        Insumos!I:I,
                                                        0)
                                                )="Transporte",
                                                INDEX(
                                                    Insumos!F:F,
                                                    MATCH(
                                                        A671&amp;B671,
                                                        Insumos!I:I,
                                                        0)
                                                ),
                                                0
                                            ),
                                            "Não encontrado"),
                                        IFERROR(
                                            INDEX(Q:Q,
                                                MATCH(
                                                    A671&amp;B671,AG:AG,
                                                    0)
                                            ),
                                            "Não encontrado")
                                    )</f>
        <v>0</v>
      </c>
      <c r="Q671" s="72">
        <f>P671*G671/1</f>
        <v>0</v>
      </c>
      <c r="R671" s="72">
        <f>IF(
                        C671="INSUMO",
                                        IFERROR(
                                            IF(
                                                INDEX(
                                                    Insumos!C:C,
                                                    MATCH(
                                                        A671&amp;B671,
                                                        Insumos!I:I,
                                                        0)
                                                )="Terceirizados",
                                                INDEX(
                                                    Insumos!F:F,
                                                    MATCH(
                                                        A671&amp;B671,
                                                        Insumos!I:I,
                                                        0)
                                                ),
                                                0
                                            ),
                                            "Não encontrado"),
                                        IFERROR(
                                            INDEX(S:S,
                                                MATCH(
                                                    A671&amp;B671,AG:AG,
                                                    0)
                                            ),
                                            "Não encontrado")
                                    )</f>
        <v>0</v>
      </c>
      <c r="S671" s="72">
        <f>R671*G671/1</f>
        <v>0</v>
      </c>
      <c r="T671" s="72">
        <f>IF(
                        C671="INSUMO",
                                        IFERROR(
                                            IF(
                                                INDEX(
                                                    Insumos!C:C,
                                                    MATCH(
                                                        A671&amp;B671,
                                                        Insumos!I:I,
                                                        0)
                                                )="Comissionamento",
                                                INDEX(
                                                    Insumos!F:F,
                                                    MATCH(
                                                        A671&amp;B671,
                                                        Insumos!I:I,
                                                        0)
                                                ),
                                                0
                                            ),
                                            "Não encontrado"),
                                        IFERROR(
                                            INDEX(U:U,
                                                MATCH(
                                                    A671&amp;B671,AG:AG,
                                                    0)
                                            ),
                                            "Não encontrado")
                                    )</f>
        <v>0</v>
      </c>
      <c r="U671" s="72">
        <f>T671*G671/1</f>
        <v>0</v>
      </c>
      <c r="V671" s="72">
        <f>IF(
                        C671="INSUMO",
                                        IFERROR(
                                            IF(
                                                INDEX(
                                                    Insumos!C:C,
                                                    MATCH(
                                                        A671&amp;B671,
                                                        Insumos!I:I,
                                                        0)
                                                )="Verba",
                                                INDEX(
                                                    Insumos!F:F,
                                                    MATCH(
                                                        A671&amp;B671,
                                                        Insumos!I:I,
                                                        0)
                                                ),
                                                0
                                            ),
                                            "Não encontrado"),
                                        IFERROR(
                                            INDEX(W:W,
                                                MATCH(
                                                    A671&amp;B671,AG:AG,
                                                    0)
                                            ),
                                            "Não encontrado")
                                    )</f>
        <v>0</v>
      </c>
      <c r="W671" s="72">
        <f>V671*G671/1</f>
        <v>0</v>
      </c>
      <c r="X671" s="72">
        <f>IF(
                        C671="INSUMO",
                                        IFERROR(
                                            IF(
                                                INDEX(
                                                    Insumos!C:C,
                                                    MATCH(
                                                        A671&amp;B671,
                                                        Insumos!I:I,
                                                        0)
                                                )="Outro",
                                                INDEX(
                                                    Insumos!F:F,
                                                    MATCH(
                                                        A671&amp;B671,
                                                        Insumos!I:I,
                                                        0)
                                                ),
                                                0
                                            ),
                                            "Não encontrado"),
                                        IFERROR(
                                            INDEX(Y:Y,
                                                MATCH(
                                                    A671&amp;B671,AG:AG,
                                                    0)
                                            ),
                                            "Não encontrado")
                                    )</f>
        <v>5.0999999999999996</v>
      </c>
      <c r="Y671" s="72">
        <f>X671*G671/1</f>
        <v>10.199999999999999</v>
      </c>
      <c r="Z671" s="72">
        <f>IF(
                            C671="INSUMO",
                            IFERROR(
                                INDEX(
                                    Insumos!F:F,
                                    MATCH(
                                        A671&amp;B671,
                                        Insumos!I:I,
                                        0)
                                ),
                                "Não encontrado"),
                            IFERROR(
                                INDEX(AA:AA,
                                    MATCH(
                                        A671&amp;B671,AG:AG,
                                        0)
                                ),
                                "Não encontrado")
                        )</f>
        <v>30.794416399999999</v>
      </c>
      <c r="AA671" s="72">
        <f>G671*Z671</f>
        <v>61.588832799999999</v>
      </c>
      <c r="AB671" s="73"/>
      <c r="AC671" s="73"/>
      <c r="AD671" s="70" t="s">
        <v>39</v>
      </c>
      <c r="AE671" s="74"/>
      <c r="AF671" s="74"/>
    </row>
    <row r="672" spans="1:33" x14ac:dyDescent="0.25">
      <c r="A672" s="138" t="s">
        <v>191</v>
      </c>
      <c r="B672" s="60" t="s">
        <v>38</v>
      </c>
      <c r="C672" s="61" t="s">
        <v>86</v>
      </c>
      <c r="D672" s="62" t="s">
        <v>40</v>
      </c>
      <c r="E672" s="62" t="s">
        <v>192</v>
      </c>
      <c r="F672" s="63" t="s">
        <v>90</v>
      </c>
      <c r="G672" s="63">
        <v>2.5</v>
      </c>
      <c r="H672" s="64">
        <f>IF(
                        C672="INSUMO",
                                        IFERROR(
                                            IF(
                                                INDEX(
                                                    Insumos!C:C,
                                                    MATCH(
                                                        A672&amp;B672,
                                                        Insumos!I:I,
                                                        0)
                                                )="Material",
                                                INDEX(
                                                    Insumos!F:F,
                                                    MATCH(
                                                        A672&amp;B672,
                                                        Insumos!I:I,
                                                        0)
                                                ),
                                                0
                                            ),
                                            "Não encontrado"),
                                        IFERROR(
                                            INDEX(I:I,
                                                MATCH(
                                                    A672&amp;B672,AG:AG,
                                                    0)
                                            ),
                                            "Não encontrado")
                                    )</f>
        <v>0</v>
      </c>
      <c r="I672" s="64">
        <f>H672*G672/1</f>
        <v>0</v>
      </c>
      <c r="J672" s="64">
        <f t="shared" si="381"/>
        <v>46.655039200000004</v>
      </c>
      <c r="K672" s="64">
        <f t="shared" si="381"/>
        <v>116.63759800000001</v>
      </c>
      <c r="L672" s="64">
        <f>IF(
                        C672="INSUMO",
                                        IFERROR(
                                            IF(
                                                INDEX(
                                                    Insumos!C:C,
                                                    MATCH(
                                                        A672&amp;B672,
                                                        Insumos!I:I,
                                                        0)
                                                )="Mao_obra",
                                                INDEX(
                                                    Insumos!F:F,
                                                    MATCH(
                                                        A672&amp;B672,
                                                        Insumos!I:I,
                                                        0)
                                                ),
                                                0
                                            ),
                                            "Não encontrado"),
                                        IFERROR(
                                            INDEX(M:M,
                                                MATCH(
                                                    A672&amp;B672,AG:AG,
                                                    0)
                                            ),
                                            "Não encontrado")
                                    )</f>
        <v>41.555039200000003</v>
      </c>
      <c r="M672" s="64">
        <f>L672*G672/1</f>
        <v>103.88759800000001</v>
      </c>
      <c r="N672" s="64">
        <f>IF(
                        C672="INSUMO",
                                        IFERROR(
                                            IF(
                                                INDEX(
                                                    Insumos!C:C,
                                                    MATCH(
                                                        A672&amp;B672,
                                                        Insumos!I:I,
                                                        0)
                                                )="Equipamento",
                                                INDEX(
                                                    Insumos!F:F,
                                                    MATCH(
                                                        A672&amp;B672,
                                                        Insumos!I:I,
                                                        0)
                                                ),
                                                0
                                            ),
                                            "Não encontrado"),
                                        IFERROR(
                                            INDEX(O:O,
                                                MATCH(
                                                    A672&amp;B672,AG:AG,
                                                    0)
                                            ),
                                            "Não encontrado")
                                    )</f>
        <v>0</v>
      </c>
      <c r="O672" s="64">
        <f>N672*G672/1</f>
        <v>0</v>
      </c>
      <c r="P672" s="64">
        <f>IF(
                        C672="INSUMO",
                                        IFERROR(
                                            IF(
                                                INDEX(
                                                    Insumos!C:C,
                                                    MATCH(
                                                        A672&amp;B672,
                                                        Insumos!I:I,
                                                        0)
                                                )="Transporte",
                                                INDEX(
                                                    Insumos!F:F,
                                                    MATCH(
                                                        A672&amp;B672,
                                                        Insumos!I:I,
                                                        0)
                                                ),
                                                0
                                            ),
                                            "Não encontrado"),
                                        IFERROR(
                                            INDEX(Q:Q,
                                                MATCH(
                                                    A672&amp;B672,AG:AG,
                                                    0)
                                            ),
                                            "Não encontrado")
                                    )</f>
        <v>0</v>
      </c>
      <c r="Q672" s="64">
        <f>P672*G672/1</f>
        <v>0</v>
      </c>
      <c r="R672" s="64">
        <f>IF(
                        C672="INSUMO",
                                        IFERROR(
                                            IF(
                                                INDEX(
                                                    Insumos!C:C,
                                                    MATCH(
                                                        A672&amp;B672,
                                                        Insumos!I:I,
                                                        0)
                                                )="Terceirizados",
                                                INDEX(
                                                    Insumos!F:F,
                                                    MATCH(
                                                        A672&amp;B672,
                                                        Insumos!I:I,
                                                        0)
                                                ),
                                                0
                                            ),
                                            "Não encontrado"),
                                        IFERROR(
                                            INDEX(S:S,
                                                MATCH(
                                                    A672&amp;B672,AG:AG,
                                                    0)
                                            ),
                                            "Não encontrado")
                                    )</f>
        <v>0</v>
      </c>
      <c r="S672" s="64">
        <f>R672*G672/1</f>
        <v>0</v>
      </c>
      <c r="T672" s="64">
        <f>IF(
                        C672="INSUMO",
                                        IFERROR(
                                            IF(
                                                INDEX(
                                                    Insumos!C:C,
                                                    MATCH(
                                                        A672&amp;B672,
                                                        Insumos!I:I,
                                                        0)
                                                )="Comissionamento",
                                                INDEX(
                                                    Insumos!F:F,
                                                    MATCH(
                                                        A672&amp;B672,
                                                        Insumos!I:I,
                                                        0)
                                                ),
                                                0
                                            ),
                                            "Não encontrado"),
                                        IFERROR(
                                            INDEX(U:U,
                                                MATCH(
                                                    A672&amp;B672,AG:AG,
                                                    0)
                                            ),
                                            "Não encontrado")
                                    )</f>
        <v>0</v>
      </c>
      <c r="U672" s="64">
        <f>T672*G672/1</f>
        <v>0</v>
      </c>
      <c r="V672" s="64">
        <f>IF(
                        C672="INSUMO",
                                        IFERROR(
                                            IF(
                                                INDEX(
                                                    Insumos!C:C,
                                                    MATCH(
                                                        A672&amp;B672,
                                                        Insumos!I:I,
                                                        0)
                                                )="Verba",
                                                INDEX(
                                                    Insumos!F:F,
                                                    MATCH(
                                                        A672&amp;B672,
                                                        Insumos!I:I,
                                                        0)
                                                ),
                                                0
                                            ),
                                            "Não encontrado"),
                                        IFERROR(
                                            INDEX(W:W,
                                                MATCH(
                                                    A672&amp;B672,AG:AG,
                                                    0)
                                            ),
                                            "Não encontrado")
                                    )</f>
        <v>0</v>
      </c>
      <c r="W672" s="64">
        <f>V672*G672/1</f>
        <v>0</v>
      </c>
      <c r="X672" s="64">
        <f>IF(
                        C672="INSUMO",
                                        IFERROR(
                                            IF(
                                                INDEX(
                                                    Insumos!C:C,
                                                    MATCH(
                                                        A672&amp;B672,
                                                        Insumos!I:I,
                                                        0)
                                                )="Outro",
                                                INDEX(
                                                    Insumos!F:F,
                                                    MATCH(
                                                        A672&amp;B672,
                                                        Insumos!I:I,
                                                        0)
                                                ),
                                                0
                                            ),
                                            "Não encontrado"),
                                        IFERROR(
                                            INDEX(Y:Y,
                                                MATCH(
                                                    A672&amp;B672,AG:AG,
                                                    0)
                                            ),
                                            "Não encontrado")
                                    )</f>
        <v>5.0999999999999996</v>
      </c>
      <c r="Y672" s="64">
        <f>X672*G672/1</f>
        <v>12.75</v>
      </c>
      <c r="Z672" s="64">
        <f>IF(
                            C672="INSUMO",
                            IFERROR(
                                INDEX(
                                    Insumos!F:F,
                                    MATCH(
                                        A672&amp;B672,
                                        Insumos!I:I,
                                        0)
                                ),
                                "Não encontrado"),
                            IFERROR(
                                INDEX(AA:AA,
                                    MATCH(
                                        A672&amp;B672,AG:AG,
                                        0)
                                ),
                                "Não encontrado")
                        )</f>
        <v>46.655039200000004</v>
      </c>
      <c r="AA672" s="64">
        <f>G672*Z672</f>
        <v>116.63759800000001</v>
      </c>
      <c r="AB672" s="65"/>
      <c r="AC672" s="65"/>
      <c r="AD672" s="62" t="s">
        <v>39</v>
      </c>
      <c r="AE672" s="66"/>
      <c r="AF672" s="66"/>
    </row>
    <row r="673" spans="1:33" x14ac:dyDescent="0.25">
      <c r="A673" s="137" t="s">
        <v>741</v>
      </c>
      <c r="B673" s="68" t="s">
        <v>38</v>
      </c>
      <c r="C673" s="69" t="s">
        <v>45</v>
      </c>
      <c r="D673" s="70" t="s">
        <v>40</v>
      </c>
      <c r="E673" s="70" t="s">
        <v>742</v>
      </c>
      <c r="F673" s="71" t="s">
        <v>78</v>
      </c>
      <c r="G673" s="71">
        <v>4</v>
      </c>
      <c r="H673" s="72">
        <f>IF(
                        C673="INSUMO",
                                        IFERROR(
                                            IF(
                                                INDEX(
                                                    Insumos!C:C,
                                                    MATCH(
                                                        A673&amp;B673,
                                                        Insumos!I:I,
                                                        0)
                                                )="Material",
                                                INDEX(
                                                    Insumos!F:F,
                                                    MATCH(
                                                        A673&amp;B673,
                                                        Insumos!I:I,
                                                        0)
                                                ),
                                                0
                                            ),
                                            "Não encontrado"),
                                        IFERROR(
                                            INDEX(I:I,
                                                MATCH(
                                                    A673&amp;B673,AG:AG,
                                                    0)
                                            ),
                                            "Não encontrado")
                                    )</f>
        <v>10.85</v>
      </c>
      <c r="I673" s="72">
        <f>H673*G673/1</f>
        <v>43.4</v>
      </c>
      <c r="J673" s="72">
        <f t="shared" si="381"/>
        <v>0</v>
      </c>
      <c r="K673" s="72">
        <f t="shared" si="381"/>
        <v>0</v>
      </c>
      <c r="L673" s="72">
        <f>IF(
                        C673="INSUMO",
                                        IFERROR(
                                            IF(
                                                INDEX(
                                                    Insumos!C:C,
                                                    MATCH(
                                                        A673&amp;B673,
                                                        Insumos!I:I,
                                                        0)
                                                )="Mao_obra",
                                                INDEX(
                                                    Insumos!F:F,
                                                    MATCH(
                                                        A673&amp;B673,
                                                        Insumos!I:I,
                                                        0)
                                                ),
                                                0
                                            ),
                                            "Não encontrado"),
                                        IFERROR(
                                            INDEX(M:M,
                                                MATCH(
                                                    A673&amp;B673,AG:AG,
                                                    0)
                                            ),
                                            "Não encontrado")
                                    )</f>
        <v>0</v>
      </c>
      <c r="M673" s="72">
        <f>L673*G673/1</f>
        <v>0</v>
      </c>
      <c r="N673" s="72">
        <f>IF(
                        C673="INSUMO",
                                        IFERROR(
                                            IF(
                                                INDEX(
                                                    Insumos!C:C,
                                                    MATCH(
                                                        A673&amp;B673,
                                                        Insumos!I:I,
                                                        0)
                                                )="Equipamento",
                                                INDEX(
                                                    Insumos!F:F,
                                                    MATCH(
                                                        A673&amp;B673,
                                                        Insumos!I:I,
                                                        0)
                                                ),
                                                0
                                            ),
                                            "Não encontrado"),
                                        IFERROR(
                                            INDEX(O:O,
                                                MATCH(
                                                    A673&amp;B673,AG:AG,
                                                    0)
                                            ),
                                            "Não encontrado")
                                    )</f>
        <v>0</v>
      </c>
      <c r="O673" s="72">
        <f>N673*G673/1</f>
        <v>0</v>
      </c>
      <c r="P673" s="72">
        <f>IF(
                        C673="INSUMO",
                                        IFERROR(
                                            IF(
                                                INDEX(
                                                    Insumos!C:C,
                                                    MATCH(
                                                        A673&amp;B673,
                                                        Insumos!I:I,
                                                        0)
                                                )="Transporte",
                                                INDEX(
                                                    Insumos!F:F,
                                                    MATCH(
                                                        A673&amp;B673,
                                                        Insumos!I:I,
                                                        0)
                                                ),
                                                0
                                            ),
                                            "Não encontrado"),
                                        IFERROR(
                                            INDEX(Q:Q,
                                                MATCH(
                                                    A673&amp;B673,AG:AG,
                                                    0)
                                            ),
                                            "Não encontrado")
                                    )</f>
        <v>0</v>
      </c>
      <c r="Q673" s="72">
        <f>P673*G673/1</f>
        <v>0</v>
      </c>
      <c r="R673" s="72">
        <f>IF(
                        C673="INSUMO",
                                        IFERROR(
                                            IF(
                                                INDEX(
                                                    Insumos!C:C,
                                                    MATCH(
                                                        A673&amp;B673,
                                                        Insumos!I:I,
                                                        0)
                                                )="Terceirizados",
                                                INDEX(
                                                    Insumos!F:F,
                                                    MATCH(
                                                        A673&amp;B673,
                                                        Insumos!I:I,
                                                        0)
                                                ),
                                                0
                                            ),
                                            "Não encontrado"),
                                        IFERROR(
                                            INDEX(S:S,
                                                MATCH(
                                                    A673&amp;B673,AG:AG,
                                                    0)
                                            ),
                                            "Não encontrado")
                                    )</f>
        <v>0</v>
      </c>
      <c r="S673" s="72">
        <f>R673*G673/1</f>
        <v>0</v>
      </c>
      <c r="T673" s="72">
        <f>IF(
                        C673="INSUMO",
                                        IFERROR(
                                            IF(
                                                INDEX(
                                                    Insumos!C:C,
                                                    MATCH(
                                                        A673&amp;B673,
                                                        Insumos!I:I,
                                                        0)
                                                )="Comissionamento",
                                                INDEX(
                                                    Insumos!F:F,
                                                    MATCH(
                                                        A673&amp;B673,
                                                        Insumos!I:I,
                                                        0)
                                                ),
                                                0
                                            ),
                                            "Não encontrado"),
                                        IFERROR(
                                            INDEX(U:U,
                                                MATCH(
                                                    A673&amp;B673,AG:AG,
                                                    0)
                                            ),
                                            "Não encontrado")
                                    )</f>
        <v>0</v>
      </c>
      <c r="U673" s="72">
        <f>T673*G673/1</f>
        <v>0</v>
      </c>
      <c r="V673" s="72">
        <f>IF(
                        C673="INSUMO",
                                        IFERROR(
                                            IF(
                                                INDEX(
                                                    Insumos!C:C,
                                                    MATCH(
                                                        A673&amp;B673,
                                                        Insumos!I:I,
                                                        0)
                                                )="Verba",
                                                INDEX(
                                                    Insumos!F:F,
                                                    MATCH(
                                                        A673&amp;B673,
                                                        Insumos!I:I,
                                                        0)
                                                ),
                                                0
                                            ),
                                            "Não encontrado"),
                                        IFERROR(
                                            INDEX(W:W,
                                                MATCH(
                                                    A673&amp;B673,AG:AG,
                                                    0)
                                            ),
                                            "Não encontrado")
                                    )</f>
        <v>0</v>
      </c>
      <c r="W673" s="72">
        <f>V673*G673/1</f>
        <v>0</v>
      </c>
      <c r="X673" s="72">
        <f>IF(
                        C673="INSUMO",
                                        IFERROR(
                                            IF(
                                                INDEX(
                                                    Insumos!C:C,
                                                    MATCH(
                                                        A673&amp;B673,
                                                        Insumos!I:I,
                                                        0)
                                                )="Outro",
                                                INDEX(
                                                    Insumos!F:F,
                                                    MATCH(
                                                        A673&amp;B673,
                                                        Insumos!I:I,
                                                        0)
                                                ),
                                                0
                                            ),
                                            "Não encontrado"),
                                        IFERROR(
                                            INDEX(Y:Y,
                                                MATCH(
                                                    A673&amp;B673,AG:AG,
                                                    0)
                                            ),
                                            "Não encontrado")
                                    )</f>
        <v>0</v>
      </c>
      <c r="Y673" s="72">
        <f>X673*G673/1</f>
        <v>0</v>
      </c>
      <c r="Z673" s="72">
        <f>IF(
                            C673="INSUMO",
                            IFERROR(
                                INDEX(
                                    Insumos!F:F,
                                    MATCH(
                                        A673&amp;B673,
                                        Insumos!I:I,
                                        0)
                                ),
                                "Não encontrado"),
                            IFERROR(
                                INDEX(AA:AA,
                                    MATCH(
                                        A673&amp;B673,AG:AG,
                                        0)
                                ),
                                "Não encontrado")
                        )</f>
        <v>10.85</v>
      </c>
      <c r="AA673" s="72">
        <f>G673*Z673</f>
        <v>43.4</v>
      </c>
      <c r="AB673" s="73"/>
      <c r="AC673" s="73"/>
      <c r="AD673" s="70" t="s">
        <v>39</v>
      </c>
      <c r="AE673" s="74"/>
      <c r="AF673" s="74"/>
    </row>
    <row r="674" spans="1:33" x14ac:dyDescent="0.25">
      <c r="A674" s="138" t="s">
        <v>743</v>
      </c>
      <c r="B674" s="60" t="s">
        <v>76</v>
      </c>
      <c r="C674" s="61" t="s">
        <v>45</v>
      </c>
      <c r="D674" s="62" t="s">
        <v>40</v>
      </c>
      <c r="E674" s="62" t="s">
        <v>744</v>
      </c>
      <c r="F674" s="63" t="s">
        <v>78</v>
      </c>
      <c r="G674" s="63">
        <v>1</v>
      </c>
      <c r="H674" s="64">
        <f>IF(
                        C674="INSUMO",
                                        IFERROR(
                                            IF(
                                                INDEX(
                                                    Insumos!C:C,
                                                    MATCH(
                                                        A674&amp;B674,
                                                        Insumos!I:I,
                                                        0)
                                                )="Material",
                                                INDEX(
                                                    Insumos!F:F,
                                                    MATCH(
                                                        A674&amp;B674,
                                                        Insumos!I:I,
                                                        0)
                                                ),
                                                0
                                            ),
                                            "Não encontrado"),
                                        IFERROR(
                                            INDEX(I:I,
                                                MATCH(
                                                    A674&amp;B674,AG:AG,
                                                    0)
                                            ),
                                            "Não encontrado")
                                    )</f>
        <v>2210</v>
      </c>
      <c r="I674" s="64">
        <f>H674*G674/1</f>
        <v>2210</v>
      </c>
      <c r="J674" s="64">
        <f t="shared" si="381"/>
        <v>0</v>
      </c>
      <c r="K674" s="64">
        <f t="shared" si="381"/>
        <v>0</v>
      </c>
      <c r="L674" s="64">
        <f>IF(
                        C674="INSUMO",
                                        IFERROR(
                                            IF(
                                                INDEX(
                                                    Insumos!C:C,
                                                    MATCH(
                                                        A674&amp;B674,
                                                        Insumos!I:I,
                                                        0)
                                                )="Mao_obra",
                                                INDEX(
                                                    Insumos!F:F,
                                                    MATCH(
                                                        A674&amp;B674,
                                                        Insumos!I:I,
                                                        0)
                                                ),
                                                0
                                            ),
                                            "Não encontrado"),
                                        IFERROR(
                                            INDEX(M:M,
                                                MATCH(
                                                    A674&amp;B674,AG:AG,
                                                    0)
                                            ),
                                            "Não encontrado")
                                    )</f>
        <v>0</v>
      </c>
      <c r="M674" s="64">
        <f>L674*G674/1</f>
        <v>0</v>
      </c>
      <c r="N674" s="64">
        <f>IF(
                        C674="INSUMO",
                                        IFERROR(
                                            IF(
                                                INDEX(
                                                    Insumos!C:C,
                                                    MATCH(
                                                        A674&amp;B674,
                                                        Insumos!I:I,
                                                        0)
                                                )="Equipamento",
                                                INDEX(
                                                    Insumos!F:F,
                                                    MATCH(
                                                        A674&amp;B674,
                                                        Insumos!I:I,
                                                        0)
                                                ),
                                                0
                                            ),
                                            "Não encontrado"),
                                        IFERROR(
                                            INDEX(O:O,
                                                MATCH(
                                                    A674&amp;B674,AG:AG,
                                                    0)
                                            ),
                                            "Não encontrado")
                                    )</f>
        <v>0</v>
      </c>
      <c r="O674" s="64">
        <f>N674*G674/1</f>
        <v>0</v>
      </c>
      <c r="P674" s="64">
        <f>IF(
                        C674="INSUMO",
                                        IFERROR(
                                            IF(
                                                INDEX(
                                                    Insumos!C:C,
                                                    MATCH(
                                                        A674&amp;B674,
                                                        Insumos!I:I,
                                                        0)
                                                )="Transporte",
                                                INDEX(
                                                    Insumos!F:F,
                                                    MATCH(
                                                        A674&amp;B674,
                                                        Insumos!I:I,
                                                        0)
                                                ),
                                                0
                                            ),
                                            "Não encontrado"),
                                        IFERROR(
                                            INDEX(Q:Q,
                                                MATCH(
                                                    A674&amp;B674,AG:AG,
                                                    0)
                                            ),
                                            "Não encontrado")
                                    )</f>
        <v>0</v>
      </c>
      <c r="Q674" s="64">
        <f>P674*G674/1</f>
        <v>0</v>
      </c>
      <c r="R674" s="64">
        <f>IF(
                        C674="INSUMO",
                                        IFERROR(
                                            IF(
                                                INDEX(
                                                    Insumos!C:C,
                                                    MATCH(
                                                        A674&amp;B674,
                                                        Insumos!I:I,
                                                        0)
                                                )="Terceirizados",
                                                INDEX(
                                                    Insumos!F:F,
                                                    MATCH(
                                                        A674&amp;B674,
                                                        Insumos!I:I,
                                                        0)
                                                ),
                                                0
                                            ),
                                            "Não encontrado"),
                                        IFERROR(
                                            INDEX(S:S,
                                                MATCH(
                                                    A674&amp;B674,AG:AG,
                                                    0)
                                            ),
                                            "Não encontrado")
                                    )</f>
        <v>0</v>
      </c>
      <c r="S674" s="64">
        <f>R674*G674/1</f>
        <v>0</v>
      </c>
      <c r="T674" s="64">
        <f>IF(
                        C674="INSUMO",
                                        IFERROR(
                                            IF(
                                                INDEX(
                                                    Insumos!C:C,
                                                    MATCH(
                                                        A674&amp;B674,
                                                        Insumos!I:I,
                                                        0)
                                                )="Comissionamento",
                                                INDEX(
                                                    Insumos!F:F,
                                                    MATCH(
                                                        A674&amp;B674,
                                                        Insumos!I:I,
                                                        0)
                                                ),
                                                0
                                            ),
                                            "Não encontrado"),
                                        IFERROR(
                                            INDEX(U:U,
                                                MATCH(
                                                    A674&amp;B674,AG:AG,
                                                    0)
                                            ),
                                            "Não encontrado")
                                    )</f>
        <v>0</v>
      </c>
      <c r="U674" s="64">
        <f>T674*G674/1</f>
        <v>0</v>
      </c>
      <c r="V674" s="64">
        <f>IF(
                        C674="INSUMO",
                                        IFERROR(
                                            IF(
                                                INDEX(
                                                    Insumos!C:C,
                                                    MATCH(
                                                        A674&amp;B674,
                                                        Insumos!I:I,
                                                        0)
                                                )="Verba",
                                                INDEX(
                                                    Insumos!F:F,
                                                    MATCH(
                                                        A674&amp;B674,
                                                        Insumos!I:I,
                                                        0)
                                                ),
                                                0
                                            ),
                                            "Não encontrado"),
                                        IFERROR(
                                            INDEX(W:W,
                                                MATCH(
                                                    A674&amp;B674,AG:AG,
                                                    0)
                                            ),
                                            "Não encontrado")
                                    )</f>
        <v>0</v>
      </c>
      <c r="W674" s="64">
        <f>V674*G674/1</f>
        <v>0</v>
      </c>
      <c r="X674" s="64">
        <f>IF(
                        C674="INSUMO",
                                        IFERROR(
                                            IF(
                                                INDEX(
                                                    Insumos!C:C,
                                                    MATCH(
                                                        A674&amp;B674,
                                                        Insumos!I:I,
                                                        0)
                                                )="Outro",
                                                INDEX(
                                                    Insumos!F:F,
                                                    MATCH(
                                                        A674&amp;B674,
                                                        Insumos!I:I,
                                                        0)
                                                ),
                                                0
                                            ),
                                            "Não encontrado"),
                                        IFERROR(
                                            INDEX(Y:Y,
                                                MATCH(
                                                    A674&amp;B674,AG:AG,
                                                    0)
                                            ),
                                            "Não encontrado")
                                    )</f>
        <v>0</v>
      </c>
      <c r="Y674" s="64">
        <f>X674*G674/1</f>
        <v>0</v>
      </c>
      <c r="Z674" s="64">
        <f>IF(
                            C674="INSUMO",
                            IFERROR(
                                INDEX(
                                    Insumos!F:F,
                                    MATCH(
                                        A674&amp;B674,
                                        Insumos!I:I,
                                        0)
                                ),
                                "Não encontrado"),
                            IFERROR(
                                INDEX(AA:AA,
                                    MATCH(
                                        A674&amp;B674,AG:AG,
                                        0)
                                ),
                                "Não encontrado")
                        )</f>
        <v>2210</v>
      </c>
      <c r="AA674" s="64">
        <f>G674*Z674</f>
        <v>2210</v>
      </c>
      <c r="AB674" s="65"/>
      <c r="AC674" s="65"/>
      <c r="AD674" s="62" t="s">
        <v>39</v>
      </c>
      <c r="AE674" s="66"/>
      <c r="AF674" s="66"/>
    </row>
    <row r="675" spans="1:33" x14ac:dyDescent="0.25">
      <c r="A675" s="136" t="s">
        <v>745</v>
      </c>
      <c r="B675" s="51" t="s">
        <v>38</v>
      </c>
      <c r="C675" s="52" t="s">
        <v>39</v>
      </c>
      <c r="D675" s="53" t="s">
        <v>40</v>
      </c>
      <c r="E675" s="53" t="s">
        <v>746</v>
      </c>
      <c r="F675" s="54" t="s">
        <v>78</v>
      </c>
      <c r="G675" s="55"/>
      <c r="H675" s="56"/>
      <c r="I675" s="56">
        <f>SUM(I676:I679)</f>
        <v>9.19</v>
      </c>
      <c r="J675" s="56"/>
      <c r="K675" s="56">
        <f>SUM(K676:K679)</f>
        <v>2.7438793129967998</v>
      </c>
      <c r="L675" s="56"/>
      <c r="M675" s="56">
        <f>SUM(M676:M679)</f>
        <v>2.3825137129968001</v>
      </c>
      <c r="N675" s="56"/>
      <c r="O675" s="56">
        <f>SUM(O676:O679)</f>
        <v>0</v>
      </c>
      <c r="P675" s="56"/>
      <c r="Q675" s="56">
        <f>SUM(Q676:Q679)</f>
        <v>0</v>
      </c>
      <c r="R675" s="56"/>
      <c r="S675" s="56">
        <f>SUM(S676:S679)</f>
        <v>0</v>
      </c>
      <c r="T675" s="56"/>
      <c r="U675" s="56">
        <f>SUM(U676:U679)</f>
        <v>0</v>
      </c>
      <c r="V675" s="56"/>
      <c r="W675" s="56">
        <f>SUM(W676:W679)</f>
        <v>0</v>
      </c>
      <c r="X675" s="56"/>
      <c r="Y675" s="56">
        <f>SUM(Y676:Y679)</f>
        <v>0.36136560000000001</v>
      </c>
      <c r="Z675" s="56"/>
      <c r="AA675" s="56">
        <f>SUM(AA676:AA679)</f>
        <v>11.933879312996799</v>
      </c>
      <c r="AB675" s="57" t="s">
        <v>39</v>
      </c>
      <c r="AC675" s="57"/>
      <c r="AD675" s="53" t="s">
        <v>39</v>
      </c>
      <c r="AE675" s="58" t="s">
        <v>39</v>
      </c>
      <c r="AF675" s="58" t="s">
        <v>747</v>
      </c>
      <c r="AG675" t="str">
        <f>A675&amp;B675&amp;C675</f>
        <v>93654SINAPI</v>
      </c>
    </row>
    <row r="676" spans="1:33" x14ac:dyDescent="0.25">
      <c r="A676" s="137" t="s">
        <v>191</v>
      </c>
      <c r="B676" s="68" t="s">
        <v>38</v>
      </c>
      <c r="C676" s="69" t="s">
        <v>86</v>
      </c>
      <c r="D676" s="70" t="s">
        <v>40</v>
      </c>
      <c r="E676" s="70" t="s">
        <v>192</v>
      </c>
      <c r="F676" s="71" t="s">
        <v>90</v>
      </c>
      <c r="G676" s="71">
        <v>3.5428000000000001E-2</v>
      </c>
      <c r="H676" s="72">
        <f>IF(
                        C676="INSUMO",
                                        IFERROR(
                                            IF(
                                                INDEX(
                                                    Insumos!C:C,
                                                    MATCH(
                                                        A676&amp;B676,
                                                        Insumos!I:I,
                                                        0)
                                                )="Material",
                                                INDEX(
                                                    Insumos!F:F,
                                                    MATCH(
                                                        A676&amp;B676,
                                                        Insumos!I:I,
                                                        0)
                                                ),
                                                0
                                            ),
                                            "Não encontrado"),
                                        IFERROR(
                                            INDEX(I:I,
                                                MATCH(
                                                    A676&amp;B676,AG:AG,
                                                    0)
                                            ),
                                            "Não encontrado")
                                    )</f>
        <v>0</v>
      </c>
      <c r="I676" s="72">
        <f>H676*G676/1</f>
        <v>0</v>
      </c>
      <c r="J676" s="72">
        <f t="shared" ref="J676:K679" si="382">T676 + N676 + L676 + X676 + R676 + P676 + V676</f>
        <v>46.655039200000004</v>
      </c>
      <c r="K676" s="72">
        <f t="shared" si="382"/>
        <v>1.6528947287776001</v>
      </c>
      <c r="L676" s="72">
        <f>IF(
                        C676="INSUMO",
                                        IFERROR(
                                            IF(
                                                INDEX(
                                                    Insumos!C:C,
                                                    MATCH(
                                                        A676&amp;B676,
                                                        Insumos!I:I,
                                                        0)
                                                )="Mao_obra",
                                                INDEX(
                                                    Insumos!F:F,
                                                    MATCH(
                                                        A676&amp;B676,
                                                        Insumos!I:I,
                                                        0)
                                                ),
                                                0
                                            ),
                                            "Não encontrado"),
                                        IFERROR(
                                            INDEX(M:M,
                                                MATCH(
                                                    A676&amp;B676,AG:AG,
                                                    0)
                                            ),
                                            "Não encontrado")
                                    )</f>
        <v>41.555039200000003</v>
      </c>
      <c r="M676" s="72">
        <f>L676*G676/1</f>
        <v>1.4722119287776001</v>
      </c>
      <c r="N676" s="72">
        <f>IF(
                        C676="INSUMO",
                                        IFERROR(
                                            IF(
                                                INDEX(
                                                    Insumos!C:C,
                                                    MATCH(
                                                        A676&amp;B676,
                                                        Insumos!I:I,
                                                        0)
                                                )="Equipamento",
                                                INDEX(
                                                    Insumos!F:F,
                                                    MATCH(
                                                        A676&amp;B676,
                                                        Insumos!I:I,
                                                        0)
                                                ),
                                                0
                                            ),
                                            "Não encontrado"),
                                        IFERROR(
                                            INDEX(O:O,
                                                MATCH(
                                                    A676&amp;B676,AG:AG,
                                                    0)
                                            ),
                                            "Não encontrado")
                                    )</f>
        <v>0</v>
      </c>
      <c r="O676" s="72">
        <f>N676*G676/1</f>
        <v>0</v>
      </c>
      <c r="P676" s="72">
        <f>IF(
                        C676="INSUMO",
                                        IFERROR(
                                            IF(
                                                INDEX(
                                                    Insumos!C:C,
                                                    MATCH(
                                                        A676&amp;B676,
                                                        Insumos!I:I,
                                                        0)
                                                )="Transporte",
                                                INDEX(
                                                    Insumos!F:F,
                                                    MATCH(
                                                        A676&amp;B676,
                                                        Insumos!I:I,
                                                        0)
                                                ),
                                                0
                                            ),
                                            "Não encontrado"),
                                        IFERROR(
                                            INDEX(Q:Q,
                                                MATCH(
                                                    A676&amp;B676,AG:AG,
                                                    0)
                                            ),
                                            "Não encontrado")
                                    )</f>
        <v>0</v>
      </c>
      <c r="Q676" s="72">
        <f>P676*G676/1</f>
        <v>0</v>
      </c>
      <c r="R676" s="72">
        <f>IF(
                        C676="INSUMO",
                                        IFERROR(
                                            IF(
                                                INDEX(
                                                    Insumos!C:C,
                                                    MATCH(
                                                        A676&amp;B676,
                                                        Insumos!I:I,
                                                        0)
                                                )="Terceirizados",
                                                INDEX(
                                                    Insumos!F:F,
                                                    MATCH(
                                                        A676&amp;B676,
                                                        Insumos!I:I,
                                                        0)
                                                ),
                                                0
                                            ),
                                            "Não encontrado"),
                                        IFERROR(
                                            INDEX(S:S,
                                                MATCH(
                                                    A676&amp;B676,AG:AG,
                                                    0)
                                            ),
                                            "Não encontrado")
                                    )</f>
        <v>0</v>
      </c>
      <c r="S676" s="72">
        <f>R676*G676/1</f>
        <v>0</v>
      </c>
      <c r="T676" s="72">
        <f>IF(
                        C676="INSUMO",
                                        IFERROR(
                                            IF(
                                                INDEX(
                                                    Insumos!C:C,
                                                    MATCH(
                                                        A676&amp;B676,
                                                        Insumos!I:I,
                                                        0)
                                                )="Comissionamento",
                                                INDEX(
                                                    Insumos!F:F,
                                                    MATCH(
                                                        A676&amp;B676,
                                                        Insumos!I:I,
                                                        0)
                                                ),
                                                0
                                            ),
                                            "Não encontrado"),
                                        IFERROR(
                                            INDEX(U:U,
                                                MATCH(
                                                    A676&amp;B676,AG:AG,
                                                    0)
                                            ),
                                            "Não encontrado")
                                    )</f>
        <v>0</v>
      </c>
      <c r="U676" s="72">
        <f>T676*G676/1</f>
        <v>0</v>
      </c>
      <c r="V676" s="72">
        <f>IF(
                        C676="INSUMO",
                                        IFERROR(
                                            IF(
                                                INDEX(
                                                    Insumos!C:C,
                                                    MATCH(
                                                        A676&amp;B676,
                                                        Insumos!I:I,
                                                        0)
                                                )="Verba",
                                                INDEX(
                                                    Insumos!F:F,
                                                    MATCH(
                                                        A676&amp;B676,
                                                        Insumos!I:I,
                                                        0)
                                                ),
                                                0
                                            ),
                                            "Não encontrado"),
                                        IFERROR(
                                            INDEX(W:W,
                                                MATCH(
                                                    A676&amp;B676,AG:AG,
                                                    0)
                                            ),
                                            "Não encontrado")
                                    )</f>
        <v>0</v>
      </c>
      <c r="W676" s="72">
        <f>V676*G676/1</f>
        <v>0</v>
      </c>
      <c r="X676" s="72">
        <f>IF(
                        C676="INSUMO",
                                        IFERROR(
                                            IF(
                                                INDEX(
                                                    Insumos!C:C,
                                                    MATCH(
                                                        A676&amp;B676,
                                                        Insumos!I:I,
                                                        0)
                                                )="Outro",
                                                INDEX(
                                                    Insumos!F:F,
                                                    MATCH(
                                                        A676&amp;B676,
                                                        Insumos!I:I,
                                                        0)
                                                ),
                                                0
                                            ),
                                            "Não encontrado"),
                                        IFERROR(
                                            INDEX(Y:Y,
                                                MATCH(
                                                    A676&amp;B676,AG:AG,
                                                    0)
                                            ),
                                            "Não encontrado")
                                    )</f>
        <v>5.0999999999999996</v>
      </c>
      <c r="Y676" s="72">
        <f>X676*G676/1</f>
        <v>0.1806828</v>
      </c>
      <c r="Z676" s="72">
        <f>IF(
                            C676="INSUMO",
                            IFERROR(
                                INDEX(
                                    Insumos!F:F,
                                    MATCH(
                                        A676&amp;B676,
                                        Insumos!I:I,
                                        0)
                                ),
                                "Não encontrado"),
                            IFERROR(
                                INDEX(AA:AA,
                                    MATCH(
                                        A676&amp;B676,AG:AG,
                                        0)
                                ),
                                "Não encontrado")
                        )</f>
        <v>46.655039200000004</v>
      </c>
      <c r="AA676" s="72">
        <f>G676*Z676</f>
        <v>1.6528947287776001</v>
      </c>
      <c r="AB676" s="73"/>
      <c r="AC676" s="73"/>
      <c r="AD676" s="70" t="s">
        <v>39</v>
      </c>
      <c r="AE676" s="74"/>
      <c r="AF676" s="74"/>
    </row>
    <row r="677" spans="1:33" x14ac:dyDescent="0.25">
      <c r="A677" s="138" t="s">
        <v>189</v>
      </c>
      <c r="B677" s="60" t="s">
        <v>38</v>
      </c>
      <c r="C677" s="61" t="s">
        <v>86</v>
      </c>
      <c r="D677" s="62" t="s">
        <v>40</v>
      </c>
      <c r="E677" s="62" t="s">
        <v>190</v>
      </c>
      <c r="F677" s="63" t="s">
        <v>90</v>
      </c>
      <c r="G677" s="63">
        <v>3.5428000000000001E-2</v>
      </c>
      <c r="H677" s="64">
        <f>IF(
                        C677="INSUMO",
                                        IFERROR(
                                            IF(
                                                INDEX(
                                                    Insumos!C:C,
                                                    MATCH(
                                                        A677&amp;B677,
                                                        Insumos!I:I,
                                                        0)
                                                )="Material",
                                                INDEX(
                                                    Insumos!F:F,
                                                    MATCH(
                                                        A677&amp;B677,
                                                        Insumos!I:I,
                                                        0)
                                                ),
                                                0
                                            ),
                                            "Não encontrado"),
                                        IFERROR(
                                            INDEX(I:I,
                                                MATCH(
                                                    A677&amp;B677,AG:AG,
                                                    0)
                                            ),
                                            "Não encontrado")
                                    )</f>
        <v>0</v>
      </c>
      <c r="I677" s="64">
        <f>H677*G677/1</f>
        <v>0</v>
      </c>
      <c r="J677" s="64">
        <f t="shared" si="382"/>
        <v>30.794416399999996</v>
      </c>
      <c r="K677" s="64">
        <f t="shared" si="382"/>
        <v>1.0909845842191999</v>
      </c>
      <c r="L677" s="64">
        <f>IF(
                        C677="INSUMO",
                                        IFERROR(
                                            IF(
                                                INDEX(
                                                    Insumos!C:C,
                                                    MATCH(
                                                        A677&amp;B677,
                                                        Insumos!I:I,
                                                        0)
                                                )="Mao_obra",
                                                INDEX(
                                                    Insumos!F:F,
                                                    MATCH(
                                                        A677&amp;B677,
                                                        Insumos!I:I,
                                                        0)
                                                ),
                                                0
                                            ),
                                            "Não encontrado"),
                                        IFERROR(
                                            INDEX(M:M,
                                                MATCH(
                                                    A677&amp;B677,AG:AG,
                                                    0)
                                            ),
                                            "Não encontrado")
                                    )</f>
        <v>25.694416399999998</v>
      </c>
      <c r="M677" s="64">
        <f>L677*G677/1</f>
        <v>0.91030178421919994</v>
      </c>
      <c r="N677" s="64">
        <f>IF(
                        C677="INSUMO",
                                        IFERROR(
                                            IF(
                                                INDEX(
                                                    Insumos!C:C,
                                                    MATCH(
                                                        A677&amp;B677,
                                                        Insumos!I:I,
                                                        0)
                                                )="Equipamento",
                                                INDEX(
                                                    Insumos!F:F,
                                                    MATCH(
                                                        A677&amp;B677,
                                                        Insumos!I:I,
                                                        0)
                                                ),
                                                0
                                            ),
                                            "Não encontrado"),
                                        IFERROR(
                                            INDEX(O:O,
                                                MATCH(
                                                    A677&amp;B677,AG:AG,
                                                    0)
                                            ),
                                            "Não encontrado")
                                    )</f>
        <v>0</v>
      </c>
      <c r="O677" s="64">
        <f>N677*G677/1</f>
        <v>0</v>
      </c>
      <c r="P677" s="64">
        <f>IF(
                        C677="INSUMO",
                                        IFERROR(
                                            IF(
                                                INDEX(
                                                    Insumos!C:C,
                                                    MATCH(
                                                        A677&amp;B677,
                                                        Insumos!I:I,
                                                        0)
                                                )="Transporte",
                                                INDEX(
                                                    Insumos!F:F,
                                                    MATCH(
                                                        A677&amp;B677,
                                                        Insumos!I:I,
                                                        0)
                                                ),
                                                0
                                            ),
                                            "Não encontrado"),
                                        IFERROR(
                                            INDEX(Q:Q,
                                                MATCH(
                                                    A677&amp;B677,AG:AG,
                                                    0)
                                            ),
                                            "Não encontrado")
                                    )</f>
        <v>0</v>
      </c>
      <c r="Q677" s="64">
        <f>P677*G677/1</f>
        <v>0</v>
      </c>
      <c r="R677" s="64">
        <f>IF(
                        C677="INSUMO",
                                        IFERROR(
                                            IF(
                                                INDEX(
                                                    Insumos!C:C,
                                                    MATCH(
                                                        A677&amp;B677,
                                                        Insumos!I:I,
                                                        0)
                                                )="Terceirizados",
                                                INDEX(
                                                    Insumos!F:F,
                                                    MATCH(
                                                        A677&amp;B677,
                                                        Insumos!I:I,
                                                        0)
                                                ),
                                                0
                                            ),
                                            "Não encontrado"),
                                        IFERROR(
                                            INDEX(S:S,
                                                MATCH(
                                                    A677&amp;B677,AG:AG,
                                                    0)
                                            ),
                                            "Não encontrado")
                                    )</f>
        <v>0</v>
      </c>
      <c r="S677" s="64">
        <f>R677*G677/1</f>
        <v>0</v>
      </c>
      <c r="T677" s="64">
        <f>IF(
                        C677="INSUMO",
                                        IFERROR(
                                            IF(
                                                INDEX(
                                                    Insumos!C:C,
                                                    MATCH(
                                                        A677&amp;B677,
                                                        Insumos!I:I,
                                                        0)
                                                )="Comissionamento",
                                                INDEX(
                                                    Insumos!F:F,
                                                    MATCH(
                                                        A677&amp;B677,
                                                        Insumos!I:I,
                                                        0)
                                                ),
                                                0
                                            ),
                                            "Não encontrado"),
                                        IFERROR(
                                            INDEX(U:U,
                                                MATCH(
                                                    A677&amp;B677,AG:AG,
                                                    0)
                                            ),
                                            "Não encontrado")
                                    )</f>
        <v>0</v>
      </c>
      <c r="U677" s="64">
        <f>T677*G677/1</f>
        <v>0</v>
      </c>
      <c r="V677" s="64">
        <f>IF(
                        C677="INSUMO",
                                        IFERROR(
                                            IF(
                                                INDEX(
                                                    Insumos!C:C,
                                                    MATCH(
                                                        A677&amp;B677,
                                                        Insumos!I:I,
                                                        0)
                                                )="Verba",
                                                INDEX(
                                                    Insumos!F:F,
                                                    MATCH(
                                                        A677&amp;B677,
                                                        Insumos!I:I,
                                                        0)
                                                ),
                                                0
                                            ),
                                            "Não encontrado"),
                                        IFERROR(
                                            INDEX(W:W,
                                                MATCH(
                                                    A677&amp;B677,AG:AG,
                                                    0)
                                            ),
                                            "Não encontrado")
                                    )</f>
        <v>0</v>
      </c>
      <c r="W677" s="64">
        <f>V677*G677/1</f>
        <v>0</v>
      </c>
      <c r="X677" s="64">
        <f>IF(
                        C677="INSUMO",
                                        IFERROR(
                                            IF(
                                                INDEX(
                                                    Insumos!C:C,
                                                    MATCH(
                                                        A677&amp;B677,
                                                        Insumos!I:I,
                                                        0)
                                                )="Outro",
                                                INDEX(
                                                    Insumos!F:F,
                                                    MATCH(
                                                        A677&amp;B677,
                                                        Insumos!I:I,
                                                        0)
                                                ),
                                                0
                                            ),
                                            "Não encontrado"),
                                        IFERROR(
                                            INDEX(Y:Y,
                                                MATCH(
                                                    A677&amp;B677,AG:AG,
                                                    0)
                                            ),
                                            "Não encontrado")
                                    )</f>
        <v>5.0999999999999996</v>
      </c>
      <c r="Y677" s="64">
        <f>X677*G677/1</f>
        <v>0.1806828</v>
      </c>
      <c r="Z677" s="64">
        <f>IF(
                            C677="INSUMO",
                            IFERROR(
                                INDEX(
                                    Insumos!F:F,
                                    MATCH(
                                        A677&amp;B677,
                                        Insumos!I:I,
                                        0)
                                ),
                                "Não encontrado"),
                            IFERROR(
                                INDEX(AA:AA,
                                    MATCH(
                                        A677&amp;B677,AG:AG,
                                        0)
                                ),
                                "Não encontrado")
                        )</f>
        <v>30.794416399999999</v>
      </c>
      <c r="AA677" s="64">
        <f>G677*Z677</f>
        <v>1.0909845842192001</v>
      </c>
      <c r="AB677" s="65"/>
      <c r="AC677" s="65"/>
      <c r="AD677" s="62" t="s">
        <v>39</v>
      </c>
      <c r="AE677" s="66"/>
      <c r="AF677" s="66"/>
    </row>
    <row r="678" spans="1:33" x14ac:dyDescent="0.25">
      <c r="A678" s="137" t="s">
        <v>748</v>
      </c>
      <c r="B678" s="68" t="s">
        <v>38</v>
      </c>
      <c r="C678" s="69" t="s">
        <v>45</v>
      </c>
      <c r="D678" s="70" t="s">
        <v>40</v>
      </c>
      <c r="E678" s="70" t="s">
        <v>749</v>
      </c>
      <c r="F678" s="71" t="s">
        <v>78</v>
      </c>
      <c r="G678" s="71">
        <v>1</v>
      </c>
      <c r="H678" s="72">
        <f>IF(
                        C678="INSUMO",
                                        IFERROR(
                                            IF(
                                                INDEX(
                                                    Insumos!C:C,
                                                    MATCH(
                                                        A678&amp;B678,
                                                        Insumos!I:I,
                                                        0)
                                                )="Material",
                                                INDEX(
                                                    Insumos!F:F,
                                                    MATCH(
                                                        A678&amp;B678,
                                                        Insumos!I:I,
                                                        0)
                                                ),
                                                0
                                            ),
                                            "Não encontrado"),
                                        IFERROR(
                                            INDEX(I:I,
                                                MATCH(
                                                    A678&amp;B678,AG:AG,
                                                    0)
                                            ),
                                            "Não encontrado")
                                    )</f>
        <v>8.26</v>
      </c>
      <c r="I678" s="72">
        <f>H678*G678/1</f>
        <v>8.26</v>
      </c>
      <c r="J678" s="72">
        <f t="shared" si="382"/>
        <v>0</v>
      </c>
      <c r="K678" s="72">
        <f t="shared" si="382"/>
        <v>0</v>
      </c>
      <c r="L678" s="72">
        <f>IF(
                        C678="INSUMO",
                                        IFERROR(
                                            IF(
                                                INDEX(
                                                    Insumos!C:C,
                                                    MATCH(
                                                        A678&amp;B678,
                                                        Insumos!I:I,
                                                        0)
                                                )="Mao_obra",
                                                INDEX(
                                                    Insumos!F:F,
                                                    MATCH(
                                                        A678&amp;B678,
                                                        Insumos!I:I,
                                                        0)
                                                ),
                                                0
                                            ),
                                            "Não encontrado"),
                                        IFERROR(
                                            INDEX(M:M,
                                                MATCH(
                                                    A678&amp;B678,AG:AG,
                                                    0)
                                            ),
                                            "Não encontrado")
                                    )</f>
        <v>0</v>
      </c>
      <c r="M678" s="72">
        <f>L678*G678/1</f>
        <v>0</v>
      </c>
      <c r="N678" s="72">
        <f>IF(
                        C678="INSUMO",
                                        IFERROR(
                                            IF(
                                                INDEX(
                                                    Insumos!C:C,
                                                    MATCH(
                                                        A678&amp;B678,
                                                        Insumos!I:I,
                                                        0)
                                                )="Equipamento",
                                                INDEX(
                                                    Insumos!F:F,
                                                    MATCH(
                                                        A678&amp;B678,
                                                        Insumos!I:I,
                                                        0)
                                                ),
                                                0
                                            ),
                                            "Não encontrado"),
                                        IFERROR(
                                            INDEX(O:O,
                                                MATCH(
                                                    A678&amp;B678,AG:AG,
                                                    0)
                                            ),
                                            "Não encontrado")
                                    )</f>
        <v>0</v>
      </c>
      <c r="O678" s="72">
        <f>N678*G678/1</f>
        <v>0</v>
      </c>
      <c r="P678" s="72">
        <f>IF(
                        C678="INSUMO",
                                        IFERROR(
                                            IF(
                                                INDEX(
                                                    Insumos!C:C,
                                                    MATCH(
                                                        A678&amp;B678,
                                                        Insumos!I:I,
                                                        0)
                                                )="Transporte",
                                                INDEX(
                                                    Insumos!F:F,
                                                    MATCH(
                                                        A678&amp;B678,
                                                        Insumos!I:I,
                                                        0)
                                                ),
                                                0
                                            ),
                                            "Não encontrado"),
                                        IFERROR(
                                            INDEX(Q:Q,
                                                MATCH(
                                                    A678&amp;B678,AG:AG,
                                                    0)
                                            ),
                                            "Não encontrado")
                                    )</f>
        <v>0</v>
      </c>
      <c r="Q678" s="72">
        <f>P678*G678/1</f>
        <v>0</v>
      </c>
      <c r="R678" s="72">
        <f>IF(
                        C678="INSUMO",
                                        IFERROR(
                                            IF(
                                                INDEX(
                                                    Insumos!C:C,
                                                    MATCH(
                                                        A678&amp;B678,
                                                        Insumos!I:I,
                                                        0)
                                                )="Terceirizados",
                                                INDEX(
                                                    Insumos!F:F,
                                                    MATCH(
                                                        A678&amp;B678,
                                                        Insumos!I:I,
                                                        0)
                                                ),
                                                0
                                            ),
                                            "Não encontrado"),
                                        IFERROR(
                                            INDEX(S:S,
                                                MATCH(
                                                    A678&amp;B678,AG:AG,
                                                    0)
                                            ),
                                            "Não encontrado")
                                    )</f>
        <v>0</v>
      </c>
      <c r="S678" s="72">
        <f>R678*G678/1</f>
        <v>0</v>
      </c>
      <c r="T678" s="72">
        <f>IF(
                        C678="INSUMO",
                                        IFERROR(
                                            IF(
                                                INDEX(
                                                    Insumos!C:C,
                                                    MATCH(
                                                        A678&amp;B678,
                                                        Insumos!I:I,
                                                        0)
                                                )="Comissionamento",
                                                INDEX(
                                                    Insumos!F:F,
                                                    MATCH(
                                                        A678&amp;B678,
                                                        Insumos!I:I,
                                                        0)
                                                ),
                                                0
                                            ),
                                            "Não encontrado"),
                                        IFERROR(
                                            INDEX(U:U,
                                                MATCH(
                                                    A678&amp;B678,AG:AG,
                                                    0)
                                            ),
                                            "Não encontrado")
                                    )</f>
        <v>0</v>
      </c>
      <c r="U678" s="72">
        <f>T678*G678/1</f>
        <v>0</v>
      </c>
      <c r="V678" s="72">
        <f>IF(
                        C678="INSUMO",
                                        IFERROR(
                                            IF(
                                                INDEX(
                                                    Insumos!C:C,
                                                    MATCH(
                                                        A678&amp;B678,
                                                        Insumos!I:I,
                                                        0)
                                                )="Verba",
                                                INDEX(
                                                    Insumos!F:F,
                                                    MATCH(
                                                        A678&amp;B678,
                                                        Insumos!I:I,
                                                        0)
                                                ),
                                                0
                                            ),
                                            "Não encontrado"),
                                        IFERROR(
                                            INDEX(W:W,
                                                MATCH(
                                                    A678&amp;B678,AG:AG,
                                                    0)
                                            ),
                                            "Não encontrado")
                                    )</f>
        <v>0</v>
      </c>
      <c r="W678" s="72">
        <f>V678*G678/1</f>
        <v>0</v>
      </c>
      <c r="X678" s="72">
        <f>IF(
                        C678="INSUMO",
                                        IFERROR(
                                            IF(
                                                INDEX(
                                                    Insumos!C:C,
                                                    MATCH(
                                                        A678&amp;B678,
                                                        Insumos!I:I,
                                                        0)
                                                )="Outro",
                                                INDEX(
                                                    Insumos!F:F,
                                                    MATCH(
                                                        A678&amp;B678,
                                                        Insumos!I:I,
                                                        0)
                                                ),
                                                0
                                            ),
                                            "Não encontrado"),
                                        IFERROR(
                                            INDEX(Y:Y,
                                                MATCH(
                                                    A678&amp;B678,AG:AG,
                                                    0)
                                            ),
                                            "Não encontrado")
                                    )</f>
        <v>0</v>
      </c>
      <c r="Y678" s="72">
        <f>X678*G678/1</f>
        <v>0</v>
      </c>
      <c r="Z678" s="72">
        <f>IF(
                            C678="INSUMO",
                            IFERROR(
                                INDEX(
                                    Insumos!F:F,
                                    MATCH(
                                        A678&amp;B678,
                                        Insumos!I:I,
                                        0)
                                ),
                                "Não encontrado"),
                            IFERROR(
                                INDEX(AA:AA,
                                    MATCH(
                                        A678&amp;B678,AG:AG,
                                        0)
                                ),
                                "Não encontrado")
                        )</f>
        <v>8.26</v>
      </c>
      <c r="AA678" s="72">
        <f>G678*Z678</f>
        <v>8.26</v>
      </c>
      <c r="AB678" s="73"/>
      <c r="AC678" s="73"/>
      <c r="AD678" s="70" t="s">
        <v>39</v>
      </c>
      <c r="AE678" s="74"/>
      <c r="AF678" s="74"/>
    </row>
    <row r="679" spans="1:33" x14ac:dyDescent="0.25">
      <c r="A679" s="138" t="s">
        <v>750</v>
      </c>
      <c r="B679" s="60" t="s">
        <v>38</v>
      </c>
      <c r="C679" s="61" t="s">
        <v>45</v>
      </c>
      <c r="D679" s="62" t="s">
        <v>40</v>
      </c>
      <c r="E679" s="62" t="s">
        <v>751</v>
      </c>
      <c r="F679" s="63" t="s">
        <v>78</v>
      </c>
      <c r="G679" s="63">
        <v>1</v>
      </c>
      <c r="H679" s="64">
        <f>IF(
                        C679="INSUMO",
                                        IFERROR(
                                            IF(
                                                INDEX(
                                                    Insumos!C:C,
                                                    MATCH(
                                                        A679&amp;B679,
                                                        Insumos!I:I,
                                                        0)
                                                )="Material",
                                                INDEX(
                                                    Insumos!F:F,
                                                    MATCH(
                                                        A679&amp;B679,
                                                        Insumos!I:I,
                                                        0)
                                                ),
                                                0
                                            ),
                                            "Não encontrado"),
                                        IFERROR(
                                            INDEX(I:I,
                                                MATCH(
                                                    A679&amp;B679,AG:AG,
                                                    0)
                                            ),
                                            "Não encontrado")
                                    )</f>
        <v>0.93</v>
      </c>
      <c r="I679" s="64">
        <f>H679*G679/1</f>
        <v>0.93</v>
      </c>
      <c r="J679" s="64">
        <f t="shared" si="382"/>
        <v>0</v>
      </c>
      <c r="K679" s="64">
        <f t="shared" si="382"/>
        <v>0</v>
      </c>
      <c r="L679" s="64">
        <f>IF(
                        C679="INSUMO",
                                        IFERROR(
                                            IF(
                                                INDEX(
                                                    Insumos!C:C,
                                                    MATCH(
                                                        A679&amp;B679,
                                                        Insumos!I:I,
                                                        0)
                                                )="Mao_obra",
                                                INDEX(
                                                    Insumos!F:F,
                                                    MATCH(
                                                        A679&amp;B679,
                                                        Insumos!I:I,
                                                        0)
                                                ),
                                                0
                                            ),
                                            "Não encontrado"),
                                        IFERROR(
                                            INDEX(M:M,
                                                MATCH(
                                                    A679&amp;B679,AG:AG,
                                                    0)
                                            ),
                                            "Não encontrado")
                                    )</f>
        <v>0</v>
      </c>
      <c r="M679" s="64">
        <f>L679*G679/1</f>
        <v>0</v>
      </c>
      <c r="N679" s="64">
        <f>IF(
                        C679="INSUMO",
                                        IFERROR(
                                            IF(
                                                INDEX(
                                                    Insumos!C:C,
                                                    MATCH(
                                                        A679&amp;B679,
                                                        Insumos!I:I,
                                                        0)
                                                )="Equipamento",
                                                INDEX(
                                                    Insumos!F:F,
                                                    MATCH(
                                                        A679&amp;B679,
                                                        Insumos!I:I,
                                                        0)
                                                ),
                                                0
                                            ),
                                            "Não encontrado"),
                                        IFERROR(
                                            INDEX(O:O,
                                                MATCH(
                                                    A679&amp;B679,AG:AG,
                                                    0)
                                            ),
                                            "Não encontrado")
                                    )</f>
        <v>0</v>
      </c>
      <c r="O679" s="64">
        <f>N679*G679/1</f>
        <v>0</v>
      </c>
      <c r="P679" s="64">
        <f>IF(
                        C679="INSUMO",
                                        IFERROR(
                                            IF(
                                                INDEX(
                                                    Insumos!C:C,
                                                    MATCH(
                                                        A679&amp;B679,
                                                        Insumos!I:I,
                                                        0)
                                                )="Transporte",
                                                INDEX(
                                                    Insumos!F:F,
                                                    MATCH(
                                                        A679&amp;B679,
                                                        Insumos!I:I,
                                                        0)
                                                ),
                                                0
                                            ),
                                            "Não encontrado"),
                                        IFERROR(
                                            INDEX(Q:Q,
                                                MATCH(
                                                    A679&amp;B679,AG:AG,
                                                    0)
                                            ),
                                            "Não encontrado")
                                    )</f>
        <v>0</v>
      </c>
      <c r="Q679" s="64">
        <f>P679*G679/1</f>
        <v>0</v>
      </c>
      <c r="R679" s="64">
        <f>IF(
                        C679="INSUMO",
                                        IFERROR(
                                            IF(
                                                INDEX(
                                                    Insumos!C:C,
                                                    MATCH(
                                                        A679&amp;B679,
                                                        Insumos!I:I,
                                                        0)
                                                )="Terceirizados",
                                                INDEX(
                                                    Insumos!F:F,
                                                    MATCH(
                                                        A679&amp;B679,
                                                        Insumos!I:I,
                                                        0)
                                                ),
                                                0
                                            ),
                                            "Não encontrado"),
                                        IFERROR(
                                            INDEX(S:S,
                                                MATCH(
                                                    A679&amp;B679,AG:AG,
                                                    0)
                                            ),
                                            "Não encontrado")
                                    )</f>
        <v>0</v>
      </c>
      <c r="S679" s="64">
        <f>R679*G679/1</f>
        <v>0</v>
      </c>
      <c r="T679" s="64">
        <f>IF(
                        C679="INSUMO",
                                        IFERROR(
                                            IF(
                                                INDEX(
                                                    Insumos!C:C,
                                                    MATCH(
                                                        A679&amp;B679,
                                                        Insumos!I:I,
                                                        0)
                                                )="Comissionamento",
                                                INDEX(
                                                    Insumos!F:F,
                                                    MATCH(
                                                        A679&amp;B679,
                                                        Insumos!I:I,
                                                        0)
                                                ),
                                                0
                                            ),
                                            "Não encontrado"),
                                        IFERROR(
                                            INDEX(U:U,
                                                MATCH(
                                                    A679&amp;B679,AG:AG,
                                                    0)
                                            ),
                                            "Não encontrado")
                                    )</f>
        <v>0</v>
      </c>
      <c r="U679" s="64">
        <f>T679*G679/1</f>
        <v>0</v>
      </c>
      <c r="V679" s="64">
        <f>IF(
                        C679="INSUMO",
                                        IFERROR(
                                            IF(
                                                INDEX(
                                                    Insumos!C:C,
                                                    MATCH(
                                                        A679&amp;B679,
                                                        Insumos!I:I,
                                                        0)
                                                )="Verba",
                                                INDEX(
                                                    Insumos!F:F,
                                                    MATCH(
                                                        A679&amp;B679,
                                                        Insumos!I:I,
                                                        0)
                                                ),
                                                0
                                            ),
                                            "Não encontrado"),
                                        IFERROR(
                                            INDEX(W:W,
                                                MATCH(
                                                    A679&amp;B679,AG:AG,
                                                    0)
                                            ),
                                            "Não encontrado")
                                    )</f>
        <v>0</v>
      </c>
      <c r="W679" s="64">
        <f>V679*G679/1</f>
        <v>0</v>
      </c>
      <c r="X679" s="64">
        <f>IF(
                        C679="INSUMO",
                                        IFERROR(
                                            IF(
                                                INDEX(
                                                    Insumos!C:C,
                                                    MATCH(
                                                        A679&amp;B679,
                                                        Insumos!I:I,
                                                        0)
                                                )="Outro",
                                                INDEX(
                                                    Insumos!F:F,
                                                    MATCH(
                                                        A679&amp;B679,
                                                        Insumos!I:I,
                                                        0)
                                                ),
                                                0
                                            ),
                                            "Não encontrado"),
                                        IFERROR(
                                            INDEX(Y:Y,
                                                MATCH(
                                                    A679&amp;B679,AG:AG,
                                                    0)
                                            ),
                                            "Não encontrado")
                                    )</f>
        <v>0</v>
      </c>
      <c r="Y679" s="64">
        <f>X679*G679/1</f>
        <v>0</v>
      </c>
      <c r="Z679" s="64">
        <f>IF(
                            C679="INSUMO",
                            IFERROR(
                                INDEX(
                                    Insumos!F:F,
                                    MATCH(
                                        A679&amp;B679,
                                        Insumos!I:I,
                                        0)
                                ),
                                "Não encontrado"),
                            IFERROR(
                                INDEX(AA:AA,
                                    MATCH(
                                        A679&amp;B679,AG:AG,
                                        0)
                                ),
                                "Não encontrado")
                        )</f>
        <v>0.93</v>
      </c>
      <c r="AA679" s="64">
        <f>G679*Z679</f>
        <v>0.93</v>
      </c>
      <c r="AB679" s="65"/>
      <c r="AC679" s="65"/>
      <c r="AD679" s="62" t="s">
        <v>39</v>
      </c>
      <c r="AE679" s="66"/>
      <c r="AF679" s="66"/>
    </row>
    <row r="680" spans="1:33" x14ac:dyDescent="0.25">
      <c r="A680" s="136" t="s">
        <v>752</v>
      </c>
      <c r="B680" s="51" t="s">
        <v>38</v>
      </c>
      <c r="C680" s="52" t="s">
        <v>39</v>
      </c>
      <c r="D680" s="53" t="s">
        <v>40</v>
      </c>
      <c r="E680" s="53" t="s">
        <v>753</v>
      </c>
      <c r="F680" s="54" t="s">
        <v>78</v>
      </c>
      <c r="G680" s="55"/>
      <c r="H680" s="56"/>
      <c r="I680" s="56">
        <f>SUM(I681:I684)</f>
        <v>9.19</v>
      </c>
      <c r="J680" s="56"/>
      <c r="K680" s="56">
        <f>SUM(K681:K684)</f>
        <v>2.7438793129967998</v>
      </c>
      <c r="L680" s="56"/>
      <c r="M680" s="56">
        <f>SUM(M681:M684)</f>
        <v>2.3825137129968001</v>
      </c>
      <c r="N680" s="56"/>
      <c r="O680" s="56">
        <f>SUM(O681:O684)</f>
        <v>0</v>
      </c>
      <c r="P680" s="56"/>
      <c r="Q680" s="56">
        <f>SUM(Q681:Q684)</f>
        <v>0</v>
      </c>
      <c r="R680" s="56"/>
      <c r="S680" s="56">
        <f>SUM(S681:S684)</f>
        <v>0</v>
      </c>
      <c r="T680" s="56"/>
      <c r="U680" s="56">
        <f>SUM(U681:U684)</f>
        <v>0</v>
      </c>
      <c r="V680" s="56"/>
      <c r="W680" s="56">
        <f>SUM(W681:W684)</f>
        <v>0</v>
      </c>
      <c r="X680" s="56"/>
      <c r="Y680" s="56">
        <f>SUM(Y681:Y684)</f>
        <v>0.36136560000000001</v>
      </c>
      <c r="Z680" s="56"/>
      <c r="AA680" s="56">
        <f>SUM(AA681:AA684)</f>
        <v>11.933879312996799</v>
      </c>
      <c r="AB680" s="57" t="s">
        <v>39</v>
      </c>
      <c r="AC680" s="57"/>
      <c r="AD680" s="53" t="s">
        <v>39</v>
      </c>
      <c r="AE680" s="58" t="s">
        <v>39</v>
      </c>
      <c r="AF680" s="58" t="s">
        <v>747</v>
      </c>
      <c r="AG680" t="str">
        <f>A680&amp;B680&amp;C680</f>
        <v>93653SINAPI</v>
      </c>
    </row>
    <row r="681" spans="1:33" x14ac:dyDescent="0.25">
      <c r="A681" s="137" t="s">
        <v>191</v>
      </c>
      <c r="B681" s="68" t="s">
        <v>38</v>
      </c>
      <c r="C681" s="69" t="s">
        <v>86</v>
      </c>
      <c r="D681" s="70" t="s">
        <v>40</v>
      </c>
      <c r="E681" s="70" t="s">
        <v>192</v>
      </c>
      <c r="F681" s="71" t="s">
        <v>90</v>
      </c>
      <c r="G681" s="71">
        <v>3.5428000000000001E-2</v>
      </c>
      <c r="H681" s="72">
        <f>IF(
                        C681="INSUMO",
                                        IFERROR(
                                            IF(
                                                INDEX(
                                                    Insumos!C:C,
                                                    MATCH(
                                                        A681&amp;B681,
                                                        Insumos!I:I,
                                                        0)
                                                )="Material",
                                                INDEX(
                                                    Insumos!F:F,
                                                    MATCH(
                                                        A681&amp;B681,
                                                        Insumos!I:I,
                                                        0)
                                                ),
                                                0
                                            ),
                                            "Não encontrado"),
                                        IFERROR(
                                            INDEX(I:I,
                                                MATCH(
                                                    A681&amp;B681,AG:AG,
                                                    0)
                                            ),
                                            "Não encontrado")
                                    )</f>
        <v>0</v>
      </c>
      <c r="I681" s="72">
        <f>H681*G681/1</f>
        <v>0</v>
      </c>
      <c r="J681" s="72">
        <f t="shared" ref="J681:K684" si="383">T681 + N681 + L681 + X681 + R681 + P681 + V681</f>
        <v>46.655039200000004</v>
      </c>
      <c r="K681" s="72">
        <f t="shared" si="383"/>
        <v>1.6528947287776001</v>
      </c>
      <c r="L681" s="72">
        <f>IF(
                        C681="INSUMO",
                                        IFERROR(
                                            IF(
                                                INDEX(
                                                    Insumos!C:C,
                                                    MATCH(
                                                        A681&amp;B681,
                                                        Insumos!I:I,
                                                        0)
                                                )="Mao_obra",
                                                INDEX(
                                                    Insumos!F:F,
                                                    MATCH(
                                                        A681&amp;B681,
                                                        Insumos!I:I,
                                                        0)
                                                ),
                                                0
                                            ),
                                            "Não encontrado"),
                                        IFERROR(
                                            INDEX(M:M,
                                                MATCH(
                                                    A681&amp;B681,AG:AG,
                                                    0)
                                            ),
                                            "Não encontrado")
                                    )</f>
        <v>41.555039200000003</v>
      </c>
      <c r="M681" s="72">
        <f>L681*G681/1</f>
        <v>1.4722119287776001</v>
      </c>
      <c r="N681" s="72">
        <f>IF(
                        C681="INSUMO",
                                        IFERROR(
                                            IF(
                                                INDEX(
                                                    Insumos!C:C,
                                                    MATCH(
                                                        A681&amp;B681,
                                                        Insumos!I:I,
                                                        0)
                                                )="Equipamento",
                                                INDEX(
                                                    Insumos!F:F,
                                                    MATCH(
                                                        A681&amp;B681,
                                                        Insumos!I:I,
                                                        0)
                                                ),
                                                0
                                            ),
                                            "Não encontrado"),
                                        IFERROR(
                                            INDEX(O:O,
                                                MATCH(
                                                    A681&amp;B681,AG:AG,
                                                    0)
                                            ),
                                            "Não encontrado")
                                    )</f>
        <v>0</v>
      </c>
      <c r="O681" s="72">
        <f>N681*G681/1</f>
        <v>0</v>
      </c>
      <c r="P681" s="72">
        <f>IF(
                        C681="INSUMO",
                                        IFERROR(
                                            IF(
                                                INDEX(
                                                    Insumos!C:C,
                                                    MATCH(
                                                        A681&amp;B681,
                                                        Insumos!I:I,
                                                        0)
                                                )="Transporte",
                                                INDEX(
                                                    Insumos!F:F,
                                                    MATCH(
                                                        A681&amp;B681,
                                                        Insumos!I:I,
                                                        0)
                                                ),
                                                0
                                            ),
                                            "Não encontrado"),
                                        IFERROR(
                                            INDEX(Q:Q,
                                                MATCH(
                                                    A681&amp;B681,AG:AG,
                                                    0)
                                            ),
                                            "Não encontrado")
                                    )</f>
        <v>0</v>
      </c>
      <c r="Q681" s="72">
        <f>P681*G681/1</f>
        <v>0</v>
      </c>
      <c r="R681" s="72">
        <f>IF(
                        C681="INSUMO",
                                        IFERROR(
                                            IF(
                                                INDEX(
                                                    Insumos!C:C,
                                                    MATCH(
                                                        A681&amp;B681,
                                                        Insumos!I:I,
                                                        0)
                                                )="Terceirizados",
                                                INDEX(
                                                    Insumos!F:F,
                                                    MATCH(
                                                        A681&amp;B681,
                                                        Insumos!I:I,
                                                        0)
                                                ),
                                                0
                                            ),
                                            "Não encontrado"),
                                        IFERROR(
                                            INDEX(S:S,
                                                MATCH(
                                                    A681&amp;B681,AG:AG,
                                                    0)
                                            ),
                                            "Não encontrado")
                                    )</f>
        <v>0</v>
      </c>
      <c r="S681" s="72">
        <f>R681*G681/1</f>
        <v>0</v>
      </c>
      <c r="T681" s="72">
        <f>IF(
                        C681="INSUMO",
                                        IFERROR(
                                            IF(
                                                INDEX(
                                                    Insumos!C:C,
                                                    MATCH(
                                                        A681&amp;B681,
                                                        Insumos!I:I,
                                                        0)
                                                )="Comissionamento",
                                                INDEX(
                                                    Insumos!F:F,
                                                    MATCH(
                                                        A681&amp;B681,
                                                        Insumos!I:I,
                                                        0)
                                                ),
                                                0
                                            ),
                                            "Não encontrado"),
                                        IFERROR(
                                            INDEX(U:U,
                                                MATCH(
                                                    A681&amp;B681,AG:AG,
                                                    0)
                                            ),
                                            "Não encontrado")
                                    )</f>
        <v>0</v>
      </c>
      <c r="U681" s="72">
        <f>T681*G681/1</f>
        <v>0</v>
      </c>
      <c r="V681" s="72">
        <f>IF(
                        C681="INSUMO",
                                        IFERROR(
                                            IF(
                                                INDEX(
                                                    Insumos!C:C,
                                                    MATCH(
                                                        A681&amp;B681,
                                                        Insumos!I:I,
                                                        0)
                                                )="Verba",
                                                INDEX(
                                                    Insumos!F:F,
                                                    MATCH(
                                                        A681&amp;B681,
                                                        Insumos!I:I,
                                                        0)
                                                ),
                                                0
                                            ),
                                            "Não encontrado"),
                                        IFERROR(
                                            INDEX(W:W,
                                                MATCH(
                                                    A681&amp;B681,AG:AG,
                                                    0)
                                            ),
                                            "Não encontrado")
                                    )</f>
        <v>0</v>
      </c>
      <c r="W681" s="72">
        <f>V681*G681/1</f>
        <v>0</v>
      </c>
      <c r="X681" s="72">
        <f>IF(
                        C681="INSUMO",
                                        IFERROR(
                                            IF(
                                                INDEX(
                                                    Insumos!C:C,
                                                    MATCH(
                                                        A681&amp;B681,
                                                        Insumos!I:I,
                                                        0)
                                                )="Outro",
                                                INDEX(
                                                    Insumos!F:F,
                                                    MATCH(
                                                        A681&amp;B681,
                                                        Insumos!I:I,
                                                        0)
                                                ),
                                                0
                                            ),
                                            "Não encontrado"),
                                        IFERROR(
                                            INDEX(Y:Y,
                                                MATCH(
                                                    A681&amp;B681,AG:AG,
                                                    0)
                                            ),
                                            "Não encontrado")
                                    )</f>
        <v>5.0999999999999996</v>
      </c>
      <c r="Y681" s="72">
        <f>X681*G681/1</f>
        <v>0.1806828</v>
      </c>
      <c r="Z681" s="72">
        <f>IF(
                            C681="INSUMO",
                            IFERROR(
                                INDEX(
                                    Insumos!F:F,
                                    MATCH(
                                        A681&amp;B681,
                                        Insumos!I:I,
                                        0)
                                ),
                                "Não encontrado"),
                            IFERROR(
                                INDEX(AA:AA,
                                    MATCH(
                                        A681&amp;B681,AG:AG,
                                        0)
                                ),
                                "Não encontrado")
                        )</f>
        <v>46.655039200000004</v>
      </c>
      <c r="AA681" s="72">
        <f>G681*Z681</f>
        <v>1.6528947287776001</v>
      </c>
      <c r="AB681" s="73"/>
      <c r="AC681" s="73"/>
      <c r="AD681" s="70" t="s">
        <v>39</v>
      </c>
      <c r="AE681" s="74"/>
      <c r="AF681" s="74"/>
    </row>
    <row r="682" spans="1:33" x14ac:dyDescent="0.25">
      <c r="A682" s="138" t="s">
        <v>189</v>
      </c>
      <c r="B682" s="60" t="s">
        <v>38</v>
      </c>
      <c r="C682" s="61" t="s">
        <v>86</v>
      </c>
      <c r="D682" s="62" t="s">
        <v>40</v>
      </c>
      <c r="E682" s="62" t="s">
        <v>190</v>
      </c>
      <c r="F682" s="63" t="s">
        <v>90</v>
      </c>
      <c r="G682" s="63">
        <v>3.5428000000000001E-2</v>
      </c>
      <c r="H682" s="64">
        <f>IF(
                        C682="INSUMO",
                                        IFERROR(
                                            IF(
                                                INDEX(
                                                    Insumos!C:C,
                                                    MATCH(
                                                        A682&amp;B682,
                                                        Insumos!I:I,
                                                        0)
                                                )="Material",
                                                INDEX(
                                                    Insumos!F:F,
                                                    MATCH(
                                                        A682&amp;B682,
                                                        Insumos!I:I,
                                                        0)
                                                ),
                                                0
                                            ),
                                            "Não encontrado"),
                                        IFERROR(
                                            INDEX(I:I,
                                                MATCH(
                                                    A682&amp;B682,AG:AG,
                                                    0)
                                            ),
                                            "Não encontrado")
                                    )</f>
        <v>0</v>
      </c>
      <c r="I682" s="64">
        <f>H682*G682/1</f>
        <v>0</v>
      </c>
      <c r="J682" s="64">
        <f t="shared" si="383"/>
        <v>30.794416399999996</v>
      </c>
      <c r="K682" s="64">
        <f t="shared" si="383"/>
        <v>1.0909845842191999</v>
      </c>
      <c r="L682" s="64">
        <f>IF(
                        C682="INSUMO",
                                        IFERROR(
                                            IF(
                                                INDEX(
                                                    Insumos!C:C,
                                                    MATCH(
                                                        A682&amp;B682,
                                                        Insumos!I:I,
                                                        0)
                                                )="Mao_obra",
                                                INDEX(
                                                    Insumos!F:F,
                                                    MATCH(
                                                        A682&amp;B682,
                                                        Insumos!I:I,
                                                        0)
                                                ),
                                                0
                                            ),
                                            "Não encontrado"),
                                        IFERROR(
                                            INDEX(M:M,
                                                MATCH(
                                                    A682&amp;B682,AG:AG,
                                                    0)
                                            ),
                                            "Não encontrado")
                                    )</f>
        <v>25.694416399999998</v>
      </c>
      <c r="M682" s="64">
        <f>L682*G682/1</f>
        <v>0.91030178421919994</v>
      </c>
      <c r="N682" s="64">
        <f>IF(
                        C682="INSUMO",
                                        IFERROR(
                                            IF(
                                                INDEX(
                                                    Insumos!C:C,
                                                    MATCH(
                                                        A682&amp;B682,
                                                        Insumos!I:I,
                                                        0)
                                                )="Equipamento",
                                                INDEX(
                                                    Insumos!F:F,
                                                    MATCH(
                                                        A682&amp;B682,
                                                        Insumos!I:I,
                                                        0)
                                                ),
                                                0
                                            ),
                                            "Não encontrado"),
                                        IFERROR(
                                            INDEX(O:O,
                                                MATCH(
                                                    A682&amp;B682,AG:AG,
                                                    0)
                                            ),
                                            "Não encontrado")
                                    )</f>
        <v>0</v>
      </c>
      <c r="O682" s="64">
        <f>N682*G682/1</f>
        <v>0</v>
      </c>
      <c r="P682" s="64">
        <f>IF(
                        C682="INSUMO",
                                        IFERROR(
                                            IF(
                                                INDEX(
                                                    Insumos!C:C,
                                                    MATCH(
                                                        A682&amp;B682,
                                                        Insumos!I:I,
                                                        0)
                                                )="Transporte",
                                                INDEX(
                                                    Insumos!F:F,
                                                    MATCH(
                                                        A682&amp;B682,
                                                        Insumos!I:I,
                                                        0)
                                                ),
                                                0
                                            ),
                                            "Não encontrado"),
                                        IFERROR(
                                            INDEX(Q:Q,
                                                MATCH(
                                                    A682&amp;B682,AG:AG,
                                                    0)
                                            ),
                                            "Não encontrado")
                                    )</f>
        <v>0</v>
      </c>
      <c r="Q682" s="64">
        <f>P682*G682/1</f>
        <v>0</v>
      </c>
      <c r="R682" s="64">
        <f>IF(
                        C682="INSUMO",
                                        IFERROR(
                                            IF(
                                                INDEX(
                                                    Insumos!C:C,
                                                    MATCH(
                                                        A682&amp;B682,
                                                        Insumos!I:I,
                                                        0)
                                                )="Terceirizados",
                                                INDEX(
                                                    Insumos!F:F,
                                                    MATCH(
                                                        A682&amp;B682,
                                                        Insumos!I:I,
                                                        0)
                                                ),
                                                0
                                            ),
                                            "Não encontrado"),
                                        IFERROR(
                                            INDEX(S:S,
                                                MATCH(
                                                    A682&amp;B682,AG:AG,
                                                    0)
                                            ),
                                            "Não encontrado")
                                    )</f>
        <v>0</v>
      </c>
      <c r="S682" s="64">
        <f>R682*G682/1</f>
        <v>0</v>
      </c>
      <c r="T682" s="64">
        <f>IF(
                        C682="INSUMO",
                                        IFERROR(
                                            IF(
                                                INDEX(
                                                    Insumos!C:C,
                                                    MATCH(
                                                        A682&amp;B682,
                                                        Insumos!I:I,
                                                        0)
                                                )="Comissionamento",
                                                INDEX(
                                                    Insumos!F:F,
                                                    MATCH(
                                                        A682&amp;B682,
                                                        Insumos!I:I,
                                                        0)
                                                ),
                                                0
                                            ),
                                            "Não encontrado"),
                                        IFERROR(
                                            INDEX(U:U,
                                                MATCH(
                                                    A682&amp;B682,AG:AG,
                                                    0)
                                            ),
                                            "Não encontrado")
                                    )</f>
        <v>0</v>
      </c>
      <c r="U682" s="64">
        <f>T682*G682/1</f>
        <v>0</v>
      </c>
      <c r="V682" s="64">
        <f>IF(
                        C682="INSUMO",
                                        IFERROR(
                                            IF(
                                                INDEX(
                                                    Insumos!C:C,
                                                    MATCH(
                                                        A682&amp;B682,
                                                        Insumos!I:I,
                                                        0)
                                                )="Verba",
                                                INDEX(
                                                    Insumos!F:F,
                                                    MATCH(
                                                        A682&amp;B682,
                                                        Insumos!I:I,
                                                        0)
                                                ),
                                                0
                                            ),
                                            "Não encontrado"),
                                        IFERROR(
                                            INDEX(W:W,
                                                MATCH(
                                                    A682&amp;B682,AG:AG,
                                                    0)
                                            ),
                                            "Não encontrado")
                                    )</f>
        <v>0</v>
      </c>
      <c r="W682" s="64">
        <f>V682*G682/1</f>
        <v>0</v>
      </c>
      <c r="X682" s="64">
        <f>IF(
                        C682="INSUMO",
                                        IFERROR(
                                            IF(
                                                INDEX(
                                                    Insumos!C:C,
                                                    MATCH(
                                                        A682&amp;B682,
                                                        Insumos!I:I,
                                                        0)
                                                )="Outro",
                                                INDEX(
                                                    Insumos!F:F,
                                                    MATCH(
                                                        A682&amp;B682,
                                                        Insumos!I:I,
                                                        0)
                                                ),
                                                0
                                            ),
                                            "Não encontrado"),
                                        IFERROR(
                                            INDEX(Y:Y,
                                                MATCH(
                                                    A682&amp;B682,AG:AG,
                                                    0)
                                            ),
                                            "Não encontrado")
                                    )</f>
        <v>5.0999999999999996</v>
      </c>
      <c r="Y682" s="64">
        <f>X682*G682/1</f>
        <v>0.1806828</v>
      </c>
      <c r="Z682" s="64">
        <f>IF(
                            C682="INSUMO",
                            IFERROR(
                                INDEX(
                                    Insumos!F:F,
                                    MATCH(
                                        A682&amp;B682,
                                        Insumos!I:I,
                                        0)
                                ),
                                "Não encontrado"),
                            IFERROR(
                                INDEX(AA:AA,
                                    MATCH(
                                        A682&amp;B682,AG:AG,
                                        0)
                                ),
                                "Não encontrado")
                        )</f>
        <v>30.794416399999999</v>
      </c>
      <c r="AA682" s="64">
        <f>G682*Z682</f>
        <v>1.0909845842192001</v>
      </c>
      <c r="AB682" s="65"/>
      <c r="AC682" s="65"/>
      <c r="AD682" s="62" t="s">
        <v>39</v>
      </c>
      <c r="AE682" s="66"/>
      <c r="AF682" s="66"/>
    </row>
    <row r="683" spans="1:33" x14ac:dyDescent="0.25">
      <c r="A683" s="137" t="s">
        <v>748</v>
      </c>
      <c r="B683" s="68" t="s">
        <v>38</v>
      </c>
      <c r="C683" s="69" t="s">
        <v>45</v>
      </c>
      <c r="D683" s="70" t="s">
        <v>40</v>
      </c>
      <c r="E683" s="70" t="s">
        <v>749</v>
      </c>
      <c r="F683" s="71" t="s">
        <v>78</v>
      </c>
      <c r="G683" s="71">
        <v>1</v>
      </c>
      <c r="H683" s="72">
        <f>IF(
                        C683="INSUMO",
                                        IFERROR(
                                            IF(
                                                INDEX(
                                                    Insumos!C:C,
                                                    MATCH(
                                                        A683&amp;B683,
                                                        Insumos!I:I,
                                                        0)
                                                )="Material",
                                                INDEX(
                                                    Insumos!F:F,
                                                    MATCH(
                                                        A683&amp;B683,
                                                        Insumos!I:I,
                                                        0)
                                                ),
                                                0
                                            ),
                                            "Não encontrado"),
                                        IFERROR(
                                            INDEX(I:I,
                                                MATCH(
                                                    A683&amp;B683,AG:AG,
                                                    0)
                                            ),
                                            "Não encontrado")
                                    )</f>
        <v>8.26</v>
      </c>
      <c r="I683" s="72">
        <f>H683*G683/1</f>
        <v>8.26</v>
      </c>
      <c r="J683" s="72">
        <f t="shared" si="383"/>
        <v>0</v>
      </c>
      <c r="K683" s="72">
        <f t="shared" si="383"/>
        <v>0</v>
      </c>
      <c r="L683" s="72">
        <f>IF(
                        C683="INSUMO",
                                        IFERROR(
                                            IF(
                                                INDEX(
                                                    Insumos!C:C,
                                                    MATCH(
                                                        A683&amp;B683,
                                                        Insumos!I:I,
                                                        0)
                                                )="Mao_obra",
                                                INDEX(
                                                    Insumos!F:F,
                                                    MATCH(
                                                        A683&amp;B683,
                                                        Insumos!I:I,
                                                        0)
                                                ),
                                                0
                                            ),
                                            "Não encontrado"),
                                        IFERROR(
                                            INDEX(M:M,
                                                MATCH(
                                                    A683&amp;B683,AG:AG,
                                                    0)
                                            ),
                                            "Não encontrado")
                                    )</f>
        <v>0</v>
      </c>
      <c r="M683" s="72">
        <f>L683*G683/1</f>
        <v>0</v>
      </c>
      <c r="N683" s="72">
        <f>IF(
                        C683="INSUMO",
                                        IFERROR(
                                            IF(
                                                INDEX(
                                                    Insumos!C:C,
                                                    MATCH(
                                                        A683&amp;B683,
                                                        Insumos!I:I,
                                                        0)
                                                )="Equipamento",
                                                INDEX(
                                                    Insumos!F:F,
                                                    MATCH(
                                                        A683&amp;B683,
                                                        Insumos!I:I,
                                                        0)
                                                ),
                                                0
                                            ),
                                            "Não encontrado"),
                                        IFERROR(
                                            INDEX(O:O,
                                                MATCH(
                                                    A683&amp;B683,AG:AG,
                                                    0)
                                            ),
                                            "Não encontrado")
                                    )</f>
        <v>0</v>
      </c>
      <c r="O683" s="72">
        <f>N683*G683/1</f>
        <v>0</v>
      </c>
      <c r="P683" s="72">
        <f>IF(
                        C683="INSUMO",
                                        IFERROR(
                                            IF(
                                                INDEX(
                                                    Insumos!C:C,
                                                    MATCH(
                                                        A683&amp;B683,
                                                        Insumos!I:I,
                                                        0)
                                                )="Transporte",
                                                INDEX(
                                                    Insumos!F:F,
                                                    MATCH(
                                                        A683&amp;B683,
                                                        Insumos!I:I,
                                                        0)
                                                ),
                                                0
                                            ),
                                            "Não encontrado"),
                                        IFERROR(
                                            INDEX(Q:Q,
                                                MATCH(
                                                    A683&amp;B683,AG:AG,
                                                    0)
                                            ),
                                            "Não encontrado")
                                    )</f>
        <v>0</v>
      </c>
      <c r="Q683" s="72">
        <f>P683*G683/1</f>
        <v>0</v>
      </c>
      <c r="R683" s="72">
        <f>IF(
                        C683="INSUMO",
                                        IFERROR(
                                            IF(
                                                INDEX(
                                                    Insumos!C:C,
                                                    MATCH(
                                                        A683&amp;B683,
                                                        Insumos!I:I,
                                                        0)
                                                )="Terceirizados",
                                                INDEX(
                                                    Insumos!F:F,
                                                    MATCH(
                                                        A683&amp;B683,
                                                        Insumos!I:I,
                                                        0)
                                                ),
                                                0
                                            ),
                                            "Não encontrado"),
                                        IFERROR(
                                            INDEX(S:S,
                                                MATCH(
                                                    A683&amp;B683,AG:AG,
                                                    0)
                                            ),
                                            "Não encontrado")
                                    )</f>
        <v>0</v>
      </c>
      <c r="S683" s="72">
        <f>R683*G683/1</f>
        <v>0</v>
      </c>
      <c r="T683" s="72">
        <f>IF(
                        C683="INSUMO",
                                        IFERROR(
                                            IF(
                                                INDEX(
                                                    Insumos!C:C,
                                                    MATCH(
                                                        A683&amp;B683,
                                                        Insumos!I:I,
                                                        0)
                                                )="Comissionamento",
                                                INDEX(
                                                    Insumos!F:F,
                                                    MATCH(
                                                        A683&amp;B683,
                                                        Insumos!I:I,
                                                        0)
                                                ),
                                                0
                                            ),
                                            "Não encontrado"),
                                        IFERROR(
                                            INDEX(U:U,
                                                MATCH(
                                                    A683&amp;B683,AG:AG,
                                                    0)
                                            ),
                                            "Não encontrado")
                                    )</f>
        <v>0</v>
      </c>
      <c r="U683" s="72">
        <f>T683*G683/1</f>
        <v>0</v>
      </c>
      <c r="V683" s="72">
        <f>IF(
                        C683="INSUMO",
                                        IFERROR(
                                            IF(
                                                INDEX(
                                                    Insumos!C:C,
                                                    MATCH(
                                                        A683&amp;B683,
                                                        Insumos!I:I,
                                                        0)
                                                )="Verba",
                                                INDEX(
                                                    Insumos!F:F,
                                                    MATCH(
                                                        A683&amp;B683,
                                                        Insumos!I:I,
                                                        0)
                                                ),
                                                0
                                            ),
                                            "Não encontrado"),
                                        IFERROR(
                                            INDEX(W:W,
                                                MATCH(
                                                    A683&amp;B683,AG:AG,
                                                    0)
                                            ),
                                            "Não encontrado")
                                    )</f>
        <v>0</v>
      </c>
      <c r="W683" s="72">
        <f>V683*G683/1</f>
        <v>0</v>
      </c>
      <c r="X683" s="72">
        <f>IF(
                        C683="INSUMO",
                                        IFERROR(
                                            IF(
                                                INDEX(
                                                    Insumos!C:C,
                                                    MATCH(
                                                        A683&amp;B683,
                                                        Insumos!I:I,
                                                        0)
                                                )="Outro",
                                                INDEX(
                                                    Insumos!F:F,
                                                    MATCH(
                                                        A683&amp;B683,
                                                        Insumos!I:I,
                                                        0)
                                                ),
                                                0
                                            ),
                                            "Não encontrado"),
                                        IFERROR(
                                            INDEX(Y:Y,
                                                MATCH(
                                                    A683&amp;B683,AG:AG,
                                                    0)
                                            ),
                                            "Não encontrado")
                                    )</f>
        <v>0</v>
      </c>
      <c r="Y683" s="72">
        <f>X683*G683/1</f>
        <v>0</v>
      </c>
      <c r="Z683" s="72">
        <f>IF(
                            C683="INSUMO",
                            IFERROR(
                                INDEX(
                                    Insumos!F:F,
                                    MATCH(
                                        A683&amp;B683,
                                        Insumos!I:I,
                                        0)
                                ),
                                "Não encontrado"),
                            IFERROR(
                                INDEX(AA:AA,
                                    MATCH(
                                        A683&amp;B683,AG:AG,
                                        0)
                                ),
                                "Não encontrado")
                        )</f>
        <v>8.26</v>
      </c>
      <c r="AA683" s="72">
        <f>G683*Z683</f>
        <v>8.26</v>
      </c>
      <c r="AB683" s="73"/>
      <c r="AC683" s="73"/>
      <c r="AD683" s="70" t="s">
        <v>39</v>
      </c>
      <c r="AE683" s="74"/>
      <c r="AF683" s="74"/>
    </row>
    <row r="684" spans="1:33" x14ac:dyDescent="0.25">
      <c r="A684" s="138" t="s">
        <v>750</v>
      </c>
      <c r="B684" s="60" t="s">
        <v>38</v>
      </c>
      <c r="C684" s="61" t="s">
        <v>45</v>
      </c>
      <c r="D684" s="62" t="s">
        <v>40</v>
      </c>
      <c r="E684" s="62" t="s">
        <v>751</v>
      </c>
      <c r="F684" s="63" t="s">
        <v>78</v>
      </c>
      <c r="G684" s="63">
        <v>1</v>
      </c>
      <c r="H684" s="64">
        <f>IF(
                        C684="INSUMO",
                                        IFERROR(
                                            IF(
                                                INDEX(
                                                    Insumos!C:C,
                                                    MATCH(
                                                        A684&amp;B684,
                                                        Insumos!I:I,
                                                        0)
                                                )="Material",
                                                INDEX(
                                                    Insumos!F:F,
                                                    MATCH(
                                                        A684&amp;B684,
                                                        Insumos!I:I,
                                                        0)
                                                ),
                                                0
                                            ),
                                            "Não encontrado"),
                                        IFERROR(
                                            INDEX(I:I,
                                                MATCH(
                                                    A684&amp;B684,AG:AG,
                                                    0)
                                            ),
                                            "Não encontrado")
                                    )</f>
        <v>0.93</v>
      </c>
      <c r="I684" s="64">
        <f>H684*G684/1</f>
        <v>0.93</v>
      </c>
      <c r="J684" s="64">
        <f t="shared" si="383"/>
        <v>0</v>
      </c>
      <c r="K684" s="64">
        <f t="shared" si="383"/>
        <v>0</v>
      </c>
      <c r="L684" s="64">
        <f>IF(
                        C684="INSUMO",
                                        IFERROR(
                                            IF(
                                                INDEX(
                                                    Insumos!C:C,
                                                    MATCH(
                                                        A684&amp;B684,
                                                        Insumos!I:I,
                                                        0)
                                                )="Mao_obra",
                                                INDEX(
                                                    Insumos!F:F,
                                                    MATCH(
                                                        A684&amp;B684,
                                                        Insumos!I:I,
                                                        0)
                                                ),
                                                0
                                            ),
                                            "Não encontrado"),
                                        IFERROR(
                                            INDEX(M:M,
                                                MATCH(
                                                    A684&amp;B684,AG:AG,
                                                    0)
                                            ),
                                            "Não encontrado")
                                    )</f>
        <v>0</v>
      </c>
      <c r="M684" s="64">
        <f>L684*G684/1</f>
        <v>0</v>
      </c>
      <c r="N684" s="64">
        <f>IF(
                        C684="INSUMO",
                                        IFERROR(
                                            IF(
                                                INDEX(
                                                    Insumos!C:C,
                                                    MATCH(
                                                        A684&amp;B684,
                                                        Insumos!I:I,
                                                        0)
                                                )="Equipamento",
                                                INDEX(
                                                    Insumos!F:F,
                                                    MATCH(
                                                        A684&amp;B684,
                                                        Insumos!I:I,
                                                        0)
                                                ),
                                                0
                                            ),
                                            "Não encontrado"),
                                        IFERROR(
                                            INDEX(O:O,
                                                MATCH(
                                                    A684&amp;B684,AG:AG,
                                                    0)
                                            ),
                                            "Não encontrado")
                                    )</f>
        <v>0</v>
      </c>
      <c r="O684" s="64">
        <f>N684*G684/1</f>
        <v>0</v>
      </c>
      <c r="P684" s="64">
        <f>IF(
                        C684="INSUMO",
                                        IFERROR(
                                            IF(
                                                INDEX(
                                                    Insumos!C:C,
                                                    MATCH(
                                                        A684&amp;B684,
                                                        Insumos!I:I,
                                                        0)
                                                )="Transporte",
                                                INDEX(
                                                    Insumos!F:F,
                                                    MATCH(
                                                        A684&amp;B684,
                                                        Insumos!I:I,
                                                        0)
                                                ),
                                                0
                                            ),
                                            "Não encontrado"),
                                        IFERROR(
                                            INDEX(Q:Q,
                                                MATCH(
                                                    A684&amp;B684,AG:AG,
                                                    0)
                                            ),
                                            "Não encontrado")
                                    )</f>
        <v>0</v>
      </c>
      <c r="Q684" s="64">
        <f>P684*G684/1</f>
        <v>0</v>
      </c>
      <c r="R684" s="64">
        <f>IF(
                        C684="INSUMO",
                                        IFERROR(
                                            IF(
                                                INDEX(
                                                    Insumos!C:C,
                                                    MATCH(
                                                        A684&amp;B684,
                                                        Insumos!I:I,
                                                        0)
                                                )="Terceirizados",
                                                INDEX(
                                                    Insumos!F:F,
                                                    MATCH(
                                                        A684&amp;B684,
                                                        Insumos!I:I,
                                                        0)
                                                ),
                                                0
                                            ),
                                            "Não encontrado"),
                                        IFERROR(
                                            INDEX(S:S,
                                                MATCH(
                                                    A684&amp;B684,AG:AG,
                                                    0)
                                            ),
                                            "Não encontrado")
                                    )</f>
        <v>0</v>
      </c>
      <c r="S684" s="64">
        <f>R684*G684/1</f>
        <v>0</v>
      </c>
      <c r="T684" s="64">
        <f>IF(
                        C684="INSUMO",
                                        IFERROR(
                                            IF(
                                                INDEX(
                                                    Insumos!C:C,
                                                    MATCH(
                                                        A684&amp;B684,
                                                        Insumos!I:I,
                                                        0)
                                                )="Comissionamento",
                                                INDEX(
                                                    Insumos!F:F,
                                                    MATCH(
                                                        A684&amp;B684,
                                                        Insumos!I:I,
                                                        0)
                                                ),
                                                0
                                            ),
                                            "Não encontrado"),
                                        IFERROR(
                                            INDEX(U:U,
                                                MATCH(
                                                    A684&amp;B684,AG:AG,
                                                    0)
                                            ),
                                            "Não encontrado")
                                    )</f>
        <v>0</v>
      </c>
      <c r="U684" s="64">
        <f>T684*G684/1</f>
        <v>0</v>
      </c>
      <c r="V684" s="64">
        <f>IF(
                        C684="INSUMO",
                                        IFERROR(
                                            IF(
                                                INDEX(
                                                    Insumos!C:C,
                                                    MATCH(
                                                        A684&amp;B684,
                                                        Insumos!I:I,
                                                        0)
                                                )="Verba",
                                                INDEX(
                                                    Insumos!F:F,
                                                    MATCH(
                                                        A684&amp;B684,
                                                        Insumos!I:I,
                                                        0)
                                                ),
                                                0
                                            ),
                                            "Não encontrado"),
                                        IFERROR(
                                            INDEX(W:W,
                                                MATCH(
                                                    A684&amp;B684,AG:AG,
                                                    0)
                                            ),
                                            "Não encontrado")
                                    )</f>
        <v>0</v>
      </c>
      <c r="W684" s="64">
        <f>V684*G684/1</f>
        <v>0</v>
      </c>
      <c r="X684" s="64">
        <f>IF(
                        C684="INSUMO",
                                        IFERROR(
                                            IF(
                                                INDEX(
                                                    Insumos!C:C,
                                                    MATCH(
                                                        A684&amp;B684,
                                                        Insumos!I:I,
                                                        0)
                                                )="Outro",
                                                INDEX(
                                                    Insumos!F:F,
                                                    MATCH(
                                                        A684&amp;B684,
                                                        Insumos!I:I,
                                                        0)
                                                ),
                                                0
                                            ),
                                            "Não encontrado"),
                                        IFERROR(
                                            INDEX(Y:Y,
                                                MATCH(
                                                    A684&amp;B684,AG:AG,
                                                    0)
                                            ),
                                            "Não encontrado")
                                    )</f>
        <v>0</v>
      </c>
      <c r="Y684" s="64">
        <f>X684*G684/1</f>
        <v>0</v>
      </c>
      <c r="Z684" s="64">
        <f>IF(
                            C684="INSUMO",
                            IFERROR(
                                INDEX(
                                    Insumos!F:F,
                                    MATCH(
                                        A684&amp;B684,
                                        Insumos!I:I,
                                        0)
                                ),
                                "Não encontrado"),
                            IFERROR(
                                INDEX(AA:AA,
                                    MATCH(
                                        A684&amp;B684,AG:AG,
                                        0)
                                ),
                                "Não encontrado")
                        )</f>
        <v>0.93</v>
      </c>
      <c r="AA684" s="64">
        <f>G684*Z684</f>
        <v>0.93</v>
      </c>
      <c r="AB684" s="65"/>
      <c r="AC684" s="65"/>
      <c r="AD684" s="62" t="s">
        <v>39</v>
      </c>
      <c r="AE684" s="66"/>
      <c r="AF684" s="66"/>
    </row>
    <row r="685" spans="1:33" x14ac:dyDescent="0.25">
      <c r="A685" s="136" t="s">
        <v>754</v>
      </c>
      <c r="B685" s="51" t="s">
        <v>38</v>
      </c>
      <c r="C685" s="52" t="s">
        <v>39</v>
      </c>
      <c r="D685" s="53" t="s">
        <v>40</v>
      </c>
      <c r="E685" s="53" t="s">
        <v>755</v>
      </c>
      <c r="F685" s="54" t="s">
        <v>78</v>
      </c>
      <c r="G685" s="55"/>
      <c r="H685" s="56"/>
      <c r="I685" s="56">
        <f>SUM(I686:I689)</f>
        <v>60.81</v>
      </c>
      <c r="J685" s="56"/>
      <c r="K685" s="56">
        <f>SUM(K686:K689)</f>
        <v>8.2317153884460001</v>
      </c>
      <c r="L685" s="56"/>
      <c r="M685" s="56">
        <f>SUM(M686:M689)</f>
        <v>7.1476083884460007</v>
      </c>
      <c r="N685" s="56"/>
      <c r="O685" s="56">
        <f>SUM(O686:O689)</f>
        <v>0</v>
      </c>
      <c r="P685" s="56"/>
      <c r="Q685" s="56">
        <f>SUM(Q686:Q689)</f>
        <v>0</v>
      </c>
      <c r="R685" s="56"/>
      <c r="S685" s="56">
        <f>SUM(S686:S689)</f>
        <v>0</v>
      </c>
      <c r="T685" s="56"/>
      <c r="U685" s="56">
        <f>SUM(U686:U689)</f>
        <v>0</v>
      </c>
      <c r="V685" s="56"/>
      <c r="W685" s="56">
        <f>SUM(W686:W689)</f>
        <v>0</v>
      </c>
      <c r="X685" s="56"/>
      <c r="Y685" s="56">
        <f>SUM(Y686:Y689)</f>
        <v>1.0841069999999999</v>
      </c>
      <c r="Z685" s="56"/>
      <c r="AA685" s="56">
        <f>SUM(AA686:AA689)</f>
        <v>69.041715388446008</v>
      </c>
      <c r="AB685" s="57" t="s">
        <v>39</v>
      </c>
      <c r="AC685" s="57"/>
      <c r="AD685" s="53" t="s">
        <v>39</v>
      </c>
      <c r="AE685" s="58" t="s">
        <v>39</v>
      </c>
      <c r="AF685" s="58" t="s">
        <v>747</v>
      </c>
      <c r="AG685" t="str">
        <f>A685&amp;B685&amp;C685</f>
        <v>93668SINAPI</v>
      </c>
    </row>
    <row r="686" spans="1:33" x14ac:dyDescent="0.25">
      <c r="A686" s="137" t="s">
        <v>191</v>
      </c>
      <c r="B686" s="68" t="s">
        <v>38</v>
      </c>
      <c r="C686" s="69" t="s">
        <v>86</v>
      </c>
      <c r="D686" s="70" t="s">
        <v>40</v>
      </c>
      <c r="E686" s="70" t="s">
        <v>192</v>
      </c>
      <c r="F686" s="71" t="s">
        <v>90</v>
      </c>
      <c r="G686" s="71">
        <v>0.106285</v>
      </c>
      <c r="H686" s="72">
        <f>IF(
                        C686="INSUMO",
                                        IFERROR(
                                            IF(
                                                INDEX(
                                                    Insumos!C:C,
                                                    MATCH(
                                                        A686&amp;B686,
                                                        Insumos!I:I,
                                                        0)
                                                )="Material",
                                                INDEX(
                                                    Insumos!F:F,
                                                    MATCH(
                                                        A686&amp;B686,
                                                        Insumos!I:I,
                                                        0)
                                                ),
                                                0
                                            ),
                                            "Não encontrado"),
                                        IFERROR(
                                            INDEX(I:I,
                                                MATCH(
                                                    A686&amp;B686,AG:AG,
                                                    0)
                                            ),
                                            "Não encontrado")
                                    )</f>
        <v>0</v>
      </c>
      <c r="I686" s="72">
        <f>H686*G686/1</f>
        <v>0</v>
      </c>
      <c r="J686" s="72">
        <f t="shared" ref="J686:K689" si="384">T686 + N686 + L686 + X686 + R686 + P686 + V686</f>
        <v>46.655039200000004</v>
      </c>
      <c r="K686" s="72">
        <f t="shared" si="384"/>
        <v>4.9587308413720006</v>
      </c>
      <c r="L686" s="72">
        <f>IF(
                        C686="INSUMO",
                                        IFERROR(
                                            IF(
                                                INDEX(
                                                    Insumos!C:C,
                                                    MATCH(
                                                        A686&amp;B686,
                                                        Insumos!I:I,
                                                        0)
                                                )="Mao_obra",
                                                INDEX(
                                                    Insumos!F:F,
                                                    MATCH(
                                                        A686&amp;B686,
                                                        Insumos!I:I,
                                                        0)
                                                ),
                                                0
                                            ),
                                            "Não encontrado"),
                                        IFERROR(
                                            INDEX(M:M,
                                                MATCH(
                                                    A686&amp;B686,AG:AG,
                                                    0)
                                            ),
                                            "Não encontrado")
                                    )</f>
        <v>41.555039200000003</v>
      </c>
      <c r="M686" s="72">
        <f>L686*G686/1</f>
        <v>4.4166773413720009</v>
      </c>
      <c r="N686" s="72">
        <f>IF(
                        C686="INSUMO",
                                        IFERROR(
                                            IF(
                                                INDEX(
                                                    Insumos!C:C,
                                                    MATCH(
                                                        A686&amp;B686,
                                                        Insumos!I:I,
                                                        0)
                                                )="Equipamento",
                                                INDEX(
                                                    Insumos!F:F,
                                                    MATCH(
                                                        A686&amp;B686,
                                                        Insumos!I:I,
                                                        0)
                                                ),
                                                0
                                            ),
                                            "Não encontrado"),
                                        IFERROR(
                                            INDEX(O:O,
                                                MATCH(
                                                    A686&amp;B686,AG:AG,
                                                    0)
                                            ),
                                            "Não encontrado")
                                    )</f>
        <v>0</v>
      </c>
      <c r="O686" s="72">
        <f>N686*G686/1</f>
        <v>0</v>
      </c>
      <c r="P686" s="72">
        <f>IF(
                        C686="INSUMO",
                                        IFERROR(
                                            IF(
                                                INDEX(
                                                    Insumos!C:C,
                                                    MATCH(
                                                        A686&amp;B686,
                                                        Insumos!I:I,
                                                        0)
                                                )="Transporte",
                                                INDEX(
                                                    Insumos!F:F,
                                                    MATCH(
                                                        A686&amp;B686,
                                                        Insumos!I:I,
                                                        0)
                                                ),
                                                0
                                            ),
                                            "Não encontrado"),
                                        IFERROR(
                                            INDEX(Q:Q,
                                                MATCH(
                                                    A686&amp;B686,AG:AG,
                                                    0)
                                            ),
                                            "Não encontrado")
                                    )</f>
        <v>0</v>
      </c>
      <c r="Q686" s="72">
        <f>P686*G686/1</f>
        <v>0</v>
      </c>
      <c r="R686" s="72">
        <f>IF(
                        C686="INSUMO",
                                        IFERROR(
                                            IF(
                                                INDEX(
                                                    Insumos!C:C,
                                                    MATCH(
                                                        A686&amp;B686,
                                                        Insumos!I:I,
                                                        0)
                                                )="Terceirizados",
                                                INDEX(
                                                    Insumos!F:F,
                                                    MATCH(
                                                        A686&amp;B686,
                                                        Insumos!I:I,
                                                        0)
                                                ),
                                                0
                                            ),
                                            "Não encontrado"),
                                        IFERROR(
                                            INDEX(S:S,
                                                MATCH(
                                                    A686&amp;B686,AG:AG,
                                                    0)
                                            ),
                                            "Não encontrado")
                                    )</f>
        <v>0</v>
      </c>
      <c r="S686" s="72">
        <f>R686*G686/1</f>
        <v>0</v>
      </c>
      <c r="T686" s="72">
        <f>IF(
                        C686="INSUMO",
                                        IFERROR(
                                            IF(
                                                INDEX(
                                                    Insumos!C:C,
                                                    MATCH(
                                                        A686&amp;B686,
                                                        Insumos!I:I,
                                                        0)
                                                )="Comissionamento",
                                                INDEX(
                                                    Insumos!F:F,
                                                    MATCH(
                                                        A686&amp;B686,
                                                        Insumos!I:I,
                                                        0)
                                                ),
                                                0
                                            ),
                                            "Não encontrado"),
                                        IFERROR(
                                            INDEX(U:U,
                                                MATCH(
                                                    A686&amp;B686,AG:AG,
                                                    0)
                                            ),
                                            "Não encontrado")
                                    )</f>
        <v>0</v>
      </c>
      <c r="U686" s="72">
        <f>T686*G686/1</f>
        <v>0</v>
      </c>
      <c r="V686" s="72">
        <f>IF(
                        C686="INSUMO",
                                        IFERROR(
                                            IF(
                                                INDEX(
                                                    Insumos!C:C,
                                                    MATCH(
                                                        A686&amp;B686,
                                                        Insumos!I:I,
                                                        0)
                                                )="Verba",
                                                INDEX(
                                                    Insumos!F:F,
                                                    MATCH(
                                                        A686&amp;B686,
                                                        Insumos!I:I,
                                                        0)
                                                ),
                                                0
                                            ),
                                            "Não encontrado"),
                                        IFERROR(
                                            INDEX(W:W,
                                                MATCH(
                                                    A686&amp;B686,AG:AG,
                                                    0)
                                            ),
                                            "Não encontrado")
                                    )</f>
        <v>0</v>
      </c>
      <c r="W686" s="72">
        <f>V686*G686/1</f>
        <v>0</v>
      </c>
      <c r="X686" s="72">
        <f>IF(
                        C686="INSUMO",
                                        IFERROR(
                                            IF(
                                                INDEX(
                                                    Insumos!C:C,
                                                    MATCH(
                                                        A686&amp;B686,
                                                        Insumos!I:I,
                                                        0)
                                                )="Outro",
                                                INDEX(
                                                    Insumos!F:F,
                                                    MATCH(
                                                        A686&amp;B686,
                                                        Insumos!I:I,
                                                        0)
                                                ),
                                                0
                                            ),
                                            "Não encontrado"),
                                        IFERROR(
                                            INDEX(Y:Y,
                                                MATCH(
                                                    A686&amp;B686,AG:AG,
                                                    0)
                                            ),
                                            "Não encontrado")
                                    )</f>
        <v>5.0999999999999996</v>
      </c>
      <c r="Y686" s="72">
        <f>X686*G686/1</f>
        <v>0.54205349999999997</v>
      </c>
      <c r="Z686" s="72">
        <f>IF(
                            C686="INSUMO",
                            IFERROR(
                                INDEX(
                                    Insumos!F:F,
                                    MATCH(
                                        A686&amp;B686,
                                        Insumos!I:I,
                                        0)
                                ),
                                "Não encontrado"),
                            IFERROR(
                                INDEX(AA:AA,
                                    MATCH(
                                        A686&amp;B686,AG:AG,
                                        0)
                                ),
                                "Não encontrado")
                        )</f>
        <v>46.655039200000004</v>
      </c>
      <c r="AA686" s="72">
        <f>G686*Z686</f>
        <v>4.9587308413720006</v>
      </c>
      <c r="AB686" s="73"/>
      <c r="AC686" s="73"/>
      <c r="AD686" s="70" t="s">
        <v>39</v>
      </c>
      <c r="AE686" s="74"/>
      <c r="AF686" s="74"/>
    </row>
    <row r="687" spans="1:33" x14ac:dyDescent="0.25">
      <c r="A687" s="138" t="s">
        <v>189</v>
      </c>
      <c r="B687" s="60" t="s">
        <v>38</v>
      </c>
      <c r="C687" s="61" t="s">
        <v>86</v>
      </c>
      <c r="D687" s="62" t="s">
        <v>40</v>
      </c>
      <c r="E687" s="62" t="s">
        <v>190</v>
      </c>
      <c r="F687" s="63" t="s">
        <v>90</v>
      </c>
      <c r="G687" s="63">
        <v>0.106285</v>
      </c>
      <c r="H687" s="64">
        <f>IF(
                        C687="INSUMO",
                                        IFERROR(
                                            IF(
                                                INDEX(
                                                    Insumos!C:C,
                                                    MATCH(
                                                        A687&amp;B687,
                                                        Insumos!I:I,
                                                        0)
                                                )="Material",
                                                INDEX(
                                                    Insumos!F:F,
                                                    MATCH(
                                                        A687&amp;B687,
                                                        Insumos!I:I,
                                                        0)
                                                ),
                                                0
                                            ),
                                            "Não encontrado"),
                                        IFERROR(
                                            INDEX(I:I,
                                                MATCH(
                                                    A687&amp;B687,AG:AG,
                                                    0)
                                            ),
                                            "Não encontrado")
                                    )</f>
        <v>0</v>
      </c>
      <c r="I687" s="64">
        <f>H687*G687/1</f>
        <v>0</v>
      </c>
      <c r="J687" s="64">
        <f t="shared" si="384"/>
        <v>30.794416399999996</v>
      </c>
      <c r="K687" s="64">
        <f t="shared" si="384"/>
        <v>3.2729845470739996</v>
      </c>
      <c r="L687" s="64">
        <f>IF(
                        C687="INSUMO",
                                        IFERROR(
                                            IF(
                                                INDEX(
                                                    Insumos!C:C,
                                                    MATCH(
                                                        A687&amp;B687,
                                                        Insumos!I:I,
                                                        0)
                                                )="Mao_obra",
                                                INDEX(
                                                    Insumos!F:F,
                                                    MATCH(
                                                        A687&amp;B687,
                                                        Insumos!I:I,
                                                        0)
                                                ),
                                                0
                                            ),
                                            "Não encontrado"),
                                        IFERROR(
                                            INDEX(M:M,
                                                MATCH(
                                                    A687&amp;B687,AG:AG,
                                                    0)
                                            ),
                                            "Não encontrado")
                                    )</f>
        <v>25.694416399999998</v>
      </c>
      <c r="M687" s="64">
        <f>L687*G687/1</f>
        <v>2.7309310470739998</v>
      </c>
      <c r="N687" s="64">
        <f>IF(
                        C687="INSUMO",
                                        IFERROR(
                                            IF(
                                                INDEX(
                                                    Insumos!C:C,
                                                    MATCH(
                                                        A687&amp;B687,
                                                        Insumos!I:I,
                                                        0)
                                                )="Equipamento",
                                                INDEX(
                                                    Insumos!F:F,
                                                    MATCH(
                                                        A687&amp;B687,
                                                        Insumos!I:I,
                                                        0)
                                                ),
                                                0
                                            ),
                                            "Não encontrado"),
                                        IFERROR(
                                            INDEX(O:O,
                                                MATCH(
                                                    A687&amp;B687,AG:AG,
                                                    0)
                                            ),
                                            "Não encontrado")
                                    )</f>
        <v>0</v>
      </c>
      <c r="O687" s="64">
        <f>N687*G687/1</f>
        <v>0</v>
      </c>
      <c r="P687" s="64">
        <f>IF(
                        C687="INSUMO",
                                        IFERROR(
                                            IF(
                                                INDEX(
                                                    Insumos!C:C,
                                                    MATCH(
                                                        A687&amp;B687,
                                                        Insumos!I:I,
                                                        0)
                                                )="Transporte",
                                                INDEX(
                                                    Insumos!F:F,
                                                    MATCH(
                                                        A687&amp;B687,
                                                        Insumos!I:I,
                                                        0)
                                                ),
                                                0
                                            ),
                                            "Não encontrado"),
                                        IFERROR(
                                            INDEX(Q:Q,
                                                MATCH(
                                                    A687&amp;B687,AG:AG,
                                                    0)
                                            ),
                                            "Não encontrado")
                                    )</f>
        <v>0</v>
      </c>
      <c r="Q687" s="64">
        <f>P687*G687/1</f>
        <v>0</v>
      </c>
      <c r="R687" s="64">
        <f>IF(
                        C687="INSUMO",
                                        IFERROR(
                                            IF(
                                                INDEX(
                                                    Insumos!C:C,
                                                    MATCH(
                                                        A687&amp;B687,
                                                        Insumos!I:I,
                                                        0)
                                                )="Terceirizados",
                                                INDEX(
                                                    Insumos!F:F,
                                                    MATCH(
                                                        A687&amp;B687,
                                                        Insumos!I:I,
                                                        0)
                                                ),
                                                0
                                            ),
                                            "Não encontrado"),
                                        IFERROR(
                                            INDEX(S:S,
                                                MATCH(
                                                    A687&amp;B687,AG:AG,
                                                    0)
                                            ),
                                            "Não encontrado")
                                    )</f>
        <v>0</v>
      </c>
      <c r="S687" s="64">
        <f>R687*G687/1</f>
        <v>0</v>
      </c>
      <c r="T687" s="64">
        <f>IF(
                        C687="INSUMO",
                                        IFERROR(
                                            IF(
                                                INDEX(
                                                    Insumos!C:C,
                                                    MATCH(
                                                        A687&amp;B687,
                                                        Insumos!I:I,
                                                        0)
                                                )="Comissionamento",
                                                INDEX(
                                                    Insumos!F:F,
                                                    MATCH(
                                                        A687&amp;B687,
                                                        Insumos!I:I,
                                                        0)
                                                ),
                                                0
                                            ),
                                            "Não encontrado"),
                                        IFERROR(
                                            INDEX(U:U,
                                                MATCH(
                                                    A687&amp;B687,AG:AG,
                                                    0)
                                            ),
                                            "Não encontrado")
                                    )</f>
        <v>0</v>
      </c>
      <c r="U687" s="64">
        <f>T687*G687/1</f>
        <v>0</v>
      </c>
      <c r="V687" s="64">
        <f>IF(
                        C687="INSUMO",
                                        IFERROR(
                                            IF(
                                                INDEX(
                                                    Insumos!C:C,
                                                    MATCH(
                                                        A687&amp;B687,
                                                        Insumos!I:I,
                                                        0)
                                                )="Verba",
                                                INDEX(
                                                    Insumos!F:F,
                                                    MATCH(
                                                        A687&amp;B687,
                                                        Insumos!I:I,
                                                        0)
                                                ),
                                                0
                                            ),
                                            "Não encontrado"),
                                        IFERROR(
                                            INDEX(W:W,
                                                MATCH(
                                                    A687&amp;B687,AG:AG,
                                                    0)
                                            ),
                                            "Não encontrado")
                                    )</f>
        <v>0</v>
      </c>
      <c r="W687" s="64">
        <f>V687*G687/1</f>
        <v>0</v>
      </c>
      <c r="X687" s="64">
        <f>IF(
                        C687="INSUMO",
                                        IFERROR(
                                            IF(
                                                INDEX(
                                                    Insumos!C:C,
                                                    MATCH(
                                                        A687&amp;B687,
                                                        Insumos!I:I,
                                                        0)
                                                )="Outro",
                                                INDEX(
                                                    Insumos!F:F,
                                                    MATCH(
                                                        A687&amp;B687,
                                                        Insumos!I:I,
                                                        0)
                                                ),
                                                0
                                            ),
                                            "Não encontrado"),
                                        IFERROR(
                                            INDEX(Y:Y,
                                                MATCH(
                                                    A687&amp;B687,AG:AG,
                                                    0)
                                            ),
                                            "Não encontrado")
                                    )</f>
        <v>5.0999999999999996</v>
      </c>
      <c r="Y687" s="64">
        <f>X687*G687/1</f>
        <v>0.54205349999999997</v>
      </c>
      <c r="Z687" s="64">
        <f>IF(
                            C687="INSUMO",
                            IFERROR(
                                INDEX(
                                    Insumos!F:F,
                                    MATCH(
                                        A687&amp;B687,
                                        Insumos!I:I,
                                        0)
                                ),
                                "Não encontrado"),
                            IFERROR(
                                INDEX(AA:AA,
                                    MATCH(
                                        A687&amp;B687,AG:AG,
                                        0)
                                ),
                                "Não encontrado")
                        )</f>
        <v>30.794416399999999</v>
      </c>
      <c r="AA687" s="64">
        <f>G687*Z687</f>
        <v>3.272984547074</v>
      </c>
      <c r="AB687" s="65"/>
      <c r="AC687" s="65"/>
      <c r="AD687" s="62" t="s">
        <v>39</v>
      </c>
      <c r="AE687" s="66"/>
      <c r="AF687" s="66"/>
    </row>
    <row r="688" spans="1:33" x14ac:dyDescent="0.25">
      <c r="A688" s="137" t="s">
        <v>756</v>
      </c>
      <c r="B688" s="68" t="s">
        <v>38</v>
      </c>
      <c r="C688" s="69" t="s">
        <v>45</v>
      </c>
      <c r="D688" s="70" t="s">
        <v>40</v>
      </c>
      <c r="E688" s="70" t="s">
        <v>757</v>
      </c>
      <c r="F688" s="71" t="s">
        <v>78</v>
      </c>
      <c r="G688" s="71">
        <v>1</v>
      </c>
      <c r="H688" s="72">
        <f>IF(
                        C688="INSUMO",
                                        IFERROR(
                                            IF(
                                                INDEX(
                                                    Insumos!C:C,
                                                    MATCH(
                                                        A688&amp;B688,
                                                        Insumos!I:I,
                                                        0)
                                                )="Material",
                                                INDEX(
                                                    Insumos!F:F,
                                                    MATCH(
                                                        A688&amp;B688,
                                                        Insumos!I:I,
                                                        0)
                                                ),
                                                0
                                            ),
                                            "Não encontrado"),
                                        IFERROR(
                                            INDEX(I:I,
                                                MATCH(
                                                    A688&amp;B688,AG:AG,
                                                    0)
                                            ),
                                            "Não encontrado")
                                    )</f>
        <v>58.02</v>
      </c>
      <c r="I688" s="72">
        <f>H688*G688/1</f>
        <v>58.02</v>
      </c>
      <c r="J688" s="72">
        <f t="shared" si="384"/>
        <v>0</v>
      </c>
      <c r="K688" s="72">
        <f t="shared" si="384"/>
        <v>0</v>
      </c>
      <c r="L688" s="72">
        <f>IF(
                        C688="INSUMO",
                                        IFERROR(
                                            IF(
                                                INDEX(
                                                    Insumos!C:C,
                                                    MATCH(
                                                        A688&amp;B688,
                                                        Insumos!I:I,
                                                        0)
                                                )="Mao_obra",
                                                INDEX(
                                                    Insumos!F:F,
                                                    MATCH(
                                                        A688&amp;B688,
                                                        Insumos!I:I,
                                                        0)
                                                ),
                                                0
                                            ),
                                            "Não encontrado"),
                                        IFERROR(
                                            INDEX(M:M,
                                                MATCH(
                                                    A688&amp;B688,AG:AG,
                                                    0)
                                            ),
                                            "Não encontrado")
                                    )</f>
        <v>0</v>
      </c>
      <c r="M688" s="72">
        <f>L688*G688/1</f>
        <v>0</v>
      </c>
      <c r="N688" s="72">
        <f>IF(
                        C688="INSUMO",
                                        IFERROR(
                                            IF(
                                                INDEX(
                                                    Insumos!C:C,
                                                    MATCH(
                                                        A688&amp;B688,
                                                        Insumos!I:I,
                                                        0)
                                                )="Equipamento",
                                                INDEX(
                                                    Insumos!F:F,
                                                    MATCH(
                                                        A688&amp;B688,
                                                        Insumos!I:I,
                                                        0)
                                                ),
                                                0
                                            ),
                                            "Não encontrado"),
                                        IFERROR(
                                            INDEX(O:O,
                                                MATCH(
                                                    A688&amp;B688,AG:AG,
                                                    0)
                                            ),
                                            "Não encontrado")
                                    )</f>
        <v>0</v>
      </c>
      <c r="O688" s="72">
        <f>N688*G688/1</f>
        <v>0</v>
      </c>
      <c r="P688" s="72">
        <f>IF(
                        C688="INSUMO",
                                        IFERROR(
                                            IF(
                                                INDEX(
                                                    Insumos!C:C,
                                                    MATCH(
                                                        A688&amp;B688,
                                                        Insumos!I:I,
                                                        0)
                                                )="Transporte",
                                                INDEX(
                                                    Insumos!F:F,
                                                    MATCH(
                                                        A688&amp;B688,
                                                        Insumos!I:I,
                                                        0)
                                                ),
                                                0
                                            ),
                                            "Não encontrado"),
                                        IFERROR(
                                            INDEX(Q:Q,
                                                MATCH(
                                                    A688&amp;B688,AG:AG,
                                                    0)
                                            ),
                                            "Não encontrado")
                                    )</f>
        <v>0</v>
      </c>
      <c r="Q688" s="72">
        <f>P688*G688/1</f>
        <v>0</v>
      </c>
      <c r="R688" s="72">
        <f>IF(
                        C688="INSUMO",
                                        IFERROR(
                                            IF(
                                                INDEX(
                                                    Insumos!C:C,
                                                    MATCH(
                                                        A688&amp;B688,
                                                        Insumos!I:I,
                                                        0)
                                                )="Terceirizados",
                                                INDEX(
                                                    Insumos!F:F,
                                                    MATCH(
                                                        A688&amp;B688,
                                                        Insumos!I:I,
                                                        0)
                                                ),
                                                0
                                            ),
                                            "Não encontrado"),
                                        IFERROR(
                                            INDEX(S:S,
                                                MATCH(
                                                    A688&amp;B688,AG:AG,
                                                    0)
                                            ),
                                            "Não encontrado")
                                    )</f>
        <v>0</v>
      </c>
      <c r="S688" s="72">
        <f>R688*G688/1</f>
        <v>0</v>
      </c>
      <c r="T688" s="72">
        <f>IF(
                        C688="INSUMO",
                                        IFERROR(
                                            IF(
                                                INDEX(
                                                    Insumos!C:C,
                                                    MATCH(
                                                        A688&amp;B688,
                                                        Insumos!I:I,
                                                        0)
                                                )="Comissionamento",
                                                INDEX(
                                                    Insumos!F:F,
                                                    MATCH(
                                                        A688&amp;B688,
                                                        Insumos!I:I,
                                                        0)
                                                ),
                                                0
                                            ),
                                            "Não encontrado"),
                                        IFERROR(
                                            INDEX(U:U,
                                                MATCH(
                                                    A688&amp;B688,AG:AG,
                                                    0)
                                            ),
                                            "Não encontrado")
                                    )</f>
        <v>0</v>
      </c>
      <c r="U688" s="72">
        <f>T688*G688/1</f>
        <v>0</v>
      </c>
      <c r="V688" s="72">
        <f>IF(
                        C688="INSUMO",
                                        IFERROR(
                                            IF(
                                                INDEX(
                                                    Insumos!C:C,
                                                    MATCH(
                                                        A688&amp;B688,
                                                        Insumos!I:I,
                                                        0)
                                                )="Verba",
                                                INDEX(
                                                    Insumos!F:F,
                                                    MATCH(
                                                        A688&amp;B688,
                                                        Insumos!I:I,
                                                        0)
                                                ),
                                                0
                                            ),
                                            "Não encontrado"),
                                        IFERROR(
                                            INDEX(W:W,
                                                MATCH(
                                                    A688&amp;B688,AG:AG,
                                                    0)
                                            ),
                                            "Não encontrado")
                                    )</f>
        <v>0</v>
      </c>
      <c r="W688" s="72">
        <f>V688*G688/1</f>
        <v>0</v>
      </c>
      <c r="X688" s="72">
        <f>IF(
                        C688="INSUMO",
                                        IFERROR(
                                            IF(
                                                INDEX(
                                                    Insumos!C:C,
                                                    MATCH(
                                                        A688&amp;B688,
                                                        Insumos!I:I,
                                                        0)
                                                )="Outro",
                                                INDEX(
                                                    Insumos!F:F,
                                                    MATCH(
                                                        A688&amp;B688,
                                                        Insumos!I:I,
                                                        0)
                                                ),
                                                0
                                            ),
                                            "Não encontrado"),
                                        IFERROR(
                                            INDEX(Y:Y,
                                                MATCH(
                                                    A688&amp;B688,AG:AG,
                                                    0)
                                            ),
                                            "Não encontrado")
                                    )</f>
        <v>0</v>
      </c>
      <c r="Y688" s="72">
        <f>X688*G688/1</f>
        <v>0</v>
      </c>
      <c r="Z688" s="72">
        <f>IF(
                            C688="INSUMO",
                            IFERROR(
                                INDEX(
                                    Insumos!F:F,
                                    MATCH(
                                        A688&amp;B688,
                                        Insumos!I:I,
                                        0)
                                ),
                                "Não encontrado"),
                            IFERROR(
                                INDEX(AA:AA,
                                    MATCH(
                                        A688&amp;B688,AG:AG,
                                        0)
                                ),
                                "Não encontrado")
                        )</f>
        <v>58.02</v>
      </c>
      <c r="AA688" s="72">
        <f>G688*Z688</f>
        <v>58.02</v>
      </c>
      <c r="AB688" s="73"/>
      <c r="AC688" s="73"/>
      <c r="AD688" s="70" t="s">
        <v>39</v>
      </c>
      <c r="AE688" s="74"/>
      <c r="AF688" s="74"/>
    </row>
    <row r="689" spans="1:33" x14ac:dyDescent="0.25">
      <c r="A689" s="138" t="s">
        <v>750</v>
      </c>
      <c r="B689" s="60" t="s">
        <v>38</v>
      </c>
      <c r="C689" s="61" t="s">
        <v>45</v>
      </c>
      <c r="D689" s="62" t="s">
        <v>40</v>
      </c>
      <c r="E689" s="62" t="s">
        <v>751</v>
      </c>
      <c r="F689" s="63" t="s">
        <v>78</v>
      </c>
      <c r="G689" s="63">
        <v>3</v>
      </c>
      <c r="H689" s="64">
        <f>IF(
                        C689="INSUMO",
                                        IFERROR(
                                            IF(
                                                INDEX(
                                                    Insumos!C:C,
                                                    MATCH(
                                                        A689&amp;B689,
                                                        Insumos!I:I,
                                                        0)
                                                )="Material",
                                                INDEX(
                                                    Insumos!F:F,
                                                    MATCH(
                                                        A689&amp;B689,
                                                        Insumos!I:I,
                                                        0)
                                                ),
                                                0
                                            ),
                                            "Não encontrado"),
                                        IFERROR(
                                            INDEX(I:I,
                                                MATCH(
                                                    A689&amp;B689,AG:AG,
                                                    0)
                                            ),
                                            "Não encontrado")
                                    )</f>
        <v>0.93</v>
      </c>
      <c r="I689" s="64">
        <f>H689*G689/1</f>
        <v>2.79</v>
      </c>
      <c r="J689" s="64">
        <f t="shared" si="384"/>
        <v>0</v>
      </c>
      <c r="K689" s="64">
        <f t="shared" si="384"/>
        <v>0</v>
      </c>
      <c r="L689" s="64">
        <f>IF(
                        C689="INSUMO",
                                        IFERROR(
                                            IF(
                                                INDEX(
                                                    Insumos!C:C,
                                                    MATCH(
                                                        A689&amp;B689,
                                                        Insumos!I:I,
                                                        0)
                                                )="Mao_obra",
                                                INDEX(
                                                    Insumos!F:F,
                                                    MATCH(
                                                        A689&amp;B689,
                                                        Insumos!I:I,
                                                        0)
                                                ),
                                                0
                                            ),
                                            "Não encontrado"),
                                        IFERROR(
                                            INDEX(M:M,
                                                MATCH(
                                                    A689&amp;B689,AG:AG,
                                                    0)
                                            ),
                                            "Não encontrado")
                                    )</f>
        <v>0</v>
      </c>
      <c r="M689" s="64">
        <f>L689*G689/1</f>
        <v>0</v>
      </c>
      <c r="N689" s="64">
        <f>IF(
                        C689="INSUMO",
                                        IFERROR(
                                            IF(
                                                INDEX(
                                                    Insumos!C:C,
                                                    MATCH(
                                                        A689&amp;B689,
                                                        Insumos!I:I,
                                                        0)
                                                )="Equipamento",
                                                INDEX(
                                                    Insumos!F:F,
                                                    MATCH(
                                                        A689&amp;B689,
                                                        Insumos!I:I,
                                                        0)
                                                ),
                                                0
                                            ),
                                            "Não encontrado"),
                                        IFERROR(
                                            INDEX(O:O,
                                                MATCH(
                                                    A689&amp;B689,AG:AG,
                                                    0)
                                            ),
                                            "Não encontrado")
                                    )</f>
        <v>0</v>
      </c>
      <c r="O689" s="64">
        <f>N689*G689/1</f>
        <v>0</v>
      </c>
      <c r="P689" s="64">
        <f>IF(
                        C689="INSUMO",
                                        IFERROR(
                                            IF(
                                                INDEX(
                                                    Insumos!C:C,
                                                    MATCH(
                                                        A689&amp;B689,
                                                        Insumos!I:I,
                                                        0)
                                                )="Transporte",
                                                INDEX(
                                                    Insumos!F:F,
                                                    MATCH(
                                                        A689&amp;B689,
                                                        Insumos!I:I,
                                                        0)
                                                ),
                                                0
                                            ),
                                            "Não encontrado"),
                                        IFERROR(
                                            INDEX(Q:Q,
                                                MATCH(
                                                    A689&amp;B689,AG:AG,
                                                    0)
                                            ),
                                            "Não encontrado")
                                    )</f>
        <v>0</v>
      </c>
      <c r="Q689" s="64">
        <f>P689*G689/1</f>
        <v>0</v>
      </c>
      <c r="R689" s="64">
        <f>IF(
                        C689="INSUMO",
                                        IFERROR(
                                            IF(
                                                INDEX(
                                                    Insumos!C:C,
                                                    MATCH(
                                                        A689&amp;B689,
                                                        Insumos!I:I,
                                                        0)
                                                )="Terceirizados",
                                                INDEX(
                                                    Insumos!F:F,
                                                    MATCH(
                                                        A689&amp;B689,
                                                        Insumos!I:I,
                                                        0)
                                                ),
                                                0
                                            ),
                                            "Não encontrado"),
                                        IFERROR(
                                            INDEX(S:S,
                                                MATCH(
                                                    A689&amp;B689,AG:AG,
                                                    0)
                                            ),
                                            "Não encontrado")
                                    )</f>
        <v>0</v>
      </c>
      <c r="S689" s="64">
        <f>R689*G689/1</f>
        <v>0</v>
      </c>
      <c r="T689" s="64">
        <f>IF(
                        C689="INSUMO",
                                        IFERROR(
                                            IF(
                                                INDEX(
                                                    Insumos!C:C,
                                                    MATCH(
                                                        A689&amp;B689,
                                                        Insumos!I:I,
                                                        0)
                                                )="Comissionamento",
                                                INDEX(
                                                    Insumos!F:F,
                                                    MATCH(
                                                        A689&amp;B689,
                                                        Insumos!I:I,
                                                        0)
                                                ),
                                                0
                                            ),
                                            "Não encontrado"),
                                        IFERROR(
                                            INDEX(U:U,
                                                MATCH(
                                                    A689&amp;B689,AG:AG,
                                                    0)
                                            ),
                                            "Não encontrado")
                                    )</f>
        <v>0</v>
      </c>
      <c r="U689" s="64">
        <f>T689*G689/1</f>
        <v>0</v>
      </c>
      <c r="V689" s="64">
        <f>IF(
                        C689="INSUMO",
                                        IFERROR(
                                            IF(
                                                INDEX(
                                                    Insumos!C:C,
                                                    MATCH(
                                                        A689&amp;B689,
                                                        Insumos!I:I,
                                                        0)
                                                )="Verba",
                                                INDEX(
                                                    Insumos!F:F,
                                                    MATCH(
                                                        A689&amp;B689,
                                                        Insumos!I:I,
                                                        0)
                                                ),
                                                0
                                            ),
                                            "Não encontrado"),
                                        IFERROR(
                                            INDEX(W:W,
                                                MATCH(
                                                    A689&amp;B689,AG:AG,
                                                    0)
                                            ),
                                            "Não encontrado")
                                    )</f>
        <v>0</v>
      </c>
      <c r="W689" s="64">
        <f>V689*G689/1</f>
        <v>0</v>
      </c>
      <c r="X689" s="64">
        <f>IF(
                        C689="INSUMO",
                                        IFERROR(
                                            IF(
                                                INDEX(
                                                    Insumos!C:C,
                                                    MATCH(
                                                        A689&amp;B689,
                                                        Insumos!I:I,
                                                        0)
                                                )="Outro",
                                                INDEX(
                                                    Insumos!F:F,
                                                    MATCH(
                                                        A689&amp;B689,
                                                        Insumos!I:I,
                                                        0)
                                                ),
                                                0
                                            ),
                                            "Não encontrado"),
                                        IFERROR(
                                            INDEX(Y:Y,
                                                MATCH(
                                                    A689&amp;B689,AG:AG,
                                                    0)
                                            ),
                                            "Não encontrado")
                                    )</f>
        <v>0</v>
      </c>
      <c r="Y689" s="64">
        <f>X689*G689/1</f>
        <v>0</v>
      </c>
      <c r="Z689" s="64">
        <f>IF(
                            C689="INSUMO",
                            IFERROR(
                                INDEX(
                                    Insumos!F:F,
                                    MATCH(
                                        A689&amp;B689,
                                        Insumos!I:I,
                                        0)
                                ),
                                "Não encontrado"),
                            IFERROR(
                                INDEX(AA:AA,
                                    MATCH(
                                        A689&amp;B689,AG:AG,
                                        0)
                                ),
                                "Não encontrado")
                        )</f>
        <v>0.93</v>
      </c>
      <c r="AA689" s="64">
        <f>G689*Z689</f>
        <v>2.79</v>
      </c>
      <c r="AB689" s="65"/>
      <c r="AC689" s="65"/>
      <c r="AD689" s="62" t="s">
        <v>39</v>
      </c>
      <c r="AE689" s="66"/>
      <c r="AF689" s="66"/>
    </row>
    <row r="690" spans="1:33" x14ac:dyDescent="0.25">
      <c r="A690" s="136" t="s">
        <v>758</v>
      </c>
      <c r="B690" s="51" t="s">
        <v>38</v>
      </c>
      <c r="C690" s="52" t="s">
        <v>39</v>
      </c>
      <c r="D690" s="53" t="s">
        <v>40</v>
      </c>
      <c r="E690" s="53" t="s">
        <v>759</v>
      </c>
      <c r="F690" s="54" t="s">
        <v>78</v>
      </c>
      <c r="G690" s="55"/>
      <c r="H690" s="56"/>
      <c r="I690" s="56">
        <f>SUM(I691:I694)</f>
        <v>63.27</v>
      </c>
      <c r="J690" s="56"/>
      <c r="K690" s="56">
        <f>SUM(K691:K694)</f>
        <v>10.258102944764399</v>
      </c>
      <c r="L690" s="56"/>
      <c r="M690" s="56">
        <f>SUM(M691:M694)</f>
        <v>8.9071231447644017</v>
      </c>
      <c r="N690" s="56"/>
      <c r="O690" s="56">
        <f>SUM(O691:O694)</f>
        <v>0</v>
      </c>
      <c r="P690" s="56"/>
      <c r="Q690" s="56">
        <f>SUM(Q691:Q694)</f>
        <v>0</v>
      </c>
      <c r="R690" s="56"/>
      <c r="S690" s="56">
        <f>SUM(S691:S694)</f>
        <v>0</v>
      </c>
      <c r="T690" s="56"/>
      <c r="U690" s="56">
        <f>SUM(U691:U694)</f>
        <v>0</v>
      </c>
      <c r="V690" s="56"/>
      <c r="W690" s="56">
        <f>SUM(W691:W694)</f>
        <v>0</v>
      </c>
      <c r="X690" s="56"/>
      <c r="Y690" s="56">
        <f>SUM(Y691:Y694)</f>
        <v>1.3509798</v>
      </c>
      <c r="Z690" s="56"/>
      <c r="AA690" s="56">
        <f>SUM(AA691:AA694)</f>
        <v>73.528102944764399</v>
      </c>
      <c r="AB690" s="57" t="s">
        <v>39</v>
      </c>
      <c r="AC690" s="57"/>
      <c r="AD690" s="53" t="s">
        <v>39</v>
      </c>
      <c r="AE690" s="58" t="s">
        <v>39</v>
      </c>
      <c r="AF690" s="58" t="s">
        <v>747</v>
      </c>
      <c r="AG690" t="str">
        <f>A690&amp;B690&amp;C690</f>
        <v>106027SINAPI</v>
      </c>
    </row>
    <row r="691" spans="1:33" x14ac:dyDescent="0.25">
      <c r="A691" s="137" t="s">
        <v>191</v>
      </c>
      <c r="B691" s="68" t="s">
        <v>38</v>
      </c>
      <c r="C691" s="69" t="s">
        <v>86</v>
      </c>
      <c r="D691" s="70" t="s">
        <v>40</v>
      </c>
      <c r="E691" s="70" t="s">
        <v>192</v>
      </c>
      <c r="F691" s="71" t="s">
        <v>90</v>
      </c>
      <c r="G691" s="71">
        <v>0.13244900000000001</v>
      </c>
      <c r="H691" s="72">
        <f>IF(
                        C691="INSUMO",
                                        IFERROR(
                                            IF(
                                                INDEX(
                                                    Insumos!C:C,
                                                    MATCH(
                                                        A691&amp;B691,
                                                        Insumos!I:I,
                                                        0)
                                                )="Material",
                                                INDEX(
                                                    Insumos!F:F,
                                                    MATCH(
                                                        A691&amp;B691,
                                                        Insumos!I:I,
                                                        0)
                                                ),
                                                0
                                            ),
                                            "Não encontrado"),
                                        IFERROR(
                                            INDEX(I:I,
                                                MATCH(
                                                    A691&amp;B691,AG:AG,
                                                    0)
                                            ),
                                            "Não encontrado")
                                    )</f>
        <v>0</v>
      </c>
      <c r="I691" s="72">
        <f>H691*G691/1</f>
        <v>0</v>
      </c>
      <c r="J691" s="72">
        <f t="shared" ref="J691:K694" si="385">T691 + N691 + L691 + X691 + R691 + P691 + V691</f>
        <v>46.655039200000004</v>
      </c>
      <c r="K691" s="72">
        <f t="shared" si="385"/>
        <v>6.1794132870008003</v>
      </c>
      <c r="L691" s="72">
        <f>IF(
                        C691="INSUMO",
                                        IFERROR(
                                            IF(
                                                INDEX(
                                                    Insumos!C:C,
                                                    MATCH(
                                                        A691&amp;B691,
                                                        Insumos!I:I,
                                                        0)
                                                )="Mao_obra",
                                                INDEX(
                                                    Insumos!F:F,
                                                    MATCH(
                                                        A691&amp;B691,
                                                        Insumos!I:I,
                                                        0)
                                                ),
                                                0
                                            ),
                                            "Não encontrado"),
                                        IFERROR(
                                            INDEX(M:M,
                                                MATCH(
                                                    A691&amp;B691,AG:AG,
                                                    0)
                                            ),
                                            "Não encontrado")
                                    )</f>
        <v>41.555039200000003</v>
      </c>
      <c r="M691" s="72">
        <f>L691*G691/1</f>
        <v>5.5039233870008006</v>
      </c>
      <c r="N691" s="72">
        <f>IF(
                        C691="INSUMO",
                                        IFERROR(
                                            IF(
                                                INDEX(
                                                    Insumos!C:C,
                                                    MATCH(
                                                        A691&amp;B691,
                                                        Insumos!I:I,
                                                        0)
                                                )="Equipamento",
                                                INDEX(
                                                    Insumos!F:F,
                                                    MATCH(
                                                        A691&amp;B691,
                                                        Insumos!I:I,
                                                        0)
                                                ),
                                                0
                                            ),
                                            "Não encontrado"),
                                        IFERROR(
                                            INDEX(O:O,
                                                MATCH(
                                                    A691&amp;B691,AG:AG,
                                                    0)
                                            ),
                                            "Não encontrado")
                                    )</f>
        <v>0</v>
      </c>
      <c r="O691" s="72">
        <f>N691*G691/1</f>
        <v>0</v>
      </c>
      <c r="P691" s="72">
        <f>IF(
                        C691="INSUMO",
                                        IFERROR(
                                            IF(
                                                INDEX(
                                                    Insumos!C:C,
                                                    MATCH(
                                                        A691&amp;B691,
                                                        Insumos!I:I,
                                                        0)
                                                )="Transporte",
                                                INDEX(
                                                    Insumos!F:F,
                                                    MATCH(
                                                        A691&amp;B691,
                                                        Insumos!I:I,
                                                        0)
                                                ),
                                                0
                                            ),
                                            "Não encontrado"),
                                        IFERROR(
                                            INDEX(Q:Q,
                                                MATCH(
                                                    A691&amp;B691,AG:AG,
                                                    0)
                                            ),
                                            "Não encontrado")
                                    )</f>
        <v>0</v>
      </c>
      <c r="Q691" s="72">
        <f>P691*G691/1</f>
        <v>0</v>
      </c>
      <c r="R691" s="72">
        <f>IF(
                        C691="INSUMO",
                                        IFERROR(
                                            IF(
                                                INDEX(
                                                    Insumos!C:C,
                                                    MATCH(
                                                        A691&amp;B691,
                                                        Insumos!I:I,
                                                        0)
                                                )="Terceirizados",
                                                INDEX(
                                                    Insumos!F:F,
                                                    MATCH(
                                                        A691&amp;B691,
                                                        Insumos!I:I,
                                                        0)
                                                ),
                                                0
                                            ),
                                            "Não encontrado"),
                                        IFERROR(
                                            INDEX(S:S,
                                                MATCH(
                                                    A691&amp;B691,AG:AG,
                                                    0)
                                            ),
                                            "Não encontrado")
                                    )</f>
        <v>0</v>
      </c>
      <c r="S691" s="72">
        <f>R691*G691/1</f>
        <v>0</v>
      </c>
      <c r="T691" s="72">
        <f>IF(
                        C691="INSUMO",
                                        IFERROR(
                                            IF(
                                                INDEX(
                                                    Insumos!C:C,
                                                    MATCH(
                                                        A691&amp;B691,
                                                        Insumos!I:I,
                                                        0)
                                                )="Comissionamento",
                                                INDEX(
                                                    Insumos!F:F,
                                                    MATCH(
                                                        A691&amp;B691,
                                                        Insumos!I:I,
                                                        0)
                                                ),
                                                0
                                            ),
                                            "Não encontrado"),
                                        IFERROR(
                                            INDEX(U:U,
                                                MATCH(
                                                    A691&amp;B691,AG:AG,
                                                    0)
                                            ),
                                            "Não encontrado")
                                    )</f>
        <v>0</v>
      </c>
      <c r="U691" s="72">
        <f>T691*G691/1</f>
        <v>0</v>
      </c>
      <c r="V691" s="72">
        <f>IF(
                        C691="INSUMO",
                                        IFERROR(
                                            IF(
                                                INDEX(
                                                    Insumos!C:C,
                                                    MATCH(
                                                        A691&amp;B691,
                                                        Insumos!I:I,
                                                        0)
                                                )="Verba",
                                                INDEX(
                                                    Insumos!F:F,
                                                    MATCH(
                                                        A691&amp;B691,
                                                        Insumos!I:I,
                                                        0)
                                                ),
                                                0
                                            ),
                                            "Não encontrado"),
                                        IFERROR(
                                            INDEX(W:W,
                                                MATCH(
                                                    A691&amp;B691,AG:AG,
                                                    0)
                                            ),
                                            "Não encontrado")
                                    )</f>
        <v>0</v>
      </c>
      <c r="W691" s="72">
        <f>V691*G691/1</f>
        <v>0</v>
      </c>
      <c r="X691" s="72">
        <f>IF(
                        C691="INSUMO",
                                        IFERROR(
                                            IF(
                                                INDEX(
                                                    Insumos!C:C,
                                                    MATCH(
                                                        A691&amp;B691,
                                                        Insumos!I:I,
                                                        0)
                                                )="Outro",
                                                INDEX(
                                                    Insumos!F:F,
                                                    MATCH(
                                                        A691&amp;B691,
                                                        Insumos!I:I,
                                                        0)
                                                ),
                                                0
                                            ),
                                            "Não encontrado"),
                                        IFERROR(
                                            INDEX(Y:Y,
                                                MATCH(
                                                    A691&amp;B691,AG:AG,
                                                    0)
                                            ),
                                            "Não encontrado")
                                    )</f>
        <v>5.0999999999999996</v>
      </c>
      <c r="Y691" s="72">
        <f>X691*G691/1</f>
        <v>0.67548989999999998</v>
      </c>
      <c r="Z691" s="72">
        <f>IF(
                            C691="INSUMO",
                            IFERROR(
                                INDEX(
                                    Insumos!F:F,
                                    MATCH(
                                        A691&amp;B691,
                                        Insumos!I:I,
                                        0)
                                ),
                                "Não encontrado"),
                            IFERROR(
                                INDEX(AA:AA,
                                    MATCH(
                                        A691&amp;B691,AG:AG,
                                        0)
                                ),
                                "Não encontrado")
                        )</f>
        <v>46.655039200000004</v>
      </c>
      <c r="AA691" s="72">
        <f>G691*Z691</f>
        <v>6.1794132870008012</v>
      </c>
      <c r="AB691" s="73"/>
      <c r="AC691" s="73"/>
      <c r="AD691" s="70" t="s">
        <v>39</v>
      </c>
      <c r="AE691" s="74"/>
      <c r="AF691" s="74"/>
    </row>
    <row r="692" spans="1:33" x14ac:dyDescent="0.25">
      <c r="A692" s="138" t="s">
        <v>189</v>
      </c>
      <c r="B692" s="60" t="s">
        <v>38</v>
      </c>
      <c r="C692" s="61" t="s">
        <v>86</v>
      </c>
      <c r="D692" s="62" t="s">
        <v>40</v>
      </c>
      <c r="E692" s="62" t="s">
        <v>190</v>
      </c>
      <c r="F692" s="63" t="s">
        <v>90</v>
      </c>
      <c r="G692" s="63">
        <v>0.13244900000000001</v>
      </c>
      <c r="H692" s="64">
        <f>IF(
                        C692="INSUMO",
                                        IFERROR(
                                            IF(
                                                INDEX(
                                                    Insumos!C:C,
                                                    MATCH(
                                                        A692&amp;B692,
                                                        Insumos!I:I,
                                                        0)
                                                )="Material",
                                                INDEX(
                                                    Insumos!F:F,
                                                    MATCH(
                                                        A692&amp;B692,
                                                        Insumos!I:I,
                                                        0)
                                                ),
                                                0
                                            ),
                                            "Não encontrado"),
                                        IFERROR(
                                            INDEX(I:I,
                                                MATCH(
                                                    A692&amp;B692,AG:AG,
                                                    0)
                                            ),
                                            "Não encontrado")
                                    )</f>
        <v>0</v>
      </c>
      <c r="I692" s="64">
        <f>H692*G692/1</f>
        <v>0</v>
      </c>
      <c r="J692" s="64">
        <f t="shared" si="385"/>
        <v>30.794416399999996</v>
      </c>
      <c r="K692" s="64">
        <f t="shared" si="385"/>
        <v>4.0786896577635998</v>
      </c>
      <c r="L692" s="64">
        <f>IF(
                        C692="INSUMO",
                                        IFERROR(
                                            IF(
                                                INDEX(
                                                    Insumos!C:C,
                                                    MATCH(
                                                        A692&amp;B692,
                                                        Insumos!I:I,
                                                        0)
                                                )="Mao_obra",
                                                INDEX(
                                                    Insumos!F:F,
                                                    MATCH(
                                                        A692&amp;B692,
                                                        Insumos!I:I,
                                                        0)
                                                ),
                                                0
                                            ),
                                            "Não encontrado"),
                                        IFERROR(
                                            INDEX(M:M,
                                                MATCH(
                                                    A692&amp;B692,AG:AG,
                                                    0)
                                            ),
                                            "Não encontrado")
                                    )</f>
        <v>25.694416399999998</v>
      </c>
      <c r="M692" s="64">
        <f>L692*G692/1</f>
        <v>3.4031997577636002</v>
      </c>
      <c r="N692" s="64">
        <f>IF(
                        C692="INSUMO",
                                        IFERROR(
                                            IF(
                                                INDEX(
                                                    Insumos!C:C,
                                                    MATCH(
                                                        A692&amp;B692,
                                                        Insumos!I:I,
                                                        0)
                                                )="Equipamento",
                                                INDEX(
                                                    Insumos!F:F,
                                                    MATCH(
                                                        A692&amp;B692,
                                                        Insumos!I:I,
                                                        0)
                                                ),
                                                0
                                            ),
                                            "Não encontrado"),
                                        IFERROR(
                                            INDEX(O:O,
                                                MATCH(
                                                    A692&amp;B692,AG:AG,
                                                    0)
                                            ),
                                            "Não encontrado")
                                    )</f>
        <v>0</v>
      </c>
      <c r="O692" s="64">
        <f>N692*G692/1</f>
        <v>0</v>
      </c>
      <c r="P692" s="64">
        <f>IF(
                        C692="INSUMO",
                                        IFERROR(
                                            IF(
                                                INDEX(
                                                    Insumos!C:C,
                                                    MATCH(
                                                        A692&amp;B692,
                                                        Insumos!I:I,
                                                        0)
                                                )="Transporte",
                                                INDEX(
                                                    Insumos!F:F,
                                                    MATCH(
                                                        A692&amp;B692,
                                                        Insumos!I:I,
                                                        0)
                                                ),
                                                0
                                            ),
                                            "Não encontrado"),
                                        IFERROR(
                                            INDEX(Q:Q,
                                                MATCH(
                                                    A692&amp;B692,AG:AG,
                                                    0)
                                            ),
                                            "Não encontrado")
                                    )</f>
        <v>0</v>
      </c>
      <c r="Q692" s="64">
        <f>P692*G692/1</f>
        <v>0</v>
      </c>
      <c r="R692" s="64">
        <f>IF(
                        C692="INSUMO",
                                        IFERROR(
                                            IF(
                                                INDEX(
                                                    Insumos!C:C,
                                                    MATCH(
                                                        A692&amp;B692,
                                                        Insumos!I:I,
                                                        0)
                                                )="Terceirizados",
                                                INDEX(
                                                    Insumos!F:F,
                                                    MATCH(
                                                        A692&amp;B692,
                                                        Insumos!I:I,
                                                        0)
                                                ),
                                                0
                                            ),
                                            "Não encontrado"),
                                        IFERROR(
                                            INDEX(S:S,
                                                MATCH(
                                                    A692&amp;B692,AG:AG,
                                                    0)
                                            ),
                                            "Não encontrado")
                                    )</f>
        <v>0</v>
      </c>
      <c r="S692" s="64">
        <f>R692*G692/1</f>
        <v>0</v>
      </c>
      <c r="T692" s="64">
        <f>IF(
                        C692="INSUMO",
                                        IFERROR(
                                            IF(
                                                INDEX(
                                                    Insumos!C:C,
                                                    MATCH(
                                                        A692&amp;B692,
                                                        Insumos!I:I,
                                                        0)
                                                )="Comissionamento",
                                                INDEX(
                                                    Insumos!F:F,
                                                    MATCH(
                                                        A692&amp;B692,
                                                        Insumos!I:I,
                                                        0)
                                                ),
                                                0
                                            ),
                                            "Não encontrado"),
                                        IFERROR(
                                            INDEX(U:U,
                                                MATCH(
                                                    A692&amp;B692,AG:AG,
                                                    0)
                                            ),
                                            "Não encontrado")
                                    )</f>
        <v>0</v>
      </c>
      <c r="U692" s="64">
        <f>T692*G692/1</f>
        <v>0</v>
      </c>
      <c r="V692" s="64">
        <f>IF(
                        C692="INSUMO",
                                        IFERROR(
                                            IF(
                                                INDEX(
                                                    Insumos!C:C,
                                                    MATCH(
                                                        A692&amp;B692,
                                                        Insumos!I:I,
                                                        0)
                                                )="Verba",
                                                INDEX(
                                                    Insumos!F:F,
                                                    MATCH(
                                                        A692&amp;B692,
                                                        Insumos!I:I,
                                                        0)
                                                ),
                                                0
                                            ),
                                            "Não encontrado"),
                                        IFERROR(
                                            INDEX(W:W,
                                                MATCH(
                                                    A692&amp;B692,AG:AG,
                                                    0)
                                            ),
                                            "Não encontrado")
                                    )</f>
        <v>0</v>
      </c>
      <c r="W692" s="64">
        <f>V692*G692/1</f>
        <v>0</v>
      </c>
      <c r="X692" s="64">
        <f>IF(
                        C692="INSUMO",
                                        IFERROR(
                                            IF(
                                                INDEX(
                                                    Insumos!C:C,
                                                    MATCH(
                                                        A692&amp;B692,
                                                        Insumos!I:I,
                                                        0)
                                                )="Outro",
                                                INDEX(
                                                    Insumos!F:F,
                                                    MATCH(
                                                        A692&amp;B692,
                                                        Insumos!I:I,
                                                        0)
                                                ),
                                                0
                                            ),
                                            "Não encontrado"),
                                        IFERROR(
                                            INDEX(Y:Y,
                                                MATCH(
                                                    A692&amp;B692,AG:AG,
                                                    0)
                                            ),
                                            "Não encontrado")
                                    )</f>
        <v>5.0999999999999996</v>
      </c>
      <c r="Y692" s="64">
        <f>X692*G692/1</f>
        <v>0.67548989999999998</v>
      </c>
      <c r="Z692" s="64">
        <f>IF(
                            C692="INSUMO",
                            IFERROR(
                                INDEX(
                                    Insumos!F:F,
                                    MATCH(
                                        A692&amp;B692,
                                        Insumos!I:I,
                                        0)
                                ),
                                "Não encontrado"),
                            IFERROR(
                                INDEX(AA:AA,
                                    MATCH(
                                        A692&amp;B692,AG:AG,
                                        0)
                                ),
                                "Não encontrado")
                        )</f>
        <v>30.794416399999999</v>
      </c>
      <c r="AA692" s="64">
        <f>G692*Z692</f>
        <v>4.0786896577635998</v>
      </c>
      <c r="AB692" s="65"/>
      <c r="AC692" s="65"/>
      <c r="AD692" s="62" t="s">
        <v>39</v>
      </c>
      <c r="AE692" s="66"/>
      <c r="AF692" s="66"/>
    </row>
    <row r="693" spans="1:33" x14ac:dyDescent="0.25">
      <c r="A693" s="137" t="s">
        <v>760</v>
      </c>
      <c r="B693" s="68" t="s">
        <v>38</v>
      </c>
      <c r="C693" s="69" t="s">
        <v>45</v>
      </c>
      <c r="D693" s="70" t="s">
        <v>40</v>
      </c>
      <c r="E693" s="70" t="s">
        <v>761</v>
      </c>
      <c r="F693" s="71" t="s">
        <v>78</v>
      </c>
      <c r="G693" s="71">
        <v>1</v>
      </c>
      <c r="H693" s="72">
        <f>IF(
                        C693="INSUMO",
                                        IFERROR(
                                            IF(
                                                INDEX(
                                                    Insumos!C:C,
                                                    MATCH(
                                                        A693&amp;B693,
                                                        Insumos!I:I,
                                                        0)
                                                )="Material",
                                                INDEX(
                                                    Insumos!F:F,
                                                    MATCH(
                                                        A693&amp;B693,
                                                        Insumos!I:I,
                                                        0)
                                                ),
                                                0
                                            ),
                                            "Não encontrado"),
                                        IFERROR(
                                            INDEX(I:I,
                                                MATCH(
                                                    A693&amp;B693,AG:AG,
                                                    0)
                                            ),
                                            "Não encontrado")
                                    )</f>
        <v>61.82</v>
      </c>
      <c r="I693" s="72">
        <f>H693*G693/1</f>
        <v>61.82</v>
      </c>
      <c r="J693" s="72">
        <f t="shared" si="385"/>
        <v>0</v>
      </c>
      <c r="K693" s="72">
        <f t="shared" si="385"/>
        <v>0</v>
      </c>
      <c r="L693" s="72">
        <f>IF(
                        C693="INSUMO",
                                        IFERROR(
                                            IF(
                                                INDEX(
                                                    Insumos!C:C,
                                                    MATCH(
                                                        A693&amp;B693,
                                                        Insumos!I:I,
                                                        0)
                                                )="Mao_obra",
                                                INDEX(
                                                    Insumos!F:F,
                                                    MATCH(
                                                        A693&amp;B693,
                                                        Insumos!I:I,
                                                        0)
                                                ),
                                                0
                                            ),
                                            "Não encontrado"),
                                        IFERROR(
                                            INDEX(M:M,
                                                MATCH(
                                                    A693&amp;B693,AG:AG,
                                                    0)
                                            ),
                                            "Não encontrado")
                                    )</f>
        <v>0</v>
      </c>
      <c r="M693" s="72">
        <f>L693*G693/1</f>
        <v>0</v>
      </c>
      <c r="N693" s="72">
        <f>IF(
                        C693="INSUMO",
                                        IFERROR(
                                            IF(
                                                INDEX(
                                                    Insumos!C:C,
                                                    MATCH(
                                                        A693&amp;B693,
                                                        Insumos!I:I,
                                                        0)
                                                )="Equipamento",
                                                INDEX(
                                                    Insumos!F:F,
                                                    MATCH(
                                                        A693&amp;B693,
                                                        Insumos!I:I,
                                                        0)
                                                ),
                                                0
                                            ),
                                            "Não encontrado"),
                                        IFERROR(
                                            INDEX(O:O,
                                                MATCH(
                                                    A693&amp;B693,AG:AG,
                                                    0)
                                            ),
                                            "Não encontrado")
                                    )</f>
        <v>0</v>
      </c>
      <c r="O693" s="72">
        <f>N693*G693/1</f>
        <v>0</v>
      </c>
      <c r="P693" s="72">
        <f>IF(
                        C693="INSUMO",
                                        IFERROR(
                                            IF(
                                                INDEX(
                                                    Insumos!C:C,
                                                    MATCH(
                                                        A693&amp;B693,
                                                        Insumos!I:I,
                                                        0)
                                                )="Transporte",
                                                INDEX(
                                                    Insumos!F:F,
                                                    MATCH(
                                                        A693&amp;B693,
                                                        Insumos!I:I,
                                                        0)
                                                ),
                                                0
                                            ),
                                            "Não encontrado"),
                                        IFERROR(
                                            INDEX(Q:Q,
                                                MATCH(
                                                    A693&amp;B693,AG:AG,
                                                    0)
                                            ),
                                            "Não encontrado")
                                    )</f>
        <v>0</v>
      </c>
      <c r="Q693" s="72">
        <f>P693*G693/1</f>
        <v>0</v>
      </c>
      <c r="R693" s="72">
        <f>IF(
                        C693="INSUMO",
                                        IFERROR(
                                            IF(
                                                INDEX(
                                                    Insumos!C:C,
                                                    MATCH(
                                                        A693&amp;B693,
                                                        Insumos!I:I,
                                                        0)
                                                )="Terceirizados",
                                                INDEX(
                                                    Insumos!F:F,
                                                    MATCH(
                                                        A693&amp;B693,
                                                        Insumos!I:I,
                                                        0)
                                                ),
                                                0
                                            ),
                                            "Não encontrado"),
                                        IFERROR(
                                            INDEX(S:S,
                                                MATCH(
                                                    A693&amp;B693,AG:AG,
                                                    0)
                                            ),
                                            "Não encontrado")
                                    )</f>
        <v>0</v>
      </c>
      <c r="S693" s="72">
        <f>R693*G693/1</f>
        <v>0</v>
      </c>
      <c r="T693" s="72">
        <f>IF(
                        C693="INSUMO",
                                        IFERROR(
                                            IF(
                                                INDEX(
                                                    Insumos!C:C,
                                                    MATCH(
                                                        A693&amp;B693,
                                                        Insumos!I:I,
                                                        0)
                                                )="Comissionamento",
                                                INDEX(
                                                    Insumos!F:F,
                                                    MATCH(
                                                        A693&amp;B693,
                                                        Insumos!I:I,
                                                        0)
                                                ),
                                                0
                                            ),
                                            "Não encontrado"),
                                        IFERROR(
                                            INDEX(U:U,
                                                MATCH(
                                                    A693&amp;B693,AG:AG,
                                                    0)
                                            ),
                                            "Não encontrado")
                                    )</f>
        <v>0</v>
      </c>
      <c r="U693" s="72">
        <f>T693*G693/1</f>
        <v>0</v>
      </c>
      <c r="V693" s="72">
        <f>IF(
                        C693="INSUMO",
                                        IFERROR(
                                            IF(
                                                INDEX(
                                                    Insumos!C:C,
                                                    MATCH(
                                                        A693&amp;B693,
                                                        Insumos!I:I,
                                                        0)
                                                )="Verba",
                                                INDEX(
                                                    Insumos!F:F,
                                                    MATCH(
                                                        A693&amp;B693,
                                                        Insumos!I:I,
                                                        0)
                                                ),
                                                0
                                            ),
                                            "Não encontrado"),
                                        IFERROR(
                                            INDEX(W:W,
                                                MATCH(
                                                    A693&amp;B693,AG:AG,
                                                    0)
                                            ),
                                            "Não encontrado")
                                    )</f>
        <v>0</v>
      </c>
      <c r="W693" s="72">
        <f>V693*G693/1</f>
        <v>0</v>
      </c>
      <c r="X693" s="72">
        <f>IF(
                        C693="INSUMO",
                                        IFERROR(
                                            IF(
                                                INDEX(
                                                    Insumos!C:C,
                                                    MATCH(
                                                        A693&amp;B693,
                                                        Insumos!I:I,
                                                        0)
                                                )="Outro",
                                                INDEX(
                                                    Insumos!F:F,
                                                    MATCH(
                                                        A693&amp;B693,
                                                        Insumos!I:I,
                                                        0)
                                                ),
                                                0
                                            ),
                                            "Não encontrado"),
                                        IFERROR(
                                            INDEX(Y:Y,
                                                MATCH(
                                                    A693&amp;B693,AG:AG,
                                                    0)
                                            ),
                                            "Não encontrado")
                                    )</f>
        <v>0</v>
      </c>
      <c r="Y693" s="72">
        <f>X693*G693/1</f>
        <v>0</v>
      </c>
      <c r="Z693" s="72">
        <f>IF(
                            C693="INSUMO",
                            IFERROR(
                                INDEX(
                                    Insumos!F:F,
                                    MATCH(
                                        A693&amp;B693,
                                        Insumos!I:I,
                                        0)
                                ),
                                "Não encontrado"),
                            IFERROR(
                                INDEX(AA:AA,
                                    MATCH(
                                        A693&amp;B693,AG:AG,
                                        0)
                                ),
                                "Não encontrado")
                        )</f>
        <v>61.82</v>
      </c>
      <c r="AA693" s="72">
        <f>G693*Z693</f>
        <v>61.82</v>
      </c>
      <c r="AB693" s="73"/>
      <c r="AC693" s="73"/>
      <c r="AD693" s="70" t="s">
        <v>39</v>
      </c>
      <c r="AE693" s="74"/>
      <c r="AF693" s="74"/>
    </row>
    <row r="694" spans="1:33" x14ac:dyDescent="0.25">
      <c r="A694" s="138" t="s">
        <v>762</v>
      </c>
      <c r="B694" s="60" t="s">
        <v>38</v>
      </c>
      <c r="C694" s="61" t="s">
        <v>45</v>
      </c>
      <c r="D694" s="62" t="s">
        <v>40</v>
      </c>
      <c r="E694" s="62" t="s">
        <v>763</v>
      </c>
      <c r="F694" s="63" t="s">
        <v>78</v>
      </c>
      <c r="G694" s="63">
        <v>1</v>
      </c>
      <c r="H694" s="64">
        <f>IF(
                        C694="INSUMO",
                                        IFERROR(
                                            IF(
                                                INDEX(
                                                    Insumos!C:C,
                                                    MATCH(
                                                        A694&amp;B694,
                                                        Insumos!I:I,
                                                        0)
                                                )="Material",
                                                INDEX(
                                                    Insumos!F:F,
                                                    MATCH(
                                                        A694&amp;B694,
                                                        Insumos!I:I,
                                                        0)
                                                ),
                                                0
                                            ),
                                            "Não encontrado"),
                                        IFERROR(
                                            INDEX(I:I,
                                                MATCH(
                                                    A694&amp;B694,AG:AG,
                                                    0)
                                            ),
                                            "Não encontrado")
                                    )</f>
        <v>1.45</v>
      </c>
      <c r="I694" s="64">
        <f>H694*G694/1</f>
        <v>1.45</v>
      </c>
      <c r="J694" s="64">
        <f t="shared" si="385"/>
        <v>0</v>
      </c>
      <c r="K694" s="64">
        <f t="shared" si="385"/>
        <v>0</v>
      </c>
      <c r="L694" s="64">
        <f>IF(
                        C694="INSUMO",
                                        IFERROR(
                                            IF(
                                                INDEX(
                                                    Insumos!C:C,
                                                    MATCH(
                                                        A694&amp;B694,
                                                        Insumos!I:I,
                                                        0)
                                                )="Mao_obra",
                                                INDEX(
                                                    Insumos!F:F,
                                                    MATCH(
                                                        A694&amp;B694,
                                                        Insumos!I:I,
                                                        0)
                                                ),
                                                0
                                            ),
                                            "Não encontrado"),
                                        IFERROR(
                                            INDEX(M:M,
                                                MATCH(
                                                    A694&amp;B694,AG:AG,
                                                    0)
                                            ),
                                            "Não encontrado")
                                    )</f>
        <v>0</v>
      </c>
      <c r="M694" s="64">
        <f>L694*G694/1</f>
        <v>0</v>
      </c>
      <c r="N694" s="64">
        <f>IF(
                        C694="INSUMO",
                                        IFERROR(
                                            IF(
                                                INDEX(
                                                    Insumos!C:C,
                                                    MATCH(
                                                        A694&amp;B694,
                                                        Insumos!I:I,
                                                        0)
                                                )="Equipamento",
                                                INDEX(
                                                    Insumos!F:F,
                                                    MATCH(
                                                        A694&amp;B694,
                                                        Insumos!I:I,
                                                        0)
                                                ),
                                                0
                                            ),
                                            "Não encontrado"),
                                        IFERROR(
                                            INDEX(O:O,
                                                MATCH(
                                                    A694&amp;B694,AG:AG,
                                                    0)
                                            ),
                                            "Não encontrado")
                                    )</f>
        <v>0</v>
      </c>
      <c r="O694" s="64">
        <f>N694*G694/1</f>
        <v>0</v>
      </c>
      <c r="P694" s="64">
        <f>IF(
                        C694="INSUMO",
                                        IFERROR(
                                            IF(
                                                INDEX(
                                                    Insumos!C:C,
                                                    MATCH(
                                                        A694&amp;B694,
                                                        Insumos!I:I,
                                                        0)
                                                )="Transporte",
                                                INDEX(
                                                    Insumos!F:F,
                                                    MATCH(
                                                        A694&amp;B694,
                                                        Insumos!I:I,
                                                        0)
                                                ),
                                                0
                                            ),
                                            "Não encontrado"),
                                        IFERROR(
                                            INDEX(Q:Q,
                                                MATCH(
                                                    A694&amp;B694,AG:AG,
                                                    0)
                                            ),
                                            "Não encontrado")
                                    )</f>
        <v>0</v>
      </c>
      <c r="Q694" s="64">
        <f>P694*G694/1</f>
        <v>0</v>
      </c>
      <c r="R694" s="64">
        <f>IF(
                        C694="INSUMO",
                                        IFERROR(
                                            IF(
                                                INDEX(
                                                    Insumos!C:C,
                                                    MATCH(
                                                        A694&amp;B694,
                                                        Insumos!I:I,
                                                        0)
                                                )="Terceirizados",
                                                INDEX(
                                                    Insumos!F:F,
                                                    MATCH(
                                                        A694&amp;B694,
                                                        Insumos!I:I,
                                                        0)
                                                ),
                                                0
                                            ),
                                            "Não encontrado"),
                                        IFERROR(
                                            INDEX(S:S,
                                                MATCH(
                                                    A694&amp;B694,AG:AG,
                                                    0)
                                            ),
                                            "Não encontrado")
                                    )</f>
        <v>0</v>
      </c>
      <c r="S694" s="64">
        <f>R694*G694/1</f>
        <v>0</v>
      </c>
      <c r="T694" s="64">
        <f>IF(
                        C694="INSUMO",
                                        IFERROR(
                                            IF(
                                                INDEX(
                                                    Insumos!C:C,
                                                    MATCH(
                                                        A694&amp;B694,
                                                        Insumos!I:I,
                                                        0)
                                                )="Comissionamento",
                                                INDEX(
                                                    Insumos!F:F,
                                                    MATCH(
                                                        A694&amp;B694,
                                                        Insumos!I:I,
                                                        0)
                                                ),
                                                0
                                            ),
                                            "Não encontrado"),
                                        IFERROR(
                                            INDEX(U:U,
                                                MATCH(
                                                    A694&amp;B694,AG:AG,
                                                    0)
                                            ),
                                            "Não encontrado")
                                    )</f>
        <v>0</v>
      </c>
      <c r="U694" s="64">
        <f>T694*G694/1</f>
        <v>0</v>
      </c>
      <c r="V694" s="64">
        <f>IF(
                        C694="INSUMO",
                                        IFERROR(
                                            IF(
                                                INDEX(
                                                    Insumos!C:C,
                                                    MATCH(
                                                        A694&amp;B694,
                                                        Insumos!I:I,
                                                        0)
                                                )="Verba",
                                                INDEX(
                                                    Insumos!F:F,
                                                    MATCH(
                                                        A694&amp;B694,
                                                        Insumos!I:I,
                                                        0)
                                                ),
                                                0
                                            ),
                                            "Não encontrado"),
                                        IFERROR(
                                            INDEX(W:W,
                                                MATCH(
                                                    A694&amp;B694,AG:AG,
                                                    0)
                                            ),
                                            "Não encontrado")
                                    )</f>
        <v>0</v>
      </c>
      <c r="W694" s="64">
        <f>V694*G694/1</f>
        <v>0</v>
      </c>
      <c r="X694" s="64">
        <f>IF(
                        C694="INSUMO",
                                        IFERROR(
                                            IF(
                                                INDEX(
                                                    Insumos!C:C,
                                                    MATCH(
                                                        A694&amp;B694,
                                                        Insumos!I:I,
                                                        0)
                                                )="Outro",
                                                INDEX(
                                                    Insumos!F:F,
                                                    MATCH(
                                                        A694&amp;B694,
                                                        Insumos!I:I,
                                                        0)
                                                ),
                                                0
                                            ),
                                            "Não encontrado"),
                                        IFERROR(
                                            INDEX(Y:Y,
                                                MATCH(
                                                    A694&amp;B694,AG:AG,
                                                    0)
                                            ),
                                            "Não encontrado")
                                    )</f>
        <v>0</v>
      </c>
      <c r="Y694" s="64">
        <f>X694*G694/1</f>
        <v>0</v>
      </c>
      <c r="Z694" s="64">
        <f>IF(
                            C694="INSUMO",
                            IFERROR(
                                INDEX(
                                    Insumos!F:F,
                                    MATCH(
                                        A694&amp;B694,
                                        Insumos!I:I,
                                        0)
                                ),
                                "Não encontrado"),
                            IFERROR(
                                INDEX(AA:AA,
                                    MATCH(
                                        A694&amp;B694,AG:AG,
                                        0)
                                ),
                                "Não encontrado")
                        )</f>
        <v>1.45</v>
      </c>
      <c r="AA694" s="64">
        <f>G694*Z694</f>
        <v>1.45</v>
      </c>
      <c r="AB694" s="65"/>
      <c r="AC694" s="65"/>
      <c r="AD694" s="62" t="s">
        <v>39</v>
      </c>
      <c r="AE694" s="66"/>
      <c r="AF694" s="66"/>
    </row>
    <row r="695" spans="1:33" x14ac:dyDescent="0.25">
      <c r="A695" s="136" t="s">
        <v>764</v>
      </c>
      <c r="B695" s="51" t="s">
        <v>76</v>
      </c>
      <c r="C695" s="52" t="s">
        <v>39</v>
      </c>
      <c r="D695" s="53" t="s">
        <v>40</v>
      </c>
      <c r="E695" s="53" t="s">
        <v>765</v>
      </c>
      <c r="F695" s="54" t="s">
        <v>78</v>
      </c>
      <c r="G695" s="55"/>
      <c r="H695" s="56"/>
      <c r="I695" s="56">
        <f>SUM(I696:I698)</f>
        <v>420</v>
      </c>
      <c r="J695" s="56"/>
      <c r="K695" s="56">
        <f>SUM(K696:K698)</f>
        <v>232.34836680000001</v>
      </c>
      <c r="L695" s="56"/>
      <c r="M695" s="56">
        <f>SUM(M696:M698)</f>
        <v>201.74836679999999</v>
      </c>
      <c r="N695" s="56"/>
      <c r="O695" s="56">
        <f>SUM(O696:O698)</f>
        <v>0</v>
      </c>
      <c r="P695" s="56"/>
      <c r="Q695" s="56">
        <f>SUM(Q696:Q698)</f>
        <v>0</v>
      </c>
      <c r="R695" s="56"/>
      <c r="S695" s="56">
        <f>SUM(S696:S698)</f>
        <v>0</v>
      </c>
      <c r="T695" s="56"/>
      <c r="U695" s="56">
        <f>SUM(U696:U698)</f>
        <v>0</v>
      </c>
      <c r="V695" s="56"/>
      <c r="W695" s="56">
        <f>SUM(W696:W698)</f>
        <v>0</v>
      </c>
      <c r="X695" s="56"/>
      <c r="Y695" s="56">
        <f>SUM(Y696:Y698)</f>
        <v>30.599999999999998</v>
      </c>
      <c r="Z695" s="56"/>
      <c r="AA695" s="56">
        <f>SUM(AA696:AA698)</f>
        <v>652.34836680000001</v>
      </c>
      <c r="AB695" s="57" t="s">
        <v>39</v>
      </c>
      <c r="AC695" s="57"/>
      <c r="AD695" s="53" t="s">
        <v>39</v>
      </c>
      <c r="AE695" s="58" t="s">
        <v>39</v>
      </c>
      <c r="AF695" s="58" t="s">
        <v>79</v>
      </c>
      <c r="AG695" t="str">
        <f>A695&amp;B695&amp;C695</f>
        <v>0147PRÓPRIA</v>
      </c>
    </row>
    <row r="696" spans="1:33" x14ac:dyDescent="0.25">
      <c r="A696" s="137" t="s">
        <v>189</v>
      </c>
      <c r="B696" s="68" t="s">
        <v>38</v>
      </c>
      <c r="C696" s="69" t="s">
        <v>86</v>
      </c>
      <c r="D696" s="70" t="s">
        <v>40</v>
      </c>
      <c r="E696" s="70" t="s">
        <v>190</v>
      </c>
      <c r="F696" s="71" t="s">
        <v>90</v>
      </c>
      <c r="G696" s="71">
        <v>3</v>
      </c>
      <c r="H696" s="72">
        <f>IF(
                        C696="INSUMO",
                                        IFERROR(
                                            IF(
                                                INDEX(
                                                    Insumos!C:C,
                                                    MATCH(
                                                        A696&amp;B696,
                                                        Insumos!I:I,
                                                        0)
                                                )="Material",
                                                INDEX(
                                                    Insumos!F:F,
                                                    MATCH(
                                                        A696&amp;B696,
                                                        Insumos!I:I,
                                                        0)
                                                ),
                                                0
                                            ),
                                            "Não encontrado"),
                                        IFERROR(
                                            INDEX(I:I,
                                                MATCH(
                                                    A696&amp;B696,AG:AG,
                                                    0)
                                            ),
                                            "Não encontrado")
                                    )</f>
        <v>0</v>
      </c>
      <c r="I696" s="72">
        <f>H696*G696/1</f>
        <v>0</v>
      </c>
      <c r="J696" s="72">
        <f t="shared" ref="J696:K698" si="386">T696 + N696 + L696 + X696 + R696 + P696 + V696</f>
        <v>30.794416399999996</v>
      </c>
      <c r="K696" s="72">
        <f t="shared" si="386"/>
        <v>92.383249199999995</v>
      </c>
      <c r="L696" s="72">
        <f>IF(
                        C696="INSUMO",
                                        IFERROR(
                                            IF(
                                                INDEX(
                                                    Insumos!C:C,
                                                    MATCH(
                                                        A696&amp;B696,
                                                        Insumos!I:I,
                                                        0)
                                                )="Mao_obra",
                                                INDEX(
                                                    Insumos!F:F,
                                                    MATCH(
                                                        A696&amp;B696,
                                                        Insumos!I:I,
                                                        0)
                                                ),
                                                0
                                            ),
                                            "Não encontrado"),
                                        IFERROR(
                                            INDEX(M:M,
                                                MATCH(
                                                    A696&amp;B696,AG:AG,
                                                    0)
                                            ),
                                            "Não encontrado")
                                    )</f>
        <v>25.694416399999998</v>
      </c>
      <c r="M696" s="72">
        <f>L696*G696/1</f>
        <v>77.083249199999997</v>
      </c>
      <c r="N696" s="72">
        <f>IF(
                        C696="INSUMO",
                                        IFERROR(
                                            IF(
                                                INDEX(
                                                    Insumos!C:C,
                                                    MATCH(
                                                        A696&amp;B696,
                                                        Insumos!I:I,
                                                        0)
                                                )="Equipamento",
                                                INDEX(
                                                    Insumos!F:F,
                                                    MATCH(
                                                        A696&amp;B696,
                                                        Insumos!I:I,
                                                        0)
                                                ),
                                                0
                                            ),
                                            "Não encontrado"),
                                        IFERROR(
                                            INDEX(O:O,
                                                MATCH(
                                                    A696&amp;B696,AG:AG,
                                                    0)
                                            ),
                                            "Não encontrado")
                                    )</f>
        <v>0</v>
      </c>
      <c r="O696" s="72">
        <f>N696*G696/1</f>
        <v>0</v>
      </c>
      <c r="P696" s="72">
        <f>IF(
                        C696="INSUMO",
                                        IFERROR(
                                            IF(
                                                INDEX(
                                                    Insumos!C:C,
                                                    MATCH(
                                                        A696&amp;B696,
                                                        Insumos!I:I,
                                                        0)
                                                )="Transporte",
                                                INDEX(
                                                    Insumos!F:F,
                                                    MATCH(
                                                        A696&amp;B696,
                                                        Insumos!I:I,
                                                        0)
                                                ),
                                                0
                                            ),
                                            "Não encontrado"),
                                        IFERROR(
                                            INDEX(Q:Q,
                                                MATCH(
                                                    A696&amp;B696,AG:AG,
                                                    0)
                                            ),
                                            "Não encontrado")
                                    )</f>
        <v>0</v>
      </c>
      <c r="Q696" s="72">
        <f>P696*G696/1</f>
        <v>0</v>
      </c>
      <c r="R696" s="72">
        <f>IF(
                        C696="INSUMO",
                                        IFERROR(
                                            IF(
                                                INDEX(
                                                    Insumos!C:C,
                                                    MATCH(
                                                        A696&amp;B696,
                                                        Insumos!I:I,
                                                        0)
                                                )="Terceirizados",
                                                INDEX(
                                                    Insumos!F:F,
                                                    MATCH(
                                                        A696&amp;B696,
                                                        Insumos!I:I,
                                                        0)
                                                ),
                                                0
                                            ),
                                            "Não encontrado"),
                                        IFERROR(
                                            INDEX(S:S,
                                                MATCH(
                                                    A696&amp;B696,AG:AG,
                                                    0)
                                            ),
                                            "Não encontrado")
                                    )</f>
        <v>0</v>
      </c>
      <c r="S696" s="72">
        <f>R696*G696/1</f>
        <v>0</v>
      </c>
      <c r="T696" s="72">
        <f>IF(
                        C696="INSUMO",
                                        IFERROR(
                                            IF(
                                                INDEX(
                                                    Insumos!C:C,
                                                    MATCH(
                                                        A696&amp;B696,
                                                        Insumos!I:I,
                                                        0)
                                                )="Comissionamento",
                                                INDEX(
                                                    Insumos!F:F,
                                                    MATCH(
                                                        A696&amp;B696,
                                                        Insumos!I:I,
                                                        0)
                                                ),
                                                0
                                            ),
                                            "Não encontrado"),
                                        IFERROR(
                                            INDEX(U:U,
                                                MATCH(
                                                    A696&amp;B696,AG:AG,
                                                    0)
                                            ),
                                            "Não encontrado")
                                    )</f>
        <v>0</v>
      </c>
      <c r="U696" s="72">
        <f>T696*G696/1</f>
        <v>0</v>
      </c>
      <c r="V696" s="72">
        <f>IF(
                        C696="INSUMO",
                                        IFERROR(
                                            IF(
                                                INDEX(
                                                    Insumos!C:C,
                                                    MATCH(
                                                        A696&amp;B696,
                                                        Insumos!I:I,
                                                        0)
                                                )="Verba",
                                                INDEX(
                                                    Insumos!F:F,
                                                    MATCH(
                                                        A696&amp;B696,
                                                        Insumos!I:I,
                                                        0)
                                                ),
                                                0
                                            ),
                                            "Não encontrado"),
                                        IFERROR(
                                            INDEX(W:W,
                                                MATCH(
                                                    A696&amp;B696,AG:AG,
                                                    0)
                                            ),
                                            "Não encontrado")
                                    )</f>
        <v>0</v>
      </c>
      <c r="W696" s="72">
        <f>V696*G696/1</f>
        <v>0</v>
      </c>
      <c r="X696" s="72">
        <f>IF(
                        C696="INSUMO",
                                        IFERROR(
                                            IF(
                                                INDEX(
                                                    Insumos!C:C,
                                                    MATCH(
                                                        A696&amp;B696,
                                                        Insumos!I:I,
                                                        0)
                                                )="Outro",
                                                INDEX(
                                                    Insumos!F:F,
                                                    MATCH(
                                                        A696&amp;B696,
                                                        Insumos!I:I,
                                                        0)
                                                ),
                                                0
                                            ),
                                            "Não encontrado"),
                                        IFERROR(
                                            INDEX(Y:Y,
                                                MATCH(
                                                    A696&amp;B696,AG:AG,
                                                    0)
                                            ),
                                            "Não encontrado")
                                    )</f>
        <v>5.0999999999999996</v>
      </c>
      <c r="Y696" s="72">
        <f>X696*G696/1</f>
        <v>15.299999999999999</v>
      </c>
      <c r="Z696" s="72">
        <f>IF(
                            C696="INSUMO",
                            IFERROR(
                                INDEX(
                                    Insumos!F:F,
                                    MATCH(
                                        A696&amp;B696,
                                        Insumos!I:I,
                                        0)
                                ),
                                "Não encontrado"),
                            IFERROR(
                                INDEX(AA:AA,
                                    MATCH(
                                        A696&amp;B696,AG:AG,
                                        0)
                                ),
                                "Não encontrado")
                        )</f>
        <v>30.794416399999999</v>
      </c>
      <c r="AA696" s="72">
        <f>G696*Z696</f>
        <v>92.383249199999995</v>
      </c>
      <c r="AB696" s="73"/>
      <c r="AC696" s="73"/>
      <c r="AD696" s="70" t="s">
        <v>39</v>
      </c>
      <c r="AE696" s="74"/>
      <c r="AF696" s="74"/>
    </row>
    <row r="697" spans="1:33" x14ac:dyDescent="0.25">
      <c r="A697" s="138" t="s">
        <v>191</v>
      </c>
      <c r="B697" s="60" t="s">
        <v>38</v>
      </c>
      <c r="C697" s="61" t="s">
        <v>86</v>
      </c>
      <c r="D697" s="62" t="s">
        <v>40</v>
      </c>
      <c r="E697" s="62" t="s">
        <v>192</v>
      </c>
      <c r="F697" s="63" t="s">
        <v>90</v>
      </c>
      <c r="G697" s="63">
        <v>3</v>
      </c>
      <c r="H697" s="64">
        <f>IF(
                        C697="INSUMO",
                                        IFERROR(
                                            IF(
                                                INDEX(
                                                    Insumos!C:C,
                                                    MATCH(
                                                        A697&amp;B697,
                                                        Insumos!I:I,
                                                        0)
                                                )="Material",
                                                INDEX(
                                                    Insumos!F:F,
                                                    MATCH(
                                                        A697&amp;B697,
                                                        Insumos!I:I,
                                                        0)
                                                ),
                                                0
                                            ),
                                            "Não encontrado"),
                                        IFERROR(
                                            INDEX(I:I,
                                                MATCH(
                                                    A697&amp;B697,AG:AG,
                                                    0)
                                            ),
                                            "Não encontrado")
                                    )</f>
        <v>0</v>
      </c>
      <c r="I697" s="64">
        <f>H697*G697/1</f>
        <v>0</v>
      </c>
      <c r="J697" s="64">
        <f t="shared" si="386"/>
        <v>46.655039200000004</v>
      </c>
      <c r="K697" s="64">
        <f t="shared" si="386"/>
        <v>139.96511760000001</v>
      </c>
      <c r="L697" s="64">
        <f>IF(
                        C697="INSUMO",
                                        IFERROR(
                                            IF(
                                                INDEX(
                                                    Insumos!C:C,
                                                    MATCH(
                                                        A697&amp;B697,
                                                        Insumos!I:I,
                                                        0)
                                                )="Mao_obra",
                                                INDEX(
                                                    Insumos!F:F,
                                                    MATCH(
                                                        A697&amp;B697,
                                                        Insumos!I:I,
                                                        0)
                                                ),
                                                0
                                            ),
                                            "Não encontrado"),
                                        IFERROR(
                                            INDEX(M:M,
                                                MATCH(
                                                    A697&amp;B697,AG:AG,
                                                    0)
                                            ),
                                            "Não encontrado")
                                    )</f>
        <v>41.555039200000003</v>
      </c>
      <c r="M697" s="64">
        <f>L697*G697/1</f>
        <v>124.6651176</v>
      </c>
      <c r="N697" s="64">
        <f>IF(
                        C697="INSUMO",
                                        IFERROR(
                                            IF(
                                                INDEX(
                                                    Insumos!C:C,
                                                    MATCH(
                                                        A697&amp;B697,
                                                        Insumos!I:I,
                                                        0)
                                                )="Equipamento",
                                                INDEX(
                                                    Insumos!F:F,
                                                    MATCH(
                                                        A697&amp;B697,
                                                        Insumos!I:I,
                                                        0)
                                                ),
                                                0
                                            ),
                                            "Não encontrado"),
                                        IFERROR(
                                            INDEX(O:O,
                                                MATCH(
                                                    A697&amp;B697,AG:AG,
                                                    0)
                                            ),
                                            "Não encontrado")
                                    )</f>
        <v>0</v>
      </c>
      <c r="O697" s="64">
        <f>N697*G697/1</f>
        <v>0</v>
      </c>
      <c r="P697" s="64">
        <f>IF(
                        C697="INSUMO",
                                        IFERROR(
                                            IF(
                                                INDEX(
                                                    Insumos!C:C,
                                                    MATCH(
                                                        A697&amp;B697,
                                                        Insumos!I:I,
                                                        0)
                                                )="Transporte",
                                                INDEX(
                                                    Insumos!F:F,
                                                    MATCH(
                                                        A697&amp;B697,
                                                        Insumos!I:I,
                                                        0)
                                                ),
                                                0
                                            ),
                                            "Não encontrado"),
                                        IFERROR(
                                            INDEX(Q:Q,
                                                MATCH(
                                                    A697&amp;B697,AG:AG,
                                                    0)
                                            ),
                                            "Não encontrado")
                                    )</f>
        <v>0</v>
      </c>
      <c r="Q697" s="64">
        <f>P697*G697/1</f>
        <v>0</v>
      </c>
      <c r="R697" s="64">
        <f>IF(
                        C697="INSUMO",
                                        IFERROR(
                                            IF(
                                                INDEX(
                                                    Insumos!C:C,
                                                    MATCH(
                                                        A697&amp;B697,
                                                        Insumos!I:I,
                                                        0)
                                                )="Terceirizados",
                                                INDEX(
                                                    Insumos!F:F,
                                                    MATCH(
                                                        A697&amp;B697,
                                                        Insumos!I:I,
                                                        0)
                                                ),
                                                0
                                            ),
                                            "Não encontrado"),
                                        IFERROR(
                                            INDEX(S:S,
                                                MATCH(
                                                    A697&amp;B697,AG:AG,
                                                    0)
                                            ),
                                            "Não encontrado")
                                    )</f>
        <v>0</v>
      </c>
      <c r="S697" s="64">
        <f>R697*G697/1</f>
        <v>0</v>
      </c>
      <c r="T697" s="64">
        <f>IF(
                        C697="INSUMO",
                                        IFERROR(
                                            IF(
                                                INDEX(
                                                    Insumos!C:C,
                                                    MATCH(
                                                        A697&amp;B697,
                                                        Insumos!I:I,
                                                        0)
                                                )="Comissionamento",
                                                INDEX(
                                                    Insumos!F:F,
                                                    MATCH(
                                                        A697&amp;B697,
                                                        Insumos!I:I,
                                                        0)
                                                ),
                                                0
                                            ),
                                            "Não encontrado"),
                                        IFERROR(
                                            INDEX(U:U,
                                                MATCH(
                                                    A697&amp;B697,AG:AG,
                                                    0)
                                            ),
                                            "Não encontrado")
                                    )</f>
        <v>0</v>
      </c>
      <c r="U697" s="64">
        <f>T697*G697/1</f>
        <v>0</v>
      </c>
      <c r="V697" s="64">
        <f>IF(
                        C697="INSUMO",
                                        IFERROR(
                                            IF(
                                                INDEX(
                                                    Insumos!C:C,
                                                    MATCH(
                                                        A697&amp;B697,
                                                        Insumos!I:I,
                                                        0)
                                                )="Verba",
                                                INDEX(
                                                    Insumos!F:F,
                                                    MATCH(
                                                        A697&amp;B697,
                                                        Insumos!I:I,
                                                        0)
                                                ),
                                                0
                                            ),
                                            "Não encontrado"),
                                        IFERROR(
                                            INDEX(W:W,
                                                MATCH(
                                                    A697&amp;B697,AG:AG,
                                                    0)
                                            ),
                                            "Não encontrado")
                                    )</f>
        <v>0</v>
      </c>
      <c r="W697" s="64">
        <f>V697*G697/1</f>
        <v>0</v>
      </c>
      <c r="X697" s="64">
        <f>IF(
                        C697="INSUMO",
                                        IFERROR(
                                            IF(
                                                INDEX(
                                                    Insumos!C:C,
                                                    MATCH(
                                                        A697&amp;B697,
                                                        Insumos!I:I,
                                                        0)
                                                )="Outro",
                                                INDEX(
                                                    Insumos!F:F,
                                                    MATCH(
                                                        A697&amp;B697,
                                                        Insumos!I:I,
                                                        0)
                                                ),
                                                0
                                            ),
                                            "Não encontrado"),
                                        IFERROR(
                                            INDEX(Y:Y,
                                                MATCH(
                                                    A697&amp;B697,AG:AG,
                                                    0)
                                            ),
                                            "Não encontrado")
                                    )</f>
        <v>5.0999999999999996</v>
      </c>
      <c r="Y697" s="64">
        <f>X697*G697/1</f>
        <v>15.299999999999999</v>
      </c>
      <c r="Z697" s="64">
        <f>IF(
                            C697="INSUMO",
                            IFERROR(
                                INDEX(
                                    Insumos!F:F,
                                    MATCH(
                                        A697&amp;B697,
                                        Insumos!I:I,
                                        0)
                                ),
                                "Não encontrado"),
                            IFERROR(
                                INDEX(AA:AA,
                                    MATCH(
                                        A697&amp;B697,AG:AG,
                                        0)
                                ),
                                "Não encontrado")
                        )</f>
        <v>46.655039200000004</v>
      </c>
      <c r="AA697" s="64">
        <f>G697*Z697</f>
        <v>139.96511760000001</v>
      </c>
      <c r="AB697" s="65"/>
      <c r="AC697" s="65"/>
      <c r="AD697" s="62" t="s">
        <v>39</v>
      </c>
      <c r="AE697" s="66"/>
      <c r="AF697" s="66"/>
    </row>
    <row r="698" spans="1:33" x14ac:dyDescent="0.25">
      <c r="A698" s="137" t="s">
        <v>766</v>
      </c>
      <c r="B698" s="68" t="s">
        <v>76</v>
      </c>
      <c r="C698" s="69" t="s">
        <v>45</v>
      </c>
      <c r="D698" s="70" t="s">
        <v>40</v>
      </c>
      <c r="E698" s="70" t="s">
        <v>765</v>
      </c>
      <c r="F698" s="71" t="s">
        <v>78</v>
      </c>
      <c r="G698" s="71">
        <v>1</v>
      </c>
      <c r="H698" s="72">
        <f>IF(
                        C698="INSUMO",
                                        IFERROR(
                                            IF(
                                                INDEX(
                                                    Insumos!C:C,
                                                    MATCH(
                                                        A698&amp;B698,
                                                        Insumos!I:I,
                                                        0)
                                                )="Material",
                                                INDEX(
                                                    Insumos!F:F,
                                                    MATCH(
                                                        A698&amp;B698,
                                                        Insumos!I:I,
                                                        0)
                                                ),
                                                0
                                            ),
                                            "Não encontrado"),
                                        IFERROR(
                                            INDEX(I:I,
                                                MATCH(
                                                    A698&amp;B698,AG:AG,
                                                    0)
                                            ),
                                            "Não encontrado")
                                    )</f>
        <v>420</v>
      </c>
      <c r="I698" s="72">
        <f>H698*G698/1</f>
        <v>420</v>
      </c>
      <c r="J698" s="72">
        <f t="shared" si="386"/>
        <v>0</v>
      </c>
      <c r="K698" s="72">
        <f t="shared" si="386"/>
        <v>0</v>
      </c>
      <c r="L698" s="72">
        <f>IF(
                        C698="INSUMO",
                                        IFERROR(
                                            IF(
                                                INDEX(
                                                    Insumos!C:C,
                                                    MATCH(
                                                        A698&amp;B698,
                                                        Insumos!I:I,
                                                        0)
                                                )="Mao_obra",
                                                INDEX(
                                                    Insumos!F:F,
                                                    MATCH(
                                                        A698&amp;B698,
                                                        Insumos!I:I,
                                                        0)
                                                ),
                                                0
                                            ),
                                            "Não encontrado"),
                                        IFERROR(
                                            INDEX(M:M,
                                                MATCH(
                                                    A698&amp;B698,AG:AG,
                                                    0)
                                            ),
                                            "Não encontrado")
                                    )</f>
        <v>0</v>
      </c>
      <c r="M698" s="72">
        <f>L698*G698/1</f>
        <v>0</v>
      </c>
      <c r="N698" s="72">
        <f>IF(
                        C698="INSUMO",
                                        IFERROR(
                                            IF(
                                                INDEX(
                                                    Insumos!C:C,
                                                    MATCH(
                                                        A698&amp;B698,
                                                        Insumos!I:I,
                                                        0)
                                                )="Equipamento",
                                                INDEX(
                                                    Insumos!F:F,
                                                    MATCH(
                                                        A698&amp;B698,
                                                        Insumos!I:I,
                                                        0)
                                                ),
                                                0
                                            ),
                                            "Não encontrado"),
                                        IFERROR(
                                            INDEX(O:O,
                                                MATCH(
                                                    A698&amp;B698,AG:AG,
                                                    0)
                                            ),
                                            "Não encontrado")
                                    )</f>
        <v>0</v>
      </c>
      <c r="O698" s="72">
        <f>N698*G698/1</f>
        <v>0</v>
      </c>
      <c r="P698" s="72">
        <f>IF(
                        C698="INSUMO",
                                        IFERROR(
                                            IF(
                                                INDEX(
                                                    Insumos!C:C,
                                                    MATCH(
                                                        A698&amp;B698,
                                                        Insumos!I:I,
                                                        0)
                                                )="Transporte",
                                                INDEX(
                                                    Insumos!F:F,
                                                    MATCH(
                                                        A698&amp;B698,
                                                        Insumos!I:I,
                                                        0)
                                                ),
                                                0
                                            ),
                                            "Não encontrado"),
                                        IFERROR(
                                            INDEX(Q:Q,
                                                MATCH(
                                                    A698&amp;B698,AG:AG,
                                                    0)
                                            ),
                                            "Não encontrado")
                                    )</f>
        <v>0</v>
      </c>
      <c r="Q698" s="72">
        <f>P698*G698/1</f>
        <v>0</v>
      </c>
      <c r="R698" s="72">
        <f>IF(
                        C698="INSUMO",
                                        IFERROR(
                                            IF(
                                                INDEX(
                                                    Insumos!C:C,
                                                    MATCH(
                                                        A698&amp;B698,
                                                        Insumos!I:I,
                                                        0)
                                                )="Terceirizados",
                                                INDEX(
                                                    Insumos!F:F,
                                                    MATCH(
                                                        A698&amp;B698,
                                                        Insumos!I:I,
                                                        0)
                                                ),
                                                0
                                            ),
                                            "Não encontrado"),
                                        IFERROR(
                                            INDEX(S:S,
                                                MATCH(
                                                    A698&amp;B698,AG:AG,
                                                    0)
                                            ),
                                            "Não encontrado")
                                    )</f>
        <v>0</v>
      </c>
      <c r="S698" s="72">
        <f>R698*G698/1</f>
        <v>0</v>
      </c>
      <c r="T698" s="72">
        <f>IF(
                        C698="INSUMO",
                                        IFERROR(
                                            IF(
                                                INDEX(
                                                    Insumos!C:C,
                                                    MATCH(
                                                        A698&amp;B698,
                                                        Insumos!I:I,
                                                        0)
                                                )="Comissionamento",
                                                INDEX(
                                                    Insumos!F:F,
                                                    MATCH(
                                                        A698&amp;B698,
                                                        Insumos!I:I,
                                                        0)
                                                ),
                                                0
                                            ),
                                            "Não encontrado"),
                                        IFERROR(
                                            INDEX(U:U,
                                                MATCH(
                                                    A698&amp;B698,AG:AG,
                                                    0)
                                            ),
                                            "Não encontrado")
                                    )</f>
        <v>0</v>
      </c>
      <c r="U698" s="72">
        <f>T698*G698/1</f>
        <v>0</v>
      </c>
      <c r="V698" s="72">
        <f>IF(
                        C698="INSUMO",
                                        IFERROR(
                                            IF(
                                                INDEX(
                                                    Insumos!C:C,
                                                    MATCH(
                                                        A698&amp;B698,
                                                        Insumos!I:I,
                                                        0)
                                                )="Verba",
                                                INDEX(
                                                    Insumos!F:F,
                                                    MATCH(
                                                        A698&amp;B698,
                                                        Insumos!I:I,
                                                        0)
                                                ),
                                                0
                                            ),
                                            "Não encontrado"),
                                        IFERROR(
                                            INDEX(W:W,
                                                MATCH(
                                                    A698&amp;B698,AG:AG,
                                                    0)
                                            ),
                                            "Não encontrado")
                                    )</f>
        <v>0</v>
      </c>
      <c r="W698" s="72">
        <f>V698*G698/1</f>
        <v>0</v>
      </c>
      <c r="X698" s="72">
        <f>IF(
                        C698="INSUMO",
                                        IFERROR(
                                            IF(
                                                INDEX(
                                                    Insumos!C:C,
                                                    MATCH(
                                                        A698&amp;B698,
                                                        Insumos!I:I,
                                                        0)
                                                )="Outro",
                                                INDEX(
                                                    Insumos!F:F,
                                                    MATCH(
                                                        A698&amp;B698,
                                                        Insumos!I:I,
                                                        0)
                                                ),
                                                0
                                            ),
                                            "Não encontrado"),
                                        IFERROR(
                                            INDEX(Y:Y,
                                                MATCH(
                                                    A698&amp;B698,AG:AG,
                                                    0)
                                            ),
                                            "Não encontrado")
                                    )</f>
        <v>0</v>
      </c>
      <c r="Y698" s="72">
        <f>X698*G698/1</f>
        <v>0</v>
      </c>
      <c r="Z698" s="72">
        <f>IF(
                            C698="INSUMO",
                            IFERROR(
                                INDEX(
                                    Insumos!F:F,
                                    MATCH(
                                        A698&amp;B698,
                                        Insumos!I:I,
                                        0)
                                ),
                                "Não encontrado"),
                            IFERROR(
                                INDEX(AA:AA,
                                    MATCH(
                                        A698&amp;B698,AG:AG,
                                        0)
                                ),
                                "Não encontrado")
                        )</f>
        <v>420</v>
      </c>
      <c r="AA698" s="72">
        <f>G698*Z698</f>
        <v>420</v>
      </c>
      <c r="AB698" s="73"/>
      <c r="AC698" s="73"/>
      <c r="AD698" s="70" t="s">
        <v>39</v>
      </c>
      <c r="AE698" s="74"/>
      <c r="AF698" s="74"/>
    </row>
    <row r="699" spans="1:33" x14ac:dyDescent="0.25">
      <c r="A699" s="136" t="s">
        <v>767</v>
      </c>
      <c r="B699" s="51" t="s">
        <v>76</v>
      </c>
      <c r="C699" s="52" t="s">
        <v>39</v>
      </c>
      <c r="D699" s="53" t="s">
        <v>40</v>
      </c>
      <c r="E699" s="53" t="s">
        <v>768</v>
      </c>
      <c r="F699" s="54" t="s">
        <v>78</v>
      </c>
      <c r="G699" s="55"/>
      <c r="H699" s="56"/>
      <c r="I699" s="56">
        <f>SUM(I700:I702)</f>
        <v>1176</v>
      </c>
      <c r="J699" s="56"/>
      <c r="K699" s="56">
        <f>SUM(K700:K702)</f>
        <v>309.79782239999997</v>
      </c>
      <c r="L699" s="56"/>
      <c r="M699" s="56">
        <f>SUM(M700:M702)</f>
        <v>268.99782240000002</v>
      </c>
      <c r="N699" s="56"/>
      <c r="O699" s="56">
        <f>SUM(O700:O702)</f>
        <v>0</v>
      </c>
      <c r="P699" s="56"/>
      <c r="Q699" s="56">
        <f>SUM(Q700:Q702)</f>
        <v>0</v>
      </c>
      <c r="R699" s="56"/>
      <c r="S699" s="56">
        <f>SUM(S700:S702)</f>
        <v>0</v>
      </c>
      <c r="T699" s="56"/>
      <c r="U699" s="56">
        <f>SUM(U700:U702)</f>
        <v>0</v>
      </c>
      <c r="V699" s="56"/>
      <c r="W699" s="56">
        <f>SUM(W700:W702)</f>
        <v>0</v>
      </c>
      <c r="X699" s="56"/>
      <c r="Y699" s="56">
        <f>SUM(Y700:Y702)</f>
        <v>40.799999999999997</v>
      </c>
      <c r="Z699" s="56"/>
      <c r="AA699" s="56">
        <f>SUM(AA700:AA702)</f>
        <v>1485.7978224000001</v>
      </c>
      <c r="AB699" s="57" t="s">
        <v>39</v>
      </c>
      <c r="AC699" s="57"/>
      <c r="AD699" s="53" t="s">
        <v>39</v>
      </c>
      <c r="AE699" s="58" t="s">
        <v>39</v>
      </c>
      <c r="AF699" s="58" t="s">
        <v>79</v>
      </c>
      <c r="AG699" t="str">
        <f>A699&amp;B699&amp;C699</f>
        <v>0148PRÓPRIA</v>
      </c>
    </row>
    <row r="700" spans="1:33" x14ac:dyDescent="0.25">
      <c r="A700" s="137" t="s">
        <v>189</v>
      </c>
      <c r="B700" s="68" t="s">
        <v>38</v>
      </c>
      <c r="C700" s="69" t="s">
        <v>86</v>
      </c>
      <c r="D700" s="70" t="s">
        <v>40</v>
      </c>
      <c r="E700" s="70" t="s">
        <v>190</v>
      </c>
      <c r="F700" s="71" t="s">
        <v>90</v>
      </c>
      <c r="G700" s="71">
        <v>4</v>
      </c>
      <c r="H700" s="72">
        <f>IF(
                        C700="INSUMO",
                                        IFERROR(
                                            IF(
                                                INDEX(
                                                    Insumos!C:C,
                                                    MATCH(
                                                        A700&amp;B700,
                                                        Insumos!I:I,
                                                        0)
                                                )="Material",
                                                INDEX(
                                                    Insumos!F:F,
                                                    MATCH(
                                                        A700&amp;B700,
                                                        Insumos!I:I,
                                                        0)
                                                ),
                                                0
                                            ),
                                            "Não encontrado"),
                                        IFERROR(
                                            INDEX(I:I,
                                                MATCH(
                                                    A700&amp;B700,AG:AG,
                                                    0)
                                            ),
                                            "Não encontrado")
                                    )</f>
        <v>0</v>
      </c>
      <c r="I700" s="72">
        <f>H700*G700/1</f>
        <v>0</v>
      </c>
      <c r="J700" s="72">
        <f t="shared" ref="J700:K702" si="387">T700 + N700 + L700 + X700 + R700 + P700 + V700</f>
        <v>30.794416399999996</v>
      </c>
      <c r="K700" s="72">
        <f t="shared" si="387"/>
        <v>123.17766559999998</v>
      </c>
      <c r="L700" s="72">
        <f>IF(
                        C700="INSUMO",
                                        IFERROR(
                                            IF(
                                                INDEX(
                                                    Insumos!C:C,
                                                    MATCH(
                                                        A700&amp;B700,
                                                        Insumos!I:I,
                                                        0)
                                                )="Mao_obra",
                                                INDEX(
                                                    Insumos!F:F,
                                                    MATCH(
                                                        A700&amp;B700,
                                                        Insumos!I:I,
                                                        0)
                                                ),
                                                0
                                            ),
                                            "Não encontrado"),
                                        IFERROR(
                                            INDEX(M:M,
                                                MATCH(
                                                    A700&amp;B700,AG:AG,
                                                    0)
                                            ),
                                            "Não encontrado")
                                    )</f>
        <v>25.694416399999998</v>
      </c>
      <c r="M700" s="72">
        <f>L700*G700/1</f>
        <v>102.77766559999999</v>
      </c>
      <c r="N700" s="72">
        <f>IF(
                        C700="INSUMO",
                                        IFERROR(
                                            IF(
                                                INDEX(
                                                    Insumos!C:C,
                                                    MATCH(
                                                        A700&amp;B700,
                                                        Insumos!I:I,
                                                        0)
                                                )="Equipamento",
                                                INDEX(
                                                    Insumos!F:F,
                                                    MATCH(
                                                        A700&amp;B700,
                                                        Insumos!I:I,
                                                        0)
                                                ),
                                                0
                                            ),
                                            "Não encontrado"),
                                        IFERROR(
                                            INDEX(O:O,
                                                MATCH(
                                                    A700&amp;B700,AG:AG,
                                                    0)
                                            ),
                                            "Não encontrado")
                                    )</f>
        <v>0</v>
      </c>
      <c r="O700" s="72">
        <f>N700*G700/1</f>
        <v>0</v>
      </c>
      <c r="P700" s="72">
        <f>IF(
                        C700="INSUMO",
                                        IFERROR(
                                            IF(
                                                INDEX(
                                                    Insumos!C:C,
                                                    MATCH(
                                                        A700&amp;B700,
                                                        Insumos!I:I,
                                                        0)
                                                )="Transporte",
                                                INDEX(
                                                    Insumos!F:F,
                                                    MATCH(
                                                        A700&amp;B700,
                                                        Insumos!I:I,
                                                        0)
                                                ),
                                                0
                                            ),
                                            "Não encontrado"),
                                        IFERROR(
                                            INDEX(Q:Q,
                                                MATCH(
                                                    A700&amp;B700,AG:AG,
                                                    0)
                                            ),
                                            "Não encontrado")
                                    )</f>
        <v>0</v>
      </c>
      <c r="Q700" s="72">
        <f>P700*G700/1</f>
        <v>0</v>
      </c>
      <c r="R700" s="72">
        <f>IF(
                        C700="INSUMO",
                                        IFERROR(
                                            IF(
                                                INDEX(
                                                    Insumos!C:C,
                                                    MATCH(
                                                        A700&amp;B700,
                                                        Insumos!I:I,
                                                        0)
                                                )="Terceirizados",
                                                INDEX(
                                                    Insumos!F:F,
                                                    MATCH(
                                                        A700&amp;B700,
                                                        Insumos!I:I,
                                                        0)
                                                ),
                                                0
                                            ),
                                            "Não encontrado"),
                                        IFERROR(
                                            INDEX(S:S,
                                                MATCH(
                                                    A700&amp;B700,AG:AG,
                                                    0)
                                            ),
                                            "Não encontrado")
                                    )</f>
        <v>0</v>
      </c>
      <c r="S700" s="72">
        <f>R700*G700/1</f>
        <v>0</v>
      </c>
      <c r="T700" s="72">
        <f>IF(
                        C700="INSUMO",
                                        IFERROR(
                                            IF(
                                                INDEX(
                                                    Insumos!C:C,
                                                    MATCH(
                                                        A700&amp;B700,
                                                        Insumos!I:I,
                                                        0)
                                                )="Comissionamento",
                                                INDEX(
                                                    Insumos!F:F,
                                                    MATCH(
                                                        A700&amp;B700,
                                                        Insumos!I:I,
                                                        0)
                                                ),
                                                0
                                            ),
                                            "Não encontrado"),
                                        IFERROR(
                                            INDEX(U:U,
                                                MATCH(
                                                    A700&amp;B700,AG:AG,
                                                    0)
                                            ),
                                            "Não encontrado")
                                    )</f>
        <v>0</v>
      </c>
      <c r="U700" s="72">
        <f>T700*G700/1</f>
        <v>0</v>
      </c>
      <c r="V700" s="72">
        <f>IF(
                        C700="INSUMO",
                                        IFERROR(
                                            IF(
                                                INDEX(
                                                    Insumos!C:C,
                                                    MATCH(
                                                        A700&amp;B700,
                                                        Insumos!I:I,
                                                        0)
                                                )="Verba",
                                                INDEX(
                                                    Insumos!F:F,
                                                    MATCH(
                                                        A700&amp;B700,
                                                        Insumos!I:I,
                                                        0)
                                                ),
                                                0
                                            ),
                                            "Não encontrado"),
                                        IFERROR(
                                            INDEX(W:W,
                                                MATCH(
                                                    A700&amp;B700,AG:AG,
                                                    0)
                                            ),
                                            "Não encontrado")
                                    )</f>
        <v>0</v>
      </c>
      <c r="W700" s="72">
        <f>V700*G700/1</f>
        <v>0</v>
      </c>
      <c r="X700" s="72">
        <f>IF(
                        C700="INSUMO",
                                        IFERROR(
                                            IF(
                                                INDEX(
                                                    Insumos!C:C,
                                                    MATCH(
                                                        A700&amp;B700,
                                                        Insumos!I:I,
                                                        0)
                                                )="Outro",
                                                INDEX(
                                                    Insumos!F:F,
                                                    MATCH(
                                                        A700&amp;B700,
                                                        Insumos!I:I,
                                                        0)
                                                ),
                                                0
                                            ),
                                            "Não encontrado"),
                                        IFERROR(
                                            INDEX(Y:Y,
                                                MATCH(
                                                    A700&amp;B700,AG:AG,
                                                    0)
                                            ),
                                            "Não encontrado")
                                    )</f>
        <v>5.0999999999999996</v>
      </c>
      <c r="Y700" s="72">
        <f>X700*G700/1</f>
        <v>20.399999999999999</v>
      </c>
      <c r="Z700" s="72">
        <f>IF(
                            C700="INSUMO",
                            IFERROR(
                                INDEX(
                                    Insumos!F:F,
                                    MATCH(
                                        A700&amp;B700,
                                        Insumos!I:I,
                                        0)
                                ),
                                "Não encontrado"),
                            IFERROR(
                                INDEX(AA:AA,
                                    MATCH(
                                        A700&amp;B700,AG:AG,
                                        0)
                                ),
                                "Não encontrado")
                        )</f>
        <v>30.794416399999999</v>
      </c>
      <c r="AA700" s="72">
        <f>G700*Z700</f>
        <v>123.1776656</v>
      </c>
      <c r="AB700" s="73"/>
      <c r="AC700" s="73"/>
      <c r="AD700" s="70" t="s">
        <v>39</v>
      </c>
      <c r="AE700" s="74"/>
      <c r="AF700" s="74"/>
    </row>
    <row r="701" spans="1:33" x14ac:dyDescent="0.25">
      <c r="A701" s="138" t="s">
        <v>191</v>
      </c>
      <c r="B701" s="60" t="s">
        <v>38</v>
      </c>
      <c r="C701" s="61" t="s">
        <v>86</v>
      </c>
      <c r="D701" s="62" t="s">
        <v>40</v>
      </c>
      <c r="E701" s="62" t="s">
        <v>192</v>
      </c>
      <c r="F701" s="63" t="s">
        <v>90</v>
      </c>
      <c r="G701" s="63">
        <v>4</v>
      </c>
      <c r="H701" s="64">
        <f>IF(
                        C701="INSUMO",
                                        IFERROR(
                                            IF(
                                                INDEX(
                                                    Insumos!C:C,
                                                    MATCH(
                                                        A701&amp;B701,
                                                        Insumos!I:I,
                                                        0)
                                                )="Material",
                                                INDEX(
                                                    Insumos!F:F,
                                                    MATCH(
                                                        A701&amp;B701,
                                                        Insumos!I:I,
                                                        0)
                                                ),
                                                0
                                            ),
                                            "Não encontrado"),
                                        IFERROR(
                                            INDEX(I:I,
                                                MATCH(
                                                    A701&amp;B701,AG:AG,
                                                    0)
                                            ),
                                            "Não encontrado")
                                    )</f>
        <v>0</v>
      </c>
      <c r="I701" s="64">
        <f>H701*G701/1</f>
        <v>0</v>
      </c>
      <c r="J701" s="64">
        <f t="shared" si="387"/>
        <v>46.655039200000004</v>
      </c>
      <c r="K701" s="64">
        <f t="shared" si="387"/>
        <v>186.62015680000002</v>
      </c>
      <c r="L701" s="64">
        <f>IF(
                        C701="INSUMO",
                                        IFERROR(
                                            IF(
                                                INDEX(
                                                    Insumos!C:C,
                                                    MATCH(
                                                        A701&amp;B701,
                                                        Insumos!I:I,
                                                        0)
                                                )="Mao_obra",
                                                INDEX(
                                                    Insumos!F:F,
                                                    MATCH(
                                                        A701&amp;B701,
                                                        Insumos!I:I,
                                                        0)
                                                ),
                                                0
                                            ),
                                            "Não encontrado"),
                                        IFERROR(
                                            INDEX(M:M,
                                                MATCH(
                                                    A701&amp;B701,AG:AG,
                                                    0)
                                            ),
                                            "Não encontrado")
                                    )</f>
        <v>41.555039200000003</v>
      </c>
      <c r="M701" s="64">
        <f>L701*G701/1</f>
        <v>166.22015680000001</v>
      </c>
      <c r="N701" s="64">
        <f>IF(
                        C701="INSUMO",
                                        IFERROR(
                                            IF(
                                                INDEX(
                                                    Insumos!C:C,
                                                    MATCH(
                                                        A701&amp;B701,
                                                        Insumos!I:I,
                                                        0)
                                                )="Equipamento",
                                                INDEX(
                                                    Insumos!F:F,
                                                    MATCH(
                                                        A701&amp;B701,
                                                        Insumos!I:I,
                                                        0)
                                                ),
                                                0
                                            ),
                                            "Não encontrado"),
                                        IFERROR(
                                            INDEX(O:O,
                                                MATCH(
                                                    A701&amp;B701,AG:AG,
                                                    0)
                                            ),
                                            "Não encontrado")
                                    )</f>
        <v>0</v>
      </c>
      <c r="O701" s="64">
        <f>N701*G701/1</f>
        <v>0</v>
      </c>
      <c r="P701" s="64">
        <f>IF(
                        C701="INSUMO",
                                        IFERROR(
                                            IF(
                                                INDEX(
                                                    Insumos!C:C,
                                                    MATCH(
                                                        A701&amp;B701,
                                                        Insumos!I:I,
                                                        0)
                                                )="Transporte",
                                                INDEX(
                                                    Insumos!F:F,
                                                    MATCH(
                                                        A701&amp;B701,
                                                        Insumos!I:I,
                                                        0)
                                                ),
                                                0
                                            ),
                                            "Não encontrado"),
                                        IFERROR(
                                            INDEX(Q:Q,
                                                MATCH(
                                                    A701&amp;B701,AG:AG,
                                                    0)
                                            ),
                                            "Não encontrado")
                                    )</f>
        <v>0</v>
      </c>
      <c r="Q701" s="64">
        <f>P701*G701/1</f>
        <v>0</v>
      </c>
      <c r="R701" s="64">
        <f>IF(
                        C701="INSUMO",
                                        IFERROR(
                                            IF(
                                                INDEX(
                                                    Insumos!C:C,
                                                    MATCH(
                                                        A701&amp;B701,
                                                        Insumos!I:I,
                                                        0)
                                                )="Terceirizados",
                                                INDEX(
                                                    Insumos!F:F,
                                                    MATCH(
                                                        A701&amp;B701,
                                                        Insumos!I:I,
                                                        0)
                                                ),
                                                0
                                            ),
                                            "Não encontrado"),
                                        IFERROR(
                                            INDEX(S:S,
                                                MATCH(
                                                    A701&amp;B701,AG:AG,
                                                    0)
                                            ),
                                            "Não encontrado")
                                    )</f>
        <v>0</v>
      </c>
      <c r="S701" s="64">
        <f>R701*G701/1</f>
        <v>0</v>
      </c>
      <c r="T701" s="64">
        <f>IF(
                        C701="INSUMO",
                                        IFERROR(
                                            IF(
                                                INDEX(
                                                    Insumos!C:C,
                                                    MATCH(
                                                        A701&amp;B701,
                                                        Insumos!I:I,
                                                        0)
                                                )="Comissionamento",
                                                INDEX(
                                                    Insumos!F:F,
                                                    MATCH(
                                                        A701&amp;B701,
                                                        Insumos!I:I,
                                                        0)
                                                ),
                                                0
                                            ),
                                            "Não encontrado"),
                                        IFERROR(
                                            INDEX(U:U,
                                                MATCH(
                                                    A701&amp;B701,AG:AG,
                                                    0)
                                            ),
                                            "Não encontrado")
                                    )</f>
        <v>0</v>
      </c>
      <c r="U701" s="64">
        <f>T701*G701/1</f>
        <v>0</v>
      </c>
      <c r="V701" s="64">
        <f>IF(
                        C701="INSUMO",
                                        IFERROR(
                                            IF(
                                                INDEX(
                                                    Insumos!C:C,
                                                    MATCH(
                                                        A701&amp;B701,
                                                        Insumos!I:I,
                                                        0)
                                                )="Verba",
                                                INDEX(
                                                    Insumos!F:F,
                                                    MATCH(
                                                        A701&amp;B701,
                                                        Insumos!I:I,
                                                        0)
                                                ),
                                                0
                                            ),
                                            "Não encontrado"),
                                        IFERROR(
                                            INDEX(W:W,
                                                MATCH(
                                                    A701&amp;B701,AG:AG,
                                                    0)
                                            ),
                                            "Não encontrado")
                                    )</f>
        <v>0</v>
      </c>
      <c r="W701" s="64">
        <f>V701*G701/1</f>
        <v>0</v>
      </c>
      <c r="X701" s="64">
        <f>IF(
                        C701="INSUMO",
                                        IFERROR(
                                            IF(
                                                INDEX(
                                                    Insumos!C:C,
                                                    MATCH(
                                                        A701&amp;B701,
                                                        Insumos!I:I,
                                                        0)
                                                )="Outro",
                                                INDEX(
                                                    Insumos!F:F,
                                                    MATCH(
                                                        A701&amp;B701,
                                                        Insumos!I:I,
                                                        0)
                                                ),
                                                0
                                            ),
                                            "Não encontrado"),
                                        IFERROR(
                                            INDEX(Y:Y,
                                                MATCH(
                                                    A701&amp;B701,AG:AG,
                                                    0)
                                            ),
                                            "Não encontrado")
                                    )</f>
        <v>5.0999999999999996</v>
      </c>
      <c r="Y701" s="64">
        <f>X701*G701/1</f>
        <v>20.399999999999999</v>
      </c>
      <c r="Z701" s="64">
        <f>IF(
                            C701="INSUMO",
                            IFERROR(
                                INDEX(
                                    Insumos!F:F,
                                    MATCH(
                                        A701&amp;B701,
                                        Insumos!I:I,
                                        0)
                                ),
                                "Não encontrado"),
                            IFERROR(
                                INDEX(AA:AA,
                                    MATCH(
                                        A701&amp;B701,AG:AG,
                                        0)
                                ),
                                "Não encontrado")
                        )</f>
        <v>46.655039200000004</v>
      </c>
      <c r="AA701" s="64">
        <f>G701*Z701</f>
        <v>186.62015680000002</v>
      </c>
      <c r="AB701" s="65"/>
      <c r="AC701" s="65"/>
      <c r="AD701" s="62" t="s">
        <v>39</v>
      </c>
      <c r="AE701" s="66"/>
      <c r="AF701" s="66"/>
    </row>
    <row r="702" spans="1:33" x14ac:dyDescent="0.25">
      <c r="A702" s="137" t="s">
        <v>769</v>
      </c>
      <c r="B702" s="68" t="s">
        <v>76</v>
      </c>
      <c r="C702" s="69" t="s">
        <v>45</v>
      </c>
      <c r="D702" s="70" t="s">
        <v>40</v>
      </c>
      <c r="E702" s="70" t="s">
        <v>768</v>
      </c>
      <c r="F702" s="71" t="s">
        <v>78</v>
      </c>
      <c r="G702" s="71">
        <v>1</v>
      </c>
      <c r="H702" s="72">
        <f>IF(
                        C702="INSUMO",
                                        IFERROR(
                                            IF(
                                                INDEX(
                                                    Insumos!C:C,
                                                    MATCH(
                                                        A702&amp;B702,
                                                        Insumos!I:I,
                                                        0)
                                                )="Material",
                                                INDEX(
                                                    Insumos!F:F,
                                                    MATCH(
                                                        A702&amp;B702,
                                                        Insumos!I:I,
                                                        0)
                                                ),
                                                0
                                            ),
                                            "Não encontrado"),
                                        IFERROR(
                                            INDEX(I:I,
                                                MATCH(
                                                    A702&amp;B702,AG:AG,
                                                    0)
                                            ),
                                            "Não encontrado")
                                    )</f>
        <v>1176</v>
      </c>
      <c r="I702" s="72">
        <f>H702*G702/1</f>
        <v>1176</v>
      </c>
      <c r="J702" s="72">
        <f t="shared" si="387"/>
        <v>0</v>
      </c>
      <c r="K702" s="72">
        <f t="shared" si="387"/>
        <v>0</v>
      </c>
      <c r="L702" s="72">
        <f>IF(
                        C702="INSUMO",
                                        IFERROR(
                                            IF(
                                                INDEX(
                                                    Insumos!C:C,
                                                    MATCH(
                                                        A702&amp;B702,
                                                        Insumos!I:I,
                                                        0)
                                                )="Mao_obra",
                                                INDEX(
                                                    Insumos!F:F,
                                                    MATCH(
                                                        A702&amp;B702,
                                                        Insumos!I:I,
                                                        0)
                                                ),
                                                0
                                            ),
                                            "Não encontrado"),
                                        IFERROR(
                                            INDEX(M:M,
                                                MATCH(
                                                    A702&amp;B702,AG:AG,
                                                    0)
                                            ),
                                            "Não encontrado")
                                    )</f>
        <v>0</v>
      </c>
      <c r="M702" s="72">
        <f>L702*G702/1</f>
        <v>0</v>
      </c>
      <c r="N702" s="72">
        <f>IF(
                        C702="INSUMO",
                                        IFERROR(
                                            IF(
                                                INDEX(
                                                    Insumos!C:C,
                                                    MATCH(
                                                        A702&amp;B702,
                                                        Insumos!I:I,
                                                        0)
                                                )="Equipamento",
                                                INDEX(
                                                    Insumos!F:F,
                                                    MATCH(
                                                        A702&amp;B702,
                                                        Insumos!I:I,
                                                        0)
                                                ),
                                                0
                                            ),
                                            "Não encontrado"),
                                        IFERROR(
                                            INDEX(O:O,
                                                MATCH(
                                                    A702&amp;B702,AG:AG,
                                                    0)
                                            ),
                                            "Não encontrado")
                                    )</f>
        <v>0</v>
      </c>
      <c r="O702" s="72">
        <f>N702*G702/1</f>
        <v>0</v>
      </c>
      <c r="P702" s="72">
        <f>IF(
                        C702="INSUMO",
                                        IFERROR(
                                            IF(
                                                INDEX(
                                                    Insumos!C:C,
                                                    MATCH(
                                                        A702&amp;B702,
                                                        Insumos!I:I,
                                                        0)
                                                )="Transporte",
                                                INDEX(
                                                    Insumos!F:F,
                                                    MATCH(
                                                        A702&amp;B702,
                                                        Insumos!I:I,
                                                        0)
                                                ),
                                                0
                                            ),
                                            "Não encontrado"),
                                        IFERROR(
                                            INDEX(Q:Q,
                                                MATCH(
                                                    A702&amp;B702,AG:AG,
                                                    0)
                                            ),
                                            "Não encontrado")
                                    )</f>
        <v>0</v>
      </c>
      <c r="Q702" s="72">
        <f>P702*G702/1</f>
        <v>0</v>
      </c>
      <c r="R702" s="72">
        <f>IF(
                        C702="INSUMO",
                                        IFERROR(
                                            IF(
                                                INDEX(
                                                    Insumos!C:C,
                                                    MATCH(
                                                        A702&amp;B702,
                                                        Insumos!I:I,
                                                        0)
                                                )="Terceirizados",
                                                INDEX(
                                                    Insumos!F:F,
                                                    MATCH(
                                                        A702&amp;B702,
                                                        Insumos!I:I,
                                                        0)
                                                ),
                                                0
                                            ),
                                            "Não encontrado"),
                                        IFERROR(
                                            INDEX(S:S,
                                                MATCH(
                                                    A702&amp;B702,AG:AG,
                                                    0)
                                            ),
                                            "Não encontrado")
                                    )</f>
        <v>0</v>
      </c>
      <c r="S702" s="72">
        <f>R702*G702/1</f>
        <v>0</v>
      </c>
      <c r="T702" s="72">
        <f>IF(
                        C702="INSUMO",
                                        IFERROR(
                                            IF(
                                                INDEX(
                                                    Insumos!C:C,
                                                    MATCH(
                                                        A702&amp;B702,
                                                        Insumos!I:I,
                                                        0)
                                                )="Comissionamento",
                                                INDEX(
                                                    Insumos!F:F,
                                                    MATCH(
                                                        A702&amp;B702,
                                                        Insumos!I:I,
                                                        0)
                                                ),
                                                0
                                            ),
                                            "Não encontrado"),
                                        IFERROR(
                                            INDEX(U:U,
                                                MATCH(
                                                    A702&amp;B702,AG:AG,
                                                    0)
                                            ),
                                            "Não encontrado")
                                    )</f>
        <v>0</v>
      </c>
      <c r="U702" s="72">
        <f>T702*G702/1</f>
        <v>0</v>
      </c>
      <c r="V702" s="72">
        <f>IF(
                        C702="INSUMO",
                                        IFERROR(
                                            IF(
                                                INDEX(
                                                    Insumos!C:C,
                                                    MATCH(
                                                        A702&amp;B702,
                                                        Insumos!I:I,
                                                        0)
                                                )="Verba",
                                                INDEX(
                                                    Insumos!F:F,
                                                    MATCH(
                                                        A702&amp;B702,
                                                        Insumos!I:I,
                                                        0)
                                                ),
                                                0
                                            ),
                                            "Não encontrado"),
                                        IFERROR(
                                            INDEX(W:W,
                                                MATCH(
                                                    A702&amp;B702,AG:AG,
                                                    0)
                                            ),
                                            "Não encontrado")
                                    )</f>
        <v>0</v>
      </c>
      <c r="W702" s="72">
        <f>V702*G702/1</f>
        <v>0</v>
      </c>
      <c r="X702" s="72">
        <f>IF(
                        C702="INSUMO",
                                        IFERROR(
                                            IF(
                                                INDEX(
                                                    Insumos!C:C,
                                                    MATCH(
                                                        A702&amp;B702,
                                                        Insumos!I:I,
                                                        0)
                                                )="Outro",
                                                INDEX(
                                                    Insumos!F:F,
                                                    MATCH(
                                                        A702&amp;B702,
                                                        Insumos!I:I,
                                                        0)
                                                ),
                                                0
                                            ),
                                            "Não encontrado"),
                                        IFERROR(
                                            INDEX(Y:Y,
                                                MATCH(
                                                    A702&amp;B702,AG:AG,
                                                    0)
                                            ),
                                            "Não encontrado")
                                    )</f>
        <v>0</v>
      </c>
      <c r="Y702" s="72">
        <f>X702*G702/1</f>
        <v>0</v>
      </c>
      <c r="Z702" s="72">
        <f>IF(
                            C702="INSUMO",
                            IFERROR(
                                INDEX(
                                    Insumos!F:F,
                                    MATCH(
                                        A702&amp;B702,
                                        Insumos!I:I,
                                        0)
                                ),
                                "Não encontrado"),
                            IFERROR(
                                INDEX(AA:AA,
                                    MATCH(
                                        A702&amp;B702,AG:AG,
                                        0)
                                ),
                                "Não encontrado")
                        )</f>
        <v>1176</v>
      </c>
      <c r="AA702" s="72">
        <f>G702*Z702</f>
        <v>1176</v>
      </c>
      <c r="AB702" s="73"/>
      <c r="AC702" s="73"/>
      <c r="AD702" s="70" t="s">
        <v>39</v>
      </c>
      <c r="AE702" s="74"/>
      <c r="AF702" s="74"/>
    </row>
    <row r="703" spans="1:33" x14ac:dyDescent="0.25">
      <c r="A703" s="136" t="s">
        <v>770</v>
      </c>
      <c r="B703" s="51" t="s">
        <v>76</v>
      </c>
      <c r="C703" s="52" t="s">
        <v>39</v>
      </c>
      <c r="D703" s="53" t="s">
        <v>40</v>
      </c>
      <c r="E703" s="53" t="s">
        <v>771</v>
      </c>
      <c r="F703" s="54" t="s">
        <v>78</v>
      </c>
      <c r="G703" s="55"/>
      <c r="H703" s="56"/>
      <c r="I703" s="56">
        <f>SUM(I704:I706)</f>
        <v>1470</v>
      </c>
      <c r="J703" s="56"/>
      <c r="K703" s="56">
        <f>SUM(K704:K706)</f>
        <v>387.24727800000005</v>
      </c>
      <c r="L703" s="56"/>
      <c r="M703" s="56">
        <f>SUM(M704:M706)</f>
        <v>336.24727800000005</v>
      </c>
      <c r="N703" s="56"/>
      <c r="O703" s="56">
        <f>SUM(O704:O706)</f>
        <v>0</v>
      </c>
      <c r="P703" s="56"/>
      <c r="Q703" s="56">
        <f>SUM(Q704:Q706)</f>
        <v>0</v>
      </c>
      <c r="R703" s="56"/>
      <c r="S703" s="56">
        <f>SUM(S704:S706)</f>
        <v>0</v>
      </c>
      <c r="T703" s="56"/>
      <c r="U703" s="56">
        <f>SUM(U704:U706)</f>
        <v>0</v>
      </c>
      <c r="V703" s="56"/>
      <c r="W703" s="56">
        <f>SUM(W704:W706)</f>
        <v>0</v>
      </c>
      <c r="X703" s="56"/>
      <c r="Y703" s="56">
        <f>SUM(Y704:Y706)</f>
        <v>51</v>
      </c>
      <c r="Z703" s="56"/>
      <c r="AA703" s="56">
        <f>SUM(AA704:AA706)</f>
        <v>1857.2472780000001</v>
      </c>
      <c r="AB703" s="57" t="s">
        <v>39</v>
      </c>
      <c r="AC703" s="57"/>
      <c r="AD703" s="53" t="s">
        <v>39</v>
      </c>
      <c r="AE703" s="58" t="s">
        <v>39</v>
      </c>
      <c r="AF703" s="58" t="s">
        <v>79</v>
      </c>
      <c r="AG703" t="str">
        <f>A703&amp;B703&amp;C703</f>
        <v>0149PRÓPRIA</v>
      </c>
    </row>
    <row r="704" spans="1:33" x14ac:dyDescent="0.25">
      <c r="A704" s="137" t="s">
        <v>189</v>
      </c>
      <c r="B704" s="68" t="s">
        <v>38</v>
      </c>
      <c r="C704" s="69" t="s">
        <v>86</v>
      </c>
      <c r="D704" s="70" t="s">
        <v>40</v>
      </c>
      <c r="E704" s="70" t="s">
        <v>190</v>
      </c>
      <c r="F704" s="71" t="s">
        <v>90</v>
      </c>
      <c r="G704" s="71">
        <v>5</v>
      </c>
      <c r="H704" s="72">
        <f>IF(
                        C704="INSUMO",
                                        IFERROR(
                                            IF(
                                                INDEX(
                                                    Insumos!C:C,
                                                    MATCH(
                                                        A704&amp;B704,
                                                        Insumos!I:I,
                                                        0)
                                                )="Material",
                                                INDEX(
                                                    Insumos!F:F,
                                                    MATCH(
                                                        A704&amp;B704,
                                                        Insumos!I:I,
                                                        0)
                                                ),
                                                0
                                            ),
                                            "Não encontrado"),
                                        IFERROR(
                                            INDEX(I:I,
                                                MATCH(
                                                    A704&amp;B704,AG:AG,
                                                    0)
                                            ),
                                            "Não encontrado")
                                    )</f>
        <v>0</v>
      </c>
      <c r="I704" s="72">
        <f>H704*G704/1</f>
        <v>0</v>
      </c>
      <c r="J704" s="72">
        <f t="shared" ref="J704:K706" si="388">T704 + N704 + L704 + X704 + R704 + P704 + V704</f>
        <v>30.794416399999996</v>
      </c>
      <c r="K704" s="72">
        <f t="shared" si="388"/>
        <v>153.972082</v>
      </c>
      <c r="L704" s="72">
        <f>IF(
                        C704="INSUMO",
                                        IFERROR(
                                            IF(
                                                INDEX(
                                                    Insumos!C:C,
                                                    MATCH(
                                                        A704&amp;B704,
                                                        Insumos!I:I,
                                                        0)
                                                )="Mao_obra",
                                                INDEX(
                                                    Insumos!F:F,
                                                    MATCH(
                                                        A704&amp;B704,
                                                        Insumos!I:I,
                                                        0)
                                                ),
                                                0
                                            ),
                                            "Não encontrado"),
                                        IFERROR(
                                            INDEX(M:M,
                                                MATCH(
                                                    A704&amp;B704,AG:AG,
                                                    0)
                                            ),
                                            "Não encontrado")
                                    )</f>
        <v>25.694416399999998</v>
      </c>
      <c r="M704" s="72">
        <f>L704*G704/1</f>
        <v>128.472082</v>
      </c>
      <c r="N704" s="72">
        <f>IF(
                        C704="INSUMO",
                                        IFERROR(
                                            IF(
                                                INDEX(
                                                    Insumos!C:C,
                                                    MATCH(
                                                        A704&amp;B704,
                                                        Insumos!I:I,
                                                        0)
                                                )="Equipamento",
                                                INDEX(
                                                    Insumos!F:F,
                                                    MATCH(
                                                        A704&amp;B704,
                                                        Insumos!I:I,
                                                        0)
                                                ),
                                                0
                                            ),
                                            "Não encontrado"),
                                        IFERROR(
                                            INDEX(O:O,
                                                MATCH(
                                                    A704&amp;B704,AG:AG,
                                                    0)
                                            ),
                                            "Não encontrado")
                                    )</f>
        <v>0</v>
      </c>
      <c r="O704" s="72">
        <f>N704*G704/1</f>
        <v>0</v>
      </c>
      <c r="P704" s="72">
        <f>IF(
                        C704="INSUMO",
                                        IFERROR(
                                            IF(
                                                INDEX(
                                                    Insumos!C:C,
                                                    MATCH(
                                                        A704&amp;B704,
                                                        Insumos!I:I,
                                                        0)
                                                )="Transporte",
                                                INDEX(
                                                    Insumos!F:F,
                                                    MATCH(
                                                        A704&amp;B704,
                                                        Insumos!I:I,
                                                        0)
                                                ),
                                                0
                                            ),
                                            "Não encontrado"),
                                        IFERROR(
                                            INDEX(Q:Q,
                                                MATCH(
                                                    A704&amp;B704,AG:AG,
                                                    0)
                                            ),
                                            "Não encontrado")
                                    )</f>
        <v>0</v>
      </c>
      <c r="Q704" s="72">
        <f>P704*G704/1</f>
        <v>0</v>
      </c>
      <c r="R704" s="72">
        <f>IF(
                        C704="INSUMO",
                                        IFERROR(
                                            IF(
                                                INDEX(
                                                    Insumos!C:C,
                                                    MATCH(
                                                        A704&amp;B704,
                                                        Insumos!I:I,
                                                        0)
                                                )="Terceirizados",
                                                INDEX(
                                                    Insumos!F:F,
                                                    MATCH(
                                                        A704&amp;B704,
                                                        Insumos!I:I,
                                                        0)
                                                ),
                                                0
                                            ),
                                            "Não encontrado"),
                                        IFERROR(
                                            INDEX(S:S,
                                                MATCH(
                                                    A704&amp;B704,AG:AG,
                                                    0)
                                            ),
                                            "Não encontrado")
                                    )</f>
        <v>0</v>
      </c>
      <c r="S704" s="72">
        <f>R704*G704/1</f>
        <v>0</v>
      </c>
      <c r="T704" s="72">
        <f>IF(
                        C704="INSUMO",
                                        IFERROR(
                                            IF(
                                                INDEX(
                                                    Insumos!C:C,
                                                    MATCH(
                                                        A704&amp;B704,
                                                        Insumos!I:I,
                                                        0)
                                                )="Comissionamento",
                                                INDEX(
                                                    Insumos!F:F,
                                                    MATCH(
                                                        A704&amp;B704,
                                                        Insumos!I:I,
                                                        0)
                                                ),
                                                0
                                            ),
                                            "Não encontrado"),
                                        IFERROR(
                                            INDEX(U:U,
                                                MATCH(
                                                    A704&amp;B704,AG:AG,
                                                    0)
                                            ),
                                            "Não encontrado")
                                    )</f>
        <v>0</v>
      </c>
      <c r="U704" s="72">
        <f>T704*G704/1</f>
        <v>0</v>
      </c>
      <c r="V704" s="72">
        <f>IF(
                        C704="INSUMO",
                                        IFERROR(
                                            IF(
                                                INDEX(
                                                    Insumos!C:C,
                                                    MATCH(
                                                        A704&amp;B704,
                                                        Insumos!I:I,
                                                        0)
                                                )="Verba",
                                                INDEX(
                                                    Insumos!F:F,
                                                    MATCH(
                                                        A704&amp;B704,
                                                        Insumos!I:I,
                                                        0)
                                                ),
                                                0
                                            ),
                                            "Não encontrado"),
                                        IFERROR(
                                            INDEX(W:W,
                                                MATCH(
                                                    A704&amp;B704,AG:AG,
                                                    0)
                                            ),
                                            "Não encontrado")
                                    )</f>
        <v>0</v>
      </c>
      <c r="W704" s="72">
        <f>V704*G704/1</f>
        <v>0</v>
      </c>
      <c r="X704" s="72">
        <f>IF(
                        C704="INSUMO",
                                        IFERROR(
                                            IF(
                                                INDEX(
                                                    Insumos!C:C,
                                                    MATCH(
                                                        A704&amp;B704,
                                                        Insumos!I:I,
                                                        0)
                                                )="Outro",
                                                INDEX(
                                                    Insumos!F:F,
                                                    MATCH(
                                                        A704&amp;B704,
                                                        Insumos!I:I,
                                                        0)
                                                ),
                                                0
                                            ),
                                            "Não encontrado"),
                                        IFERROR(
                                            INDEX(Y:Y,
                                                MATCH(
                                                    A704&amp;B704,AG:AG,
                                                    0)
                                            ),
                                            "Não encontrado")
                                    )</f>
        <v>5.0999999999999996</v>
      </c>
      <c r="Y704" s="72">
        <f>X704*G704/1</f>
        <v>25.5</v>
      </c>
      <c r="Z704" s="72">
        <f>IF(
                            C704="INSUMO",
                            IFERROR(
                                INDEX(
                                    Insumos!F:F,
                                    MATCH(
                                        A704&amp;B704,
                                        Insumos!I:I,
                                        0)
                                ),
                                "Não encontrado"),
                            IFERROR(
                                INDEX(AA:AA,
                                    MATCH(
                                        A704&amp;B704,AG:AG,
                                        0)
                                ),
                                "Não encontrado")
                        )</f>
        <v>30.794416399999999</v>
      </c>
      <c r="AA704" s="72">
        <f>G704*Z704</f>
        <v>153.972082</v>
      </c>
      <c r="AB704" s="73"/>
      <c r="AC704" s="73"/>
      <c r="AD704" s="70" t="s">
        <v>39</v>
      </c>
      <c r="AE704" s="74"/>
      <c r="AF704" s="74"/>
    </row>
    <row r="705" spans="1:33" x14ac:dyDescent="0.25">
      <c r="A705" s="138" t="s">
        <v>191</v>
      </c>
      <c r="B705" s="60" t="s">
        <v>38</v>
      </c>
      <c r="C705" s="61" t="s">
        <v>86</v>
      </c>
      <c r="D705" s="62" t="s">
        <v>40</v>
      </c>
      <c r="E705" s="62" t="s">
        <v>192</v>
      </c>
      <c r="F705" s="63" t="s">
        <v>90</v>
      </c>
      <c r="G705" s="63">
        <v>5</v>
      </c>
      <c r="H705" s="64">
        <f>IF(
                        C705="INSUMO",
                                        IFERROR(
                                            IF(
                                                INDEX(
                                                    Insumos!C:C,
                                                    MATCH(
                                                        A705&amp;B705,
                                                        Insumos!I:I,
                                                        0)
                                                )="Material",
                                                INDEX(
                                                    Insumos!F:F,
                                                    MATCH(
                                                        A705&amp;B705,
                                                        Insumos!I:I,
                                                        0)
                                                ),
                                                0
                                            ),
                                            "Não encontrado"),
                                        IFERROR(
                                            INDEX(I:I,
                                                MATCH(
                                                    A705&amp;B705,AG:AG,
                                                    0)
                                            ),
                                            "Não encontrado")
                                    )</f>
        <v>0</v>
      </c>
      <c r="I705" s="64">
        <f>H705*G705/1</f>
        <v>0</v>
      </c>
      <c r="J705" s="64">
        <f t="shared" si="388"/>
        <v>46.655039200000004</v>
      </c>
      <c r="K705" s="64">
        <f t="shared" si="388"/>
        <v>233.27519600000002</v>
      </c>
      <c r="L705" s="64">
        <f>IF(
                        C705="INSUMO",
                                        IFERROR(
                                            IF(
                                                INDEX(
                                                    Insumos!C:C,
                                                    MATCH(
                                                        A705&amp;B705,
                                                        Insumos!I:I,
                                                        0)
                                                )="Mao_obra",
                                                INDEX(
                                                    Insumos!F:F,
                                                    MATCH(
                                                        A705&amp;B705,
                                                        Insumos!I:I,
                                                        0)
                                                ),
                                                0
                                            ),
                                            "Não encontrado"),
                                        IFERROR(
                                            INDEX(M:M,
                                                MATCH(
                                                    A705&amp;B705,AG:AG,
                                                    0)
                                            ),
                                            "Não encontrado")
                                    )</f>
        <v>41.555039200000003</v>
      </c>
      <c r="M705" s="64">
        <f>L705*G705/1</f>
        <v>207.77519600000002</v>
      </c>
      <c r="N705" s="64">
        <f>IF(
                        C705="INSUMO",
                                        IFERROR(
                                            IF(
                                                INDEX(
                                                    Insumos!C:C,
                                                    MATCH(
                                                        A705&amp;B705,
                                                        Insumos!I:I,
                                                        0)
                                                )="Equipamento",
                                                INDEX(
                                                    Insumos!F:F,
                                                    MATCH(
                                                        A705&amp;B705,
                                                        Insumos!I:I,
                                                        0)
                                                ),
                                                0
                                            ),
                                            "Não encontrado"),
                                        IFERROR(
                                            INDEX(O:O,
                                                MATCH(
                                                    A705&amp;B705,AG:AG,
                                                    0)
                                            ),
                                            "Não encontrado")
                                    )</f>
        <v>0</v>
      </c>
      <c r="O705" s="64">
        <f>N705*G705/1</f>
        <v>0</v>
      </c>
      <c r="P705" s="64">
        <f>IF(
                        C705="INSUMO",
                                        IFERROR(
                                            IF(
                                                INDEX(
                                                    Insumos!C:C,
                                                    MATCH(
                                                        A705&amp;B705,
                                                        Insumos!I:I,
                                                        0)
                                                )="Transporte",
                                                INDEX(
                                                    Insumos!F:F,
                                                    MATCH(
                                                        A705&amp;B705,
                                                        Insumos!I:I,
                                                        0)
                                                ),
                                                0
                                            ),
                                            "Não encontrado"),
                                        IFERROR(
                                            INDEX(Q:Q,
                                                MATCH(
                                                    A705&amp;B705,AG:AG,
                                                    0)
                                            ),
                                            "Não encontrado")
                                    )</f>
        <v>0</v>
      </c>
      <c r="Q705" s="64">
        <f>P705*G705/1</f>
        <v>0</v>
      </c>
      <c r="R705" s="64">
        <f>IF(
                        C705="INSUMO",
                                        IFERROR(
                                            IF(
                                                INDEX(
                                                    Insumos!C:C,
                                                    MATCH(
                                                        A705&amp;B705,
                                                        Insumos!I:I,
                                                        0)
                                                )="Terceirizados",
                                                INDEX(
                                                    Insumos!F:F,
                                                    MATCH(
                                                        A705&amp;B705,
                                                        Insumos!I:I,
                                                        0)
                                                ),
                                                0
                                            ),
                                            "Não encontrado"),
                                        IFERROR(
                                            INDEX(S:S,
                                                MATCH(
                                                    A705&amp;B705,AG:AG,
                                                    0)
                                            ),
                                            "Não encontrado")
                                    )</f>
        <v>0</v>
      </c>
      <c r="S705" s="64">
        <f>R705*G705/1</f>
        <v>0</v>
      </c>
      <c r="T705" s="64">
        <f>IF(
                        C705="INSUMO",
                                        IFERROR(
                                            IF(
                                                INDEX(
                                                    Insumos!C:C,
                                                    MATCH(
                                                        A705&amp;B705,
                                                        Insumos!I:I,
                                                        0)
                                                )="Comissionamento",
                                                INDEX(
                                                    Insumos!F:F,
                                                    MATCH(
                                                        A705&amp;B705,
                                                        Insumos!I:I,
                                                        0)
                                                ),
                                                0
                                            ),
                                            "Não encontrado"),
                                        IFERROR(
                                            INDEX(U:U,
                                                MATCH(
                                                    A705&amp;B705,AG:AG,
                                                    0)
                                            ),
                                            "Não encontrado")
                                    )</f>
        <v>0</v>
      </c>
      <c r="U705" s="64">
        <f>T705*G705/1</f>
        <v>0</v>
      </c>
      <c r="V705" s="64">
        <f>IF(
                        C705="INSUMO",
                                        IFERROR(
                                            IF(
                                                INDEX(
                                                    Insumos!C:C,
                                                    MATCH(
                                                        A705&amp;B705,
                                                        Insumos!I:I,
                                                        0)
                                                )="Verba",
                                                INDEX(
                                                    Insumos!F:F,
                                                    MATCH(
                                                        A705&amp;B705,
                                                        Insumos!I:I,
                                                        0)
                                                ),
                                                0
                                            ),
                                            "Não encontrado"),
                                        IFERROR(
                                            INDEX(W:W,
                                                MATCH(
                                                    A705&amp;B705,AG:AG,
                                                    0)
                                            ),
                                            "Não encontrado")
                                    )</f>
        <v>0</v>
      </c>
      <c r="W705" s="64">
        <f>V705*G705/1</f>
        <v>0</v>
      </c>
      <c r="X705" s="64">
        <f>IF(
                        C705="INSUMO",
                                        IFERROR(
                                            IF(
                                                INDEX(
                                                    Insumos!C:C,
                                                    MATCH(
                                                        A705&amp;B705,
                                                        Insumos!I:I,
                                                        0)
                                                )="Outro",
                                                INDEX(
                                                    Insumos!F:F,
                                                    MATCH(
                                                        A705&amp;B705,
                                                        Insumos!I:I,
                                                        0)
                                                ),
                                                0
                                            ),
                                            "Não encontrado"),
                                        IFERROR(
                                            INDEX(Y:Y,
                                                MATCH(
                                                    A705&amp;B705,AG:AG,
                                                    0)
                                            ),
                                            "Não encontrado")
                                    )</f>
        <v>5.0999999999999996</v>
      </c>
      <c r="Y705" s="64">
        <f>X705*G705/1</f>
        <v>25.5</v>
      </c>
      <c r="Z705" s="64">
        <f>IF(
                            C705="INSUMO",
                            IFERROR(
                                INDEX(
                                    Insumos!F:F,
                                    MATCH(
                                        A705&amp;B705,
                                        Insumos!I:I,
                                        0)
                                ),
                                "Não encontrado"),
                            IFERROR(
                                INDEX(AA:AA,
                                    MATCH(
                                        A705&amp;B705,AG:AG,
                                        0)
                                ),
                                "Não encontrado")
                        )</f>
        <v>46.655039200000004</v>
      </c>
      <c r="AA705" s="64">
        <f>G705*Z705</f>
        <v>233.27519600000002</v>
      </c>
      <c r="AB705" s="65"/>
      <c r="AC705" s="65"/>
      <c r="AD705" s="62" t="s">
        <v>39</v>
      </c>
      <c r="AE705" s="66"/>
      <c r="AF705" s="66"/>
    </row>
    <row r="706" spans="1:33" x14ac:dyDescent="0.25">
      <c r="A706" s="137" t="s">
        <v>772</v>
      </c>
      <c r="B706" s="68" t="s">
        <v>76</v>
      </c>
      <c r="C706" s="69" t="s">
        <v>45</v>
      </c>
      <c r="D706" s="70" t="s">
        <v>40</v>
      </c>
      <c r="E706" s="70" t="s">
        <v>773</v>
      </c>
      <c r="F706" s="71" t="s">
        <v>78</v>
      </c>
      <c r="G706" s="71">
        <v>1</v>
      </c>
      <c r="H706" s="72">
        <f>IF(
                        C706="INSUMO",
                                        IFERROR(
                                            IF(
                                                INDEX(
                                                    Insumos!C:C,
                                                    MATCH(
                                                        A706&amp;B706,
                                                        Insumos!I:I,
                                                        0)
                                                )="Material",
                                                INDEX(
                                                    Insumos!F:F,
                                                    MATCH(
                                                        A706&amp;B706,
                                                        Insumos!I:I,
                                                        0)
                                                ),
                                                0
                                            ),
                                            "Não encontrado"),
                                        IFERROR(
                                            INDEX(I:I,
                                                MATCH(
                                                    A706&amp;B706,AG:AG,
                                                    0)
                                            ),
                                            "Não encontrado")
                                    )</f>
        <v>1470</v>
      </c>
      <c r="I706" s="72">
        <f>H706*G706/1</f>
        <v>1470</v>
      </c>
      <c r="J706" s="72">
        <f t="shared" si="388"/>
        <v>0</v>
      </c>
      <c r="K706" s="72">
        <f t="shared" si="388"/>
        <v>0</v>
      </c>
      <c r="L706" s="72">
        <f>IF(
                        C706="INSUMO",
                                        IFERROR(
                                            IF(
                                                INDEX(
                                                    Insumos!C:C,
                                                    MATCH(
                                                        A706&amp;B706,
                                                        Insumos!I:I,
                                                        0)
                                                )="Mao_obra",
                                                INDEX(
                                                    Insumos!F:F,
                                                    MATCH(
                                                        A706&amp;B706,
                                                        Insumos!I:I,
                                                        0)
                                                ),
                                                0
                                            ),
                                            "Não encontrado"),
                                        IFERROR(
                                            INDEX(M:M,
                                                MATCH(
                                                    A706&amp;B706,AG:AG,
                                                    0)
                                            ),
                                            "Não encontrado")
                                    )</f>
        <v>0</v>
      </c>
      <c r="M706" s="72">
        <f>L706*G706/1</f>
        <v>0</v>
      </c>
      <c r="N706" s="72">
        <f>IF(
                        C706="INSUMO",
                                        IFERROR(
                                            IF(
                                                INDEX(
                                                    Insumos!C:C,
                                                    MATCH(
                                                        A706&amp;B706,
                                                        Insumos!I:I,
                                                        0)
                                                )="Equipamento",
                                                INDEX(
                                                    Insumos!F:F,
                                                    MATCH(
                                                        A706&amp;B706,
                                                        Insumos!I:I,
                                                        0)
                                                ),
                                                0
                                            ),
                                            "Não encontrado"),
                                        IFERROR(
                                            INDEX(O:O,
                                                MATCH(
                                                    A706&amp;B706,AG:AG,
                                                    0)
                                            ),
                                            "Não encontrado")
                                    )</f>
        <v>0</v>
      </c>
      <c r="O706" s="72">
        <f>N706*G706/1</f>
        <v>0</v>
      </c>
      <c r="P706" s="72">
        <f>IF(
                        C706="INSUMO",
                                        IFERROR(
                                            IF(
                                                INDEX(
                                                    Insumos!C:C,
                                                    MATCH(
                                                        A706&amp;B706,
                                                        Insumos!I:I,
                                                        0)
                                                )="Transporte",
                                                INDEX(
                                                    Insumos!F:F,
                                                    MATCH(
                                                        A706&amp;B706,
                                                        Insumos!I:I,
                                                        0)
                                                ),
                                                0
                                            ),
                                            "Não encontrado"),
                                        IFERROR(
                                            INDEX(Q:Q,
                                                MATCH(
                                                    A706&amp;B706,AG:AG,
                                                    0)
                                            ),
                                            "Não encontrado")
                                    )</f>
        <v>0</v>
      </c>
      <c r="Q706" s="72">
        <f>P706*G706/1</f>
        <v>0</v>
      </c>
      <c r="R706" s="72">
        <f>IF(
                        C706="INSUMO",
                                        IFERROR(
                                            IF(
                                                INDEX(
                                                    Insumos!C:C,
                                                    MATCH(
                                                        A706&amp;B706,
                                                        Insumos!I:I,
                                                        0)
                                                )="Terceirizados",
                                                INDEX(
                                                    Insumos!F:F,
                                                    MATCH(
                                                        A706&amp;B706,
                                                        Insumos!I:I,
                                                        0)
                                                ),
                                                0
                                            ),
                                            "Não encontrado"),
                                        IFERROR(
                                            INDEX(S:S,
                                                MATCH(
                                                    A706&amp;B706,AG:AG,
                                                    0)
                                            ),
                                            "Não encontrado")
                                    )</f>
        <v>0</v>
      </c>
      <c r="S706" s="72">
        <f>R706*G706/1</f>
        <v>0</v>
      </c>
      <c r="T706" s="72">
        <f>IF(
                        C706="INSUMO",
                                        IFERROR(
                                            IF(
                                                INDEX(
                                                    Insumos!C:C,
                                                    MATCH(
                                                        A706&amp;B706,
                                                        Insumos!I:I,
                                                        0)
                                                )="Comissionamento",
                                                INDEX(
                                                    Insumos!F:F,
                                                    MATCH(
                                                        A706&amp;B706,
                                                        Insumos!I:I,
                                                        0)
                                                ),
                                                0
                                            ),
                                            "Não encontrado"),
                                        IFERROR(
                                            INDEX(U:U,
                                                MATCH(
                                                    A706&amp;B706,AG:AG,
                                                    0)
                                            ),
                                            "Não encontrado")
                                    )</f>
        <v>0</v>
      </c>
      <c r="U706" s="72">
        <f>T706*G706/1</f>
        <v>0</v>
      </c>
      <c r="V706" s="72">
        <f>IF(
                        C706="INSUMO",
                                        IFERROR(
                                            IF(
                                                INDEX(
                                                    Insumos!C:C,
                                                    MATCH(
                                                        A706&amp;B706,
                                                        Insumos!I:I,
                                                        0)
                                                )="Verba",
                                                INDEX(
                                                    Insumos!F:F,
                                                    MATCH(
                                                        A706&amp;B706,
                                                        Insumos!I:I,
                                                        0)
                                                ),
                                                0
                                            ),
                                            "Não encontrado"),
                                        IFERROR(
                                            INDEX(W:W,
                                                MATCH(
                                                    A706&amp;B706,AG:AG,
                                                    0)
                                            ),
                                            "Não encontrado")
                                    )</f>
        <v>0</v>
      </c>
      <c r="W706" s="72">
        <f>V706*G706/1</f>
        <v>0</v>
      </c>
      <c r="X706" s="72">
        <f>IF(
                        C706="INSUMO",
                                        IFERROR(
                                            IF(
                                                INDEX(
                                                    Insumos!C:C,
                                                    MATCH(
                                                        A706&amp;B706,
                                                        Insumos!I:I,
                                                        0)
                                                )="Outro",
                                                INDEX(
                                                    Insumos!F:F,
                                                    MATCH(
                                                        A706&amp;B706,
                                                        Insumos!I:I,
                                                        0)
                                                ),
                                                0
                                            ),
                                            "Não encontrado"),
                                        IFERROR(
                                            INDEX(Y:Y,
                                                MATCH(
                                                    A706&amp;B706,AG:AG,
                                                    0)
                                            ),
                                            "Não encontrado")
                                    )</f>
        <v>0</v>
      </c>
      <c r="Y706" s="72">
        <f>X706*G706/1</f>
        <v>0</v>
      </c>
      <c r="Z706" s="72">
        <f>IF(
                            C706="INSUMO",
                            IFERROR(
                                INDEX(
                                    Insumos!F:F,
                                    MATCH(
                                        A706&amp;B706,
                                        Insumos!I:I,
                                        0)
                                ),
                                "Não encontrado"),
                            IFERROR(
                                INDEX(AA:AA,
                                    MATCH(
                                        A706&amp;B706,AG:AG,
                                        0)
                                ),
                                "Não encontrado")
                        )</f>
        <v>1470</v>
      </c>
      <c r="AA706" s="72">
        <f>G706*Z706</f>
        <v>1470</v>
      </c>
      <c r="AB706" s="73"/>
      <c r="AC706" s="73"/>
      <c r="AD706" s="70" t="s">
        <v>39</v>
      </c>
      <c r="AE706" s="74"/>
      <c r="AF706" s="74"/>
    </row>
    <row r="707" spans="1:33" x14ac:dyDescent="0.25">
      <c r="A707" s="136" t="s">
        <v>774</v>
      </c>
      <c r="B707" s="51" t="s">
        <v>76</v>
      </c>
      <c r="C707" s="52" t="s">
        <v>39</v>
      </c>
      <c r="D707" s="53" t="s">
        <v>40</v>
      </c>
      <c r="E707" s="53" t="s">
        <v>775</v>
      </c>
      <c r="F707" s="54" t="s">
        <v>78</v>
      </c>
      <c r="G707" s="55"/>
      <c r="H707" s="56"/>
      <c r="I707" s="56">
        <f>SUM(I708:I718)</f>
        <v>5862.45</v>
      </c>
      <c r="J707" s="56"/>
      <c r="K707" s="56">
        <f>SUM(K708:K718)</f>
        <v>788.92974564803524</v>
      </c>
      <c r="L707" s="56"/>
      <c r="M707" s="56">
        <f>SUM(M708:M718)</f>
        <v>686.59526724803527</v>
      </c>
      <c r="N707" s="56"/>
      <c r="O707" s="56">
        <f>SUM(O708:O718)</f>
        <v>0</v>
      </c>
      <c r="P707" s="56"/>
      <c r="Q707" s="56">
        <f>SUM(Q708:Q718)</f>
        <v>0</v>
      </c>
      <c r="R707" s="56"/>
      <c r="S707" s="56">
        <f>SUM(S708:S718)</f>
        <v>0</v>
      </c>
      <c r="T707" s="56"/>
      <c r="U707" s="56">
        <f>SUM(U708:U718)</f>
        <v>0</v>
      </c>
      <c r="V707" s="56"/>
      <c r="W707" s="56">
        <f>SUM(W708:W718)</f>
        <v>0</v>
      </c>
      <c r="X707" s="56"/>
      <c r="Y707" s="56">
        <f>SUM(Y708:Y718)</f>
        <v>102.33447839999999</v>
      </c>
      <c r="Z707" s="56"/>
      <c r="AA707" s="56">
        <f>SUM(AA708:AA718)</f>
        <v>6651.3797456480333</v>
      </c>
      <c r="AB707" s="57" t="s">
        <v>39</v>
      </c>
      <c r="AC707" s="57"/>
      <c r="AD707" s="53" t="s">
        <v>39</v>
      </c>
      <c r="AE707" s="58" t="s">
        <v>39</v>
      </c>
      <c r="AF707" s="58" t="s">
        <v>79</v>
      </c>
      <c r="AG707" t="str">
        <f>A707&amp;B707&amp;C707</f>
        <v>0150PRÓPRIA</v>
      </c>
    </row>
    <row r="708" spans="1:33" x14ac:dyDescent="0.25">
      <c r="A708" s="137" t="s">
        <v>189</v>
      </c>
      <c r="B708" s="68" t="s">
        <v>38</v>
      </c>
      <c r="C708" s="69" t="s">
        <v>86</v>
      </c>
      <c r="D708" s="70" t="s">
        <v>40</v>
      </c>
      <c r="E708" s="70" t="s">
        <v>190</v>
      </c>
      <c r="F708" s="71" t="s">
        <v>90</v>
      </c>
      <c r="G708" s="71">
        <v>4</v>
      </c>
      <c r="H708" s="72">
        <f>IF(
                        C708="INSUMO",
                                        IFERROR(
                                            IF(
                                                INDEX(
                                                    Insumos!C:C,
                                                    MATCH(
                                                        A708&amp;B708,
                                                        Insumos!I:I,
                                                        0)
                                                )="Material",
                                                INDEX(
                                                    Insumos!F:F,
                                                    MATCH(
                                                        A708&amp;B708,
                                                        Insumos!I:I,
                                                        0)
                                                ),
                                                0
                                            ),
                                            "Não encontrado"),
                                        IFERROR(
                                            INDEX(I:I,
                                                MATCH(
                                                    A708&amp;B708,AG:AG,
                                                    0)
                                            ),
                                            "Não encontrado")
                                    )</f>
        <v>0</v>
      </c>
      <c r="I708" s="72">
        <f t="shared" ref="I708:I718" si="389">H708*G708/1</f>
        <v>0</v>
      </c>
      <c r="J708" s="72">
        <f t="shared" ref="J708:J718" si="390">T708 + N708 + L708 + X708 + R708 + P708 + V708</f>
        <v>30.794416399999996</v>
      </c>
      <c r="K708" s="72">
        <f t="shared" ref="K708:K718" si="391">U708 + O708 + M708 + Y708 + S708 + Q708 + W708</f>
        <v>123.17766559999998</v>
      </c>
      <c r="L708" s="72">
        <f>IF(
                        C708="INSUMO",
                                        IFERROR(
                                            IF(
                                                INDEX(
                                                    Insumos!C:C,
                                                    MATCH(
                                                        A708&amp;B708,
                                                        Insumos!I:I,
                                                        0)
                                                )="Mao_obra",
                                                INDEX(
                                                    Insumos!F:F,
                                                    MATCH(
                                                        A708&amp;B708,
                                                        Insumos!I:I,
                                                        0)
                                                ),
                                                0
                                            ),
                                            "Não encontrado"),
                                        IFERROR(
                                            INDEX(M:M,
                                                MATCH(
                                                    A708&amp;B708,AG:AG,
                                                    0)
                                            ),
                                            "Não encontrado")
                                    )</f>
        <v>25.694416399999998</v>
      </c>
      <c r="M708" s="72">
        <f t="shared" ref="M708:M718" si="392">L708*G708/1</f>
        <v>102.77766559999999</v>
      </c>
      <c r="N708" s="72">
        <f>IF(
                        C708="INSUMO",
                                        IFERROR(
                                            IF(
                                                INDEX(
                                                    Insumos!C:C,
                                                    MATCH(
                                                        A708&amp;B708,
                                                        Insumos!I:I,
                                                        0)
                                                )="Equipamento",
                                                INDEX(
                                                    Insumos!F:F,
                                                    MATCH(
                                                        A708&amp;B708,
                                                        Insumos!I:I,
                                                        0)
                                                ),
                                                0
                                            ),
                                            "Não encontrado"),
                                        IFERROR(
                                            INDEX(O:O,
                                                MATCH(
                                                    A708&amp;B708,AG:AG,
                                                    0)
                                            ),
                                            "Não encontrado")
                                    )</f>
        <v>0</v>
      </c>
      <c r="O708" s="72">
        <f t="shared" ref="O708:O718" si="393">N708*G708/1</f>
        <v>0</v>
      </c>
      <c r="P708" s="72">
        <f>IF(
                        C708="INSUMO",
                                        IFERROR(
                                            IF(
                                                INDEX(
                                                    Insumos!C:C,
                                                    MATCH(
                                                        A708&amp;B708,
                                                        Insumos!I:I,
                                                        0)
                                                )="Transporte",
                                                INDEX(
                                                    Insumos!F:F,
                                                    MATCH(
                                                        A708&amp;B708,
                                                        Insumos!I:I,
                                                        0)
                                                ),
                                                0
                                            ),
                                            "Não encontrado"),
                                        IFERROR(
                                            INDEX(Q:Q,
                                                MATCH(
                                                    A708&amp;B708,AG:AG,
                                                    0)
                                            ),
                                            "Não encontrado")
                                    )</f>
        <v>0</v>
      </c>
      <c r="Q708" s="72">
        <f t="shared" ref="Q708:Q718" si="394">P708*G708/1</f>
        <v>0</v>
      </c>
      <c r="R708" s="72">
        <f>IF(
                        C708="INSUMO",
                                        IFERROR(
                                            IF(
                                                INDEX(
                                                    Insumos!C:C,
                                                    MATCH(
                                                        A708&amp;B708,
                                                        Insumos!I:I,
                                                        0)
                                                )="Terceirizados",
                                                INDEX(
                                                    Insumos!F:F,
                                                    MATCH(
                                                        A708&amp;B708,
                                                        Insumos!I:I,
                                                        0)
                                                ),
                                                0
                                            ),
                                            "Não encontrado"),
                                        IFERROR(
                                            INDEX(S:S,
                                                MATCH(
                                                    A708&amp;B708,AG:AG,
                                                    0)
                                            ),
                                            "Não encontrado")
                                    )</f>
        <v>0</v>
      </c>
      <c r="S708" s="72">
        <f t="shared" ref="S708:S718" si="395">R708*G708/1</f>
        <v>0</v>
      </c>
      <c r="T708" s="72">
        <f>IF(
                        C708="INSUMO",
                                        IFERROR(
                                            IF(
                                                INDEX(
                                                    Insumos!C:C,
                                                    MATCH(
                                                        A708&amp;B708,
                                                        Insumos!I:I,
                                                        0)
                                                )="Comissionamento",
                                                INDEX(
                                                    Insumos!F:F,
                                                    MATCH(
                                                        A708&amp;B708,
                                                        Insumos!I:I,
                                                        0)
                                                ),
                                                0
                                            ),
                                            "Não encontrado"),
                                        IFERROR(
                                            INDEX(U:U,
                                                MATCH(
                                                    A708&amp;B708,AG:AG,
                                                    0)
                                            ),
                                            "Não encontrado")
                                    )</f>
        <v>0</v>
      </c>
      <c r="U708" s="72">
        <f t="shared" ref="U708:U718" si="396">T708*G708/1</f>
        <v>0</v>
      </c>
      <c r="V708" s="72">
        <f>IF(
                        C708="INSUMO",
                                        IFERROR(
                                            IF(
                                                INDEX(
                                                    Insumos!C:C,
                                                    MATCH(
                                                        A708&amp;B708,
                                                        Insumos!I:I,
                                                        0)
                                                )="Verba",
                                                INDEX(
                                                    Insumos!F:F,
                                                    MATCH(
                                                        A708&amp;B708,
                                                        Insumos!I:I,
                                                        0)
                                                ),
                                                0
                                            ),
                                            "Não encontrado"),
                                        IFERROR(
                                            INDEX(W:W,
                                                MATCH(
                                                    A708&amp;B708,AG:AG,
                                                    0)
                                            ),
                                            "Não encontrado")
                                    )</f>
        <v>0</v>
      </c>
      <c r="W708" s="72">
        <f t="shared" ref="W708:W718" si="397">V708*G708/1</f>
        <v>0</v>
      </c>
      <c r="X708" s="72">
        <f>IF(
                        C708="INSUMO",
                                        IFERROR(
                                            IF(
                                                INDEX(
                                                    Insumos!C:C,
                                                    MATCH(
                                                        A708&amp;B708,
                                                        Insumos!I:I,
                                                        0)
                                                )="Outro",
                                                INDEX(
                                                    Insumos!F:F,
                                                    MATCH(
                                                        A708&amp;B708,
                                                        Insumos!I:I,
                                                        0)
                                                ),
                                                0
                                            ),
                                            "Não encontrado"),
                                        IFERROR(
                                            INDEX(Y:Y,
                                                MATCH(
                                                    A708&amp;B708,AG:AG,
                                                    0)
                                            ),
                                            "Não encontrado")
                                    )</f>
        <v>5.0999999999999996</v>
      </c>
      <c r="Y708" s="72">
        <f t="shared" ref="Y708:Y718" si="398">X708*G708/1</f>
        <v>20.399999999999999</v>
      </c>
      <c r="Z708" s="72">
        <f>IF(
                            C708="INSUMO",
                            IFERROR(
                                INDEX(
                                    Insumos!F:F,
                                    MATCH(
                                        A708&amp;B708,
                                        Insumos!I:I,
                                        0)
                                ),
                                "Não encontrado"),
                            IFERROR(
                                INDEX(AA:AA,
                                    MATCH(
                                        A708&amp;B708,AG:AG,
                                        0)
                                ),
                                "Não encontrado")
                        )</f>
        <v>30.794416399999999</v>
      </c>
      <c r="AA708" s="72">
        <f t="shared" ref="AA708:AA718" si="399">G708*Z708</f>
        <v>123.1776656</v>
      </c>
      <c r="AB708" s="73"/>
      <c r="AC708" s="73"/>
      <c r="AD708" s="70" t="s">
        <v>39</v>
      </c>
      <c r="AE708" s="74"/>
      <c r="AF708" s="74"/>
    </row>
    <row r="709" spans="1:33" x14ac:dyDescent="0.25">
      <c r="A709" s="138" t="s">
        <v>736</v>
      </c>
      <c r="B709" s="60" t="s">
        <v>76</v>
      </c>
      <c r="C709" s="61" t="s">
        <v>86</v>
      </c>
      <c r="D709" s="62" t="s">
        <v>40</v>
      </c>
      <c r="E709" s="62" t="s">
        <v>737</v>
      </c>
      <c r="F709" s="63" t="s">
        <v>78</v>
      </c>
      <c r="G709" s="63">
        <v>1</v>
      </c>
      <c r="H709" s="64">
        <f>IF(
                        C709="INSUMO",
                                        IFERROR(
                                            IF(
                                                INDEX(
                                                    Insumos!C:C,
                                                    MATCH(
                                                        A709&amp;B709,
                                                        Insumos!I:I,
                                                        0)
                                                )="Material",
                                                INDEX(
                                                    Insumos!F:F,
                                                    MATCH(
                                                        A709&amp;B709,
                                                        Insumos!I:I,
                                                        0)
                                                ),
                                                0
                                            ),
                                            "Não encontrado"),
                                        IFERROR(
                                            INDEX(I:I,
                                                MATCH(
                                                    A709&amp;B709,AG:AG,
                                                    0)
                                            ),
                                            "Não encontrado")
                                    )</f>
        <v>397</v>
      </c>
      <c r="I709" s="64">
        <f t="shared" si="389"/>
        <v>397</v>
      </c>
      <c r="J709" s="64">
        <f t="shared" si="390"/>
        <v>139.40902008</v>
      </c>
      <c r="K709" s="64">
        <f t="shared" si="391"/>
        <v>139.40902008</v>
      </c>
      <c r="L709" s="64">
        <f>IF(
                        C709="INSUMO",
                                        IFERROR(
                                            IF(
                                                INDEX(
                                                    Insumos!C:C,
                                                    MATCH(
                                                        A709&amp;B709,
                                                        Insumos!I:I,
                                                        0)
                                                )="Mao_obra",
                                                INDEX(
                                                    Insumos!F:F,
                                                    MATCH(
                                                        A709&amp;B709,
                                                        Insumos!I:I,
                                                        0)
                                                ),
                                                0
                                            ),
                                            "Não encontrado"),
                                        IFERROR(
                                            INDEX(M:M,
                                                MATCH(
                                                    A709&amp;B709,AG:AG,
                                                    0)
                                            ),
                                            "Não encontrado")
                                    )</f>
        <v>121.04902007999999</v>
      </c>
      <c r="M709" s="64">
        <f t="shared" si="392"/>
        <v>121.04902007999999</v>
      </c>
      <c r="N709" s="64">
        <f>IF(
                        C709="INSUMO",
                                        IFERROR(
                                            IF(
                                                INDEX(
                                                    Insumos!C:C,
                                                    MATCH(
                                                        A709&amp;B709,
                                                        Insumos!I:I,
                                                        0)
                                                )="Equipamento",
                                                INDEX(
                                                    Insumos!F:F,
                                                    MATCH(
                                                        A709&amp;B709,
                                                        Insumos!I:I,
                                                        0)
                                                ),
                                                0
                                            ),
                                            "Não encontrado"),
                                        IFERROR(
                                            INDEX(O:O,
                                                MATCH(
                                                    A709&amp;B709,AG:AG,
                                                    0)
                                            ),
                                            "Não encontrado")
                                    )</f>
        <v>0</v>
      </c>
      <c r="O709" s="64">
        <f t="shared" si="393"/>
        <v>0</v>
      </c>
      <c r="P709" s="64">
        <f>IF(
                        C709="INSUMO",
                                        IFERROR(
                                            IF(
                                                INDEX(
                                                    Insumos!C:C,
                                                    MATCH(
                                                        A709&amp;B709,
                                                        Insumos!I:I,
                                                        0)
                                                )="Transporte",
                                                INDEX(
                                                    Insumos!F:F,
                                                    MATCH(
                                                        A709&amp;B709,
                                                        Insumos!I:I,
                                                        0)
                                                ),
                                                0
                                            ),
                                            "Não encontrado"),
                                        IFERROR(
                                            INDEX(Q:Q,
                                                MATCH(
                                                    A709&amp;B709,AG:AG,
                                                    0)
                                            ),
                                            "Não encontrado")
                                    )</f>
        <v>0</v>
      </c>
      <c r="Q709" s="64">
        <f t="shared" si="394"/>
        <v>0</v>
      </c>
      <c r="R709" s="64">
        <f>IF(
                        C709="INSUMO",
                                        IFERROR(
                                            IF(
                                                INDEX(
                                                    Insumos!C:C,
                                                    MATCH(
                                                        A709&amp;B709,
                                                        Insumos!I:I,
                                                        0)
                                                )="Terceirizados",
                                                INDEX(
                                                    Insumos!F:F,
                                                    MATCH(
                                                        A709&amp;B709,
                                                        Insumos!I:I,
                                                        0)
                                                ),
                                                0
                                            ),
                                            "Não encontrado"),
                                        IFERROR(
                                            INDEX(S:S,
                                                MATCH(
                                                    A709&amp;B709,AG:AG,
                                                    0)
                                            ),
                                            "Não encontrado")
                                    )</f>
        <v>0</v>
      </c>
      <c r="S709" s="64">
        <f t="shared" si="395"/>
        <v>0</v>
      </c>
      <c r="T709" s="64">
        <f>IF(
                        C709="INSUMO",
                                        IFERROR(
                                            IF(
                                                INDEX(
                                                    Insumos!C:C,
                                                    MATCH(
                                                        A709&amp;B709,
                                                        Insumos!I:I,
                                                        0)
                                                )="Comissionamento",
                                                INDEX(
                                                    Insumos!F:F,
                                                    MATCH(
                                                        A709&amp;B709,
                                                        Insumos!I:I,
                                                        0)
                                                ),
                                                0
                                            ),
                                            "Não encontrado"),
                                        IFERROR(
                                            INDEX(U:U,
                                                MATCH(
                                                    A709&amp;B709,AG:AG,
                                                    0)
                                            ),
                                            "Não encontrado")
                                    )</f>
        <v>0</v>
      </c>
      <c r="U709" s="64">
        <f t="shared" si="396"/>
        <v>0</v>
      </c>
      <c r="V709" s="64">
        <f>IF(
                        C709="INSUMO",
                                        IFERROR(
                                            IF(
                                                INDEX(
                                                    Insumos!C:C,
                                                    MATCH(
                                                        A709&amp;B709,
                                                        Insumos!I:I,
                                                        0)
                                                )="Verba",
                                                INDEX(
                                                    Insumos!F:F,
                                                    MATCH(
                                                        A709&amp;B709,
                                                        Insumos!I:I,
                                                        0)
                                                ),
                                                0
                                            ),
                                            "Não encontrado"),
                                        IFERROR(
                                            INDEX(W:W,
                                                MATCH(
                                                    A709&amp;B709,AG:AG,
                                                    0)
                                            ),
                                            "Não encontrado")
                                    )</f>
        <v>0</v>
      </c>
      <c r="W709" s="64">
        <f t="shared" si="397"/>
        <v>0</v>
      </c>
      <c r="X709" s="64">
        <f>IF(
                        C709="INSUMO",
                                        IFERROR(
                                            IF(
                                                INDEX(
                                                    Insumos!C:C,
                                                    MATCH(
                                                        A709&amp;B709,
                                                        Insumos!I:I,
                                                        0)
                                                )="Outro",
                                                INDEX(
                                                    Insumos!F:F,
                                                    MATCH(
                                                        A709&amp;B709,
                                                        Insumos!I:I,
                                                        0)
                                                ),
                                                0
                                            ),
                                            "Não encontrado"),
                                        IFERROR(
                                            INDEX(Y:Y,
                                                MATCH(
                                                    A709&amp;B709,AG:AG,
                                                    0)
                                            ),
                                            "Não encontrado")
                                    )</f>
        <v>18.36</v>
      </c>
      <c r="Y709" s="64">
        <f t="shared" si="398"/>
        <v>18.36</v>
      </c>
      <c r="Z709" s="64">
        <f>IF(
                            C709="INSUMO",
                            IFERROR(
                                INDEX(
                                    Insumos!F:F,
                                    MATCH(
                                        A709&amp;B709,
                                        Insumos!I:I,
                                        0)
                                ),
                                "Não encontrado"),
                            IFERROR(
                                INDEX(AA:AA,
                                    MATCH(
                                        A709&amp;B709,AG:AG,
                                        0)
                                ),
                                "Não encontrado")
                        )</f>
        <v>536.40902008</v>
      </c>
      <c r="AA709" s="64">
        <f t="shared" si="399"/>
        <v>536.40902008</v>
      </c>
      <c r="AB709" s="65"/>
      <c r="AC709" s="65"/>
      <c r="AD709" s="62" t="s">
        <v>39</v>
      </c>
      <c r="AE709" s="66"/>
      <c r="AF709" s="66"/>
    </row>
    <row r="710" spans="1:33" x14ac:dyDescent="0.25">
      <c r="A710" s="137" t="s">
        <v>776</v>
      </c>
      <c r="B710" s="68" t="s">
        <v>76</v>
      </c>
      <c r="C710" s="69" t="s">
        <v>45</v>
      </c>
      <c r="D710" s="70" t="s">
        <v>40</v>
      </c>
      <c r="E710" s="70" t="s">
        <v>777</v>
      </c>
      <c r="F710" s="71" t="s">
        <v>78</v>
      </c>
      <c r="G710" s="71">
        <v>1</v>
      </c>
      <c r="H710" s="72">
        <f>IF(
                        C710="INSUMO",
                                        IFERROR(
                                            IF(
                                                INDEX(
                                                    Insumos!C:C,
                                                    MATCH(
                                                        A710&amp;B710,
                                                        Insumos!I:I,
                                                        0)
                                                )="Material",
                                                INDEX(
                                                    Insumos!F:F,
                                                    MATCH(
                                                        A710&amp;B710,
                                                        Insumos!I:I,
                                                        0)
                                                ),
                                                0
                                            ),
                                            "Não encontrado"),
                                        IFERROR(
                                            INDEX(I:I,
                                                MATCH(
                                                    A710&amp;B710,AG:AG,
                                                    0)
                                            ),
                                            "Não encontrado")
                                    )</f>
        <v>1273.31</v>
      </c>
      <c r="I710" s="72">
        <f t="shared" si="389"/>
        <v>1273.31</v>
      </c>
      <c r="J710" s="72">
        <f t="shared" si="390"/>
        <v>0</v>
      </c>
      <c r="K710" s="72">
        <f t="shared" si="391"/>
        <v>0</v>
      </c>
      <c r="L710" s="72">
        <f>IF(
                        C710="INSUMO",
                                        IFERROR(
                                            IF(
                                                INDEX(
                                                    Insumos!C:C,
                                                    MATCH(
                                                        A710&amp;B710,
                                                        Insumos!I:I,
                                                        0)
                                                )="Mao_obra",
                                                INDEX(
                                                    Insumos!F:F,
                                                    MATCH(
                                                        A710&amp;B710,
                                                        Insumos!I:I,
                                                        0)
                                                ),
                                                0
                                            ),
                                            "Não encontrado"),
                                        IFERROR(
                                            INDEX(M:M,
                                                MATCH(
                                                    A710&amp;B710,AG:AG,
                                                    0)
                                            ),
                                            "Não encontrado")
                                    )</f>
        <v>0</v>
      </c>
      <c r="M710" s="72">
        <f t="shared" si="392"/>
        <v>0</v>
      </c>
      <c r="N710" s="72">
        <f>IF(
                        C710="INSUMO",
                                        IFERROR(
                                            IF(
                                                INDEX(
                                                    Insumos!C:C,
                                                    MATCH(
                                                        A710&amp;B710,
                                                        Insumos!I:I,
                                                        0)
                                                )="Equipamento",
                                                INDEX(
                                                    Insumos!F:F,
                                                    MATCH(
                                                        A710&amp;B710,
                                                        Insumos!I:I,
                                                        0)
                                                ),
                                                0
                                            ),
                                            "Não encontrado"),
                                        IFERROR(
                                            INDEX(O:O,
                                                MATCH(
                                                    A710&amp;B710,AG:AG,
                                                    0)
                                            ),
                                            "Não encontrado")
                                    )</f>
        <v>0</v>
      </c>
      <c r="O710" s="72">
        <f t="shared" si="393"/>
        <v>0</v>
      </c>
      <c r="P710" s="72">
        <f>IF(
                        C710="INSUMO",
                                        IFERROR(
                                            IF(
                                                INDEX(
                                                    Insumos!C:C,
                                                    MATCH(
                                                        A710&amp;B710,
                                                        Insumos!I:I,
                                                        0)
                                                )="Transporte",
                                                INDEX(
                                                    Insumos!F:F,
                                                    MATCH(
                                                        A710&amp;B710,
                                                        Insumos!I:I,
                                                        0)
                                                ),
                                                0
                                            ),
                                            "Não encontrado"),
                                        IFERROR(
                                            INDEX(Q:Q,
                                                MATCH(
                                                    A710&amp;B710,AG:AG,
                                                    0)
                                            ),
                                            "Não encontrado")
                                    )</f>
        <v>0</v>
      </c>
      <c r="Q710" s="72">
        <f t="shared" si="394"/>
        <v>0</v>
      </c>
      <c r="R710" s="72">
        <f>IF(
                        C710="INSUMO",
                                        IFERROR(
                                            IF(
                                                INDEX(
                                                    Insumos!C:C,
                                                    MATCH(
                                                        A710&amp;B710,
                                                        Insumos!I:I,
                                                        0)
                                                )="Terceirizados",
                                                INDEX(
                                                    Insumos!F:F,
                                                    MATCH(
                                                        A710&amp;B710,
                                                        Insumos!I:I,
                                                        0)
                                                ),
                                                0
                                            ),
                                            "Não encontrado"),
                                        IFERROR(
                                            INDEX(S:S,
                                                MATCH(
                                                    A710&amp;B710,AG:AG,
                                                    0)
                                            ),
                                            "Não encontrado")
                                    )</f>
        <v>0</v>
      </c>
      <c r="S710" s="72">
        <f t="shared" si="395"/>
        <v>0</v>
      </c>
      <c r="T710" s="72">
        <f>IF(
                        C710="INSUMO",
                                        IFERROR(
                                            IF(
                                                INDEX(
                                                    Insumos!C:C,
                                                    MATCH(
                                                        A710&amp;B710,
                                                        Insumos!I:I,
                                                        0)
                                                )="Comissionamento",
                                                INDEX(
                                                    Insumos!F:F,
                                                    MATCH(
                                                        A710&amp;B710,
                                                        Insumos!I:I,
                                                        0)
                                                ),
                                                0
                                            ),
                                            "Não encontrado"),
                                        IFERROR(
                                            INDEX(U:U,
                                                MATCH(
                                                    A710&amp;B710,AG:AG,
                                                    0)
                                            ),
                                            "Não encontrado")
                                    )</f>
        <v>0</v>
      </c>
      <c r="U710" s="72">
        <f t="shared" si="396"/>
        <v>0</v>
      </c>
      <c r="V710" s="72">
        <f>IF(
                        C710="INSUMO",
                                        IFERROR(
                                            IF(
                                                INDEX(
                                                    Insumos!C:C,
                                                    MATCH(
                                                        A710&amp;B710,
                                                        Insumos!I:I,
                                                        0)
                                                )="Verba",
                                                INDEX(
                                                    Insumos!F:F,
                                                    MATCH(
                                                        A710&amp;B710,
                                                        Insumos!I:I,
                                                        0)
                                                ),
                                                0
                                            ),
                                            "Não encontrado"),
                                        IFERROR(
                                            INDEX(W:W,
                                                MATCH(
                                                    A710&amp;B710,AG:AG,
                                                    0)
                                            ),
                                            "Não encontrado")
                                    )</f>
        <v>0</v>
      </c>
      <c r="W710" s="72">
        <f t="shared" si="397"/>
        <v>0</v>
      </c>
      <c r="X710" s="72">
        <f>IF(
                        C710="INSUMO",
                                        IFERROR(
                                            IF(
                                                INDEX(
                                                    Insumos!C:C,
                                                    MATCH(
                                                        A710&amp;B710,
                                                        Insumos!I:I,
                                                        0)
                                                )="Outro",
                                                INDEX(
                                                    Insumos!F:F,
                                                    MATCH(
                                                        A710&amp;B710,
                                                        Insumos!I:I,
                                                        0)
                                                ),
                                                0
                                            ),
                                            "Não encontrado"),
                                        IFERROR(
                                            INDEX(Y:Y,
                                                MATCH(
                                                    A710&amp;B710,AG:AG,
                                                    0)
                                            ),
                                            "Não encontrado")
                                    )</f>
        <v>0</v>
      </c>
      <c r="Y710" s="72">
        <f t="shared" si="398"/>
        <v>0</v>
      </c>
      <c r="Z710" s="72">
        <f>IF(
                            C710="INSUMO",
                            IFERROR(
                                INDEX(
                                    Insumos!F:F,
                                    MATCH(
                                        A710&amp;B710,
                                        Insumos!I:I,
                                        0)
                                ),
                                "Não encontrado"),
                            IFERROR(
                                INDEX(AA:AA,
                                    MATCH(
                                        A710&amp;B710,AG:AG,
                                        0)
                                ),
                                "Não encontrado")
                        )</f>
        <v>1273.31</v>
      </c>
      <c r="AA710" s="72">
        <f t="shared" si="399"/>
        <v>1273.31</v>
      </c>
      <c r="AB710" s="73"/>
      <c r="AC710" s="73"/>
      <c r="AD710" s="70" t="s">
        <v>39</v>
      </c>
      <c r="AE710" s="74"/>
      <c r="AF710" s="74"/>
    </row>
    <row r="711" spans="1:33" x14ac:dyDescent="0.25">
      <c r="A711" s="138" t="s">
        <v>778</v>
      </c>
      <c r="B711" s="60" t="s">
        <v>38</v>
      </c>
      <c r="C711" s="61" t="s">
        <v>86</v>
      </c>
      <c r="D711" s="62" t="s">
        <v>40</v>
      </c>
      <c r="E711" s="62" t="s">
        <v>779</v>
      </c>
      <c r="F711" s="63" t="s">
        <v>78</v>
      </c>
      <c r="G711" s="63">
        <v>1</v>
      </c>
      <c r="H711" s="64">
        <f>IF(
                        C711="INSUMO",
                                        IFERROR(
                                            IF(
                                                INDEX(
                                                    Insumos!C:C,
                                                    MATCH(
                                                        A711&amp;B711,
                                                        Insumos!I:I,
                                                        0)
                                                )="Material",
                                                INDEX(
                                                    Insumos!F:F,
                                                    MATCH(
                                                        A711&amp;B711,
                                                        Insumos!I:I,
                                                        0)
                                                ),
                                                0
                                            ),
                                            "Não encontrado"),
                                        IFERROR(
                                            INDEX(I:I,
                                                MATCH(
                                                    A711&amp;B711,AG:AG,
                                                    0)
                                            ),
                                            "Não encontrado")
                                    )</f>
        <v>876.34999999999991</v>
      </c>
      <c r="I711" s="64">
        <f t="shared" si="389"/>
        <v>876.34999999999991</v>
      </c>
      <c r="J711" s="64">
        <f t="shared" si="390"/>
        <v>94.675376267274004</v>
      </c>
      <c r="K711" s="64">
        <f t="shared" si="391"/>
        <v>94.675376267274004</v>
      </c>
      <c r="L711" s="64">
        <f>IF(
                        C711="INSUMO",
                                        IFERROR(
                                            IF(
                                                INDEX(
                                                    Insumos!C:C,
                                                    MATCH(
                                                        A711&amp;B711,
                                                        Insumos!I:I,
                                                        0)
                                                )="Mao_obra",
                                                INDEX(
                                                    Insumos!F:F,
                                                    MATCH(
                                                        A711&amp;B711,
                                                        Insumos!I:I,
                                                        0)
                                                ),
                                                0
                                            ),
                                            "Não encontrado"),
                                        IFERROR(
                                            INDEX(M:M,
                                                MATCH(
                                                    A711&amp;B711,AG:AG,
                                                    0)
                                            ),
                                            "Não encontrado")
                                    )</f>
        <v>82.206743267274007</v>
      </c>
      <c r="M711" s="64">
        <f t="shared" si="392"/>
        <v>82.206743267274007</v>
      </c>
      <c r="N711" s="64">
        <f>IF(
                        C711="INSUMO",
                                        IFERROR(
                                            IF(
                                                INDEX(
                                                    Insumos!C:C,
                                                    MATCH(
                                                        A711&amp;B711,
                                                        Insumos!I:I,
                                                        0)
                                                )="Equipamento",
                                                INDEX(
                                                    Insumos!F:F,
                                                    MATCH(
                                                        A711&amp;B711,
                                                        Insumos!I:I,
                                                        0)
                                                ),
                                                0
                                            ),
                                            "Não encontrado"),
                                        IFERROR(
                                            INDEX(O:O,
                                                MATCH(
                                                    A711&amp;B711,AG:AG,
                                                    0)
                                            ),
                                            "Não encontrado")
                                    )</f>
        <v>0</v>
      </c>
      <c r="O711" s="64">
        <f t="shared" si="393"/>
        <v>0</v>
      </c>
      <c r="P711" s="64">
        <f>IF(
                        C711="INSUMO",
                                        IFERROR(
                                            IF(
                                                INDEX(
                                                    Insumos!C:C,
                                                    MATCH(
                                                        A711&amp;B711,
                                                        Insumos!I:I,
                                                        0)
                                                )="Transporte",
                                                INDEX(
                                                    Insumos!F:F,
                                                    MATCH(
                                                        A711&amp;B711,
                                                        Insumos!I:I,
                                                        0)
                                                ),
                                                0
                                            ),
                                            "Não encontrado"),
                                        IFERROR(
                                            INDEX(Q:Q,
                                                MATCH(
                                                    A711&amp;B711,AG:AG,
                                                    0)
                                            ),
                                            "Não encontrado")
                                    )</f>
        <v>0</v>
      </c>
      <c r="Q711" s="64">
        <f t="shared" si="394"/>
        <v>0</v>
      </c>
      <c r="R711" s="64">
        <f>IF(
                        C711="INSUMO",
                                        IFERROR(
                                            IF(
                                                INDEX(
                                                    Insumos!C:C,
                                                    MATCH(
                                                        A711&amp;B711,
                                                        Insumos!I:I,
                                                        0)
                                                )="Terceirizados",
                                                INDEX(
                                                    Insumos!F:F,
                                                    MATCH(
                                                        A711&amp;B711,
                                                        Insumos!I:I,
                                                        0)
                                                ),
                                                0
                                            ),
                                            "Não encontrado"),
                                        IFERROR(
                                            INDEX(S:S,
                                                MATCH(
                                                    A711&amp;B711,AG:AG,
                                                    0)
                                            ),
                                            "Não encontrado")
                                    )</f>
        <v>0</v>
      </c>
      <c r="S711" s="64">
        <f t="shared" si="395"/>
        <v>0</v>
      </c>
      <c r="T711" s="64">
        <f>IF(
                        C711="INSUMO",
                                        IFERROR(
                                            IF(
                                                INDEX(
                                                    Insumos!C:C,
                                                    MATCH(
                                                        A711&amp;B711,
                                                        Insumos!I:I,
                                                        0)
                                                )="Comissionamento",
                                                INDEX(
                                                    Insumos!F:F,
                                                    MATCH(
                                                        A711&amp;B711,
                                                        Insumos!I:I,
                                                        0)
                                                ),
                                                0
                                            ),
                                            "Não encontrado"),
                                        IFERROR(
                                            INDEX(U:U,
                                                MATCH(
                                                    A711&amp;B711,AG:AG,
                                                    0)
                                            ),
                                            "Não encontrado")
                                    )</f>
        <v>0</v>
      </c>
      <c r="U711" s="64">
        <f t="shared" si="396"/>
        <v>0</v>
      </c>
      <c r="V711" s="64">
        <f>IF(
                        C711="INSUMO",
                                        IFERROR(
                                            IF(
                                                INDEX(
                                                    Insumos!C:C,
                                                    MATCH(
                                                        A711&amp;B711,
                                                        Insumos!I:I,
                                                        0)
                                                )="Verba",
                                                INDEX(
                                                    Insumos!F:F,
                                                    MATCH(
                                                        A711&amp;B711,
                                                        Insumos!I:I,
                                                        0)
                                                ),
                                                0
                                            ),
                                            "Não encontrado"),
                                        IFERROR(
                                            INDEX(W:W,
                                                MATCH(
                                                    A711&amp;B711,AG:AG,
                                                    0)
                                            ),
                                            "Não encontrado")
                                    )</f>
        <v>0</v>
      </c>
      <c r="W711" s="64">
        <f t="shared" si="397"/>
        <v>0</v>
      </c>
      <c r="X711" s="64">
        <f>IF(
                        C711="INSUMO",
                                        IFERROR(
                                            IF(
                                                INDEX(
                                                    Insumos!C:C,
                                                    MATCH(
                                                        A711&amp;B711,
                                                        Insumos!I:I,
                                                        0)
                                                )="Outro",
                                                INDEX(
                                                    Insumos!F:F,
                                                    MATCH(
                                                        A711&amp;B711,
                                                        Insumos!I:I,
                                                        0)
                                                ),
                                                0
                                            ),
                                            "Não encontrado"),
                                        IFERROR(
                                            INDEX(Y:Y,
                                                MATCH(
                                                    A711&amp;B711,AG:AG,
                                                    0)
                                            ),
                                            "Não encontrado")
                                    )</f>
        <v>12.468632999999999</v>
      </c>
      <c r="Y711" s="64">
        <f t="shared" si="398"/>
        <v>12.468632999999999</v>
      </c>
      <c r="Z711" s="64">
        <f>IF(
                            C711="INSUMO",
                            IFERROR(
                                INDEX(
                                    Insumos!F:F,
                                    MATCH(
                                        A711&amp;B711,
                                        Insumos!I:I,
                                        0)
                                ),
                                "Não encontrado"),
                            IFERROR(
                                INDEX(AA:AA,
                                    MATCH(
                                        A711&amp;B711,AG:AG,
                                        0)
                                ),
                                "Não encontrado")
                        )</f>
        <v>971.02537626727394</v>
      </c>
      <c r="AA711" s="64">
        <f t="shared" si="399"/>
        <v>971.02537626727394</v>
      </c>
      <c r="AB711" s="65"/>
      <c r="AC711" s="65"/>
      <c r="AD711" s="62" t="s">
        <v>39</v>
      </c>
      <c r="AE711" s="66"/>
      <c r="AF711" s="66"/>
    </row>
    <row r="712" spans="1:33" x14ac:dyDescent="0.25">
      <c r="A712" s="137" t="s">
        <v>780</v>
      </c>
      <c r="B712" s="68" t="s">
        <v>38</v>
      </c>
      <c r="C712" s="69" t="s">
        <v>86</v>
      </c>
      <c r="D712" s="70" t="s">
        <v>40</v>
      </c>
      <c r="E712" s="70" t="s">
        <v>781</v>
      </c>
      <c r="F712" s="71" t="s">
        <v>78</v>
      </c>
      <c r="G712" s="71">
        <v>1</v>
      </c>
      <c r="H712" s="72">
        <f>IF(
                        C712="INSUMO",
                                        IFERROR(
                                            IF(
                                                INDEX(
                                                    Insumos!C:C,
                                                    MATCH(
                                                        A712&amp;B712,
                                                        Insumos!I:I,
                                                        0)
                                                )="Material",
                                                INDEX(
                                                    Insumos!F:F,
                                                    MATCH(
                                                        A712&amp;B712,
                                                        Insumos!I:I,
                                                        0)
                                                ),
                                                0
                                            ),
                                            "Não encontrado"),
                                        IFERROR(
                                            INDEX(I:I,
                                                MATCH(
                                                    A712&amp;B712,AG:AG,
                                                    0)
                                            ),
                                            "Não encontrado")
                                    )</f>
        <v>62.370000000000005</v>
      </c>
      <c r="I712" s="72">
        <f t="shared" si="389"/>
        <v>62.370000000000005</v>
      </c>
      <c r="J712" s="72">
        <f t="shared" si="390"/>
        <v>20.166056900761202</v>
      </c>
      <c r="K712" s="72">
        <f t="shared" si="391"/>
        <v>20.166056900761202</v>
      </c>
      <c r="L712" s="72">
        <f>IF(
                        C712="INSUMO",
                                        IFERROR(
                                            IF(
                                                INDEX(
                                                    Insumos!C:C,
                                                    MATCH(
                                                        A712&amp;B712,
                                                        Insumos!I:I,
                                                        0)
                                                )="Mao_obra",
                                                INDEX(
                                                    Insumos!F:F,
                                                    MATCH(
                                                        A712&amp;B712,
                                                        Insumos!I:I,
                                                        0)
                                                ),
                                                0
                                            ),
                                            "Não encontrado"),
                                        IFERROR(
                                            INDEX(M:M,
                                                MATCH(
                                                    A712&amp;B712,AG:AG,
                                                    0)
                                            ),
                                            "Não encontrado")
                                    )</f>
        <v>17.510211500761201</v>
      </c>
      <c r="M712" s="72">
        <f t="shared" si="392"/>
        <v>17.510211500761201</v>
      </c>
      <c r="N712" s="72">
        <f>IF(
                        C712="INSUMO",
                                        IFERROR(
                                            IF(
                                                INDEX(
                                                    Insumos!C:C,
                                                    MATCH(
                                                        A712&amp;B712,
                                                        Insumos!I:I,
                                                        0)
                                                )="Equipamento",
                                                INDEX(
                                                    Insumos!F:F,
                                                    MATCH(
                                                        A712&amp;B712,
                                                        Insumos!I:I,
                                                        0)
                                                ),
                                                0
                                            ),
                                            "Não encontrado"),
                                        IFERROR(
                                            INDEX(O:O,
                                                MATCH(
                                                    A712&amp;B712,AG:AG,
                                                    0)
                                            ),
                                            "Não encontrado")
                                    )</f>
        <v>0</v>
      </c>
      <c r="O712" s="72">
        <f t="shared" si="393"/>
        <v>0</v>
      </c>
      <c r="P712" s="72">
        <f>IF(
                        C712="INSUMO",
                                        IFERROR(
                                            IF(
                                                INDEX(
                                                    Insumos!C:C,
                                                    MATCH(
                                                        A712&amp;B712,
                                                        Insumos!I:I,
                                                        0)
                                                )="Transporte",
                                                INDEX(
                                                    Insumos!F:F,
                                                    MATCH(
                                                        A712&amp;B712,
                                                        Insumos!I:I,
                                                        0)
                                                ),
                                                0
                                            ),
                                            "Não encontrado"),
                                        IFERROR(
                                            INDEX(Q:Q,
                                                MATCH(
                                                    A712&amp;B712,AG:AG,
                                                    0)
                                            ),
                                            "Não encontrado")
                                    )</f>
        <v>0</v>
      </c>
      <c r="Q712" s="72">
        <f t="shared" si="394"/>
        <v>0</v>
      </c>
      <c r="R712" s="72">
        <f>IF(
                        C712="INSUMO",
                                        IFERROR(
                                            IF(
                                                INDEX(
                                                    Insumos!C:C,
                                                    MATCH(
                                                        A712&amp;B712,
                                                        Insumos!I:I,
                                                        0)
                                                )="Terceirizados",
                                                INDEX(
                                                    Insumos!F:F,
                                                    MATCH(
                                                        A712&amp;B712,
                                                        Insumos!I:I,
                                                        0)
                                                ),
                                                0
                                            ),
                                            "Não encontrado"),
                                        IFERROR(
                                            INDEX(S:S,
                                                MATCH(
                                                    A712&amp;B712,AG:AG,
                                                    0)
                                            ),
                                            "Não encontrado")
                                    )</f>
        <v>0</v>
      </c>
      <c r="S712" s="72">
        <f t="shared" si="395"/>
        <v>0</v>
      </c>
      <c r="T712" s="72">
        <f>IF(
                        C712="INSUMO",
                                        IFERROR(
                                            IF(
                                                INDEX(
                                                    Insumos!C:C,
                                                    MATCH(
                                                        A712&amp;B712,
                                                        Insumos!I:I,
                                                        0)
                                                )="Comissionamento",
                                                INDEX(
                                                    Insumos!F:F,
                                                    MATCH(
                                                        A712&amp;B712,
                                                        Insumos!I:I,
                                                        0)
                                                ),
                                                0
                                            ),
                                            "Não encontrado"),
                                        IFERROR(
                                            INDEX(U:U,
                                                MATCH(
                                                    A712&amp;B712,AG:AG,
                                                    0)
                                            ),
                                            "Não encontrado")
                                    )</f>
        <v>0</v>
      </c>
      <c r="U712" s="72">
        <f t="shared" si="396"/>
        <v>0</v>
      </c>
      <c r="V712" s="72">
        <f>IF(
                        C712="INSUMO",
                                        IFERROR(
                                            IF(
                                                INDEX(
                                                    Insumos!C:C,
                                                    MATCH(
                                                        A712&amp;B712,
                                                        Insumos!I:I,
                                                        0)
                                                )="Verba",
                                                INDEX(
                                                    Insumos!F:F,
                                                    MATCH(
                                                        A712&amp;B712,
                                                        Insumos!I:I,
                                                        0)
                                                ),
                                                0
                                            ),
                                            "Não encontrado"),
                                        IFERROR(
                                            INDEX(W:W,
                                                MATCH(
                                                    A712&amp;B712,AG:AG,
                                                    0)
                                            ),
                                            "Não encontrado")
                                    )</f>
        <v>0</v>
      </c>
      <c r="W712" s="72">
        <f t="shared" si="397"/>
        <v>0</v>
      </c>
      <c r="X712" s="72">
        <f>IF(
                        C712="INSUMO",
                                        IFERROR(
                                            IF(
                                                INDEX(
                                                    Insumos!C:C,
                                                    MATCH(
                                                        A712&amp;B712,
                                                        Insumos!I:I,
                                                        0)
                                                )="Outro",
                                                INDEX(
                                                    Insumos!F:F,
                                                    MATCH(
                                                        A712&amp;B712,
                                                        Insumos!I:I,
                                                        0)
                                                ),
                                                0
                                            ),
                                            "Não encontrado"),
                                        IFERROR(
                                            INDEX(Y:Y,
                                                MATCH(
                                                    A712&amp;B712,AG:AG,
                                                    0)
                                            ),
                                            "Não encontrado")
                                    )</f>
        <v>2.6558454</v>
      </c>
      <c r="Y712" s="72">
        <f t="shared" si="398"/>
        <v>2.6558454</v>
      </c>
      <c r="Z712" s="72">
        <f>IF(
                            C712="INSUMO",
                            IFERROR(
                                INDEX(
                                    Insumos!F:F,
                                    MATCH(
                                        A712&amp;B712,
                                        Insumos!I:I,
                                        0)
                                ),
                                "Não encontrado"),
                            IFERROR(
                                INDEX(AA:AA,
                                    MATCH(
                                        A712&amp;B712,AG:AG,
                                        0)
                                ),
                                "Não encontrado")
                        )</f>
        <v>82.536056900761196</v>
      </c>
      <c r="AA712" s="72">
        <f t="shared" si="399"/>
        <v>82.536056900761196</v>
      </c>
      <c r="AB712" s="73"/>
      <c r="AC712" s="73"/>
      <c r="AD712" s="70" t="s">
        <v>39</v>
      </c>
      <c r="AE712" s="74"/>
      <c r="AF712" s="74"/>
    </row>
    <row r="713" spans="1:33" x14ac:dyDescent="0.25">
      <c r="A713" s="138" t="s">
        <v>739</v>
      </c>
      <c r="B713" s="60" t="s">
        <v>76</v>
      </c>
      <c r="C713" s="61" t="s">
        <v>86</v>
      </c>
      <c r="D713" s="62" t="s">
        <v>40</v>
      </c>
      <c r="E713" s="62" t="s">
        <v>740</v>
      </c>
      <c r="F713" s="63" t="s">
        <v>78</v>
      </c>
      <c r="G713" s="63">
        <v>1</v>
      </c>
      <c r="H713" s="64">
        <f>IF(
                        C713="INSUMO",
                                        IFERROR(
                                            IF(
                                                INDEX(
                                                    Insumos!C:C,
                                                    MATCH(
                                                        A713&amp;B713,
                                                        Insumos!I:I,
                                                        0)
                                                )="Material",
                                                INDEX(
                                                    Insumos!F:F,
                                                    MATCH(
                                                        A713&amp;B713,
                                                        Insumos!I:I,
                                                        0)
                                                ),
                                                0
                                            ),
                                            "Não encontrado"),
                                        IFERROR(
                                            INDEX(I:I,
                                                MATCH(
                                                    A713&amp;B713,AG:AG,
                                                    0)
                                            ),
                                            "Não encontrado")
                                    )</f>
        <v>2253.4</v>
      </c>
      <c r="I713" s="64">
        <f t="shared" si="389"/>
        <v>2253.4</v>
      </c>
      <c r="J713" s="64">
        <f t="shared" si="390"/>
        <v>178.2264308</v>
      </c>
      <c r="K713" s="64">
        <f t="shared" si="391"/>
        <v>178.2264308</v>
      </c>
      <c r="L713" s="64">
        <f>IF(
                        C713="INSUMO",
                                        IFERROR(
                                            IF(
                                                INDEX(
                                                    Insumos!C:C,
                                                    MATCH(
                                                        A713&amp;B713,
                                                        Insumos!I:I,
                                                        0)
                                                )="Mao_obra",
                                                INDEX(
                                                    Insumos!F:F,
                                                    MATCH(
                                                        A713&amp;B713,
                                                        Insumos!I:I,
                                                        0)
                                                ),
                                                0
                                            ),
                                            "Não encontrado"),
                                        IFERROR(
                                            INDEX(M:M,
                                                MATCH(
                                                    A713&amp;B713,AG:AG,
                                                    0)
                                            ),
                                            "Não encontrado")
                                    )</f>
        <v>155.27643080000001</v>
      </c>
      <c r="M713" s="64">
        <f t="shared" si="392"/>
        <v>155.27643080000001</v>
      </c>
      <c r="N713" s="64">
        <f>IF(
                        C713="INSUMO",
                                        IFERROR(
                                            IF(
                                                INDEX(
                                                    Insumos!C:C,
                                                    MATCH(
                                                        A713&amp;B713,
                                                        Insumos!I:I,
                                                        0)
                                                )="Equipamento",
                                                INDEX(
                                                    Insumos!F:F,
                                                    MATCH(
                                                        A713&amp;B713,
                                                        Insumos!I:I,
                                                        0)
                                                ),
                                                0
                                            ),
                                            "Não encontrado"),
                                        IFERROR(
                                            INDEX(O:O,
                                                MATCH(
                                                    A713&amp;B713,AG:AG,
                                                    0)
                                            ),
                                            "Não encontrado")
                                    )</f>
        <v>0</v>
      </c>
      <c r="O713" s="64">
        <f t="shared" si="393"/>
        <v>0</v>
      </c>
      <c r="P713" s="64">
        <f>IF(
                        C713="INSUMO",
                                        IFERROR(
                                            IF(
                                                INDEX(
                                                    Insumos!C:C,
                                                    MATCH(
                                                        A713&amp;B713,
                                                        Insumos!I:I,
                                                        0)
                                                )="Transporte",
                                                INDEX(
                                                    Insumos!F:F,
                                                    MATCH(
                                                        A713&amp;B713,
                                                        Insumos!I:I,
                                                        0)
                                                ),
                                                0
                                            ),
                                            "Não encontrado"),
                                        IFERROR(
                                            INDEX(Q:Q,
                                                MATCH(
                                                    A713&amp;B713,AG:AG,
                                                    0)
                                            ),
                                            "Não encontrado")
                                    )</f>
        <v>0</v>
      </c>
      <c r="Q713" s="64">
        <f t="shared" si="394"/>
        <v>0</v>
      </c>
      <c r="R713" s="64">
        <f>IF(
                        C713="INSUMO",
                                        IFERROR(
                                            IF(
                                                INDEX(
                                                    Insumos!C:C,
                                                    MATCH(
                                                        A713&amp;B713,
                                                        Insumos!I:I,
                                                        0)
                                                )="Terceirizados",
                                                INDEX(
                                                    Insumos!F:F,
                                                    MATCH(
                                                        A713&amp;B713,
                                                        Insumos!I:I,
                                                        0)
                                                ),
                                                0
                                            ),
                                            "Não encontrado"),
                                        IFERROR(
                                            INDEX(S:S,
                                                MATCH(
                                                    A713&amp;B713,AG:AG,
                                                    0)
                                            ),
                                            "Não encontrado")
                                    )</f>
        <v>0</v>
      </c>
      <c r="S713" s="64">
        <f t="shared" si="395"/>
        <v>0</v>
      </c>
      <c r="T713" s="64">
        <f>IF(
                        C713="INSUMO",
                                        IFERROR(
                                            IF(
                                                INDEX(
                                                    Insumos!C:C,
                                                    MATCH(
                                                        A713&amp;B713,
                                                        Insumos!I:I,
                                                        0)
                                                )="Comissionamento",
                                                INDEX(
                                                    Insumos!F:F,
                                                    MATCH(
                                                        A713&amp;B713,
                                                        Insumos!I:I,
                                                        0)
                                                ),
                                                0
                                            ),
                                            "Não encontrado"),
                                        IFERROR(
                                            INDEX(U:U,
                                                MATCH(
                                                    A713&amp;B713,AG:AG,
                                                    0)
                                            ),
                                            "Não encontrado")
                                    )</f>
        <v>0</v>
      </c>
      <c r="U713" s="64">
        <f t="shared" si="396"/>
        <v>0</v>
      </c>
      <c r="V713" s="64">
        <f>IF(
                        C713="INSUMO",
                                        IFERROR(
                                            IF(
                                                INDEX(
                                                    Insumos!C:C,
                                                    MATCH(
                                                        A713&amp;B713,
                                                        Insumos!I:I,
                                                        0)
                                                )="Verba",
                                                INDEX(
                                                    Insumos!F:F,
                                                    MATCH(
                                                        A713&amp;B713,
                                                        Insumos!I:I,
                                                        0)
                                                ),
                                                0
                                            ),
                                            "Não encontrado"),
                                        IFERROR(
                                            INDEX(W:W,
                                                MATCH(
                                                    A713&amp;B713,AG:AG,
                                                    0)
                                            ),
                                            "Não encontrado")
                                    )</f>
        <v>0</v>
      </c>
      <c r="W713" s="64">
        <f t="shared" si="397"/>
        <v>0</v>
      </c>
      <c r="X713" s="64">
        <f>IF(
                        C713="INSUMO",
                                        IFERROR(
                                            IF(
                                                INDEX(
                                                    Insumos!C:C,
                                                    MATCH(
                                                        A713&amp;B713,
                                                        Insumos!I:I,
                                                        0)
                                                )="Outro",
                                                INDEX(
                                                    Insumos!F:F,
                                                    MATCH(
                                                        A713&amp;B713,
                                                        Insumos!I:I,
                                                        0)
                                                ),
                                                0
                                            ),
                                            "Não encontrado"),
                                        IFERROR(
                                            INDEX(Y:Y,
                                                MATCH(
                                                    A713&amp;B713,AG:AG,
                                                    0)
                                            ),
                                            "Não encontrado")
                                    )</f>
        <v>22.95</v>
      </c>
      <c r="Y713" s="64">
        <f t="shared" si="398"/>
        <v>22.95</v>
      </c>
      <c r="Z713" s="64">
        <f>IF(
                            C713="INSUMO",
                            IFERROR(
                                INDEX(
                                    Insumos!F:F,
                                    MATCH(
                                        A713&amp;B713,
                                        Insumos!I:I,
                                        0)
                                ),
                                "Não encontrado"),
                            IFERROR(
                                INDEX(AA:AA,
                                    MATCH(
                                        A713&amp;B713,AG:AG,
                                        0)
                                ),
                                "Não encontrado")
                        )</f>
        <v>2431.6264308</v>
      </c>
      <c r="AA713" s="64">
        <f t="shared" si="399"/>
        <v>2431.6264308</v>
      </c>
      <c r="AB713" s="65"/>
      <c r="AC713" s="65"/>
      <c r="AD713" s="62" t="s">
        <v>39</v>
      </c>
      <c r="AE713" s="66"/>
      <c r="AF713" s="66"/>
    </row>
    <row r="714" spans="1:33" x14ac:dyDescent="0.25">
      <c r="A714" s="137" t="s">
        <v>191</v>
      </c>
      <c r="B714" s="68" t="s">
        <v>38</v>
      </c>
      <c r="C714" s="69" t="s">
        <v>86</v>
      </c>
      <c r="D714" s="70" t="s">
        <v>40</v>
      </c>
      <c r="E714" s="70" t="s">
        <v>192</v>
      </c>
      <c r="F714" s="71" t="s">
        <v>90</v>
      </c>
      <c r="G714" s="71">
        <v>5</v>
      </c>
      <c r="H714" s="72">
        <f>IF(
                        C714="INSUMO",
                                        IFERROR(
                                            IF(
                                                INDEX(
                                                    Insumos!C:C,
                                                    MATCH(
                                                        A714&amp;B714,
                                                        Insumos!I:I,
                                                        0)
                                                )="Material",
                                                INDEX(
                                                    Insumos!F:F,
                                                    MATCH(
                                                        A714&amp;B714,
                                                        Insumos!I:I,
                                                        0)
                                                ),
                                                0
                                            ),
                                            "Não encontrado"),
                                        IFERROR(
                                            INDEX(I:I,
                                                MATCH(
                                                    A714&amp;B714,AG:AG,
                                                    0)
                                            ),
                                            "Não encontrado")
                                    )</f>
        <v>0</v>
      </c>
      <c r="I714" s="72">
        <f t="shared" si="389"/>
        <v>0</v>
      </c>
      <c r="J714" s="72">
        <f t="shared" si="390"/>
        <v>46.655039200000004</v>
      </c>
      <c r="K714" s="72">
        <f t="shared" si="391"/>
        <v>233.27519600000002</v>
      </c>
      <c r="L714" s="72">
        <f>IF(
                        C714="INSUMO",
                                        IFERROR(
                                            IF(
                                                INDEX(
                                                    Insumos!C:C,
                                                    MATCH(
                                                        A714&amp;B714,
                                                        Insumos!I:I,
                                                        0)
                                                )="Mao_obra",
                                                INDEX(
                                                    Insumos!F:F,
                                                    MATCH(
                                                        A714&amp;B714,
                                                        Insumos!I:I,
                                                        0)
                                                ),
                                                0
                                            ),
                                            "Não encontrado"),
                                        IFERROR(
                                            INDEX(M:M,
                                                MATCH(
                                                    A714&amp;B714,AG:AG,
                                                    0)
                                            ),
                                            "Não encontrado")
                                    )</f>
        <v>41.555039200000003</v>
      </c>
      <c r="M714" s="72">
        <f t="shared" si="392"/>
        <v>207.77519600000002</v>
      </c>
      <c r="N714" s="72">
        <f>IF(
                        C714="INSUMO",
                                        IFERROR(
                                            IF(
                                                INDEX(
                                                    Insumos!C:C,
                                                    MATCH(
                                                        A714&amp;B714,
                                                        Insumos!I:I,
                                                        0)
                                                )="Equipamento",
                                                INDEX(
                                                    Insumos!F:F,
                                                    MATCH(
                                                        A714&amp;B714,
                                                        Insumos!I:I,
                                                        0)
                                                ),
                                                0
                                            ),
                                            "Não encontrado"),
                                        IFERROR(
                                            INDEX(O:O,
                                                MATCH(
                                                    A714&amp;B714,AG:AG,
                                                    0)
                                            ),
                                            "Não encontrado")
                                    )</f>
        <v>0</v>
      </c>
      <c r="O714" s="72">
        <f t="shared" si="393"/>
        <v>0</v>
      </c>
      <c r="P714" s="72">
        <f>IF(
                        C714="INSUMO",
                                        IFERROR(
                                            IF(
                                                INDEX(
                                                    Insumos!C:C,
                                                    MATCH(
                                                        A714&amp;B714,
                                                        Insumos!I:I,
                                                        0)
                                                )="Transporte",
                                                INDEX(
                                                    Insumos!F:F,
                                                    MATCH(
                                                        A714&amp;B714,
                                                        Insumos!I:I,
                                                        0)
                                                ),
                                                0
                                            ),
                                            "Não encontrado"),
                                        IFERROR(
                                            INDEX(Q:Q,
                                                MATCH(
                                                    A714&amp;B714,AG:AG,
                                                    0)
                                            ),
                                            "Não encontrado")
                                    )</f>
        <v>0</v>
      </c>
      <c r="Q714" s="72">
        <f t="shared" si="394"/>
        <v>0</v>
      </c>
      <c r="R714" s="72">
        <f>IF(
                        C714="INSUMO",
                                        IFERROR(
                                            IF(
                                                INDEX(
                                                    Insumos!C:C,
                                                    MATCH(
                                                        A714&amp;B714,
                                                        Insumos!I:I,
                                                        0)
                                                )="Terceirizados",
                                                INDEX(
                                                    Insumos!F:F,
                                                    MATCH(
                                                        A714&amp;B714,
                                                        Insumos!I:I,
                                                        0)
                                                ),
                                                0
                                            ),
                                            "Não encontrado"),
                                        IFERROR(
                                            INDEX(S:S,
                                                MATCH(
                                                    A714&amp;B714,AG:AG,
                                                    0)
                                            ),
                                            "Não encontrado")
                                    )</f>
        <v>0</v>
      </c>
      <c r="S714" s="72">
        <f t="shared" si="395"/>
        <v>0</v>
      </c>
      <c r="T714" s="72">
        <f>IF(
                        C714="INSUMO",
                                        IFERROR(
                                            IF(
                                                INDEX(
                                                    Insumos!C:C,
                                                    MATCH(
                                                        A714&amp;B714,
                                                        Insumos!I:I,
                                                        0)
                                                )="Comissionamento",
                                                INDEX(
                                                    Insumos!F:F,
                                                    MATCH(
                                                        A714&amp;B714,
                                                        Insumos!I:I,
                                                        0)
                                                ),
                                                0
                                            ),
                                            "Não encontrado"),
                                        IFERROR(
                                            INDEX(U:U,
                                                MATCH(
                                                    A714&amp;B714,AG:AG,
                                                    0)
                                            ),
                                            "Não encontrado")
                                    )</f>
        <v>0</v>
      </c>
      <c r="U714" s="72">
        <f t="shared" si="396"/>
        <v>0</v>
      </c>
      <c r="V714" s="72">
        <f>IF(
                        C714="INSUMO",
                                        IFERROR(
                                            IF(
                                                INDEX(
                                                    Insumos!C:C,
                                                    MATCH(
                                                        A714&amp;B714,
                                                        Insumos!I:I,
                                                        0)
                                                )="Verba",
                                                INDEX(
                                                    Insumos!F:F,
                                                    MATCH(
                                                        A714&amp;B714,
                                                        Insumos!I:I,
                                                        0)
                                                ),
                                                0
                                            ),
                                            "Não encontrado"),
                                        IFERROR(
                                            INDEX(W:W,
                                                MATCH(
                                                    A714&amp;B714,AG:AG,
                                                    0)
                                            ),
                                            "Não encontrado")
                                    )</f>
        <v>0</v>
      </c>
      <c r="W714" s="72">
        <f t="shared" si="397"/>
        <v>0</v>
      </c>
      <c r="X714" s="72">
        <f>IF(
                        C714="INSUMO",
                                        IFERROR(
                                            IF(
                                                INDEX(
                                                    Insumos!C:C,
                                                    MATCH(
                                                        A714&amp;B714,
                                                        Insumos!I:I,
                                                        0)
                                                )="Outro",
                                                INDEX(
                                                    Insumos!F:F,
                                                    MATCH(
                                                        A714&amp;B714,
                                                        Insumos!I:I,
                                                        0)
                                                ),
                                                0
                                            ),
                                            "Não encontrado"),
                                        IFERROR(
                                            INDEX(Y:Y,
                                                MATCH(
                                                    A714&amp;B714,AG:AG,
                                                    0)
                                            ),
                                            "Não encontrado")
                                    )</f>
        <v>5.0999999999999996</v>
      </c>
      <c r="Y714" s="72">
        <f t="shared" si="398"/>
        <v>25.5</v>
      </c>
      <c r="Z714" s="72">
        <f>IF(
                            C714="INSUMO",
                            IFERROR(
                                INDEX(
                                    Insumos!F:F,
                                    MATCH(
                                        A714&amp;B714,
                                        Insumos!I:I,
                                        0)
                                ),
                                "Não encontrado"),
                            IFERROR(
                                INDEX(AA:AA,
                                    MATCH(
                                        A714&amp;B714,AG:AG,
                                        0)
                                ),
                                "Não encontrado")
                        )</f>
        <v>46.655039200000004</v>
      </c>
      <c r="AA714" s="72">
        <f t="shared" si="399"/>
        <v>233.27519600000002</v>
      </c>
      <c r="AB714" s="73"/>
      <c r="AC714" s="73"/>
      <c r="AD714" s="70" t="s">
        <v>39</v>
      </c>
      <c r="AE714" s="74"/>
      <c r="AF714" s="74"/>
    </row>
    <row r="715" spans="1:33" x14ac:dyDescent="0.25">
      <c r="A715" s="138" t="s">
        <v>782</v>
      </c>
      <c r="B715" s="60" t="s">
        <v>38</v>
      </c>
      <c r="C715" s="61" t="s">
        <v>45</v>
      </c>
      <c r="D715" s="62" t="s">
        <v>40</v>
      </c>
      <c r="E715" s="62" t="s">
        <v>783</v>
      </c>
      <c r="F715" s="63" t="s">
        <v>78</v>
      </c>
      <c r="G715" s="63">
        <v>4</v>
      </c>
      <c r="H715" s="64">
        <f>IF(
                        C715="INSUMO",
                                        IFERROR(
                                            IF(
                                                INDEX(
                                                    Insumos!C:C,
                                                    MATCH(
                                                        A715&amp;B715,
                                                        Insumos!I:I,
                                                        0)
                                                )="Material",
                                                INDEX(
                                                    Insumos!F:F,
                                                    MATCH(
                                                        A715&amp;B715,
                                                        Insumos!I:I,
                                                        0)
                                                ),
                                                0
                                            ),
                                            "Não encontrado"),
                                        IFERROR(
                                            INDEX(I:I,
                                                MATCH(
                                                    A715&amp;B715,AG:AG,
                                                    0)
                                            ),
                                            "Não encontrado")
                                    )</f>
        <v>4.17</v>
      </c>
      <c r="I715" s="64">
        <f t="shared" si="389"/>
        <v>16.68</v>
      </c>
      <c r="J715" s="64">
        <f t="shared" si="390"/>
        <v>0</v>
      </c>
      <c r="K715" s="64">
        <f t="shared" si="391"/>
        <v>0</v>
      </c>
      <c r="L715" s="64">
        <f>IF(
                        C715="INSUMO",
                                        IFERROR(
                                            IF(
                                                INDEX(
                                                    Insumos!C:C,
                                                    MATCH(
                                                        A715&amp;B715,
                                                        Insumos!I:I,
                                                        0)
                                                )="Mao_obra",
                                                INDEX(
                                                    Insumos!F:F,
                                                    MATCH(
                                                        A715&amp;B715,
                                                        Insumos!I:I,
                                                        0)
                                                ),
                                                0
                                            ),
                                            "Não encontrado"),
                                        IFERROR(
                                            INDEX(M:M,
                                                MATCH(
                                                    A715&amp;B715,AG:AG,
                                                    0)
                                            ),
                                            "Não encontrado")
                                    )</f>
        <v>0</v>
      </c>
      <c r="M715" s="64">
        <f t="shared" si="392"/>
        <v>0</v>
      </c>
      <c r="N715" s="64">
        <f>IF(
                        C715="INSUMO",
                                        IFERROR(
                                            IF(
                                                INDEX(
                                                    Insumos!C:C,
                                                    MATCH(
                                                        A715&amp;B715,
                                                        Insumos!I:I,
                                                        0)
                                                )="Equipamento",
                                                INDEX(
                                                    Insumos!F:F,
                                                    MATCH(
                                                        A715&amp;B715,
                                                        Insumos!I:I,
                                                        0)
                                                ),
                                                0
                                            ),
                                            "Não encontrado"),
                                        IFERROR(
                                            INDEX(O:O,
                                                MATCH(
                                                    A715&amp;B715,AG:AG,
                                                    0)
                                            ),
                                            "Não encontrado")
                                    )</f>
        <v>0</v>
      </c>
      <c r="O715" s="64">
        <f t="shared" si="393"/>
        <v>0</v>
      </c>
      <c r="P715" s="64">
        <f>IF(
                        C715="INSUMO",
                                        IFERROR(
                                            IF(
                                                INDEX(
                                                    Insumos!C:C,
                                                    MATCH(
                                                        A715&amp;B715,
                                                        Insumos!I:I,
                                                        0)
                                                )="Transporte",
                                                INDEX(
                                                    Insumos!F:F,
                                                    MATCH(
                                                        A715&amp;B715,
                                                        Insumos!I:I,
                                                        0)
                                                ),
                                                0
                                            ),
                                            "Não encontrado"),
                                        IFERROR(
                                            INDEX(Q:Q,
                                                MATCH(
                                                    A715&amp;B715,AG:AG,
                                                    0)
                                            ),
                                            "Não encontrado")
                                    )</f>
        <v>0</v>
      </c>
      <c r="Q715" s="64">
        <f t="shared" si="394"/>
        <v>0</v>
      </c>
      <c r="R715" s="64">
        <f>IF(
                        C715="INSUMO",
                                        IFERROR(
                                            IF(
                                                INDEX(
                                                    Insumos!C:C,
                                                    MATCH(
                                                        A715&amp;B715,
                                                        Insumos!I:I,
                                                        0)
                                                )="Terceirizados",
                                                INDEX(
                                                    Insumos!F:F,
                                                    MATCH(
                                                        A715&amp;B715,
                                                        Insumos!I:I,
                                                        0)
                                                ),
                                                0
                                            ),
                                            "Não encontrado"),
                                        IFERROR(
                                            INDEX(S:S,
                                                MATCH(
                                                    A715&amp;B715,AG:AG,
                                                    0)
                                            ),
                                            "Não encontrado")
                                    )</f>
        <v>0</v>
      </c>
      <c r="S715" s="64">
        <f t="shared" si="395"/>
        <v>0</v>
      </c>
      <c r="T715" s="64">
        <f>IF(
                        C715="INSUMO",
                                        IFERROR(
                                            IF(
                                                INDEX(
                                                    Insumos!C:C,
                                                    MATCH(
                                                        A715&amp;B715,
                                                        Insumos!I:I,
                                                        0)
                                                )="Comissionamento",
                                                INDEX(
                                                    Insumos!F:F,
                                                    MATCH(
                                                        A715&amp;B715,
                                                        Insumos!I:I,
                                                        0)
                                                ),
                                                0
                                            ),
                                            "Não encontrado"),
                                        IFERROR(
                                            INDEX(U:U,
                                                MATCH(
                                                    A715&amp;B715,AG:AG,
                                                    0)
                                            ),
                                            "Não encontrado")
                                    )</f>
        <v>0</v>
      </c>
      <c r="U715" s="64">
        <f t="shared" si="396"/>
        <v>0</v>
      </c>
      <c r="V715" s="64">
        <f>IF(
                        C715="INSUMO",
                                        IFERROR(
                                            IF(
                                                INDEX(
                                                    Insumos!C:C,
                                                    MATCH(
                                                        A715&amp;B715,
                                                        Insumos!I:I,
                                                        0)
                                                )="Verba",
                                                INDEX(
                                                    Insumos!F:F,
                                                    MATCH(
                                                        A715&amp;B715,
                                                        Insumos!I:I,
                                                        0)
                                                ),
                                                0
                                            ),
                                            "Não encontrado"),
                                        IFERROR(
                                            INDEX(W:W,
                                                MATCH(
                                                    A715&amp;B715,AG:AG,
                                                    0)
                                            ),
                                            "Não encontrado")
                                    )</f>
        <v>0</v>
      </c>
      <c r="W715" s="64">
        <f t="shared" si="397"/>
        <v>0</v>
      </c>
      <c r="X715" s="64">
        <f>IF(
                        C715="INSUMO",
                                        IFERROR(
                                            IF(
                                                INDEX(
                                                    Insumos!C:C,
                                                    MATCH(
                                                        A715&amp;B715,
                                                        Insumos!I:I,
                                                        0)
                                                )="Outro",
                                                INDEX(
                                                    Insumos!F:F,
                                                    MATCH(
                                                        A715&amp;B715,
                                                        Insumos!I:I,
                                                        0)
                                                ),
                                                0
                                            ),
                                            "Não encontrado"),
                                        IFERROR(
                                            INDEX(Y:Y,
                                                MATCH(
                                                    A715&amp;B715,AG:AG,
                                                    0)
                                            ),
                                            "Não encontrado")
                                    )</f>
        <v>0</v>
      </c>
      <c r="Y715" s="64">
        <f t="shared" si="398"/>
        <v>0</v>
      </c>
      <c r="Z715" s="64">
        <f>IF(
                            C715="INSUMO",
                            IFERROR(
                                INDEX(
                                    Insumos!F:F,
                                    MATCH(
                                        A715&amp;B715,
                                        Insumos!I:I,
                                        0)
                                ),
                                "Não encontrado"),
                            IFERROR(
                                INDEX(AA:AA,
                                    MATCH(
                                        A715&amp;B715,AG:AG,
                                        0)
                                ),
                                "Não encontrado")
                        )</f>
        <v>4.17</v>
      </c>
      <c r="AA715" s="64">
        <f t="shared" si="399"/>
        <v>16.68</v>
      </c>
      <c r="AB715" s="65"/>
      <c r="AC715" s="65"/>
      <c r="AD715" s="62" t="s">
        <v>39</v>
      </c>
      <c r="AE715" s="66"/>
      <c r="AF715" s="66"/>
    </row>
    <row r="716" spans="1:33" x14ac:dyDescent="0.25">
      <c r="A716" s="137" t="s">
        <v>609</v>
      </c>
      <c r="B716" s="68" t="s">
        <v>38</v>
      </c>
      <c r="C716" s="69" t="s">
        <v>45</v>
      </c>
      <c r="D716" s="70" t="s">
        <v>40</v>
      </c>
      <c r="E716" s="70" t="s">
        <v>610</v>
      </c>
      <c r="F716" s="71" t="s">
        <v>78</v>
      </c>
      <c r="G716" s="71">
        <v>2</v>
      </c>
      <c r="H716" s="72">
        <f>IF(
                        C716="INSUMO",
                                        IFERROR(
                                            IF(
                                                INDEX(
                                                    Insumos!C:C,
                                                    MATCH(
                                                        A716&amp;B716,
                                                        Insumos!I:I,
                                                        0)
                                                )="Material",
                                                INDEX(
                                                    Insumos!F:F,
                                                    MATCH(
                                                        A716&amp;B716,
                                                        Insumos!I:I,
                                                        0)
                                                ),
                                                0
                                            ),
                                            "Não encontrado"),
                                        IFERROR(
                                            INDEX(I:I,
                                                MATCH(
                                                    A716&amp;B716,AG:AG,
                                                    0)
                                            ),
                                            "Não encontrado")
                                    )</f>
        <v>21.87</v>
      </c>
      <c r="I716" s="72">
        <f t="shared" si="389"/>
        <v>43.74</v>
      </c>
      <c r="J716" s="72">
        <f t="shared" si="390"/>
        <v>0</v>
      </c>
      <c r="K716" s="72">
        <f t="shared" si="391"/>
        <v>0</v>
      </c>
      <c r="L716" s="72">
        <f>IF(
                        C716="INSUMO",
                                        IFERROR(
                                            IF(
                                                INDEX(
                                                    Insumos!C:C,
                                                    MATCH(
                                                        A716&amp;B716,
                                                        Insumos!I:I,
                                                        0)
                                                )="Mao_obra",
                                                INDEX(
                                                    Insumos!F:F,
                                                    MATCH(
                                                        A716&amp;B716,
                                                        Insumos!I:I,
                                                        0)
                                                ),
                                                0
                                            ),
                                            "Não encontrado"),
                                        IFERROR(
                                            INDEX(M:M,
                                                MATCH(
                                                    A716&amp;B716,AG:AG,
                                                    0)
                                            ),
                                            "Não encontrado")
                                    )</f>
        <v>0</v>
      </c>
      <c r="M716" s="72">
        <f t="shared" si="392"/>
        <v>0</v>
      </c>
      <c r="N716" s="72">
        <f>IF(
                        C716="INSUMO",
                                        IFERROR(
                                            IF(
                                                INDEX(
                                                    Insumos!C:C,
                                                    MATCH(
                                                        A716&amp;B716,
                                                        Insumos!I:I,
                                                        0)
                                                )="Equipamento",
                                                INDEX(
                                                    Insumos!F:F,
                                                    MATCH(
                                                        A716&amp;B716,
                                                        Insumos!I:I,
                                                        0)
                                                ),
                                                0
                                            ),
                                            "Não encontrado"),
                                        IFERROR(
                                            INDEX(O:O,
                                                MATCH(
                                                    A716&amp;B716,AG:AG,
                                                    0)
                                            ),
                                            "Não encontrado")
                                    )</f>
        <v>0</v>
      </c>
      <c r="O716" s="72">
        <f t="shared" si="393"/>
        <v>0</v>
      </c>
      <c r="P716" s="72">
        <f>IF(
                        C716="INSUMO",
                                        IFERROR(
                                            IF(
                                                INDEX(
                                                    Insumos!C:C,
                                                    MATCH(
                                                        A716&amp;B716,
                                                        Insumos!I:I,
                                                        0)
                                                )="Transporte",
                                                INDEX(
                                                    Insumos!F:F,
                                                    MATCH(
                                                        A716&amp;B716,
                                                        Insumos!I:I,
                                                        0)
                                                ),
                                                0
                                            ),
                                            "Não encontrado"),
                                        IFERROR(
                                            INDEX(Q:Q,
                                                MATCH(
                                                    A716&amp;B716,AG:AG,
                                                    0)
                                            ),
                                            "Não encontrado")
                                    )</f>
        <v>0</v>
      </c>
      <c r="Q716" s="72">
        <f t="shared" si="394"/>
        <v>0</v>
      </c>
      <c r="R716" s="72">
        <f>IF(
                        C716="INSUMO",
                                        IFERROR(
                                            IF(
                                                INDEX(
                                                    Insumos!C:C,
                                                    MATCH(
                                                        A716&amp;B716,
                                                        Insumos!I:I,
                                                        0)
                                                )="Terceirizados",
                                                INDEX(
                                                    Insumos!F:F,
                                                    MATCH(
                                                        A716&amp;B716,
                                                        Insumos!I:I,
                                                        0)
                                                ),
                                                0
                                            ),
                                            "Não encontrado"),
                                        IFERROR(
                                            INDEX(S:S,
                                                MATCH(
                                                    A716&amp;B716,AG:AG,
                                                    0)
                                            ),
                                            "Não encontrado")
                                    )</f>
        <v>0</v>
      </c>
      <c r="S716" s="72">
        <f t="shared" si="395"/>
        <v>0</v>
      </c>
      <c r="T716" s="72">
        <f>IF(
                        C716="INSUMO",
                                        IFERROR(
                                            IF(
                                                INDEX(
                                                    Insumos!C:C,
                                                    MATCH(
                                                        A716&amp;B716,
                                                        Insumos!I:I,
                                                        0)
                                                )="Comissionamento",
                                                INDEX(
                                                    Insumos!F:F,
                                                    MATCH(
                                                        A716&amp;B716,
                                                        Insumos!I:I,
                                                        0)
                                                ),
                                                0
                                            ),
                                            "Não encontrado"),
                                        IFERROR(
                                            INDEX(U:U,
                                                MATCH(
                                                    A716&amp;B716,AG:AG,
                                                    0)
                                            ),
                                            "Não encontrado")
                                    )</f>
        <v>0</v>
      </c>
      <c r="U716" s="72">
        <f t="shared" si="396"/>
        <v>0</v>
      </c>
      <c r="V716" s="72">
        <f>IF(
                        C716="INSUMO",
                                        IFERROR(
                                            IF(
                                                INDEX(
                                                    Insumos!C:C,
                                                    MATCH(
                                                        A716&amp;B716,
                                                        Insumos!I:I,
                                                        0)
                                                )="Verba",
                                                INDEX(
                                                    Insumos!F:F,
                                                    MATCH(
                                                        A716&amp;B716,
                                                        Insumos!I:I,
                                                        0)
                                                ),
                                                0
                                            ),
                                            "Não encontrado"),
                                        IFERROR(
                                            INDEX(W:W,
                                                MATCH(
                                                    A716&amp;B716,AG:AG,
                                                    0)
                                            ),
                                            "Não encontrado")
                                    )</f>
        <v>0</v>
      </c>
      <c r="W716" s="72">
        <f t="shared" si="397"/>
        <v>0</v>
      </c>
      <c r="X716" s="72">
        <f>IF(
                        C716="INSUMO",
                                        IFERROR(
                                            IF(
                                                INDEX(
                                                    Insumos!C:C,
                                                    MATCH(
                                                        A716&amp;B716,
                                                        Insumos!I:I,
                                                        0)
                                                )="Outro",
                                                INDEX(
                                                    Insumos!F:F,
                                                    MATCH(
                                                        A716&amp;B716,
                                                        Insumos!I:I,
                                                        0)
                                                ),
                                                0
                                            ),
                                            "Não encontrado"),
                                        IFERROR(
                                            INDEX(Y:Y,
                                                MATCH(
                                                    A716&amp;B716,AG:AG,
                                                    0)
                                            ),
                                            "Não encontrado")
                                    )</f>
        <v>0</v>
      </c>
      <c r="Y716" s="72">
        <f t="shared" si="398"/>
        <v>0</v>
      </c>
      <c r="Z716" s="72">
        <f>IF(
                            C716="INSUMO",
                            IFERROR(
                                INDEX(
                                    Insumos!F:F,
                                    MATCH(
                                        A716&amp;B716,
                                        Insumos!I:I,
                                        0)
                                ),
                                "Não encontrado"),
                            IFERROR(
                                INDEX(AA:AA,
                                    MATCH(
                                        A716&amp;B716,AG:AG,
                                        0)
                                ),
                                "Não encontrado")
                        )</f>
        <v>21.87</v>
      </c>
      <c r="AA716" s="72">
        <f t="shared" si="399"/>
        <v>43.74</v>
      </c>
      <c r="AB716" s="73"/>
      <c r="AC716" s="73"/>
      <c r="AD716" s="70" t="s">
        <v>39</v>
      </c>
      <c r="AE716" s="74"/>
      <c r="AF716" s="74"/>
    </row>
    <row r="717" spans="1:33" x14ac:dyDescent="0.25">
      <c r="A717" s="138" t="s">
        <v>784</v>
      </c>
      <c r="B717" s="60" t="s">
        <v>76</v>
      </c>
      <c r="C717" s="61" t="s">
        <v>45</v>
      </c>
      <c r="D717" s="62" t="s">
        <v>40</v>
      </c>
      <c r="E717" s="62" t="s">
        <v>785</v>
      </c>
      <c r="F717" s="63" t="s">
        <v>78</v>
      </c>
      <c r="G717" s="63">
        <v>6</v>
      </c>
      <c r="H717" s="64">
        <f>IF(
                        C717="INSUMO",
                                        IFERROR(
                                            IF(
                                                INDEX(
                                                    Insumos!C:C,
                                                    MATCH(
                                                        A717&amp;B717,
                                                        Insumos!I:I,
                                                        0)
                                                )="Material",
                                                INDEX(
                                                    Insumos!F:F,
                                                    MATCH(
                                                        A717&amp;B717,
                                                        Insumos!I:I,
                                                        0)
                                                ),
                                                0
                                            ),
                                            "Não encontrado"),
                                        IFERROR(
                                            INDEX(I:I,
                                                MATCH(
                                                    A717&amp;B717,AG:AG,
                                                    0)
                                            ),
                                            "Não encontrado")
                                    )</f>
        <v>27.9</v>
      </c>
      <c r="I717" s="64">
        <f t="shared" si="389"/>
        <v>167.39999999999998</v>
      </c>
      <c r="J717" s="64">
        <f t="shared" si="390"/>
        <v>0</v>
      </c>
      <c r="K717" s="64">
        <f t="shared" si="391"/>
        <v>0</v>
      </c>
      <c r="L717" s="64">
        <f>IF(
                        C717="INSUMO",
                                        IFERROR(
                                            IF(
                                                INDEX(
                                                    Insumos!C:C,
                                                    MATCH(
                                                        A717&amp;B717,
                                                        Insumos!I:I,
                                                        0)
                                                )="Mao_obra",
                                                INDEX(
                                                    Insumos!F:F,
                                                    MATCH(
                                                        A717&amp;B717,
                                                        Insumos!I:I,
                                                        0)
                                                ),
                                                0
                                            ),
                                            "Não encontrado"),
                                        IFERROR(
                                            INDEX(M:M,
                                                MATCH(
                                                    A717&amp;B717,AG:AG,
                                                    0)
                                            ),
                                            "Não encontrado")
                                    )</f>
        <v>0</v>
      </c>
      <c r="M717" s="64">
        <f t="shared" si="392"/>
        <v>0</v>
      </c>
      <c r="N717" s="64">
        <f>IF(
                        C717="INSUMO",
                                        IFERROR(
                                            IF(
                                                INDEX(
                                                    Insumos!C:C,
                                                    MATCH(
                                                        A717&amp;B717,
                                                        Insumos!I:I,
                                                        0)
                                                )="Equipamento",
                                                INDEX(
                                                    Insumos!F:F,
                                                    MATCH(
                                                        A717&amp;B717,
                                                        Insumos!I:I,
                                                        0)
                                                ),
                                                0
                                            ),
                                            "Não encontrado"),
                                        IFERROR(
                                            INDEX(O:O,
                                                MATCH(
                                                    A717&amp;B717,AG:AG,
                                                    0)
                                            ),
                                            "Não encontrado")
                                    )</f>
        <v>0</v>
      </c>
      <c r="O717" s="64">
        <f t="shared" si="393"/>
        <v>0</v>
      </c>
      <c r="P717" s="64">
        <f>IF(
                        C717="INSUMO",
                                        IFERROR(
                                            IF(
                                                INDEX(
                                                    Insumos!C:C,
                                                    MATCH(
                                                        A717&amp;B717,
                                                        Insumos!I:I,
                                                        0)
                                                )="Transporte",
                                                INDEX(
                                                    Insumos!F:F,
                                                    MATCH(
                                                        A717&amp;B717,
                                                        Insumos!I:I,
                                                        0)
                                                ),
                                                0
                                            ),
                                            "Não encontrado"),
                                        IFERROR(
                                            INDEX(Q:Q,
                                                MATCH(
                                                    A717&amp;B717,AG:AG,
                                                    0)
                                            ),
                                            "Não encontrado")
                                    )</f>
        <v>0</v>
      </c>
      <c r="Q717" s="64">
        <f t="shared" si="394"/>
        <v>0</v>
      </c>
      <c r="R717" s="64">
        <f>IF(
                        C717="INSUMO",
                                        IFERROR(
                                            IF(
                                                INDEX(
                                                    Insumos!C:C,
                                                    MATCH(
                                                        A717&amp;B717,
                                                        Insumos!I:I,
                                                        0)
                                                )="Terceirizados",
                                                INDEX(
                                                    Insumos!F:F,
                                                    MATCH(
                                                        A717&amp;B717,
                                                        Insumos!I:I,
                                                        0)
                                                ),
                                                0
                                            ),
                                            "Não encontrado"),
                                        IFERROR(
                                            INDEX(S:S,
                                                MATCH(
                                                    A717&amp;B717,AG:AG,
                                                    0)
                                            ),
                                            "Não encontrado")
                                    )</f>
        <v>0</v>
      </c>
      <c r="S717" s="64">
        <f t="shared" si="395"/>
        <v>0</v>
      </c>
      <c r="T717" s="64">
        <f>IF(
                        C717="INSUMO",
                                        IFERROR(
                                            IF(
                                                INDEX(
                                                    Insumos!C:C,
                                                    MATCH(
                                                        A717&amp;B717,
                                                        Insumos!I:I,
                                                        0)
                                                )="Comissionamento",
                                                INDEX(
                                                    Insumos!F:F,
                                                    MATCH(
                                                        A717&amp;B717,
                                                        Insumos!I:I,
                                                        0)
                                                ),
                                                0
                                            ),
                                            "Não encontrado"),
                                        IFERROR(
                                            INDEX(U:U,
                                                MATCH(
                                                    A717&amp;B717,AG:AG,
                                                    0)
                                            ),
                                            "Não encontrado")
                                    )</f>
        <v>0</v>
      </c>
      <c r="U717" s="64">
        <f t="shared" si="396"/>
        <v>0</v>
      </c>
      <c r="V717" s="64">
        <f>IF(
                        C717="INSUMO",
                                        IFERROR(
                                            IF(
                                                INDEX(
                                                    Insumos!C:C,
                                                    MATCH(
                                                        A717&amp;B717,
                                                        Insumos!I:I,
                                                        0)
                                                )="Verba",
                                                INDEX(
                                                    Insumos!F:F,
                                                    MATCH(
                                                        A717&amp;B717,
                                                        Insumos!I:I,
                                                        0)
                                                ),
                                                0
                                            ),
                                            "Não encontrado"),
                                        IFERROR(
                                            INDEX(W:W,
                                                MATCH(
                                                    A717&amp;B717,AG:AG,
                                                    0)
                                            ),
                                            "Não encontrado")
                                    )</f>
        <v>0</v>
      </c>
      <c r="W717" s="64">
        <f t="shared" si="397"/>
        <v>0</v>
      </c>
      <c r="X717" s="64">
        <f>IF(
                        C717="INSUMO",
                                        IFERROR(
                                            IF(
                                                INDEX(
                                                    Insumos!C:C,
                                                    MATCH(
                                                        A717&amp;B717,
                                                        Insumos!I:I,
                                                        0)
                                                )="Outro",
                                                INDEX(
                                                    Insumos!F:F,
                                                    MATCH(
                                                        A717&amp;B717,
                                                        Insumos!I:I,
                                                        0)
                                                ),
                                                0
                                            ),
                                            "Não encontrado"),
                                        IFERROR(
                                            INDEX(Y:Y,
                                                MATCH(
                                                    A717&amp;B717,AG:AG,
                                                    0)
                                            ),
                                            "Não encontrado")
                                    )</f>
        <v>0</v>
      </c>
      <c r="Y717" s="64">
        <f t="shared" si="398"/>
        <v>0</v>
      </c>
      <c r="Z717" s="64">
        <f>IF(
                            C717="INSUMO",
                            IFERROR(
                                INDEX(
                                    Insumos!F:F,
                                    MATCH(
                                        A717&amp;B717,
                                        Insumos!I:I,
                                        0)
                                ),
                                "Não encontrado"),
                            IFERROR(
                                INDEX(AA:AA,
                                    MATCH(
                                        A717&amp;B717,AG:AG,
                                        0)
                                ),
                                "Não encontrado")
                        )</f>
        <v>27.9</v>
      </c>
      <c r="AA717" s="64">
        <f t="shared" si="399"/>
        <v>167.39999999999998</v>
      </c>
      <c r="AB717" s="65"/>
      <c r="AC717" s="65"/>
      <c r="AD717" s="62" t="s">
        <v>39</v>
      </c>
      <c r="AE717" s="66"/>
      <c r="AF717" s="66"/>
    </row>
    <row r="718" spans="1:33" x14ac:dyDescent="0.25">
      <c r="A718" s="137" t="s">
        <v>786</v>
      </c>
      <c r="B718" s="68" t="s">
        <v>76</v>
      </c>
      <c r="C718" s="69" t="s">
        <v>45</v>
      </c>
      <c r="D718" s="70" t="s">
        <v>40</v>
      </c>
      <c r="E718" s="70" t="s">
        <v>787</v>
      </c>
      <c r="F718" s="71" t="s">
        <v>78</v>
      </c>
      <c r="G718" s="71">
        <v>2</v>
      </c>
      <c r="H718" s="72">
        <f>IF(
                        C718="INSUMO",
                                        IFERROR(
                                            IF(
                                                INDEX(
                                                    Insumos!C:C,
                                                    MATCH(
                                                        A718&amp;B718,
                                                        Insumos!I:I,
                                                        0)
                                                )="Material",
                                                INDEX(
                                                    Insumos!F:F,
                                                    MATCH(
                                                        A718&amp;B718,
                                                        Insumos!I:I,
                                                        0)
                                                ),
                                                0
                                            ),
                                            "Não encontrado"),
                                        IFERROR(
                                            INDEX(I:I,
                                                MATCH(
                                                    A718&amp;B718,AG:AG,
                                                    0)
                                            ),
                                            "Não encontrado")
                                    )</f>
        <v>386.1</v>
      </c>
      <c r="I718" s="72">
        <f t="shared" si="389"/>
        <v>772.2</v>
      </c>
      <c r="J718" s="72">
        <f t="shared" si="390"/>
        <v>0</v>
      </c>
      <c r="K718" s="72">
        <f t="shared" si="391"/>
        <v>0</v>
      </c>
      <c r="L718" s="72">
        <f>IF(
                        C718="INSUMO",
                                        IFERROR(
                                            IF(
                                                INDEX(
                                                    Insumos!C:C,
                                                    MATCH(
                                                        A718&amp;B718,
                                                        Insumos!I:I,
                                                        0)
                                                )="Mao_obra",
                                                INDEX(
                                                    Insumos!F:F,
                                                    MATCH(
                                                        A718&amp;B718,
                                                        Insumos!I:I,
                                                        0)
                                                ),
                                                0
                                            ),
                                            "Não encontrado"),
                                        IFERROR(
                                            INDEX(M:M,
                                                MATCH(
                                                    A718&amp;B718,AG:AG,
                                                    0)
                                            ),
                                            "Não encontrado")
                                    )</f>
        <v>0</v>
      </c>
      <c r="M718" s="72">
        <f t="shared" si="392"/>
        <v>0</v>
      </c>
      <c r="N718" s="72">
        <f>IF(
                        C718="INSUMO",
                                        IFERROR(
                                            IF(
                                                INDEX(
                                                    Insumos!C:C,
                                                    MATCH(
                                                        A718&amp;B718,
                                                        Insumos!I:I,
                                                        0)
                                                )="Equipamento",
                                                INDEX(
                                                    Insumos!F:F,
                                                    MATCH(
                                                        A718&amp;B718,
                                                        Insumos!I:I,
                                                        0)
                                                ),
                                                0
                                            ),
                                            "Não encontrado"),
                                        IFERROR(
                                            INDEX(O:O,
                                                MATCH(
                                                    A718&amp;B718,AG:AG,
                                                    0)
                                            ),
                                            "Não encontrado")
                                    )</f>
        <v>0</v>
      </c>
      <c r="O718" s="72">
        <f t="shared" si="393"/>
        <v>0</v>
      </c>
      <c r="P718" s="72">
        <f>IF(
                        C718="INSUMO",
                                        IFERROR(
                                            IF(
                                                INDEX(
                                                    Insumos!C:C,
                                                    MATCH(
                                                        A718&amp;B718,
                                                        Insumos!I:I,
                                                        0)
                                                )="Transporte",
                                                INDEX(
                                                    Insumos!F:F,
                                                    MATCH(
                                                        A718&amp;B718,
                                                        Insumos!I:I,
                                                        0)
                                                ),
                                                0
                                            ),
                                            "Não encontrado"),
                                        IFERROR(
                                            INDEX(Q:Q,
                                                MATCH(
                                                    A718&amp;B718,AG:AG,
                                                    0)
                                            ),
                                            "Não encontrado")
                                    )</f>
        <v>0</v>
      </c>
      <c r="Q718" s="72">
        <f t="shared" si="394"/>
        <v>0</v>
      </c>
      <c r="R718" s="72">
        <f>IF(
                        C718="INSUMO",
                                        IFERROR(
                                            IF(
                                                INDEX(
                                                    Insumos!C:C,
                                                    MATCH(
                                                        A718&amp;B718,
                                                        Insumos!I:I,
                                                        0)
                                                )="Terceirizados",
                                                INDEX(
                                                    Insumos!F:F,
                                                    MATCH(
                                                        A718&amp;B718,
                                                        Insumos!I:I,
                                                        0)
                                                ),
                                                0
                                            ),
                                            "Não encontrado"),
                                        IFERROR(
                                            INDEX(S:S,
                                                MATCH(
                                                    A718&amp;B718,AG:AG,
                                                    0)
                                            ),
                                            "Não encontrado")
                                    )</f>
        <v>0</v>
      </c>
      <c r="S718" s="72">
        <f t="shared" si="395"/>
        <v>0</v>
      </c>
      <c r="T718" s="72">
        <f>IF(
                        C718="INSUMO",
                                        IFERROR(
                                            IF(
                                                INDEX(
                                                    Insumos!C:C,
                                                    MATCH(
                                                        A718&amp;B718,
                                                        Insumos!I:I,
                                                        0)
                                                )="Comissionamento",
                                                INDEX(
                                                    Insumos!F:F,
                                                    MATCH(
                                                        A718&amp;B718,
                                                        Insumos!I:I,
                                                        0)
                                                ),
                                                0
                                            ),
                                            "Não encontrado"),
                                        IFERROR(
                                            INDEX(U:U,
                                                MATCH(
                                                    A718&amp;B718,AG:AG,
                                                    0)
                                            ),
                                            "Não encontrado")
                                    )</f>
        <v>0</v>
      </c>
      <c r="U718" s="72">
        <f t="shared" si="396"/>
        <v>0</v>
      </c>
      <c r="V718" s="72">
        <f>IF(
                        C718="INSUMO",
                                        IFERROR(
                                            IF(
                                                INDEX(
                                                    Insumos!C:C,
                                                    MATCH(
                                                        A718&amp;B718,
                                                        Insumos!I:I,
                                                        0)
                                                )="Verba",
                                                INDEX(
                                                    Insumos!F:F,
                                                    MATCH(
                                                        A718&amp;B718,
                                                        Insumos!I:I,
                                                        0)
                                                ),
                                                0
                                            ),
                                            "Não encontrado"),
                                        IFERROR(
                                            INDEX(W:W,
                                                MATCH(
                                                    A718&amp;B718,AG:AG,
                                                    0)
                                            ),
                                            "Não encontrado")
                                    )</f>
        <v>0</v>
      </c>
      <c r="W718" s="72">
        <f t="shared" si="397"/>
        <v>0</v>
      </c>
      <c r="X718" s="72">
        <f>IF(
                        C718="INSUMO",
                                        IFERROR(
                                            IF(
                                                INDEX(
                                                    Insumos!C:C,
                                                    MATCH(
                                                        A718&amp;B718,
                                                        Insumos!I:I,
                                                        0)
                                                )="Outro",
                                                INDEX(
                                                    Insumos!F:F,
                                                    MATCH(
                                                        A718&amp;B718,
                                                        Insumos!I:I,
                                                        0)
                                                ),
                                                0
                                            ),
                                            "Não encontrado"),
                                        IFERROR(
                                            INDEX(Y:Y,
                                                MATCH(
                                                    A718&amp;B718,AG:AG,
                                                    0)
                                            ),
                                            "Não encontrado")
                                    )</f>
        <v>0</v>
      </c>
      <c r="Y718" s="72">
        <f t="shared" si="398"/>
        <v>0</v>
      </c>
      <c r="Z718" s="72">
        <f>IF(
                            C718="INSUMO",
                            IFERROR(
                                INDEX(
                                    Insumos!F:F,
                                    MATCH(
                                        A718&amp;B718,
                                        Insumos!I:I,
                                        0)
                                ),
                                "Não encontrado"),
                            IFERROR(
                                INDEX(AA:AA,
                                    MATCH(
                                        A718&amp;B718,AG:AG,
                                        0)
                                ),
                                "Não encontrado")
                        )</f>
        <v>386.1</v>
      </c>
      <c r="AA718" s="72">
        <f t="shared" si="399"/>
        <v>772.2</v>
      </c>
      <c r="AB718" s="73"/>
      <c r="AC718" s="73"/>
      <c r="AD718" s="70" t="s">
        <v>39</v>
      </c>
      <c r="AE718" s="74"/>
      <c r="AF718" s="74"/>
    </row>
    <row r="719" spans="1:33" x14ac:dyDescent="0.25">
      <c r="A719" s="136" t="s">
        <v>788</v>
      </c>
      <c r="B719" s="51" t="s">
        <v>76</v>
      </c>
      <c r="C719" s="52" t="s">
        <v>39</v>
      </c>
      <c r="D719" s="53" t="s">
        <v>40</v>
      </c>
      <c r="E719" s="53" t="s">
        <v>789</v>
      </c>
      <c r="F719" s="54" t="s">
        <v>83</v>
      </c>
      <c r="G719" s="55"/>
      <c r="H719" s="56"/>
      <c r="I719" s="56">
        <f>SUM(I720:I721)</f>
        <v>0.95650000000000002</v>
      </c>
      <c r="J719" s="56"/>
      <c r="K719" s="56">
        <f>SUM(K720:K721)</f>
        <v>3.9268768000000009</v>
      </c>
      <c r="L719" s="56"/>
      <c r="M719" s="56">
        <f>SUM(M720:M721)</f>
        <v>3.2310768000000007</v>
      </c>
      <c r="N719" s="56"/>
      <c r="O719" s="56">
        <f>SUM(O720:O721)</f>
        <v>0</v>
      </c>
      <c r="P719" s="56"/>
      <c r="Q719" s="56">
        <f>SUM(Q720:Q721)</f>
        <v>0</v>
      </c>
      <c r="R719" s="56"/>
      <c r="S719" s="56">
        <f>SUM(S720:S721)</f>
        <v>0</v>
      </c>
      <c r="T719" s="56"/>
      <c r="U719" s="56">
        <f>SUM(U720:U721)</f>
        <v>0</v>
      </c>
      <c r="V719" s="56"/>
      <c r="W719" s="56">
        <f>SUM(W720:W721)</f>
        <v>0</v>
      </c>
      <c r="X719" s="56"/>
      <c r="Y719" s="56">
        <f>SUM(Y720:Y721)</f>
        <v>0.69580000000000009</v>
      </c>
      <c r="Z719" s="56"/>
      <c r="AA719" s="56">
        <f>SUM(AA720:AA721)</f>
        <v>4.8833768000000006</v>
      </c>
      <c r="AB719" s="57" t="s">
        <v>39</v>
      </c>
      <c r="AC719" s="57"/>
      <c r="AD719" s="53" t="s">
        <v>39</v>
      </c>
      <c r="AE719" s="58" t="s">
        <v>39</v>
      </c>
      <c r="AF719" s="58" t="s">
        <v>79</v>
      </c>
      <c r="AG719" t="str">
        <f>A719&amp;B719&amp;C719</f>
        <v>0100PRÓPRIA</v>
      </c>
    </row>
    <row r="720" spans="1:33" x14ac:dyDescent="0.25">
      <c r="A720" s="137" t="s">
        <v>88</v>
      </c>
      <c r="B720" s="68" t="s">
        <v>38</v>
      </c>
      <c r="C720" s="69" t="s">
        <v>86</v>
      </c>
      <c r="D720" s="70" t="s">
        <v>40</v>
      </c>
      <c r="E720" s="70" t="s">
        <v>89</v>
      </c>
      <c r="F720" s="71" t="s">
        <v>90</v>
      </c>
      <c r="G720" s="71">
        <v>0.14000000000000001</v>
      </c>
      <c r="H720" s="72">
        <f>IF(
                        C720="INSUMO",
                                        IFERROR(
                                            IF(
                                                INDEX(
                                                    Insumos!C:C,
                                                    MATCH(
                                                        A720&amp;B720,
                                                        Insumos!I:I,
                                                        0)
                                                )="Material",
                                                INDEX(
                                                    Insumos!F:F,
                                                    MATCH(
                                                        A720&amp;B720,
                                                        Insumos!I:I,
                                                        0)
                                                ),
                                                0
                                            ),
                                            "Não encontrado"),
                                        IFERROR(
                                            INDEX(I:I,
                                                MATCH(
                                                    A720&amp;B720,AG:AG,
                                                    0)
                                            ),
                                            "Não encontrado")
                                    )</f>
        <v>0</v>
      </c>
      <c r="I720" s="72">
        <f>H720*G720/1</f>
        <v>0</v>
      </c>
      <c r="J720" s="72">
        <f>T720 + N720 + L720 + X720 + R720 + P720 + V720</f>
        <v>28.049120000000002</v>
      </c>
      <c r="K720" s="72">
        <f>U720 + O720 + M720 + Y720 + S720 + Q720 + W720</f>
        <v>3.9268768000000009</v>
      </c>
      <c r="L720" s="72">
        <f>IF(
                        C720="INSUMO",
                                        IFERROR(
                                            IF(
                                                INDEX(
                                                    Insumos!C:C,
                                                    MATCH(
                                                        A720&amp;B720,
                                                        Insumos!I:I,
                                                        0)
                                                )="Mao_obra",
                                                INDEX(
                                                    Insumos!F:F,
                                                    MATCH(
                                                        A720&amp;B720,
                                                        Insumos!I:I,
                                                        0)
                                                ),
                                                0
                                            ),
                                            "Não encontrado"),
                                        IFERROR(
                                            INDEX(M:M,
                                                MATCH(
                                                    A720&amp;B720,AG:AG,
                                                    0)
                                            ),
                                            "Não encontrado")
                                    )</f>
        <v>23.079120000000003</v>
      </c>
      <c r="M720" s="72">
        <f>L720*G720/1</f>
        <v>3.2310768000000007</v>
      </c>
      <c r="N720" s="72">
        <f>IF(
                        C720="INSUMO",
                                        IFERROR(
                                            IF(
                                                INDEX(
                                                    Insumos!C:C,
                                                    MATCH(
                                                        A720&amp;B720,
                                                        Insumos!I:I,
                                                        0)
                                                )="Equipamento",
                                                INDEX(
                                                    Insumos!F:F,
                                                    MATCH(
                                                        A720&amp;B720,
                                                        Insumos!I:I,
                                                        0)
                                                ),
                                                0
                                            ),
                                            "Não encontrado"),
                                        IFERROR(
                                            INDEX(O:O,
                                                MATCH(
                                                    A720&amp;B720,AG:AG,
                                                    0)
                                            ),
                                            "Não encontrado")
                                    )</f>
        <v>0</v>
      </c>
      <c r="O720" s="72">
        <f>N720*G720/1</f>
        <v>0</v>
      </c>
      <c r="P720" s="72">
        <f>IF(
                        C720="INSUMO",
                                        IFERROR(
                                            IF(
                                                INDEX(
                                                    Insumos!C:C,
                                                    MATCH(
                                                        A720&amp;B720,
                                                        Insumos!I:I,
                                                        0)
                                                )="Transporte",
                                                INDEX(
                                                    Insumos!F:F,
                                                    MATCH(
                                                        A720&amp;B720,
                                                        Insumos!I:I,
                                                        0)
                                                ),
                                                0
                                            ),
                                            "Não encontrado"),
                                        IFERROR(
                                            INDEX(Q:Q,
                                                MATCH(
                                                    A720&amp;B720,AG:AG,
                                                    0)
                                            ),
                                            "Não encontrado")
                                    )</f>
        <v>0</v>
      </c>
      <c r="Q720" s="72">
        <f>P720*G720/1</f>
        <v>0</v>
      </c>
      <c r="R720" s="72">
        <f>IF(
                        C720="INSUMO",
                                        IFERROR(
                                            IF(
                                                INDEX(
                                                    Insumos!C:C,
                                                    MATCH(
                                                        A720&amp;B720,
                                                        Insumos!I:I,
                                                        0)
                                                )="Terceirizados",
                                                INDEX(
                                                    Insumos!F:F,
                                                    MATCH(
                                                        A720&amp;B720,
                                                        Insumos!I:I,
                                                        0)
                                                ),
                                                0
                                            ),
                                            "Não encontrado"),
                                        IFERROR(
                                            INDEX(S:S,
                                                MATCH(
                                                    A720&amp;B720,AG:AG,
                                                    0)
                                            ),
                                            "Não encontrado")
                                    )</f>
        <v>0</v>
      </c>
      <c r="S720" s="72">
        <f>R720*G720/1</f>
        <v>0</v>
      </c>
      <c r="T720" s="72">
        <f>IF(
                        C720="INSUMO",
                                        IFERROR(
                                            IF(
                                                INDEX(
                                                    Insumos!C:C,
                                                    MATCH(
                                                        A720&amp;B720,
                                                        Insumos!I:I,
                                                        0)
                                                )="Comissionamento",
                                                INDEX(
                                                    Insumos!F:F,
                                                    MATCH(
                                                        A720&amp;B720,
                                                        Insumos!I:I,
                                                        0)
                                                ),
                                                0
                                            ),
                                            "Não encontrado"),
                                        IFERROR(
                                            INDEX(U:U,
                                                MATCH(
                                                    A720&amp;B720,AG:AG,
                                                    0)
                                            ),
                                            "Não encontrado")
                                    )</f>
        <v>0</v>
      </c>
      <c r="U720" s="72">
        <f>T720*G720/1</f>
        <v>0</v>
      </c>
      <c r="V720" s="72">
        <f>IF(
                        C720="INSUMO",
                                        IFERROR(
                                            IF(
                                                INDEX(
                                                    Insumos!C:C,
                                                    MATCH(
                                                        A720&amp;B720,
                                                        Insumos!I:I,
                                                        0)
                                                )="Verba",
                                                INDEX(
                                                    Insumos!F:F,
                                                    MATCH(
                                                        A720&amp;B720,
                                                        Insumos!I:I,
                                                        0)
                                                ),
                                                0
                                            ),
                                            "Não encontrado"),
                                        IFERROR(
                                            INDEX(W:W,
                                                MATCH(
                                                    A720&amp;B720,AG:AG,
                                                    0)
                                            ),
                                            "Não encontrado")
                                    )</f>
        <v>0</v>
      </c>
      <c r="W720" s="72">
        <f>V720*G720/1</f>
        <v>0</v>
      </c>
      <c r="X720" s="72">
        <f>IF(
                        C720="INSUMO",
                                        IFERROR(
                                            IF(
                                                INDEX(
                                                    Insumos!C:C,
                                                    MATCH(
                                                        A720&amp;B720,
                                                        Insumos!I:I,
                                                        0)
                                                )="Outro",
                                                INDEX(
                                                    Insumos!F:F,
                                                    MATCH(
                                                        A720&amp;B720,
                                                        Insumos!I:I,
                                                        0)
                                                ),
                                                0
                                            ),
                                            "Não encontrado"),
                                        IFERROR(
                                            INDEX(Y:Y,
                                                MATCH(
                                                    A720&amp;B720,AG:AG,
                                                    0)
                                            ),
                                            "Não encontrado")
                                    )</f>
        <v>4.97</v>
      </c>
      <c r="Y720" s="72">
        <f>X720*G720/1</f>
        <v>0.69580000000000009</v>
      </c>
      <c r="Z720" s="72">
        <f>IF(
                            C720="INSUMO",
                            IFERROR(
                                INDEX(
                                    Insumos!F:F,
                                    MATCH(
                                        A720&amp;B720,
                                        Insumos!I:I,
                                        0)
                                ),
                                "Não encontrado"),
                            IFERROR(
                                INDEX(AA:AA,
                                    MATCH(
                                        A720&amp;B720,AG:AG,
                                        0)
                                ),
                                "Não encontrado")
                        )</f>
        <v>28.049120000000002</v>
      </c>
      <c r="AA720" s="72">
        <f>G720*Z720</f>
        <v>3.9268768000000005</v>
      </c>
      <c r="AB720" s="73"/>
      <c r="AC720" s="73"/>
      <c r="AD720" s="70" t="s">
        <v>39</v>
      </c>
      <c r="AE720" s="74"/>
      <c r="AF720" s="74"/>
    </row>
    <row r="721" spans="1:33" x14ac:dyDescent="0.25">
      <c r="A721" s="138" t="s">
        <v>790</v>
      </c>
      <c r="B721" s="60" t="s">
        <v>38</v>
      </c>
      <c r="C721" s="61" t="s">
        <v>45</v>
      </c>
      <c r="D721" s="62" t="s">
        <v>40</v>
      </c>
      <c r="E721" s="62" t="s">
        <v>791</v>
      </c>
      <c r="F721" s="63" t="s">
        <v>132</v>
      </c>
      <c r="G721" s="63">
        <v>0.05</v>
      </c>
      <c r="H721" s="64">
        <f>IF(
                        C721="INSUMO",
                                        IFERROR(
                                            IF(
                                                INDEX(
                                                    Insumos!C:C,
                                                    MATCH(
                                                        A721&amp;B721,
                                                        Insumos!I:I,
                                                        0)
                                                )="Material",
                                                INDEX(
                                                    Insumos!F:F,
                                                    MATCH(
                                                        A721&amp;B721,
                                                        Insumos!I:I,
                                                        0)
                                                ),
                                                0
                                            ),
                                            "Não encontrado"),
                                        IFERROR(
                                            INDEX(I:I,
                                                MATCH(
                                                    A721&amp;B721,AG:AG,
                                                    0)
                                            ),
                                            "Não encontrado")
                                    )</f>
        <v>19.13</v>
      </c>
      <c r="I721" s="64">
        <f>H721*G721/1</f>
        <v>0.95650000000000002</v>
      </c>
      <c r="J721" s="64">
        <f>T721 + N721 + L721 + X721 + R721 + P721 + V721</f>
        <v>0</v>
      </c>
      <c r="K721" s="64">
        <f>U721 + O721 + M721 + Y721 + S721 + Q721 + W721</f>
        <v>0</v>
      </c>
      <c r="L721" s="64">
        <f>IF(
                        C721="INSUMO",
                                        IFERROR(
                                            IF(
                                                INDEX(
                                                    Insumos!C:C,
                                                    MATCH(
                                                        A721&amp;B721,
                                                        Insumos!I:I,
                                                        0)
                                                )="Mao_obra",
                                                INDEX(
                                                    Insumos!F:F,
                                                    MATCH(
                                                        A721&amp;B721,
                                                        Insumos!I:I,
                                                        0)
                                                ),
                                                0
                                            ),
                                            "Não encontrado"),
                                        IFERROR(
                                            INDEX(M:M,
                                                MATCH(
                                                    A721&amp;B721,AG:AG,
                                                    0)
                                            ),
                                            "Não encontrado")
                                    )</f>
        <v>0</v>
      </c>
      <c r="M721" s="64">
        <f>L721*G721/1</f>
        <v>0</v>
      </c>
      <c r="N721" s="64">
        <f>IF(
                        C721="INSUMO",
                                        IFERROR(
                                            IF(
                                                INDEX(
                                                    Insumos!C:C,
                                                    MATCH(
                                                        A721&amp;B721,
                                                        Insumos!I:I,
                                                        0)
                                                )="Equipamento",
                                                INDEX(
                                                    Insumos!F:F,
                                                    MATCH(
                                                        A721&amp;B721,
                                                        Insumos!I:I,
                                                        0)
                                                ),
                                                0
                                            ),
                                            "Não encontrado"),
                                        IFERROR(
                                            INDEX(O:O,
                                                MATCH(
                                                    A721&amp;B721,AG:AG,
                                                    0)
                                            ),
                                            "Não encontrado")
                                    )</f>
        <v>0</v>
      </c>
      <c r="O721" s="64">
        <f>N721*G721/1</f>
        <v>0</v>
      </c>
      <c r="P721" s="64">
        <f>IF(
                        C721="INSUMO",
                                        IFERROR(
                                            IF(
                                                INDEX(
                                                    Insumos!C:C,
                                                    MATCH(
                                                        A721&amp;B721,
                                                        Insumos!I:I,
                                                        0)
                                                )="Transporte",
                                                INDEX(
                                                    Insumos!F:F,
                                                    MATCH(
                                                        A721&amp;B721,
                                                        Insumos!I:I,
                                                        0)
                                                ),
                                                0
                                            ),
                                            "Não encontrado"),
                                        IFERROR(
                                            INDEX(Q:Q,
                                                MATCH(
                                                    A721&amp;B721,AG:AG,
                                                    0)
                                            ),
                                            "Não encontrado")
                                    )</f>
        <v>0</v>
      </c>
      <c r="Q721" s="64">
        <f>P721*G721/1</f>
        <v>0</v>
      </c>
      <c r="R721" s="64">
        <f>IF(
                        C721="INSUMO",
                                        IFERROR(
                                            IF(
                                                INDEX(
                                                    Insumos!C:C,
                                                    MATCH(
                                                        A721&amp;B721,
                                                        Insumos!I:I,
                                                        0)
                                                )="Terceirizados",
                                                INDEX(
                                                    Insumos!F:F,
                                                    MATCH(
                                                        A721&amp;B721,
                                                        Insumos!I:I,
                                                        0)
                                                ),
                                                0
                                            ),
                                            "Não encontrado"),
                                        IFERROR(
                                            INDEX(S:S,
                                                MATCH(
                                                    A721&amp;B721,AG:AG,
                                                    0)
                                            ),
                                            "Não encontrado")
                                    )</f>
        <v>0</v>
      </c>
      <c r="S721" s="64">
        <f>R721*G721/1</f>
        <v>0</v>
      </c>
      <c r="T721" s="64">
        <f>IF(
                        C721="INSUMO",
                                        IFERROR(
                                            IF(
                                                INDEX(
                                                    Insumos!C:C,
                                                    MATCH(
                                                        A721&amp;B721,
                                                        Insumos!I:I,
                                                        0)
                                                )="Comissionamento",
                                                INDEX(
                                                    Insumos!F:F,
                                                    MATCH(
                                                        A721&amp;B721,
                                                        Insumos!I:I,
                                                        0)
                                                ),
                                                0
                                            ),
                                            "Não encontrado"),
                                        IFERROR(
                                            INDEX(U:U,
                                                MATCH(
                                                    A721&amp;B721,AG:AG,
                                                    0)
                                            ),
                                            "Não encontrado")
                                    )</f>
        <v>0</v>
      </c>
      <c r="U721" s="64">
        <f>T721*G721/1</f>
        <v>0</v>
      </c>
      <c r="V721" s="64">
        <f>IF(
                        C721="INSUMO",
                                        IFERROR(
                                            IF(
                                                INDEX(
                                                    Insumos!C:C,
                                                    MATCH(
                                                        A721&amp;B721,
                                                        Insumos!I:I,
                                                        0)
                                                )="Verba",
                                                INDEX(
                                                    Insumos!F:F,
                                                    MATCH(
                                                        A721&amp;B721,
                                                        Insumos!I:I,
                                                        0)
                                                ),
                                                0
                                            ),
                                            "Não encontrado"),
                                        IFERROR(
                                            INDEX(W:W,
                                                MATCH(
                                                    A721&amp;B721,AG:AG,
                                                    0)
                                            ),
                                            "Não encontrado")
                                    )</f>
        <v>0</v>
      </c>
      <c r="W721" s="64">
        <f>V721*G721/1</f>
        <v>0</v>
      </c>
      <c r="X721" s="64">
        <f>IF(
                        C721="INSUMO",
                                        IFERROR(
                                            IF(
                                                INDEX(
                                                    Insumos!C:C,
                                                    MATCH(
                                                        A721&amp;B721,
                                                        Insumos!I:I,
                                                        0)
                                                )="Outro",
                                                INDEX(
                                                    Insumos!F:F,
                                                    MATCH(
                                                        A721&amp;B721,
                                                        Insumos!I:I,
                                                        0)
                                                ),
                                                0
                                            ),
                                            "Não encontrado"),
                                        IFERROR(
                                            INDEX(Y:Y,
                                                MATCH(
                                                    A721&amp;B721,AG:AG,
                                                    0)
                                            ),
                                            "Não encontrado")
                                    )</f>
        <v>0</v>
      </c>
      <c r="Y721" s="64">
        <f>X721*G721/1</f>
        <v>0</v>
      </c>
      <c r="Z721" s="64">
        <f>IF(
                            C721="INSUMO",
                            IFERROR(
                                INDEX(
                                    Insumos!F:F,
                                    MATCH(
                                        A721&amp;B721,
                                        Insumos!I:I,
                                        0)
                                ),
                                "Não encontrado"),
                            IFERROR(
                                INDEX(AA:AA,
                                    MATCH(
                                        A721&amp;B721,AG:AG,
                                        0)
                                ),
                                "Não encontrado")
                        )</f>
        <v>19.13</v>
      </c>
      <c r="AA721" s="64">
        <f>G721*Z721</f>
        <v>0.95650000000000002</v>
      </c>
      <c r="AB721" s="65"/>
      <c r="AC721" s="65"/>
      <c r="AD721" s="62" t="s">
        <v>39</v>
      </c>
      <c r="AE721" s="66"/>
      <c r="AF721" s="66"/>
    </row>
    <row r="722" spans="1:33" x14ac:dyDescent="0.25">
      <c r="A722" s="136" t="s">
        <v>85</v>
      </c>
      <c r="B722" s="51" t="s">
        <v>38</v>
      </c>
      <c r="C722" s="52" t="s">
        <v>39</v>
      </c>
      <c r="D722" s="53" t="s">
        <v>40</v>
      </c>
      <c r="E722" s="53" t="s">
        <v>87</v>
      </c>
      <c r="F722" s="54" t="s">
        <v>83</v>
      </c>
      <c r="G722" s="55"/>
      <c r="H722" s="56"/>
      <c r="I722" s="56">
        <f>SUM(I723:I724)</f>
        <v>10.093442999999999</v>
      </c>
      <c r="J722" s="56"/>
      <c r="K722" s="56">
        <f>SUM(K723:K724)</f>
        <v>16.895039752359999</v>
      </c>
      <c r="L722" s="56"/>
      <c r="M722" s="56">
        <f>SUM(M723:M724)</f>
        <v>13.82890675236</v>
      </c>
      <c r="N722" s="56"/>
      <c r="O722" s="56">
        <f>SUM(O723:O724)</f>
        <v>0</v>
      </c>
      <c r="P722" s="56"/>
      <c r="Q722" s="56">
        <f>SUM(Q723:Q724)</f>
        <v>0</v>
      </c>
      <c r="R722" s="56"/>
      <c r="S722" s="56">
        <f>SUM(S723:S724)</f>
        <v>0</v>
      </c>
      <c r="T722" s="56"/>
      <c r="U722" s="56">
        <f>SUM(U723:U724)</f>
        <v>0</v>
      </c>
      <c r="V722" s="56"/>
      <c r="W722" s="56">
        <f>SUM(W723:W724)</f>
        <v>0</v>
      </c>
      <c r="X722" s="56"/>
      <c r="Y722" s="56">
        <f>SUM(Y723:Y724)</f>
        <v>3.0661329999999998</v>
      </c>
      <c r="Z722" s="56"/>
      <c r="AA722" s="56">
        <f>SUM(AA723:AA724)</f>
        <v>26.988482752359999</v>
      </c>
      <c r="AB722" s="57" t="s">
        <v>39</v>
      </c>
      <c r="AC722" s="57"/>
      <c r="AD722" s="53" t="s">
        <v>39</v>
      </c>
      <c r="AE722" s="58" t="s">
        <v>39</v>
      </c>
      <c r="AF722" s="58" t="s">
        <v>792</v>
      </c>
      <c r="AG722" t="str">
        <f>A722&amp;B722&amp;C722</f>
        <v>102234SINAPI</v>
      </c>
    </row>
    <row r="723" spans="1:33" x14ac:dyDescent="0.25">
      <c r="A723" s="137" t="s">
        <v>226</v>
      </c>
      <c r="B723" s="68" t="s">
        <v>38</v>
      </c>
      <c r="C723" s="69" t="s">
        <v>86</v>
      </c>
      <c r="D723" s="70" t="s">
        <v>40</v>
      </c>
      <c r="E723" s="70" t="s">
        <v>227</v>
      </c>
      <c r="F723" s="71" t="s">
        <v>90</v>
      </c>
      <c r="G723" s="71">
        <v>0.45290000000000002</v>
      </c>
      <c r="H723" s="72">
        <f>IF(
                        C723="INSUMO",
                                        IFERROR(
                                            IF(
                                                INDEX(
                                                    Insumos!C:C,
                                                    MATCH(
                                                        A723&amp;B723,
                                                        Insumos!I:I,
                                                        0)
                                                )="Material",
                                                INDEX(
                                                    Insumos!F:F,
                                                    MATCH(
                                                        A723&amp;B723,
                                                        Insumos!I:I,
                                                        0)
                                                ),
                                                0
                                            ),
                                            "Não encontrado"),
                                        IFERROR(
                                            INDEX(I:I,
                                                MATCH(
                                                    A723&amp;B723,AG:AG,
                                                    0)
                                            ),
                                            "Não encontrado")
                                    )</f>
        <v>0</v>
      </c>
      <c r="I723" s="72">
        <f>H723*G723/1</f>
        <v>0</v>
      </c>
      <c r="J723" s="72">
        <f>T723 + N723 + L723 + X723 + R723 + P723 + V723</f>
        <v>37.304128399999996</v>
      </c>
      <c r="K723" s="72">
        <f>U723 + O723 + M723 + Y723 + S723 + Q723 + W723</f>
        <v>16.895039752359999</v>
      </c>
      <c r="L723" s="72">
        <f>IF(
                        C723="INSUMO",
                                        IFERROR(
                                            IF(
                                                INDEX(
                                                    Insumos!C:C,
                                                    MATCH(
                                                        A723&amp;B723,
                                                        Insumos!I:I,
                                                        0)
                                                )="Mao_obra",
                                                INDEX(
                                                    Insumos!F:F,
                                                    MATCH(
                                                        A723&amp;B723,
                                                        Insumos!I:I,
                                                        0)
                                                ),
                                                0
                                            ),
                                            "Não encontrado"),
                                        IFERROR(
                                            INDEX(M:M,
                                                MATCH(
                                                    A723&amp;B723,AG:AG,
                                                    0)
                                            ),
                                            "Não encontrado")
                                    )</f>
        <v>30.5341284</v>
      </c>
      <c r="M723" s="72">
        <f>L723*G723/1</f>
        <v>13.82890675236</v>
      </c>
      <c r="N723" s="72">
        <f>IF(
                        C723="INSUMO",
                                        IFERROR(
                                            IF(
                                                INDEX(
                                                    Insumos!C:C,
                                                    MATCH(
                                                        A723&amp;B723,
                                                        Insumos!I:I,
                                                        0)
                                                )="Equipamento",
                                                INDEX(
                                                    Insumos!F:F,
                                                    MATCH(
                                                        A723&amp;B723,
                                                        Insumos!I:I,
                                                        0)
                                                ),
                                                0
                                            ),
                                            "Não encontrado"),
                                        IFERROR(
                                            INDEX(O:O,
                                                MATCH(
                                                    A723&amp;B723,AG:AG,
                                                    0)
                                            ),
                                            "Não encontrado")
                                    )</f>
        <v>0</v>
      </c>
      <c r="O723" s="72">
        <f>N723*G723/1</f>
        <v>0</v>
      </c>
      <c r="P723" s="72">
        <f>IF(
                        C723="INSUMO",
                                        IFERROR(
                                            IF(
                                                INDEX(
                                                    Insumos!C:C,
                                                    MATCH(
                                                        A723&amp;B723,
                                                        Insumos!I:I,
                                                        0)
                                                )="Transporte",
                                                INDEX(
                                                    Insumos!F:F,
                                                    MATCH(
                                                        A723&amp;B723,
                                                        Insumos!I:I,
                                                        0)
                                                ),
                                                0
                                            ),
                                            "Não encontrado"),
                                        IFERROR(
                                            INDEX(Q:Q,
                                                MATCH(
                                                    A723&amp;B723,AG:AG,
                                                    0)
                                            ),
                                            "Não encontrado")
                                    )</f>
        <v>0</v>
      </c>
      <c r="Q723" s="72">
        <f>P723*G723/1</f>
        <v>0</v>
      </c>
      <c r="R723" s="72">
        <f>IF(
                        C723="INSUMO",
                                        IFERROR(
                                            IF(
                                                INDEX(
                                                    Insumos!C:C,
                                                    MATCH(
                                                        A723&amp;B723,
                                                        Insumos!I:I,
                                                        0)
                                                )="Terceirizados",
                                                INDEX(
                                                    Insumos!F:F,
                                                    MATCH(
                                                        A723&amp;B723,
                                                        Insumos!I:I,
                                                        0)
                                                ),
                                                0
                                            ),
                                            "Não encontrado"),
                                        IFERROR(
                                            INDEX(S:S,
                                                MATCH(
                                                    A723&amp;B723,AG:AG,
                                                    0)
                                            ),
                                            "Não encontrado")
                                    )</f>
        <v>0</v>
      </c>
      <c r="S723" s="72">
        <f>R723*G723/1</f>
        <v>0</v>
      </c>
      <c r="T723" s="72">
        <f>IF(
                        C723="INSUMO",
                                        IFERROR(
                                            IF(
                                                INDEX(
                                                    Insumos!C:C,
                                                    MATCH(
                                                        A723&amp;B723,
                                                        Insumos!I:I,
                                                        0)
                                                )="Comissionamento",
                                                INDEX(
                                                    Insumos!F:F,
                                                    MATCH(
                                                        A723&amp;B723,
                                                        Insumos!I:I,
                                                        0)
                                                ),
                                                0
                                            ),
                                            "Não encontrado"),
                                        IFERROR(
                                            INDEX(U:U,
                                                MATCH(
                                                    A723&amp;B723,AG:AG,
                                                    0)
                                            ),
                                            "Não encontrado")
                                    )</f>
        <v>0</v>
      </c>
      <c r="U723" s="72">
        <f>T723*G723/1</f>
        <v>0</v>
      </c>
      <c r="V723" s="72">
        <f>IF(
                        C723="INSUMO",
                                        IFERROR(
                                            IF(
                                                INDEX(
                                                    Insumos!C:C,
                                                    MATCH(
                                                        A723&amp;B723,
                                                        Insumos!I:I,
                                                        0)
                                                )="Verba",
                                                INDEX(
                                                    Insumos!F:F,
                                                    MATCH(
                                                        A723&amp;B723,
                                                        Insumos!I:I,
                                                        0)
                                                ),
                                                0
                                            ),
                                            "Não encontrado"),
                                        IFERROR(
                                            INDEX(W:W,
                                                MATCH(
                                                    A723&amp;B723,AG:AG,
                                                    0)
                                            ),
                                            "Não encontrado")
                                    )</f>
        <v>0</v>
      </c>
      <c r="W723" s="72">
        <f>V723*G723/1</f>
        <v>0</v>
      </c>
      <c r="X723" s="72">
        <f>IF(
                        C723="INSUMO",
                                        IFERROR(
                                            IF(
                                                INDEX(
                                                    Insumos!C:C,
                                                    MATCH(
                                                        A723&amp;B723,
                                                        Insumos!I:I,
                                                        0)
                                                )="Outro",
                                                INDEX(
                                                    Insumos!F:F,
                                                    MATCH(
                                                        A723&amp;B723,
                                                        Insumos!I:I,
                                                        0)
                                                ),
                                                0
                                            ),
                                            "Não encontrado"),
                                        IFERROR(
                                            INDEX(Y:Y,
                                                MATCH(
                                                    A723&amp;B723,AG:AG,
                                                    0)
                                            ),
                                            "Não encontrado")
                                    )</f>
        <v>6.77</v>
      </c>
      <c r="Y723" s="72">
        <f>X723*G723/1</f>
        <v>3.0661329999999998</v>
      </c>
      <c r="Z723" s="72">
        <f>IF(
                            C723="INSUMO",
                            IFERROR(
                                INDEX(
                                    Insumos!F:F,
                                    MATCH(
                                        A723&amp;B723,
                                        Insumos!I:I,
                                        0)
                                ),
                                "Não encontrado"),
                            IFERROR(
                                INDEX(AA:AA,
                                    MATCH(
                                        A723&amp;B723,AG:AG,
                                        0)
                                ),
                                "Não encontrado")
                        )</f>
        <v>37.304128399999996</v>
      </c>
      <c r="AA723" s="72">
        <f>G723*Z723</f>
        <v>16.895039752359999</v>
      </c>
      <c r="AB723" s="73"/>
      <c r="AC723" s="73"/>
      <c r="AD723" s="70" t="s">
        <v>39</v>
      </c>
      <c r="AE723" s="74"/>
      <c r="AF723" s="74"/>
    </row>
    <row r="724" spans="1:33" x14ac:dyDescent="0.25">
      <c r="A724" s="138" t="s">
        <v>793</v>
      </c>
      <c r="B724" s="60" t="s">
        <v>38</v>
      </c>
      <c r="C724" s="61" t="s">
        <v>45</v>
      </c>
      <c r="D724" s="62" t="s">
        <v>40</v>
      </c>
      <c r="E724" s="62" t="s">
        <v>794</v>
      </c>
      <c r="F724" s="63" t="s">
        <v>132</v>
      </c>
      <c r="G724" s="63">
        <v>0.32569999999999999</v>
      </c>
      <c r="H724" s="64">
        <f>IF(
                        C724="INSUMO",
                                        IFERROR(
                                            IF(
                                                INDEX(
                                                    Insumos!C:C,
                                                    MATCH(
                                                        A724&amp;B724,
                                                        Insumos!I:I,
                                                        0)
                                                )="Material",
                                                INDEX(
                                                    Insumos!F:F,
                                                    MATCH(
                                                        A724&amp;B724,
                                                        Insumos!I:I,
                                                        0)
                                                ),
                                                0
                                            ),
                                            "Não encontrado"),
                                        IFERROR(
                                            INDEX(I:I,
                                                MATCH(
                                                    A724&amp;B724,AG:AG,
                                                    0)
                                            ),
                                            "Não encontrado")
                                    )</f>
        <v>30.99</v>
      </c>
      <c r="I724" s="64">
        <f>H724*G724/1</f>
        <v>10.093442999999999</v>
      </c>
      <c r="J724" s="64">
        <f>T724 + N724 + L724 + X724 + R724 + P724 + V724</f>
        <v>0</v>
      </c>
      <c r="K724" s="64">
        <f>U724 + O724 + M724 + Y724 + S724 + Q724 + W724</f>
        <v>0</v>
      </c>
      <c r="L724" s="64">
        <f>IF(
                        C724="INSUMO",
                                        IFERROR(
                                            IF(
                                                INDEX(
                                                    Insumos!C:C,
                                                    MATCH(
                                                        A724&amp;B724,
                                                        Insumos!I:I,
                                                        0)
                                                )="Mao_obra",
                                                INDEX(
                                                    Insumos!F:F,
                                                    MATCH(
                                                        A724&amp;B724,
                                                        Insumos!I:I,
                                                        0)
                                                ),
                                                0
                                            ),
                                            "Não encontrado"),
                                        IFERROR(
                                            INDEX(M:M,
                                                MATCH(
                                                    A724&amp;B724,AG:AG,
                                                    0)
                                            ),
                                            "Não encontrado")
                                    )</f>
        <v>0</v>
      </c>
      <c r="M724" s="64">
        <f>L724*G724/1</f>
        <v>0</v>
      </c>
      <c r="N724" s="64">
        <f>IF(
                        C724="INSUMO",
                                        IFERROR(
                                            IF(
                                                INDEX(
                                                    Insumos!C:C,
                                                    MATCH(
                                                        A724&amp;B724,
                                                        Insumos!I:I,
                                                        0)
                                                )="Equipamento",
                                                INDEX(
                                                    Insumos!F:F,
                                                    MATCH(
                                                        A724&amp;B724,
                                                        Insumos!I:I,
                                                        0)
                                                ),
                                                0
                                            ),
                                            "Não encontrado"),
                                        IFERROR(
                                            INDEX(O:O,
                                                MATCH(
                                                    A724&amp;B724,AG:AG,
                                                    0)
                                            ),
                                            "Não encontrado")
                                    )</f>
        <v>0</v>
      </c>
      <c r="O724" s="64">
        <f>N724*G724/1</f>
        <v>0</v>
      </c>
      <c r="P724" s="64">
        <f>IF(
                        C724="INSUMO",
                                        IFERROR(
                                            IF(
                                                INDEX(
                                                    Insumos!C:C,
                                                    MATCH(
                                                        A724&amp;B724,
                                                        Insumos!I:I,
                                                        0)
                                                )="Transporte",
                                                INDEX(
                                                    Insumos!F:F,
                                                    MATCH(
                                                        A724&amp;B724,
                                                        Insumos!I:I,
                                                        0)
                                                ),
                                                0
                                            ),
                                            "Não encontrado"),
                                        IFERROR(
                                            INDEX(Q:Q,
                                                MATCH(
                                                    A724&amp;B724,AG:AG,
                                                    0)
                                            ),
                                            "Não encontrado")
                                    )</f>
        <v>0</v>
      </c>
      <c r="Q724" s="64">
        <f>P724*G724/1</f>
        <v>0</v>
      </c>
      <c r="R724" s="64">
        <f>IF(
                        C724="INSUMO",
                                        IFERROR(
                                            IF(
                                                INDEX(
                                                    Insumos!C:C,
                                                    MATCH(
                                                        A724&amp;B724,
                                                        Insumos!I:I,
                                                        0)
                                                )="Terceirizados",
                                                INDEX(
                                                    Insumos!F:F,
                                                    MATCH(
                                                        A724&amp;B724,
                                                        Insumos!I:I,
                                                        0)
                                                ),
                                                0
                                            ),
                                            "Não encontrado"),
                                        IFERROR(
                                            INDEX(S:S,
                                                MATCH(
                                                    A724&amp;B724,AG:AG,
                                                    0)
                                            ),
                                            "Não encontrado")
                                    )</f>
        <v>0</v>
      </c>
      <c r="S724" s="64">
        <f>R724*G724/1</f>
        <v>0</v>
      </c>
      <c r="T724" s="64">
        <f>IF(
                        C724="INSUMO",
                                        IFERROR(
                                            IF(
                                                INDEX(
                                                    Insumos!C:C,
                                                    MATCH(
                                                        A724&amp;B724,
                                                        Insumos!I:I,
                                                        0)
                                                )="Comissionamento",
                                                INDEX(
                                                    Insumos!F:F,
                                                    MATCH(
                                                        A724&amp;B724,
                                                        Insumos!I:I,
                                                        0)
                                                ),
                                                0
                                            ),
                                            "Não encontrado"),
                                        IFERROR(
                                            INDEX(U:U,
                                                MATCH(
                                                    A724&amp;B724,AG:AG,
                                                    0)
                                            ),
                                            "Não encontrado")
                                    )</f>
        <v>0</v>
      </c>
      <c r="U724" s="64">
        <f>T724*G724/1</f>
        <v>0</v>
      </c>
      <c r="V724" s="64">
        <f>IF(
                        C724="INSUMO",
                                        IFERROR(
                                            IF(
                                                INDEX(
                                                    Insumos!C:C,
                                                    MATCH(
                                                        A724&amp;B724,
                                                        Insumos!I:I,
                                                        0)
                                                )="Verba",
                                                INDEX(
                                                    Insumos!F:F,
                                                    MATCH(
                                                        A724&amp;B724,
                                                        Insumos!I:I,
                                                        0)
                                                ),
                                                0
                                            ),
                                            "Não encontrado"),
                                        IFERROR(
                                            INDEX(W:W,
                                                MATCH(
                                                    A724&amp;B724,AG:AG,
                                                    0)
                                            ),
                                            "Não encontrado")
                                    )</f>
        <v>0</v>
      </c>
      <c r="W724" s="64">
        <f>V724*G724/1</f>
        <v>0</v>
      </c>
      <c r="X724" s="64">
        <f>IF(
                        C724="INSUMO",
                                        IFERROR(
                                            IF(
                                                INDEX(
                                                    Insumos!C:C,
                                                    MATCH(
                                                        A724&amp;B724,
                                                        Insumos!I:I,
                                                        0)
                                                )="Outro",
                                                INDEX(
                                                    Insumos!F:F,
                                                    MATCH(
                                                        A724&amp;B724,
                                                        Insumos!I:I,
                                                        0)
                                                ),
                                                0
                                            ),
                                            "Não encontrado"),
                                        IFERROR(
                                            INDEX(Y:Y,
                                                MATCH(
                                                    A724&amp;B724,AG:AG,
                                                    0)
                                            ),
                                            "Não encontrado")
                                    )</f>
        <v>0</v>
      </c>
      <c r="Y724" s="64">
        <f>X724*G724/1</f>
        <v>0</v>
      </c>
      <c r="Z724" s="64">
        <f>IF(
                            C724="INSUMO",
                            IFERROR(
                                INDEX(
                                    Insumos!F:F,
                                    MATCH(
                                        A724&amp;B724,
                                        Insumos!I:I,
                                        0)
                                ),
                                "Não encontrado"),
                            IFERROR(
                                INDEX(AA:AA,
                                    MATCH(
                                        A724&amp;B724,AG:AG,
                                        0)
                                ),
                                "Não encontrado")
                        )</f>
        <v>30.99</v>
      </c>
      <c r="AA724" s="64">
        <f>G724*Z724</f>
        <v>10.093442999999999</v>
      </c>
      <c r="AB724" s="65"/>
      <c r="AC724" s="65"/>
      <c r="AD724" s="62" t="s">
        <v>39</v>
      </c>
      <c r="AE724" s="66"/>
      <c r="AF724" s="66"/>
    </row>
    <row r="725" spans="1:33" x14ac:dyDescent="0.25">
      <c r="A725" s="136" t="s">
        <v>88</v>
      </c>
      <c r="B725" s="51" t="s">
        <v>38</v>
      </c>
      <c r="C725" s="52" t="s">
        <v>39</v>
      </c>
      <c r="D725" s="53" t="s">
        <v>40</v>
      </c>
      <c r="E725" s="53" t="s">
        <v>89</v>
      </c>
      <c r="F725" s="54" t="s">
        <v>90</v>
      </c>
      <c r="G725" s="55"/>
      <c r="H725" s="56"/>
      <c r="I725" s="56">
        <f>SUM(I726:I733)</f>
        <v>0</v>
      </c>
      <c r="J725" s="56"/>
      <c r="K725" s="56">
        <f>SUM(K726:K733)</f>
        <v>28.049120000000002</v>
      </c>
      <c r="L725" s="56"/>
      <c r="M725" s="56">
        <f>SUM(M726:M733)</f>
        <v>23.079120000000003</v>
      </c>
      <c r="N725" s="56"/>
      <c r="O725" s="56">
        <f>SUM(O726:O733)</f>
        <v>0</v>
      </c>
      <c r="P725" s="56"/>
      <c r="Q725" s="56">
        <f>SUM(Q726:Q733)</f>
        <v>0</v>
      </c>
      <c r="R725" s="56"/>
      <c r="S725" s="56">
        <f>SUM(S726:S733)</f>
        <v>0</v>
      </c>
      <c r="T725" s="56"/>
      <c r="U725" s="56">
        <f>SUM(U726:U733)</f>
        <v>0</v>
      </c>
      <c r="V725" s="56"/>
      <c r="W725" s="56">
        <f>SUM(W726:W733)</f>
        <v>0</v>
      </c>
      <c r="X725" s="56"/>
      <c r="Y725" s="56">
        <f>SUM(Y726:Y733)</f>
        <v>4.97</v>
      </c>
      <c r="Z725" s="56"/>
      <c r="AA725" s="56">
        <f>SUM(AA726:AA733)</f>
        <v>28.049120000000002</v>
      </c>
      <c r="AB725" s="57" t="s">
        <v>39</v>
      </c>
      <c r="AC725" s="57"/>
      <c r="AD725" s="53" t="s">
        <v>39</v>
      </c>
      <c r="AE725" s="58" t="s">
        <v>39</v>
      </c>
      <c r="AF725" s="58" t="s">
        <v>43</v>
      </c>
      <c r="AG725" t="str">
        <f>A725&amp;B725&amp;C725</f>
        <v>88316SINAPI</v>
      </c>
    </row>
    <row r="726" spans="1:33" x14ac:dyDescent="0.25">
      <c r="A726" s="137" t="s">
        <v>795</v>
      </c>
      <c r="B726" s="68" t="s">
        <v>38</v>
      </c>
      <c r="C726" s="69" t="s">
        <v>86</v>
      </c>
      <c r="D726" s="70" t="s">
        <v>40</v>
      </c>
      <c r="E726" s="70" t="s">
        <v>796</v>
      </c>
      <c r="F726" s="71" t="s">
        <v>90</v>
      </c>
      <c r="G726" s="71">
        <v>1</v>
      </c>
      <c r="H726" s="72">
        <f>IF(
                        C726="INSUMO",
                                        IFERROR(
                                            IF(
                                                INDEX(
                                                    Insumos!C:C,
                                                    MATCH(
                                                        A726&amp;B726,
                                                        Insumos!I:I,
                                                        0)
                                                )="Material",
                                                INDEX(
                                                    Insumos!F:F,
                                                    MATCH(
                                                        A726&amp;B726,
                                                        Insumos!I:I,
                                                        0)
                                                ),
                                                0
                                            ),
                                            "Não encontrado"),
                                        IFERROR(
                                            INDEX(I:I,
                                                MATCH(
                                                    A726&amp;B726,AG:AG,
                                                    0)
                                            ),
                                            "Não encontrado")
                                    )</f>
        <v>0</v>
      </c>
      <c r="I726" s="72">
        <f t="shared" ref="I726:I733" si="400">H726*G726/1</f>
        <v>0</v>
      </c>
      <c r="J726" s="72">
        <f t="shared" ref="J726:K733" si="401">T726 + N726 + L726 + X726 + R726 + P726 + V726</f>
        <v>0.47912000000000005</v>
      </c>
      <c r="K726" s="72">
        <f t="shared" si="401"/>
        <v>0.47912000000000005</v>
      </c>
      <c r="L726" s="72">
        <f>IF(
                        C726="INSUMO",
                                        IFERROR(
                                            IF(
                                                INDEX(
                                                    Insumos!C:C,
                                                    MATCH(
                                                        A726&amp;B726,
                                                        Insumos!I:I,
                                                        0)
                                                )="Mao_obra",
                                                INDEX(
                                                    Insumos!F:F,
                                                    MATCH(
                                                        A726&amp;B726,
                                                        Insumos!I:I,
                                                        0)
                                                ),
                                                0
                                            ),
                                            "Não encontrado"),
                                        IFERROR(
                                            INDEX(M:M,
                                                MATCH(
                                                    A726&amp;B726,AG:AG,
                                                    0)
                                            ),
                                            "Não encontrado")
                                    )</f>
        <v>0.47912000000000005</v>
      </c>
      <c r="M726" s="72">
        <f t="shared" ref="M726:M733" si="402">L726*G726/1</f>
        <v>0.47912000000000005</v>
      </c>
      <c r="N726" s="72">
        <f>IF(
                        C726="INSUMO",
                                        IFERROR(
                                            IF(
                                                INDEX(
                                                    Insumos!C:C,
                                                    MATCH(
                                                        A726&amp;B726,
                                                        Insumos!I:I,
                                                        0)
                                                )="Equipamento",
                                                INDEX(
                                                    Insumos!F:F,
                                                    MATCH(
                                                        A726&amp;B726,
                                                        Insumos!I:I,
                                                        0)
                                                ),
                                                0
                                            ),
                                            "Não encontrado"),
                                        IFERROR(
                                            INDEX(O:O,
                                                MATCH(
                                                    A726&amp;B726,AG:AG,
                                                    0)
                                            ),
                                            "Não encontrado")
                                    )</f>
        <v>0</v>
      </c>
      <c r="O726" s="72">
        <f t="shared" ref="O726:O733" si="403">N726*G726/1</f>
        <v>0</v>
      </c>
      <c r="P726" s="72">
        <f>IF(
                        C726="INSUMO",
                                        IFERROR(
                                            IF(
                                                INDEX(
                                                    Insumos!C:C,
                                                    MATCH(
                                                        A726&amp;B726,
                                                        Insumos!I:I,
                                                        0)
                                                )="Transporte",
                                                INDEX(
                                                    Insumos!F:F,
                                                    MATCH(
                                                        A726&amp;B726,
                                                        Insumos!I:I,
                                                        0)
                                                ),
                                                0
                                            ),
                                            "Não encontrado"),
                                        IFERROR(
                                            INDEX(Q:Q,
                                                MATCH(
                                                    A726&amp;B726,AG:AG,
                                                    0)
                                            ),
                                            "Não encontrado")
                                    )</f>
        <v>0</v>
      </c>
      <c r="Q726" s="72">
        <f t="shared" ref="Q726:Q733" si="404">P726*G726/1</f>
        <v>0</v>
      </c>
      <c r="R726" s="72">
        <f>IF(
                        C726="INSUMO",
                                        IFERROR(
                                            IF(
                                                INDEX(
                                                    Insumos!C:C,
                                                    MATCH(
                                                        A726&amp;B726,
                                                        Insumos!I:I,
                                                        0)
                                                )="Terceirizados",
                                                INDEX(
                                                    Insumos!F:F,
                                                    MATCH(
                                                        A726&amp;B726,
                                                        Insumos!I:I,
                                                        0)
                                                ),
                                                0
                                            ),
                                            "Não encontrado"),
                                        IFERROR(
                                            INDEX(S:S,
                                                MATCH(
                                                    A726&amp;B726,AG:AG,
                                                    0)
                                            ),
                                            "Não encontrado")
                                    )</f>
        <v>0</v>
      </c>
      <c r="S726" s="72">
        <f t="shared" ref="S726:S733" si="405">R726*G726/1</f>
        <v>0</v>
      </c>
      <c r="T726" s="72">
        <f>IF(
                        C726="INSUMO",
                                        IFERROR(
                                            IF(
                                                INDEX(
                                                    Insumos!C:C,
                                                    MATCH(
                                                        A726&amp;B726,
                                                        Insumos!I:I,
                                                        0)
                                                )="Comissionamento",
                                                INDEX(
                                                    Insumos!F:F,
                                                    MATCH(
                                                        A726&amp;B726,
                                                        Insumos!I:I,
                                                        0)
                                                ),
                                                0
                                            ),
                                            "Não encontrado"),
                                        IFERROR(
                                            INDEX(U:U,
                                                MATCH(
                                                    A726&amp;B726,AG:AG,
                                                    0)
                                            ),
                                            "Não encontrado")
                                    )</f>
        <v>0</v>
      </c>
      <c r="U726" s="72">
        <f t="shared" ref="U726:U733" si="406">T726*G726/1</f>
        <v>0</v>
      </c>
      <c r="V726" s="72">
        <f>IF(
                        C726="INSUMO",
                                        IFERROR(
                                            IF(
                                                INDEX(
                                                    Insumos!C:C,
                                                    MATCH(
                                                        A726&amp;B726,
                                                        Insumos!I:I,
                                                        0)
                                                )="Verba",
                                                INDEX(
                                                    Insumos!F:F,
                                                    MATCH(
                                                        A726&amp;B726,
                                                        Insumos!I:I,
                                                        0)
                                                ),
                                                0
                                            ),
                                            "Não encontrado"),
                                        IFERROR(
                                            INDEX(W:W,
                                                MATCH(
                                                    A726&amp;B726,AG:AG,
                                                    0)
                                            ),
                                            "Não encontrado")
                                    )</f>
        <v>0</v>
      </c>
      <c r="W726" s="72">
        <f t="shared" ref="W726:W733" si="407">V726*G726/1</f>
        <v>0</v>
      </c>
      <c r="X726" s="72">
        <f>IF(
                        C726="INSUMO",
                                        IFERROR(
                                            IF(
                                                INDEX(
                                                    Insumos!C:C,
                                                    MATCH(
                                                        A726&amp;B726,
                                                        Insumos!I:I,
                                                        0)
                                                )="Outro",
                                                INDEX(
                                                    Insumos!F:F,
                                                    MATCH(
                                                        A726&amp;B726,
                                                        Insumos!I:I,
                                                        0)
                                                ),
                                                0
                                            ),
                                            "Não encontrado"),
                                        IFERROR(
                                            INDEX(Y:Y,
                                                MATCH(
                                                    A726&amp;B726,AG:AG,
                                                    0)
                                            ),
                                            "Não encontrado")
                                    )</f>
        <v>0</v>
      </c>
      <c r="Y726" s="72">
        <f t="shared" ref="Y726:Y733" si="408">X726*G726/1</f>
        <v>0</v>
      </c>
      <c r="Z726" s="72">
        <f>IF(
                            C726="INSUMO",
                            IFERROR(
                                INDEX(
                                    Insumos!F:F,
                                    MATCH(
                                        A726&amp;B726,
                                        Insumos!I:I,
                                        0)
                                ),
                                "Não encontrado"),
                            IFERROR(
                                INDEX(AA:AA,
                                    MATCH(
                                        A726&amp;B726,AG:AG,
                                        0)
                                ),
                                "Não encontrado")
                        )</f>
        <v>0.47912000000000005</v>
      </c>
      <c r="AA726" s="72">
        <f t="shared" ref="AA726:AA733" si="409">G726*Z726</f>
        <v>0.47912000000000005</v>
      </c>
      <c r="AB726" s="73"/>
      <c r="AC726" s="73"/>
      <c r="AD726" s="70" t="s">
        <v>39</v>
      </c>
      <c r="AE726" s="74"/>
      <c r="AF726" s="74"/>
    </row>
    <row r="727" spans="1:33" x14ac:dyDescent="0.25">
      <c r="A727" s="138" t="s">
        <v>797</v>
      </c>
      <c r="B727" s="60" t="s">
        <v>38</v>
      </c>
      <c r="C727" s="61" t="s">
        <v>45</v>
      </c>
      <c r="D727" s="62" t="s">
        <v>40</v>
      </c>
      <c r="E727" s="62" t="s">
        <v>798</v>
      </c>
      <c r="F727" s="63" t="s">
        <v>90</v>
      </c>
      <c r="G727" s="63">
        <v>1</v>
      </c>
      <c r="H727" s="64">
        <f>IF(
                        C727="INSUMO",
                                        IFERROR(
                                            IF(
                                                INDEX(
                                                    Insumos!C:C,
                                                    MATCH(
                                                        A727&amp;B727,
                                                        Insumos!I:I,
                                                        0)
                                                )="Material",
                                                INDEX(
                                                    Insumos!F:F,
                                                    MATCH(
                                                        A727&amp;B727,
                                                        Insumos!I:I,
                                                        0)
                                                ),
                                                0
                                            ),
                                            "Não encontrado"),
                                        IFERROR(
                                            INDEX(I:I,
                                                MATCH(
                                                    A727&amp;B727,AG:AG,
                                                    0)
                                            ),
                                            "Não encontrado")
                                    )</f>
        <v>0</v>
      </c>
      <c r="I727" s="64">
        <f t="shared" si="400"/>
        <v>0</v>
      </c>
      <c r="J727" s="64">
        <f t="shared" si="401"/>
        <v>1.62</v>
      </c>
      <c r="K727" s="64">
        <f t="shared" si="401"/>
        <v>1.62</v>
      </c>
      <c r="L727" s="64">
        <f>IF(
                        C727="INSUMO",
                                        IFERROR(
                                            IF(
                                                INDEX(
                                                    Insumos!C:C,
                                                    MATCH(
                                                        A727&amp;B727,
                                                        Insumos!I:I,
                                                        0)
                                                )="Mao_obra",
                                                INDEX(
                                                    Insumos!F:F,
                                                    MATCH(
                                                        A727&amp;B727,
                                                        Insumos!I:I,
                                                        0)
                                                ),
                                                0
                                            ),
                                            "Não encontrado"),
                                        IFERROR(
                                            INDEX(M:M,
                                                MATCH(
                                                    A727&amp;B727,AG:AG,
                                                    0)
                                            ),
                                            "Não encontrado")
                                    )</f>
        <v>0</v>
      </c>
      <c r="M727" s="64">
        <f t="shared" si="402"/>
        <v>0</v>
      </c>
      <c r="N727" s="64">
        <f>IF(
                        C727="INSUMO",
                                        IFERROR(
                                            IF(
                                                INDEX(
                                                    Insumos!C:C,
                                                    MATCH(
                                                        A727&amp;B727,
                                                        Insumos!I:I,
                                                        0)
                                                )="Equipamento",
                                                INDEX(
                                                    Insumos!F:F,
                                                    MATCH(
                                                        A727&amp;B727,
                                                        Insumos!I:I,
                                                        0)
                                                ),
                                                0
                                            ),
                                            "Não encontrado"),
                                        IFERROR(
                                            INDEX(O:O,
                                                MATCH(
                                                    A727&amp;B727,AG:AG,
                                                    0)
                                            ),
                                            "Não encontrado")
                                    )</f>
        <v>0</v>
      </c>
      <c r="O727" s="64">
        <f t="shared" si="403"/>
        <v>0</v>
      </c>
      <c r="P727" s="64">
        <f>IF(
                        C727="INSUMO",
                                        IFERROR(
                                            IF(
                                                INDEX(
                                                    Insumos!C:C,
                                                    MATCH(
                                                        A727&amp;B727,
                                                        Insumos!I:I,
                                                        0)
                                                )="Transporte",
                                                INDEX(
                                                    Insumos!F:F,
                                                    MATCH(
                                                        A727&amp;B727,
                                                        Insumos!I:I,
                                                        0)
                                                ),
                                                0
                                            ),
                                            "Não encontrado"),
                                        IFERROR(
                                            INDEX(Q:Q,
                                                MATCH(
                                                    A727&amp;B727,AG:AG,
                                                    0)
                                            ),
                                            "Não encontrado")
                                    )</f>
        <v>0</v>
      </c>
      <c r="Q727" s="64">
        <f t="shared" si="404"/>
        <v>0</v>
      </c>
      <c r="R727" s="64">
        <f>IF(
                        C727="INSUMO",
                                        IFERROR(
                                            IF(
                                                INDEX(
                                                    Insumos!C:C,
                                                    MATCH(
                                                        A727&amp;B727,
                                                        Insumos!I:I,
                                                        0)
                                                )="Terceirizados",
                                                INDEX(
                                                    Insumos!F:F,
                                                    MATCH(
                                                        A727&amp;B727,
                                                        Insumos!I:I,
                                                        0)
                                                ),
                                                0
                                            ),
                                            "Não encontrado"),
                                        IFERROR(
                                            INDEX(S:S,
                                                MATCH(
                                                    A727&amp;B727,AG:AG,
                                                    0)
                                            ),
                                            "Não encontrado")
                                    )</f>
        <v>0</v>
      </c>
      <c r="S727" s="64">
        <f t="shared" si="405"/>
        <v>0</v>
      </c>
      <c r="T727" s="64">
        <f>IF(
                        C727="INSUMO",
                                        IFERROR(
                                            IF(
                                                INDEX(
                                                    Insumos!C:C,
                                                    MATCH(
                                                        A727&amp;B727,
                                                        Insumos!I:I,
                                                        0)
                                                )="Comissionamento",
                                                INDEX(
                                                    Insumos!F:F,
                                                    MATCH(
                                                        A727&amp;B727,
                                                        Insumos!I:I,
                                                        0)
                                                ),
                                                0
                                            ),
                                            "Não encontrado"),
                                        IFERROR(
                                            INDEX(U:U,
                                                MATCH(
                                                    A727&amp;B727,AG:AG,
                                                    0)
                                            ),
                                            "Não encontrado")
                                    )</f>
        <v>0</v>
      </c>
      <c r="U727" s="64">
        <f t="shared" si="406"/>
        <v>0</v>
      </c>
      <c r="V727" s="64">
        <f>IF(
                        C727="INSUMO",
                                        IFERROR(
                                            IF(
                                                INDEX(
                                                    Insumos!C:C,
                                                    MATCH(
                                                        A727&amp;B727,
                                                        Insumos!I:I,
                                                        0)
                                                )="Verba",
                                                INDEX(
                                                    Insumos!F:F,
                                                    MATCH(
                                                        A727&amp;B727,
                                                        Insumos!I:I,
                                                        0)
                                                ),
                                                0
                                            ),
                                            "Não encontrado"),
                                        IFERROR(
                                            INDEX(W:W,
                                                MATCH(
                                                    A727&amp;B727,AG:AG,
                                                    0)
                                            ),
                                            "Não encontrado")
                                    )</f>
        <v>0</v>
      </c>
      <c r="W727" s="64">
        <f t="shared" si="407"/>
        <v>0</v>
      </c>
      <c r="X727" s="64">
        <f>IF(
                        C727="INSUMO",
                                        IFERROR(
                                            IF(
                                                INDEX(
                                                    Insumos!C:C,
                                                    MATCH(
                                                        A727&amp;B727,
                                                        Insumos!I:I,
                                                        0)
                                                )="Outro",
                                                INDEX(
                                                    Insumos!F:F,
                                                    MATCH(
                                                        A727&amp;B727,
                                                        Insumos!I:I,
                                                        0)
                                                ),
                                                0
                                            ),
                                            "Não encontrado"),
                                        IFERROR(
                                            INDEX(Y:Y,
                                                MATCH(
                                                    A727&amp;B727,AG:AG,
                                                    0)
                                            ),
                                            "Não encontrado")
                                    )</f>
        <v>1.62</v>
      </c>
      <c r="Y727" s="64">
        <f t="shared" si="408"/>
        <v>1.62</v>
      </c>
      <c r="Z727" s="64">
        <f>IF(
                            C727="INSUMO",
                            IFERROR(
                                INDEX(
                                    Insumos!F:F,
                                    MATCH(
                                        A727&amp;B727,
                                        Insumos!I:I,
                                        0)
                                ),
                                "Não encontrado"),
                            IFERROR(
                                INDEX(AA:AA,
                                    MATCH(
                                        A727&amp;B727,AG:AG,
                                        0)
                                ),
                                "Não encontrado")
                        )</f>
        <v>1.62</v>
      </c>
      <c r="AA727" s="64">
        <f t="shared" si="409"/>
        <v>1.62</v>
      </c>
      <c r="AB727" s="65"/>
      <c r="AC727" s="65"/>
      <c r="AD727" s="62" t="s">
        <v>39</v>
      </c>
      <c r="AE727" s="66"/>
      <c r="AF727" s="66"/>
    </row>
    <row r="728" spans="1:33" x14ac:dyDescent="0.25">
      <c r="A728" s="137" t="s">
        <v>799</v>
      </c>
      <c r="B728" s="68" t="s">
        <v>38</v>
      </c>
      <c r="C728" s="69" t="s">
        <v>45</v>
      </c>
      <c r="D728" s="70" t="s">
        <v>40</v>
      </c>
      <c r="E728" s="70" t="s">
        <v>800</v>
      </c>
      <c r="F728" s="71" t="s">
        <v>90</v>
      </c>
      <c r="G728" s="71">
        <v>1</v>
      </c>
      <c r="H728" s="72">
        <f>IF(
                        C728="INSUMO",
                                        IFERROR(
                                            IF(
                                                INDEX(
                                                    Insumos!C:C,
                                                    MATCH(
                                                        A728&amp;B728,
                                                        Insumos!I:I,
                                                        0)
                                                )="Material",
                                                INDEX(
                                                    Insumos!F:F,
                                                    MATCH(
                                                        A728&amp;B728,
                                                        Insumos!I:I,
                                                        0)
                                                ),
                                                0
                                            ),
                                            "Não encontrado"),
                                        IFERROR(
                                            INDEX(I:I,
                                                MATCH(
                                                    A728&amp;B728,AG:AG,
                                                    0)
                                            ),
                                            "Não encontrado")
                                    )</f>
        <v>0</v>
      </c>
      <c r="I728" s="72">
        <f t="shared" si="400"/>
        <v>0</v>
      </c>
      <c r="J728" s="72">
        <f t="shared" si="401"/>
        <v>0.6</v>
      </c>
      <c r="K728" s="72">
        <f t="shared" si="401"/>
        <v>0.6</v>
      </c>
      <c r="L728" s="72">
        <f>IF(
                        C728="INSUMO",
                                        IFERROR(
                                            IF(
                                                INDEX(
                                                    Insumos!C:C,
                                                    MATCH(
                                                        A728&amp;B728,
                                                        Insumos!I:I,
                                                        0)
                                                )="Mao_obra",
                                                INDEX(
                                                    Insumos!F:F,
                                                    MATCH(
                                                        A728&amp;B728,
                                                        Insumos!I:I,
                                                        0)
                                                ),
                                                0
                                            ),
                                            "Não encontrado"),
                                        IFERROR(
                                            INDEX(M:M,
                                                MATCH(
                                                    A728&amp;B728,AG:AG,
                                                    0)
                                            ),
                                            "Não encontrado")
                                    )</f>
        <v>0</v>
      </c>
      <c r="M728" s="72">
        <f t="shared" si="402"/>
        <v>0</v>
      </c>
      <c r="N728" s="72">
        <f>IF(
                        C728="INSUMO",
                                        IFERROR(
                                            IF(
                                                INDEX(
                                                    Insumos!C:C,
                                                    MATCH(
                                                        A728&amp;B728,
                                                        Insumos!I:I,
                                                        0)
                                                )="Equipamento",
                                                INDEX(
                                                    Insumos!F:F,
                                                    MATCH(
                                                        A728&amp;B728,
                                                        Insumos!I:I,
                                                        0)
                                                ),
                                                0
                                            ),
                                            "Não encontrado"),
                                        IFERROR(
                                            INDEX(O:O,
                                                MATCH(
                                                    A728&amp;B728,AG:AG,
                                                    0)
                                            ),
                                            "Não encontrado")
                                    )</f>
        <v>0</v>
      </c>
      <c r="O728" s="72">
        <f t="shared" si="403"/>
        <v>0</v>
      </c>
      <c r="P728" s="72">
        <f>IF(
                        C728="INSUMO",
                                        IFERROR(
                                            IF(
                                                INDEX(
                                                    Insumos!C:C,
                                                    MATCH(
                                                        A728&amp;B728,
                                                        Insumos!I:I,
                                                        0)
                                                )="Transporte",
                                                INDEX(
                                                    Insumos!F:F,
                                                    MATCH(
                                                        A728&amp;B728,
                                                        Insumos!I:I,
                                                        0)
                                                ),
                                                0
                                            ),
                                            "Não encontrado"),
                                        IFERROR(
                                            INDEX(Q:Q,
                                                MATCH(
                                                    A728&amp;B728,AG:AG,
                                                    0)
                                            ),
                                            "Não encontrado")
                                    )</f>
        <v>0</v>
      </c>
      <c r="Q728" s="72">
        <f t="shared" si="404"/>
        <v>0</v>
      </c>
      <c r="R728" s="72">
        <f>IF(
                        C728="INSUMO",
                                        IFERROR(
                                            IF(
                                                INDEX(
                                                    Insumos!C:C,
                                                    MATCH(
                                                        A728&amp;B728,
                                                        Insumos!I:I,
                                                        0)
                                                )="Terceirizados",
                                                INDEX(
                                                    Insumos!F:F,
                                                    MATCH(
                                                        A728&amp;B728,
                                                        Insumos!I:I,
                                                        0)
                                                ),
                                                0
                                            ),
                                            "Não encontrado"),
                                        IFERROR(
                                            INDEX(S:S,
                                                MATCH(
                                                    A728&amp;B728,AG:AG,
                                                    0)
                                            ),
                                            "Não encontrado")
                                    )</f>
        <v>0</v>
      </c>
      <c r="S728" s="72">
        <f t="shared" si="405"/>
        <v>0</v>
      </c>
      <c r="T728" s="72">
        <f>IF(
                        C728="INSUMO",
                                        IFERROR(
                                            IF(
                                                INDEX(
                                                    Insumos!C:C,
                                                    MATCH(
                                                        A728&amp;B728,
                                                        Insumos!I:I,
                                                        0)
                                                )="Comissionamento",
                                                INDEX(
                                                    Insumos!F:F,
                                                    MATCH(
                                                        A728&amp;B728,
                                                        Insumos!I:I,
                                                        0)
                                                ),
                                                0
                                            ),
                                            "Não encontrado"),
                                        IFERROR(
                                            INDEX(U:U,
                                                MATCH(
                                                    A728&amp;B728,AG:AG,
                                                    0)
                                            ),
                                            "Não encontrado")
                                    )</f>
        <v>0</v>
      </c>
      <c r="U728" s="72">
        <f t="shared" si="406"/>
        <v>0</v>
      </c>
      <c r="V728" s="72">
        <f>IF(
                        C728="INSUMO",
                                        IFERROR(
                                            IF(
                                                INDEX(
                                                    Insumos!C:C,
                                                    MATCH(
                                                        A728&amp;B728,
                                                        Insumos!I:I,
                                                        0)
                                                )="Verba",
                                                INDEX(
                                                    Insumos!F:F,
                                                    MATCH(
                                                        A728&amp;B728,
                                                        Insumos!I:I,
                                                        0)
                                                ),
                                                0
                                            ),
                                            "Não encontrado"),
                                        IFERROR(
                                            INDEX(W:W,
                                                MATCH(
                                                    A728&amp;B728,AG:AG,
                                                    0)
                                            ),
                                            "Não encontrado")
                                    )</f>
        <v>0</v>
      </c>
      <c r="W728" s="72">
        <f t="shared" si="407"/>
        <v>0</v>
      </c>
      <c r="X728" s="72">
        <f>IF(
                        C728="INSUMO",
                                        IFERROR(
                                            IF(
                                                INDEX(
                                                    Insumos!C:C,
                                                    MATCH(
                                                        A728&amp;B728,
                                                        Insumos!I:I,
                                                        0)
                                                )="Outro",
                                                INDEX(
                                                    Insumos!F:F,
                                                    MATCH(
                                                        A728&amp;B728,
                                                        Insumos!I:I,
                                                        0)
                                                ),
                                                0
                                            ),
                                            "Não encontrado"),
                                        IFERROR(
                                            INDEX(Y:Y,
                                                MATCH(
                                                    A728&amp;B728,AG:AG,
                                                    0)
                                            ),
                                            "Não encontrado")
                                    )</f>
        <v>0.6</v>
      </c>
      <c r="Y728" s="72">
        <f t="shared" si="408"/>
        <v>0.6</v>
      </c>
      <c r="Z728" s="72">
        <f>IF(
                            C728="INSUMO",
                            IFERROR(
                                INDEX(
                                    Insumos!F:F,
                                    MATCH(
                                        A728&amp;B728,
                                        Insumos!I:I,
                                        0)
                                ),
                                "Não encontrado"),
                            IFERROR(
                                INDEX(AA:AA,
                                    MATCH(
                                        A728&amp;B728,AG:AG,
                                        0)
                                ),
                                "Não encontrado")
                        )</f>
        <v>0.6</v>
      </c>
      <c r="AA728" s="72">
        <f t="shared" si="409"/>
        <v>0.6</v>
      </c>
      <c r="AB728" s="73"/>
      <c r="AC728" s="73"/>
      <c r="AD728" s="70" t="s">
        <v>39</v>
      </c>
      <c r="AE728" s="74"/>
      <c r="AF728" s="74"/>
    </row>
    <row r="729" spans="1:33" x14ac:dyDescent="0.25">
      <c r="A729" s="138" t="s">
        <v>801</v>
      </c>
      <c r="B729" s="60" t="s">
        <v>38</v>
      </c>
      <c r="C729" s="61" t="s">
        <v>45</v>
      </c>
      <c r="D729" s="62" t="s">
        <v>40</v>
      </c>
      <c r="E729" s="62" t="s">
        <v>802</v>
      </c>
      <c r="F729" s="63" t="s">
        <v>90</v>
      </c>
      <c r="G729" s="63">
        <v>1</v>
      </c>
      <c r="H729" s="64">
        <f>IF(
                        C729="INSUMO",
                                        IFERROR(
                                            IF(
                                                INDEX(
                                                    Insumos!C:C,
                                                    MATCH(
                                                        A729&amp;B729,
                                                        Insumos!I:I,
                                                        0)
                                                )="Material",
                                                INDEX(
                                                    Insumos!F:F,
                                                    MATCH(
                                                        A729&amp;B729,
                                                        Insumos!I:I,
                                                        0)
                                                ),
                                                0
                                            ),
                                            "Não encontrado"),
                                        IFERROR(
                                            INDEX(I:I,
                                                MATCH(
                                                    A729&amp;B729,AG:AG,
                                                    0)
                                            ),
                                            "Não encontrado")
                                    )</f>
        <v>0</v>
      </c>
      <c r="I729" s="64">
        <f t="shared" si="400"/>
        <v>0</v>
      </c>
      <c r="J729" s="64">
        <f t="shared" si="401"/>
        <v>0.11</v>
      </c>
      <c r="K729" s="64">
        <f t="shared" si="401"/>
        <v>0.11</v>
      </c>
      <c r="L729" s="64">
        <f>IF(
                        C729="INSUMO",
                                        IFERROR(
                                            IF(
                                                INDEX(
                                                    Insumos!C:C,
                                                    MATCH(
                                                        A729&amp;B729,
                                                        Insumos!I:I,
                                                        0)
                                                )="Mao_obra",
                                                INDEX(
                                                    Insumos!F:F,
                                                    MATCH(
                                                        A729&amp;B729,
                                                        Insumos!I:I,
                                                        0)
                                                ),
                                                0
                                            ),
                                            "Não encontrado"),
                                        IFERROR(
                                            INDEX(M:M,
                                                MATCH(
                                                    A729&amp;B729,AG:AG,
                                                    0)
                                            ),
                                            "Não encontrado")
                                    )</f>
        <v>0</v>
      </c>
      <c r="M729" s="64">
        <f t="shared" si="402"/>
        <v>0</v>
      </c>
      <c r="N729" s="64">
        <f>IF(
                        C729="INSUMO",
                                        IFERROR(
                                            IF(
                                                INDEX(
                                                    Insumos!C:C,
                                                    MATCH(
                                                        A729&amp;B729,
                                                        Insumos!I:I,
                                                        0)
                                                )="Equipamento",
                                                INDEX(
                                                    Insumos!F:F,
                                                    MATCH(
                                                        A729&amp;B729,
                                                        Insumos!I:I,
                                                        0)
                                                ),
                                                0
                                            ),
                                            "Não encontrado"),
                                        IFERROR(
                                            INDEX(O:O,
                                                MATCH(
                                                    A729&amp;B729,AG:AG,
                                                    0)
                                            ),
                                            "Não encontrado")
                                    )</f>
        <v>0</v>
      </c>
      <c r="O729" s="64">
        <f t="shared" si="403"/>
        <v>0</v>
      </c>
      <c r="P729" s="64">
        <f>IF(
                        C729="INSUMO",
                                        IFERROR(
                                            IF(
                                                INDEX(
                                                    Insumos!C:C,
                                                    MATCH(
                                                        A729&amp;B729,
                                                        Insumos!I:I,
                                                        0)
                                                )="Transporte",
                                                INDEX(
                                                    Insumos!F:F,
                                                    MATCH(
                                                        A729&amp;B729,
                                                        Insumos!I:I,
                                                        0)
                                                ),
                                                0
                                            ),
                                            "Não encontrado"),
                                        IFERROR(
                                            INDEX(Q:Q,
                                                MATCH(
                                                    A729&amp;B729,AG:AG,
                                                    0)
                                            ),
                                            "Não encontrado")
                                    )</f>
        <v>0</v>
      </c>
      <c r="Q729" s="64">
        <f t="shared" si="404"/>
        <v>0</v>
      </c>
      <c r="R729" s="64">
        <f>IF(
                        C729="INSUMO",
                                        IFERROR(
                                            IF(
                                                INDEX(
                                                    Insumos!C:C,
                                                    MATCH(
                                                        A729&amp;B729,
                                                        Insumos!I:I,
                                                        0)
                                                )="Terceirizados",
                                                INDEX(
                                                    Insumos!F:F,
                                                    MATCH(
                                                        A729&amp;B729,
                                                        Insumos!I:I,
                                                        0)
                                                ),
                                                0
                                            ),
                                            "Não encontrado"),
                                        IFERROR(
                                            INDEX(S:S,
                                                MATCH(
                                                    A729&amp;B729,AG:AG,
                                                    0)
                                            ),
                                            "Não encontrado")
                                    )</f>
        <v>0</v>
      </c>
      <c r="S729" s="64">
        <f t="shared" si="405"/>
        <v>0</v>
      </c>
      <c r="T729" s="64">
        <f>IF(
                        C729="INSUMO",
                                        IFERROR(
                                            IF(
                                                INDEX(
                                                    Insumos!C:C,
                                                    MATCH(
                                                        A729&amp;B729,
                                                        Insumos!I:I,
                                                        0)
                                                )="Comissionamento",
                                                INDEX(
                                                    Insumos!F:F,
                                                    MATCH(
                                                        A729&amp;B729,
                                                        Insumos!I:I,
                                                        0)
                                                ),
                                                0
                                            ),
                                            "Não encontrado"),
                                        IFERROR(
                                            INDEX(U:U,
                                                MATCH(
                                                    A729&amp;B729,AG:AG,
                                                    0)
                                            ),
                                            "Não encontrado")
                                    )</f>
        <v>0</v>
      </c>
      <c r="U729" s="64">
        <f t="shared" si="406"/>
        <v>0</v>
      </c>
      <c r="V729" s="64">
        <f>IF(
                        C729="INSUMO",
                                        IFERROR(
                                            IF(
                                                INDEX(
                                                    Insumos!C:C,
                                                    MATCH(
                                                        A729&amp;B729,
                                                        Insumos!I:I,
                                                        0)
                                                )="Verba",
                                                INDEX(
                                                    Insumos!F:F,
                                                    MATCH(
                                                        A729&amp;B729,
                                                        Insumos!I:I,
                                                        0)
                                                ),
                                                0
                                            ),
                                            "Não encontrado"),
                                        IFERROR(
                                            INDEX(W:W,
                                                MATCH(
                                                    A729&amp;B729,AG:AG,
                                                    0)
                                            ),
                                            "Não encontrado")
                                    )</f>
        <v>0</v>
      </c>
      <c r="W729" s="64">
        <f t="shared" si="407"/>
        <v>0</v>
      </c>
      <c r="X729" s="64">
        <f>IF(
                        C729="INSUMO",
                                        IFERROR(
                                            IF(
                                                INDEX(
                                                    Insumos!C:C,
                                                    MATCH(
                                                        A729&amp;B729,
                                                        Insumos!I:I,
                                                        0)
                                                )="Outro",
                                                INDEX(
                                                    Insumos!F:F,
                                                    MATCH(
                                                        A729&amp;B729,
                                                        Insumos!I:I,
                                                        0)
                                                ),
                                                0
                                            ),
                                            "Não encontrado"),
                                        IFERROR(
                                            INDEX(Y:Y,
                                                MATCH(
                                                    A729&amp;B729,AG:AG,
                                                    0)
                                            ),
                                            "Não encontrado")
                                    )</f>
        <v>0.11</v>
      </c>
      <c r="Y729" s="64">
        <f t="shared" si="408"/>
        <v>0.11</v>
      </c>
      <c r="Z729" s="64">
        <f>IF(
                            C729="INSUMO",
                            IFERROR(
                                INDEX(
                                    Insumos!F:F,
                                    MATCH(
                                        A729&amp;B729,
                                        Insumos!I:I,
                                        0)
                                ),
                                "Não encontrado"),
                            IFERROR(
                                INDEX(AA:AA,
                                    MATCH(
                                        A729&amp;B729,AG:AG,
                                        0)
                                ),
                                "Não encontrado")
                        )</f>
        <v>0.11</v>
      </c>
      <c r="AA729" s="64">
        <f t="shared" si="409"/>
        <v>0.11</v>
      </c>
      <c r="AB729" s="65"/>
      <c r="AC729" s="65"/>
      <c r="AD729" s="62" t="s">
        <v>39</v>
      </c>
      <c r="AE729" s="66"/>
      <c r="AF729" s="66"/>
    </row>
    <row r="730" spans="1:33" x14ac:dyDescent="0.25">
      <c r="A730" s="137" t="s">
        <v>803</v>
      </c>
      <c r="B730" s="68" t="s">
        <v>38</v>
      </c>
      <c r="C730" s="69" t="s">
        <v>45</v>
      </c>
      <c r="D730" s="70" t="s">
        <v>40</v>
      </c>
      <c r="E730" s="70" t="s">
        <v>804</v>
      </c>
      <c r="F730" s="71" t="s">
        <v>90</v>
      </c>
      <c r="G730" s="71">
        <v>1</v>
      </c>
      <c r="H730" s="72">
        <f>IF(
                        C730="INSUMO",
                                        IFERROR(
                                            IF(
                                                INDEX(
                                                    Insumos!C:C,
                                                    MATCH(
                                                        A730&amp;B730,
                                                        Insumos!I:I,
                                                        0)
                                                )="Material",
                                                INDEX(
                                                    Insumos!F:F,
                                                    MATCH(
                                                        A730&amp;B730,
                                                        Insumos!I:I,
                                                        0)
                                                ),
                                                0
                                            ),
                                            "Não encontrado"),
                                        IFERROR(
                                            INDEX(I:I,
                                                MATCH(
                                                    A730&amp;B730,AG:AG,
                                                    0)
                                            ),
                                            "Não encontrado")
                                    )</f>
        <v>0</v>
      </c>
      <c r="I730" s="72">
        <f t="shared" si="400"/>
        <v>0</v>
      </c>
      <c r="J730" s="72">
        <f t="shared" si="401"/>
        <v>1.65</v>
      </c>
      <c r="K730" s="72">
        <f t="shared" si="401"/>
        <v>1.65</v>
      </c>
      <c r="L730" s="72">
        <f>IF(
                        C730="INSUMO",
                                        IFERROR(
                                            IF(
                                                INDEX(
                                                    Insumos!C:C,
                                                    MATCH(
                                                        A730&amp;B730,
                                                        Insumos!I:I,
                                                        0)
                                                )="Mao_obra",
                                                INDEX(
                                                    Insumos!F:F,
                                                    MATCH(
                                                        A730&amp;B730,
                                                        Insumos!I:I,
                                                        0)
                                                ),
                                                0
                                            ),
                                            "Não encontrado"),
                                        IFERROR(
                                            INDEX(M:M,
                                                MATCH(
                                                    A730&amp;B730,AG:AG,
                                                    0)
                                            ),
                                            "Não encontrado")
                                    )</f>
        <v>0</v>
      </c>
      <c r="M730" s="72">
        <f t="shared" si="402"/>
        <v>0</v>
      </c>
      <c r="N730" s="72">
        <f>IF(
                        C730="INSUMO",
                                        IFERROR(
                                            IF(
                                                INDEX(
                                                    Insumos!C:C,
                                                    MATCH(
                                                        A730&amp;B730,
                                                        Insumos!I:I,
                                                        0)
                                                )="Equipamento",
                                                INDEX(
                                                    Insumos!F:F,
                                                    MATCH(
                                                        A730&amp;B730,
                                                        Insumos!I:I,
                                                        0)
                                                ),
                                                0
                                            ),
                                            "Não encontrado"),
                                        IFERROR(
                                            INDEX(O:O,
                                                MATCH(
                                                    A730&amp;B730,AG:AG,
                                                    0)
                                            ),
                                            "Não encontrado")
                                    )</f>
        <v>0</v>
      </c>
      <c r="O730" s="72">
        <f t="shared" si="403"/>
        <v>0</v>
      </c>
      <c r="P730" s="72">
        <f>IF(
                        C730="INSUMO",
                                        IFERROR(
                                            IF(
                                                INDEX(
                                                    Insumos!C:C,
                                                    MATCH(
                                                        A730&amp;B730,
                                                        Insumos!I:I,
                                                        0)
                                                )="Transporte",
                                                INDEX(
                                                    Insumos!F:F,
                                                    MATCH(
                                                        A730&amp;B730,
                                                        Insumos!I:I,
                                                        0)
                                                ),
                                                0
                                            ),
                                            "Não encontrado"),
                                        IFERROR(
                                            INDEX(Q:Q,
                                                MATCH(
                                                    A730&amp;B730,AG:AG,
                                                    0)
                                            ),
                                            "Não encontrado")
                                    )</f>
        <v>0</v>
      </c>
      <c r="Q730" s="72">
        <f t="shared" si="404"/>
        <v>0</v>
      </c>
      <c r="R730" s="72">
        <f>IF(
                        C730="INSUMO",
                                        IFERROR(
                                            IF(
                                                INDEX(
                                                    Insumos!C:C,
                                                    MATCH(
                                                        A730&amp;B730,
                                                        Insumos!I:I,
                                                        0)
                                                )="Terceirizados",
                                                INDEX(
                                                    Insumos!F:F,
                                                    MATCH(
                                                        A730&amp;B730,
                                                        Insumos!I:I,
                                                        0)
                                                ),
                                                0
                                            ),
                                            "Não encontrado"),
                                        IFERROR(
                                            INDEX(S:S,
                                                MATCH(
                                                    A730&amp;B730,AG:AG,
                                                    0)
                                            ),
                                            "Não encontrado")
                                    )</f>
        <v>0</v>
      </c>
      <c r="S730" s="72">
        <f t="shared" si="405"/>
        <v>0</v>
      </c>
      <c r="T730" s="72">
        <f>IF(
                        C730="INSUMO",
                                        IFERROR(
                                            IF(
                                                INDEX(
                                                    Insumos!C:C,
                                                    MATCH(
                                                        A730&amp;B730,
                                                        Insumos!I:I,
                                                        0)
                                                )="Comissionamento",
                                                INDEX(
                                                    Insumos!F:F,
                                                    MATCH(
                                                        A730&amp;B730,
                                                        Insumos!I:I,
                                                        0)
                                                ),
                                                0
                                            ),
                                            "Não encontrado"),
                                        IFERROR(
                                            INDEX(U:U,
                                                MATCH(
                                                    A730&amp;B730,AG:AG,
                                                    0)
                                            ),
                                            "Não encontrado")
                                    )</f>
        <v>0</v>
      </c>
      <c r="U730" s="72">
        <f t="shared" si="406"/>
        <v>0</v>
      </c>
      <c r="V730" s="72">
        <f>IF(
                        C730="INSUMO",
                                        IFERROR(
                                            IF(
                                                INDEX(
                                                    Insumos!C:C,
                                                    MATCH(
                                                        A730&amp;B730,
                                                        Insumos!I:I,
                                                        0)
                                                )="Verba",
                                                INDEX(
                                                    Insumos!F:F,
                                                    MATCH(
                                                        A730&amp;B730,
                                                        Insumos!I:I,
                                                        0)
                                                ),
                                                0
                                            ),
                                            "Não encontrado"),
                                        IFERROR(
                                            INDEX(W:W,
                                                MATCH(
                                                    A730&amp;B730,AG:AG,
                                                    0)
                                            ),
                                            "Não encontrado")
                                    )</f>
        <v>0</v>
      </c>
      <c r="W730" s="72">
        <f t="shared" si="407"/>
        <v>0</v>
      </c>
      <c r="X730" s="72">
        <f>IF(
                        C730="INSUMO",
                                        IFERROR(
                                            IF(
                                                INDEX(
                                                    Insumos!C:C,
                                                    MATCH(
                                                        A730&amp;B730,
                                                        Insumos!I:I,
                                                        0)
                                                )="Outro",
                                                INDEX(
                                                    Insumos!F:F,
                                                    MATCH(
                                                        A730&amp;B730,
                                                        Insumos!I:I,
                                                        0)
                                                ),
                                                0
                                            ),
                                            "Não encontrado"),
                                        IFERROR(
                                            INDEX(Y:Y,
                                                MATCH(
                                                    A730&amp;B730,AG:AG,
                                                    0)
                                            ),
                                            "Não encontrado")
                                    )</f>
        <v>1.65</v>
      </c>
      <c r="Y730" s="72">
        <f t="shared" si="408"/>
        <v>1.65</v>
      </c>
      <c r="Z730" s="72">
        <f>IF(
                            C730="INSUMO",
                            IFERROR(
                                INDEX(
                                    Insumos!F:F,
                                    MATCH(
                                        A730&amp;B730,
                                        Insumos!I:I,
                                        0)
                                ),
                                "Não encontrado"),
                            IFERROR(
                                INDEX(AA:AA,
                                    MATCH(
                                        A730&amp;B730,AG:AG,
                                        0)
                                ),
                                "Não encontrado")
                        )</f>
        <v>1.65</v>
      </c>
      <c r="AA730" s="72">
        <f t="shared" si="409"/>
        <v>1.65</v>
      </c>
      <c r="AB730" s="73"/>
      <c r="AC730" s="73"/>
      <c r="AD730" s="70" t="s">
        <v>39</v>
      </c>
      <c r="AE730" s="74"/>
      <c r="AF730" s="74"/>
    </row>
    <row r="731" spans="1:33" x14ac:dyDescent="0.25">
      <c r="A731" s="138" t="s">
        <v>805</v>
      </c>
      <c r="B731" s="60" t="s">
        <v>38</v>
      </c>
      <c r="C731" s="61" t="s">
        <v>45</v>
      </c>
      <c r="D731" s="62" t="s">
        <v>40</v>
      </c>
      <c r="E731" s="62" t="s">
        <v>806</v>
      </c>
      <c r="F731" s="63" t="s">
        <v>90</v>
      </c>
      <c r="G731" s="63">
        <v>1</v>
      </c>
      <c r="H731" s="64">
        <f>IF(
                        C731="INSUMO",
                                        IFERROR(
                                            IF(
                                                INDEX(
                                                    Insumos!C:C,
                                                    MATCH(
                                                        A731&amp;B731,
                                                        Insumos!I:I,
                                                        0)
                                                )="Material",
                                                INDEX(
                                                    Insumos!F:F,
                                                    MATCH(
                                                        A731&amp;B731,
                                                        Insumos!I:I,
                                                        0)
                                                ),
                                                0
                                            ),
                                            "Não encontrado"),
                                        IFERROR(
                                            INDEX(I:I,
                                                MATCH(
                                                    A731&amp;B731,AG:AG,
                                                    0)
                                            ),
                                            "Não encontrado")
                                    )</f>
        <v>0</v>
      </c>
      <c r="I731" s="64">
        <f t="shared" si="400"/>
        <v>0</v>
      </c>
      <c r="J731" s="64">
        <f t="shared" si="401"/>
        <v>0.98</v>
      </c>
      <c r="K731" s="64">
        <f t="shared" si="401"/>
        <v>0.98</v>
      </c>
      <c r="L731" s="64">
        <f>IF(
                        C731="INSUMO",
                                        IFERROR(
                                            IF(
                                                INDEX(
                                                    Insumos!C:C,
                                                    MATCH(
                                                        A731&amp;B731,
                                                        Insumos!I:I,
                                                        0)
                                                )="Mao_obra",
                                                INDEX(
                                                    Insumos!F:F,
                                                    MATCH(
                                                        A731&amp;B731,
                                                        Insumos!I:I,
                                                        0)
                                                ),
                                                0
                                            ),
                                            "Não encontrado"),
                                        IFERROR(
                                            INDEX(M:M,
                                                MATCH(
                                                    A731&amp;B731,AG:AG,
                                                    0)
                                            ),
                                            "Não encontrado")
                                    )</f>
        <v>0</v>
      </c>
      <c r="M731" s="64">
        <f t="shared" si="402"/>
        <v>0</v>
      </c>
      <c r="N731" s="64">
        <f>IF(
                        C731="INSUMO",
                                        IFERROR(
                                            IF(
                                                INDEX(
                                                    Insumos!C:C,
                                                    MATCH(
                                                        A731&amp;B731,
                                                        Insumos!I:I,
                                                        0)
                                                )="Equipamento",
                                                INDEX(
                                                    Insumos!F:F,
                                                    MATCH(
                                                        A731&amp;B731,
                                                        Insumos!I:I,
                                                        0)
                                                ),
                                                0
                                            ),
                                            "Não encontrado"),
                                        IFERROR(
                                            INDEX(O:O,
                                                MATCH(
                                                    A731&amp;B731,AG:AG,
                                                    0)
                                            ),
                                            "Não encontrado")
                                    )</f>
        <v>0</v>
      </c>
      <c r="O731" s="64">
        <f t="shared" si="403"/>
        <v>0</v>
      </c>
      <c r="P731" s="64">
        <f>IF(
                        C731="INSUMO",
                                        IFERROR(
                                            IF(
                                                INDEX(
                                                    Insumos!C:C,
                                                    MATCH(
                                                        A731&amp;B731,
                                                        Insumos!I:I,
                                                        0)
                                                )="Transporte",
                                                INDEX(
                                                    Insumos!F:F,
                                                    MATCH(
                                                        A731&amp;B731,
                                                        Insumos!I:I,
                                                        0)
                                                ),
                                                0
                                            ),
                                            "Não encontrado"),
                                        IFERROR(
                                            INDEX(Q:Q,
                                                MATCH(
                                                    A731&amp;B731,AG:AG,
                                                    0)
                                            ),
                                            "Não encontrado")
                                    )</f>
        <v>0</v>
      </c>
      <c r="Q731" s="64">
        <f t="shared" si="404"/>
        <v>0</v>
      </c>
      <c r="R731" s="64">
        <f>IF(
                        C731="INSUMO",
                                        IFERROR(
                                            IF(
                                                INDEX(
                                                    Insumos!C:C,
                                                    MATCH(
                                                        A731&amp;B731,
                                                        Insumos!I:I,
                                                        0)
                                                )="Terceirizados",
                                                INDEX(
                                                    Insumos!F:F,
                                                    MATCH(
                                                        A731&amp;B731,
                                                        Insumos!I:I,
                                                        0)
                                                ),
                                                0
                                            ),
                                            "Não encontrado"),
                                        IFERROR(
                                            INDEX(S:S,
                                                MATCH(
                                                    A731&amp;B731,AG:AG,
                                                    0)
                                            ),
                                            "Não encontrado")
                                    )</f>
        <v>0</v>
      </c>
      <c r="S731" s="64">
        <f t="shared" si="405"/>
        <v>0</v>
      </c>
      <c r="T731" s="64">
        <f>IF(
                        C731="INSUMO",
                                        IFERROR(
                                            IF(
                                                INDEX(
                                                    Insumos!C:C,
                                                    MATCH(
                                                        A731&amp;B731,
                                                        Insumos!I:I,
                                                        0)
                                                )="Comissionamento",
                                                INDEX(
                                                    Insumos!F:F,
                                                    MATCH(
                                                        A731&amp;B731,
                                                        Insumos!I:I,
                                                        0)
                                                ),
                                                0
                                            ),
                                            "Não encontrado"),
                                        IFERROR(
                                            INDEX(U:U,
                                                MATCH(
                                                    A731&amp;B731,AG:AG,
                                                    0)
                                            ),
                                            "Não encontrado")
                                    )</f>
        <v>0</v>
      </c>
      <c r="U731" s="64">
        <f t="shared" si="406"/>
        <v>0</v>
      </c>
      <c r="V731" s="64">
        <f>IF(
                        C731="INSUMO",
                                        IFERROR(
                                            IF(
                                                INDEX(
                                                    Insumos!C:C,
                                                    MATCH(
                                                        A731&amp;B731,
                                                        Insumos!I:I,
                                                        0)
                                                )="Verba",
                                                INDEX(
                                                    Insumos!F:F,
                                                    MATCH(
                                                        A731&amp;B731,
                                                        Insumos!I:I,
                                                        0)
                                                ),
                                                0
                                            ),
                                            "Não encontrado"),
                                        IFERROR(
                                            INDEX(W:W,
                                                MATCH(
                                                    A731&amp;B731,AG:AG,
                                                    0)
                                            ),
                                            "Não encontrado")
                                    )</f>
        <v>0</v>
      </c>
      <c r="W731" s="64">
        <f t="shared" si="407"/>
        <v>0</v>
      </c>
      <c r="X731" s="64">
        <f>IF(
                        C731="INSUMO",
                                        IFERROR(
                                            IF(
                                                INDEX(
                                                    Insumos!C:C,
                                                    MATCH(
                                                        A731&amp;B731,
                                                        Insumos!I:I,
                                                        0)
                                                )="Outro",
                                                INDEX(
                                                    Insumos!F:F,
                                                    MATCH(
                                                        A731&amp;B731,
                                                        Insumos!I:I,
                                                        0)
                                                ),
                                                0
                                            ),
                                            "Não encontrado"),
                                        IFERROR(
                                            INDEX(Y:Y,
                                                MATCH(
                                                    A731&amp;B731,AG:AG,
                                                    0)
                                            ),
                                            "Não encontrado")
                                    )</f>
        <v>0.98</v>
      </c>
      <c r="Y731" s="64">
        <f t="shared" si="408"/>
        <v>0.98</v>
      </c>
      <c r="Z731" s="64">
        <f>IF(
                            C731="INSUMO",
                            IFERROR(
                                INDEX(
                                    Insumos!F:F,
                                    MATCH(
                                        A731&amp;B731,
                                        Insumos!I:I,
                                        0)
                                ),
                                "Não encontrado"),
                            IFERROR(
                                INDEX(AA:AA,
                                    MATCH(
                                        A731&amp;B731,AG:AG,
                                        0)
                                ),
                                "Não encontrado")
                        )</f>
        <v>0.98</v>
      </c>
      <c r="AA731" s="64">
        <f t="shared" si="409"/>
        <v>0.98</v>
      </c>
      <c r="AB731" s="65"/>
      <c r="AC731" s="65"/>
      <c r="AD731" s="62" t="s">
        <v>39</v>
      </c>
      <c r="AE731" s="66"/>
      <c r="AF731" s="66"/>
    </row>
    <row r="732" spans="1:33" x14ac:dyDescent="0.25">
      <c r="A732" s="137" t="s">
        <v>807</v>
      </c>
      <c r="B732" s="68" t="s">
        <v>38</v>
      </c>
      <c r="C732" s="69" t="s">
        <v>45</v>
      </c>
      <c r="D732" s="70" t="s">
        <v>40</v>
      </c>
      <c r="E732" s="70" t="s">
        <v>808</v>
      </c>
      <c r="F732" s="71" t="s">
        <v>90</v>
      </c>
      <c r="G732" s="71">
        <v>1</v>
      </c>
      <c r="H732" s="72">
        <f>IF(
                        C732="INSUMO",
                                        IFERROR(
                                            IF(
                                                INDEX(
                                                    Insumos!C:C,
                                                    MATCH(
                                                        A732&amp;B732,
                                                        Insumos!I:I,
                                                        0)
                                                )="Material",
                                                INDEX(
                                                    Insumos!F:F,
                                                    MATCH(
                                                        A732&amp;B732,
                                                        Insumos!I:I,
                                                        0)
                                                ),
                                                0
                                            ),
                                            "Não encontrado"),
                                        IFERROR(
                                            INDEX(I:I,
                                                MATCH(
                                                    A732&amp;B732,AG:AG,
                                                    0)
                                            ),
                                            "Não encontrado")
                                    )</f>
        <v>0</v>
      </c>
      <c r="I732" s="72">
        <f t="shared" si="400"/>
        <v>0</v>
      </c>
      <c r="J732" s="72">
        <f t="shared" si="401"/>
        <v>0.01</v>
      </c>
      <c r="K732" s="72">
        <f t="shared" si="401"/>
        <v>0.01</v>
      </c>
      <c r="L732" s="72">
        <f>IF(
                        C732="INSUMO",
                                        IFERROR(
                                            IF(
                                                INDEX(
                                                    Insumos!C:C,
                                                    MATCH(
                                                        A732&amp;B732,
                                                        Insumos!I:I,
                                                        0)
                                                )="Mao_obra",
                                                INDEX(
                                                    Insumos!F:F,
                                                    MATCH(
                                                        A732&amp;B732,
                                                        Insumos!I:I,
                                                        0)
                                                ),
                                                0
                                            ),
                                            "Não encontrado"),
                                        IFERROR(
                                            INDEX(M:M,
                                                MATCH(
                                                    A732&amp;B732,AG:AG,
                                                    0)
                                            ),
                                            "Não encontrado")
                                    )</f>
        <v>0</v>
      </c>
      <c r="M732" s="72">
        <f t="shared" si="402"/>
        <v>0</v>
      </c>
      <c r="N732" s="72">
        <f>IF(
                        C732="INSUMO",
                                        IFERROR(
                                            IF(
                                                INDEX(
                                                    Insumos!C:C,
                                                    MATCH(
                                                        A732&amp;B732,
                                                        Insumos!I:I,
                                                        0)
                                                )="Equipamento",
                                                INDEX(
                                                    Insumos!F:F,
                                                    MATCH(
                                                        A732&amp;B732,
                                                        Insumos!I:I,
                                                        0)
                                                ),
                                                0
                                            ),
                                            "Não encontrado"),
                                        IFERROR(
                                            INDEX(O:O,
                                                MATCH(
                                                    A732&amp;B732,AG:AG,
                                                    0)
                                            ),
                                            "Não encontrado")
                                    )</f>
        <v>0</v>
      </c>
      <c r="O732" s="72">
        <f t="shared" si="403"/>
        <v>0</v>
      </c>
      <c r="P732" s="72">
        <f>IF(
                        C732="INSUMO",
                                        IFERROR(
                                            IF(
                                                INDEX(
                                                    Insumos!C:C,
                                                    MATCH(
                                                        A732&amp;B732,
                                                        Insumos!I:I,
                                                        0)
                                                )="Transporte",
                                                INDEX(
                                                    Insumos!F:F,
                                                    MATCH(
                                                        A732&amp;B732,
                                                        Insumos!I:I,
                                                        0)
                                                ),
                                                0
                                            ),
                                            "Não encontrado"),
                                        IFERROR(
                                            INDEX(Q:Q,
                                                MATCH(
                                                    A732&amp;B732,AG:AG,
                                                    0)
                                            ),
                                            "Não encontrado")
                                    )</f>
        <v>0</v>
      </c>
      <c r="Q732" s="72">
        <f t="shared" si="404"/>
        <v>0</v>
      </c>
      <c r="R732" s="72">
        <f>IF(
                        C732="INSUMO",
                                        IFERROR(
                                            IF(
                                                INDEX(
                                                    Insumos!C:C,
                                                    MATCH(
                                                        A732&amp;B732,
                                                        Insumos!I:I,
                                                        0)
                                                )="Terceirizados",
                                                INDEX(
                                                    Insumos!F:F,
                                                    MATCH(
                                                        A732&amp;B732,
                                                        Insumos!I:I,
                                                        0)
                                                ),
                                                0
                                            ),
                                            "Não encontrado"),
                                        IFERROR(
                                            INDEX(S:S,
                                                MATCH(
                                                    A732&amp;B732,AG:AG,
                                                    0)
                                            ),
                                            "Não encontrado")
                                    )</f>
        <v>0</v>
      </c>
      <c r="S732" s="72">
        <f t="shared" si="405"/>
        <v>0</v>
      </c>
      <c r="T732" s="72">
        <f>IF(
                        C732="INSUMO",
                                        IFERROR(
                                            IF(
                                                INDEX(
                                                    Insumos!C:C,
                                                    MATCH(
                                                        A732&amp;B732,
                                                        Insumos!I:I,
                                                        0)
                                                )="Comissionamento",
                                                INDEX(
                                                    Insumos!F:F,
                                                    MATCH(
                                                        A732&amp;B732,
                                                        Insumos!I:I,
                                                        0)
                                                ),
                                                0
                                            ),
                                            "Não encontrado"),
                                        IFERROR(
                                            INDEX(U:U,
                                                MATCH(
                                                    A732&amp;B732,AG:AG,
                                                    0)
                                            ),
                                            "Não encontrado")
                                    )</f>
        <v>0</v>
      </c>
      <c r="U732" s="72">
        <f t="shared" si="406"/>
        <v>0</v>
      </c>
      <c r="V732" s="72">
        <f>IF(
                        C732="INSUMO",
                                        IFERROR(
                                            IF(
                                                INDEX(
                                                    Insumos!C:C,
                                                    MATCH(
                                                        A732&amp;B732,
                                                        Insumos!I:I,
                                                        0)
                                                )="Verba",
                                                INDEX(
                                                    Insumos!F:F,
                                                    MATCH(
                                                        A732&amp;B732,
                                                        Insumos!I:I,
                                                        0)
                                                ),
                                                0
                                            ),
                                            "Não encontrado"),
                                        IFERROR(
                                            INDEX(W:W,
                                                MATCH(
                                                    A732&amp;B732,AG:AG,
                                                    0)
                                            ),
                                            "Não encontrado")
                                    )</f>
        <v>0</v>
      </c>
      <c r="W732" s="72">
        <f t="shared" si="407"/>
        <v>0</v>
      </c>
      <c r="X732" s="72">
        <f>IF(
                        C732="INSUMO",
                                        IFERROR(
                                            IF(
                                                INDEX(
                                                    Insumos!C:C,
                                                    MATCH(
                                                        A732&amp;B732,
                                                        Insumos!I:I,
                                                        0)
                                                )="Outro",
                                                INDEX(
                                                    Insumos!F:F,
                                                    MATCH(
                                                        A732&amp;B732,
                                                        Insumos!I:I,
                                                        0)
                                                ),
                                                0
                                            ),
                                            "Não encontrado"),
                                        IFERROR(
                                            INDEX(Y:Y,
                                                MATCH(
                                                    A732&amp;B732,AG:AG,
                                                    0)
                                            ),
                                            "Não encontrado")
                                    )</f>
        <v>0.01</v>
      </c>
      <c r="Y732" s="72">
        <f t="shared" si="408"/>
        <v>0.01</v>
      </c>
      <c r="Z732" s="72">
        <f>IF(
                            C732="INSUMO",
                            IFERROR(
                                INDEX(
                                    Insumos!F:F,
                                    MATCH(
                                        A732&amp;B732,
                                        Insumos!I:I,
                                        0)
                                ),
                                "Não encontrado"),
                            IFERROR(
                                INDEX(AA:AA,
                                    MATCH(
                                        A732&amp;B732,AG:AG,
                                        0)
                                ),
                                "Não encontrado")
                        )</f>
        <v>0.01</v>
      </c>
      <c r="AA732" s="72">
        <f t="shared" si="409"/>
        <v>0.01</v>
      </c>
      <c r="AB732" s="73"/>
      <c r="AC732" s="73"/>
      <c r="AD732" s="70" t="s">
        <v>39</v>
      </c>
      <c r="AE732" s="74"/>
      <c r="AF732" s="74"/>
    </row>
    <row r="733" spans="1:33" x14ac:dyDescent="0.25">
      <c r="A733" s="138" t="s">
        <v>809</v>
      </c>
      <c r="B733" s="60" t="s">
        <v>38</v>
      </c>
      <c r="C733" s="61" t="s">
        <v>45</v>
      </c>
      <c r="D733" s="62" t="s">
        <v>40</v>
      </c>
      <c r="E733" s="62" t="s">
        <v>810</v>
      </c>
      <c r="F733" s="63" t="s">
        <v>90</v>
      </c>
      <c r="G733" s="63">
        <v>1</v>
      </c>
      <c r="H733" s="64">
        <f>IF(
                        C733="INSUMO",
                                        IFERROR(
                                            IF(
                                                INDEX(
                                                    Insumos!C:C,
                                                    MATCH(
                                                        A733&amp;B733,
                                                        Insumos!I:I,
                                                        0)
                                                )="Material",
                                                INDEX(
                                                    Insumos!F:F,
                                                    MATCH(
                                                        A733&amp;B733,
                                                        Insumos!I:I,
                                                        0)
                                                ),
                                                0
                                            ),
                                            "Não encontrado"),
                                        IFERROR(
                                            INDEX(I:I,
                                                MATCH(
                                                    A733&amp;B733,AG:AG,
                                                    0)
                                            ),
                                            "Não encontrado")
                                    )</f>
        <v>0</v>
      </c>
      <c r="I733" s="64">
        <f t="shared" si="400"/>
        <v>0</v>
      </c>
      <c r="J733" s="64">
        <f t="shared" si="401"/>
        <v>22.6</v>
      </c>
      <c r="K733" s="64">
        <f t="shared" si="401"/>
        <v>22.6</v>
      </c>
      <c r="L733" s="64">
        <f>IF(
                        C733="INSUMO",
                                        IFERROR(
                                            IF(
                                                INDEX(
                                                    Insumos!C:C,
                                                    MATCH(
                                                        A733&amp;B733,
                                                        Insumos!I:I,
                                                        0)
                                                )="Mao_obra",
                                                INDEX(
                                                    Insumos!F:F,
                                                    MATCH(
                                                        A733&amp;B733,
                                                        Insumos!I:I,
                                                        0)
                                                ),
                                                0
                                            ),
                                            "Não encontrado"),
                                        IFERROR(
                                            INDEX(M:M,
                                                MATCH(
                                                    A733&amp;B733,AG:AG,
                                                    0)
                                            ),
                                            "Não encontrado")
                                    )</f>
        <v>22.6</v>
      </c>
      <c r="M733" s="64">
        <f t="shared" si="402"/>
        <v>22.6</v>
      </c>
      <c r="N733" s="64">
        <f>IF(
                        C733="INSUMO",
                                        IFERROR(
                                            IF(
                                                INDEX(
                                                    Insumos!C:C,
                                                    MATCH(
                                                        A733&amp;B733,
                                                        Insumos!I:I,
                                                        0)
                                                )="Equipamento",
                                                INDEX(
                                                    Insumos!F:F,
                                                    MATCH(
                                                        A733&amp;B733,
                                                        Insumos!I:I,
                                                        0)
                                                ),
                                                0
                                            ),
                                            "Não encontrado"),
                                        IFERROR(
                                            INDEX(O:O,
                                                MATCH(
                                                    A733&amp;B733,AG:AG,
                                                    0)
                                            ),
                                            "Não encontrado")
                                    )</f>
        <v>0</v>
      </c>
      <c r="O733" s="64">
        <f t="shared" si="403"/>
        <v>0</v>
      </c>
      <c r="P733" s="64">
        <f>IF(
                        C733="INSUMO",
                                        IFERROR(
                                            IF(
                                                INDEX(
                                                    Insumos!C:C,
                                                    MATCH(
                                                        A733&amp;B733,
                                                        Insumos!I:I,
                                                        0)
                                                )="Transporte",
                                                INDEX(
                                                    Insumos!F:F,
                                                    MATCH(
                                                        A733&amp;B733,
                                                        Insumos!I:I,
                                                        0)
                                                ),
                                                0
                                            ),
                                            "Não encontrado"),
                                        IFERROR(
                                            INDEX(Q:Q,
                                                MATCH(
                                                    A733&amp;B733,AG:AG,
                                                    0)
                                            ),
                                            "Não encontrado")
                                    )</f>
        <v>0</v>
      </c>
      <c r="Q733" s="64">
        <f t="shared" si="404"/>
        <v>0</v>
      </c>
      <c r="R733" s="64">
        <f>IF(
                        C733="INSUMO",
                                        IFERROR(
                                            IF(
                                                INDEX(
                                                    Insumos!C:C,
                                                    MATCH(
                                                        A733&amp;B733,
                                                        Insumos!I:I,
                                                        0)
                                                )="Terceirizados",
                                                INDEX(
                                                    Insumos!F:F,
                                                    MATCH(
                                                        A733&amp;B733,
                                                        Insumos!I:I,
                                                        0)
                                                ),
                                                0
                                            ),
                                            "Não encontrado"),
                                        IFERROR(
                                            INDEX(S:S,
                                                MATCH(
                                                    A733&amp;B733,AG:AG,
                                                    0)
                                            ),
                                            "Não encontrado")
                                    )</f>
        <v>0</v>
      </c>
      <c r="S733" s="64">
        <f t="shared" si="405"/>
        <v>0</v>
      </c>
      <c r="T733" s="64">
        <f>IF(
                        C733="INSUMO",
                                        IFERROR(
                                            IF(
                                                INDEX(
                                                    Insumos!C:C,
                                                    MATCH(
                                                        A733&amp;B733,
                                                        Insumos!I:I,
                                                        0)
                                                )="Comissionamento",
                                                INDEX(
                                                    Insumos!F:F,
                                                    MATCH(
                                                        A733&amp;B733,
                                                        Insumos!I:I,
                                                        0)
                                                ),
                                                0
                                            ),
                                            "Não encontrado"),
                                        IFERROR(
                                            INDEX(U:U,
                                                MATCH(
                                                    A733&amp;B733,AG:AG,
                                                    0)
                                            ),
                                            "Não encontrado")
                                    )</f>
        <v>0</v>
      </c>
      <c r="U733" s="64">
        <f t="shared" si="406"/>
        <v>0</v>
      </c>
      <c r="V733" s="64">
        <f>IF(
                        C733="INSUMO",
                                        IFERROR(
                                            IF(
                                                INDEX(
                                                    Insumos!C:C,
                                                    MATCH(
                                                        A733&amp;B733,
                                                        Insumos!I:I,
                                                        0)
                                                )="Verba",
                                                INDEX(
                                                    Insumos!F:F,
                                                    MATCH(
                                                        A733&amp;B733,
                                                        Insumos!I:I,
                                                        0)
                                                ),
                                                0
                                            ),
                                            "Não encontrado"),
                                        IFERROR(
                                            INDEX(W:W,
                                                MATCH(
                                                    A733&amp;B733,AG:AG,
                                                    0)
                                            ),
                                            "Não encontrado")
                                    )</f>
        <v>0</v>
      </c>
      <c r="W733" s="64">
        <f t="shared" si="407"/>
        <v>0</v>
      </c>
      <c r="X733" s="64">
        <f>IF(
                        C733="INSUMO",
                                        IFERROR(
                                            IF(
                                                INDEX(
                                                    Insumos!C:C,
                                                    MATCH(
                                                        A733&amp;B733,
                                                        Insumos!I:I,
                                                        0)
                                                )="Outro",
                                                INDEX(
                                                    Insumos!F:F,
                                                    MATCH(
                                                        A733&amp;B733,
                                                        Insumos!I:I,
                                                        0)
                                                ),
                                                0
                                            ),
                                            "Não encontrado"),
                                        IFERROR(
                                            INDEX(Y:Y,
                                                MATCH(
                                                    A733&amp;B733,AG:AG,
                                                    0)
                                            ),
                                            "Não encontrado")
                                    )</f>
        <v>0</v>
      </c>
      <c r="Y733" s="64">
        <f t="shared" si="408"/>
        <v>0</v>
      </c>
      <c r="Z733" s="64">
        <f>IF(
                            C733="INSUMO",
                            IFERROR(
                                INDEX(
                                    Insumos!F:F,
                                    MATCH(
                                        A733&amp;B733,
                                        Insumos!I:I,
                                        0)
                                ),
                                "Não encontrado"),
                            IFERROR(
                                INDEX(AA:AA,
                                    MATCH(
                                        A733&amp;B733,AG:AG,
                                        0)
                                ),
                                "Não encontrado")
                        )</f>
        <v>22.6</v>
      </c>
      <c r="AA733" s="64">
        <f t="shared" si="409"/>
        <v>22.6</v>
      </c>
      <c r="AB733" s="65"/>
      <c r="AC733" s="65"/>
      <c r="AD733" s="62" t="s">
        <v>39</v>
      </c>
      <c r="AE733" s="66"/>
      <c r="AF733" s="66"/>
    </row>
    <row r="734" spans="1:33" x14ac:dyDescent="0.25">
      <c r="A734" s="136" t="s">
        <v>91</v>
      </c>
      <c r="B734" s="51" t="s">
        <v>38</v>
      </c>
      <c r="C734" s="52" t="s">
        <v>39</v>
      </c>
      <c r="D734" s="53" t="s">
        <v>40</v>
      </c>
      <c r="E734" s="53" t="s">
        <v>92</v>
      </c>
      <c r="F734" s="54" t="s">
        <v>90</v>
      </c>
      <c r="G734" s="55"/>
      <c r="H734" s="56"/>
      <c r="I734" s="56">
        <f>SUM(I735:I742)</f>
        <v>0</v>
      </c>
      <c r="J734" s="56"/>
      <c r="K734" s="56">
        <f>SUM(K735:K742)</f>
        <v>40.944978399999997</v>
      </c>
      <c r="L734" s="56"/>
      <c r="M734" s="56">
        <f>SUM(M735:M742)</f>
        <v>36.374978400000003</v>
      </c>
      <c r="N734" s="56"/>
      <c r="O734" s="56">
        <f>SUM(O735:O742)</f>
        <v>0</v>
      </c>
      <c r="P734" s="56"/>
      <c r="Q734" s="56">
        <f>SUM(Q735:Q742)</f>
        <v>0</v>
      </c>
      <c r="R734" s="56"/>
      <c r="S734" s="56">
        <f>SUM(S735:S742)</f>
        <v>0</v>
      </c>
      <c r="T734" s="56"/>
      <c r="U734" s="56">
        <f>SUM(U735:U742)</f>
        <v>0</v>
      </c>
      <c r="V734" s="56"/>
      <c r="W734" s="56">
        <f>SUM(W735:W742)</f>
        <v>0</v>
      </c>
      <c r="X734" s="56"/>
      <c r="Y734" s="56">
        <f>SUM(Y735:Y742)</f>
        <v>4.57</v>
      </c>
      <c r="Z734" s="56"/>
      <c r="AA734" s="56">
        <f>SUM(AA735:AA742)</f>
        <v>40.944978399999997</v>
      </c>
      <c r="AB734" s="57" t="s">
        <v>39</v>
      </c>
      <c r="AC734" s="57"/>
      <c r="AD734" s="53" t="s">
        <v>39</v>
      </c>
      <c r="AE734" s="58" t="s">
        <v>39</v>
      </c>
      <c r="AF734" s="58" t="s">
        <v>43</v>
      </c>
      <c r="AG734" t="str">
        <f>A734&amp;B734&amp;C734</f>
        <v>88262SINAPI</v>
      </c>
    </row>
    <row r="735" spans="1:33" x14ac:dyDescent="0.25">
      <c r="A735" s="137" t="s">
        <v>811</v>
      </c>
      <c r="B735" s="68" t="s">
        <v>38</v>
      </c>
      <c r="C735" s="69" t="s">
        <v>86</v>
      </c>
      <c r="D735" s="70" t="s">
        <v>40</v>
      </c>
      <c r="E735" s="70" t="s">
        <v>812</v>
      </c>
      <c r="F735" s="71" t="s">
        <v>90</v>
      </c>
      <c r="G735" s="71">
        <v>1</v>
      </c>
      <c r="H735" s="72">
        <f>IF(
                        C735="INSUMO",
                                        IFERROR(
                                            IF(
                                                INDEX(
                                                    Insumos!C:C,
                                                    MATCH(
                                                        A735&amp;B735,
                                                        Insumos!I:I,
                                                        0)
                                                )="Material",
                                                INDEX(
                                                    Insumos!F:F,
                                                    MATCH(
                                                        A735&amp;B735,
                                                        Insumos!I:I,
                                                        0)
                                                ),
                                                0
                                            ),
                                            "Não encontrado"),
                                        IFERROR(
                                            INDEX(I:I,
                                                MATCH(
                                                    A735&amp;B735,AG:AG,
                                                    0)
                                            ),
                                            "Não encontrado")
                                    )</f>
        <v>0</v>
      </c>
      <c r="I735" s="72">
        <f t="shared" ref="I735:I742" si="410">H735*G735/1</f>
        <v>0</v>
      </c>
      <c r="J735" s="72">
        <f t="shared" ref="J735:K742" si="411">T735 + N735 + L735 + X735 + R735 + P735 + V735</f>
        <v>0.41497840000000003</v>
      </c>
      <c r="K735" s="72">
        <f t="shared" si="411"/>
        <v>0.41497840000000003</v>
      </c>
      <c r="L735" s="72">
        <f>IF(
                        C735="INSUMO",
                                        IFERROR(
                                            IF(
                                                INDEX(
                                                    Insumos!C:C,
                                                    MATCH(
                                                        A735&amp;B735,
                                                        Insumos!I:I,
                                                        0)
                                                )="Mao_obra",
                                                INDEX(
                                                    Insumos!F:F,
                                                    MATCH(
                                                        A735&amp;B735,
                                                        Insumos!I:I,
                                                        0)
                                                ),
                                                0
                                            ),
                                            "Não encontrado"),
                                        IFERROR(
                                            INDEX(M:M,
                                                MATCH(
                                                    A735&amp;B735,AG:AG,
                                                    0)
                                            ),
                                            "Não encontrado")
                                    )</f>
        <v>0.41497840000000003</v>
      </c>
      <c r="M735" s="72">
        <f t="shared" ref="M735:M742" si="412">L735*G735/1</f>
        <v>0.41497840000000003</v>
      </c>
      <c r="N735" s="72">
        <f>IF(
                        C735="INSUMO",
                                        IFERROR(
                                            IF(
                                                INDEX(
                                                    Insumos!C:C,
                                                    MATCH(
                                                        A735&amp;B735,
                                                        Insumos!I:I,
                                                        0)
                                                )="Equipamento",
                                                INDEX(
                                                    Insumos!F:F,
                                                    MATCH(
                                                        A735&amp;B735,
                                                        Insumos!I:I,
                                                        0)
                                                ),
                                                0
                                            ),
                                            "Não encontrado"),
                                        IFERROR(
                                            INDEX(O:O,
                                                MATCH(
                                                    A735&amp;B735,AG:AG,
                                                    0)
                                            ),
                                            "Não encontrado")
                                    )</f>
        <v>0</v>
      </c>
      <c r="O735" s="72">
        <f t="shared" ref="O735:O742" si="413">N735*G735/1</f>
        <v>0</v>
      </c>
      <c r="P735" s="72">
        <f>IF(
                        C735="INSUMO",
                                        IFERROR(
                                            IF(
                                                INDEX(
                                                    Insumos!C:C,
                                                    MATCH(
                                                        A735&amp;B735,
                                                        Insumos!I:I,
                                                        0)
                                                )="Transporte",
                                                INDEX(
                                                    Insumos!F:F,
                                                    MATCH(
                                                        A735&amp;B735,
                                                        Insumos!I:I,
                                                        0)
                                                ),
                                                0
                                            ),
                                            "Não encontrado"),
                                        IFERROR(
                                            INDEX(Q:Q,
                                                MATCH(
                                                    A735&amp;B735,AG:AG,
                                                    0)
                                            ),
                                            "Não encontrado")
                                    )</f>
        <v>0</v>
      </c>
      <c r="Q735" s="72">
        <f t="shared" ref="Q735:Q742" si="414">P735*G735/1</f>
        <v>0</v>
      </c>
      <c r="R735" s="72">
        <f>IF(
                        C735="INSUMO",
                                        IFERROR(
                                            IF(
                                                INDEX(
                                                    Insumos!C:C,
                                                    MATCH(
                                                        A735&amp;B735,
                                                        Insumos!I:I,
                                                        0)
                                                )="Terceirizados",
                                                INDEX(
                                                    Insumos!F:F,
                                                    MATCH(
                                                        A735&amp;B735,
                                                        Insumos!I:I,
                                                        0)
                                                ),
                                                0
                                            ),
                                            "Não encontrado"),
                                        IFERROR(
                                            INDEX(S:S,
                                                MATCH(
                                                    A735&amp;B735,AG:AG,
                                                    0)
                                            ),
                                            "Não encontrado")
                                    )</f>
        <v>0</v>
      </c>
      <c r="S735" s="72">
        <f t="shared" ref="S735:S742" si="415">R735*G735/1</f>
        <v>0</v>
      </c>
      <c r="T735" s="72">
        <f>IF(
                        C735="INSUMO",
                                        IFERROR(
                                            IF(
                                                INDEX(
                                                    Insumos!C:C,
                                                    MATCH(
                                                        A735&amp;B735,
                                                        Insumos!I:I,
                                                        0)
                                                )="Comissionamento",
                                                INDEX(
                                                    Insumos!F:F,
                                                    MATCH(
                                                        A735&amp;B735,
                                                        Insumos!I:I,
                                                        0)
                                                ),
                                                0
                                            ),
                                            "Não encontrado"),
                                        IFERROR(
                                            INDEX(U:U,
                                                MATCH(
                                                    A735&amp;B735,AG:AG,
                                                    0)
                                            ),
                                            "Não encontrado")
                                    )</f>
        <v>0</v>
      </c>
      <c r="U735" s="72">
        <f t="shared" ref="U735:U742" si="416">T735*G735/1</f>
        <v>0</v>
      </c>
      <c r="V735" s="72">
        <f>IF(
                        C735="INSUMO",
                                        IFERROR(
                                            IF(
                                                INDEX(
                                                    Insumos!C:C,
                                                    MATCH(
                                                        A735&amp;B735,
                                                        Insumos!I:I,
                                                        0)
                                                )="Verba",
                                                INDEX(
                                                    Insumos!F:F,
                                                    MATCH(
                                                        A735&amp;B735,
                                                        Insumos!I:I,
                                                        0)
                                                ),
                                                0
                                            ),
                                            "Não encontrado"),
                                        IFERROR(
                                            INDEX(W:W,
                                                MATCH(
                                                    A735&amp;B735,AG:AG,
                                                    0)
                                            ),
                                            "Não encontrado")
                                    )</f>
        <v>0</v>
      </c>
      <c r="W735" s="72">
        <f t="shared" ref="W735:W742" si="417">V735*G735/1</f>
        <v>0</v>
      </c>
      <c r="X735" s="72">
        <f>IF(
                        C735="INSUMO",
                                        IFERROR(
                                            IF(
                                                INDEX(
                                                    Insumos!C:C,
                                                    MATCH(
                                                        A735&amp;B735,
                                                        Insumos!I:I,
                                                        0)
                                                )="Outro",
                                                INDEX(
                                                    Insumos!F:F,
                                                    MATCH(
                                                        A735&amp;B735,
                                                        Insumos!I:I,
                                                        0)
                                                ),
                                                0
                                            ),
                                            "Não encontrado"),
                                        IFERROR(
                                            INDEX(Y:Y,
                                                MATCH(
                                                    A735&amp;B735,AG:AG,
                                                    0)
                                            ),
                                            "Não encontrado")
                                    )</f>
        <v>0</v>
      </c>
      <c r="Y735" s="72">
        <f t="shared" ref="Y735:Y742" si="418">X735*G735/1</f>
        <v>0</v>
      </c>
      <c r="Z735" s="72">
        <f>IF(
                            C735="INSUMO",
                            IFERROR(
                                INDEX(
                                    Insumos!F:F,
                                    MATCH(
                                        A735&amp;B735,
                                        Insumos!I:I,
                                        0)
                                ),
                                "Não encontrado"),
                            IFERROR(
                                INDEX(AA:AA,
                                    MATCH(
                                        A735&amp;B735,AG:AG,
                                        0)
                                ),
                                "Não encontrado")
                        )</f>
        <v>0.41497840000000003</v>
      </c>
      <c r="AA735" s="72">
        <f t="shared" ref="AA735:AA742" si="419">G735*Z735</f>
        <v>0.41497840000000003</v>
      </c>
      <c r="AB735" s="73"/>
      <c r="AC735" s="73"/>
      <c r="AD735" s="70" t="s">
        <v>39</v>
      </c>
      <c r="AE735" s="74"/>
      <c r="AF735" s="74"/>
    </row>
    <row r="736" spans="1:33" x14ac:dyDescent="0.25">
      <c r="A736" s="138" t="s">
        <v>813</v>
      </c>
      <c r="B736" s="60" t="s">
        <v>38</v>
      </c>
      <c r="C736" s="61" t="s">
        <v>45</v>
      </c>
      <c r="D736" s="62" t="s">
        <v>40</v>
      </c>
      <c r="E736" s="62" t="s">
        <v>814</v>
      </c>
      <c r="F736" s="63" t="s">
        <v>90</v>
      </c>
      <c r="G736" s="63">
        <v>1</v>
      </c>
      <c r="H736" s="64">
        <f>IF(
                        C736="INSUMO",
                                        IFERROR(
                                            IF(
                                                INDEX(
                                                    Insumos!C:C,
                                                    MATCH(
                                                        A736&amp;B736,
                                                        Insumos!I:I,
                                                        0)
                                                )="Material",
                                                INDEX(
                                                    Insumos!F:F,
                                                    MATCH(
                                                        A736&amp;B736,
                                                        Insumos!I:I,
                                                        0)
                                                ),
                                                0
                                            ),
                                            "Não encontrado"),
                                        IFERROR(
                                            INDEX(I:I,
                                                MATCH(
                                                    A736&amp;B736,AG:AG,
                                                    0)
                                            ),
                                            "Não encontrado")
                                    )</f>
        <v>0</v>
      </c>
      <c r="I736" s="64">
        <f t="shared" si="410"/>
        <v>0</v>
      </c>
      <c r="J736" s="64">
        <f t="shared" si="411"/>
        <v>1.52</v>
      </c>
      <c r="K736" s="64">
        <f t="shared" si="411"/>
        <v>1.52</v>
      </c>
      <c r="L736" s="64">
        <f>IF(
                        C736="INSUMO",
                                        IFERROR(
                                            IF(
                                                INDEX(
                                                    Insumos!C:C,
                                                    MATCH(
                                                        A736&amp;B736,
                                                        Insumos!I:I,
                                                        0)
                                                )="Mao_obra",
                                                INDEX(
                                                    Insumos!F:F,
                                                    MATCH(
                                                        A736&amp;B736,
                                                        Insumos!I:I,
                                                        0)
                                                ),
                                                0
                                            ),
                                            "Não encontrado"),
                                        IFERROR(
                                            INDEX(M:M,
                                                MATCH(
                                                    A736&amp;B736,AG:AG,
                                                    0)
                                            ),
                                            "Não encontrado")
                                    )</f>
        <v>0</v>
      </c>
      <c r="M736" s="64">
        <f t="shared" si="412"/>
        <v>0</v>
      </c>
      <c r="N736" s="64">
        <f>IF(
                        C736="INSUMO",
                                        IFERROR(
                                            IF(
                                                INDEX(
                                                    Insumos!C:C,
                                                    MATCH(
                                                        A736&amp;B736,
                                                        Insumos!I:I,
                                                        0)
                                                )="Equipamento",
                                                INDEX(
                                                    Insumos!F:F,
                                                    MATCH(
                                                        A736&amp;B736,
                                                        Insumos!I:I,
                                                        0)
                                                ),
                                                0
                                            ),
                                            "Não encontrado"),
                                        IFERROR(
                                            INDEX(O:O,
                                                MATCH(
                                                    A736&amp;B736,AG:AG,
                                                    0)
                                            ),
                                            "Não encontrado")
                                    )</f>
        <v>0</v>
      </c>
      <c r="O736" s="64">
        <f t="shared" si="413"/>
        <v>0</v>
      </c>
      <c r="P736" s="64">
        <f>IF(
                        C736="INSUMO",
                                        IFERROR(
                                            IF(
                                                INDEX(
                                                    Insumos!C:C,
                                                    MATCH(
                                                        A736&amp;B736,
                                                        Insumos!I:I,
                                                        0)
                                                )="Transporte",
                                                INDEX(
                                                    Insumos!F:F,
                                                    MATCH(
                                                        A736&amp;B736,
                                                        Insumos!I:I,
                                                        0)
                                                ),
                                                0
                                            ),
                                            "Não encontrado"),
                                        IFERROR(
                                            INDEX(Q:Q,
                                                MATCH(
                                                    A736&amp;B736,AG:AG,
                                                    0)
                                            ),
                                            "Não encontrado")
                                    )</f>
        <v>0</v>
      </c>
      <c r="Q736" s="64">
        <f t="shared" si="414"/>
        <v>0</v>
      </c>
      <c r="R736" s="64">
        <f>IF(
                        C736="INSUMO",
                                        IFERROR(
                                            IF(
                                                INDEX(
                                                    Insumos!C:C,
                                                    MATCH(
                                                        A736&amp;B736,
                                                        Insumos!I:I,
                                                        0)
                                                )="Terceirizados",
                                                INDEX(
                                                    Insumos!F:F,
                                                    MATCH(
                                                        A736&amp;B736,
                                                        Insumos!I:I,
                                                        0)
                                                ),
                                                0
                                            ),
                                            "Não encontrado"),
                                        IFERROR(
                                            INDEX(S:S,
                                                MATCH(
                                                    A736&amp;B736,AG:AG,
                                                    0)
                                            ),
                                            "Não encontrado")
                                    )</f>
        <v>0</v>
      </c>
      <c r="S736" s="64">
        <f t="shared" si="415"/>
        <v>0</v>
      </c>
      <c r="T736" s="64">
        <f>IF(
                        C736="INSUMO",
                                        IFERROR(
                                            IF(
                                                INDEX(
                                                    Insumos!C:C,
                                                    MATCH(
                                                        A736&amp;B736,
                                                        Insumos!I:I,
                                                        0)
                                                )="Comissionamento",
                                                INDEX(
                                                    Insumos!F:F,
                                                    MATCH(
                                                        A736&amp;B736,
                                                        Insumos!I:I,
                                                        0)
                                                ),
                                                0
                                            ),
                                            "Não encontrado"),
                                        IFERROR(
                                            INDEX(U:U,
                                                MATCH(
                                                    A736&amp;B736,AG:AG,
                                                    0)
                                            ),
                                            "Não encontrado")
                                    )</f>
        <v>0</v>
      </c>
      <c r="U736" s="64">
        <f t="shared" si="416"/>
        <v>0</v>
      </c>
      <c r="V736" s="64">
        <f>IF(
                        C736="INSUMO",
                                        IFERROR(
                                            IF(
                                                INDEX(
                                                    Insumos!C:C,
                                                    MATCH(
                                                        A736&amp;B736,
                                                        Insumos!I:I,
                                                        0)
                                                )="Verba",
                                                INDEX(
                                                    Insumos!F:F,
                                                    MATCH(
                                                        A736&amp;B736,
                                                        Insumos!I:I,
                                                        0)
                                                ),
                                                0
                                            ),
                                            "Não encontrado"),
                                        IFERROR(
                                            INDEX(W:W,
                                                MATCH(
                                                    A736&amp;B736,AG:AG,
                                                    0)
                                            ),
                                            "Não encontrado")
                                    )</f>
        <v>0</v>
      </c>
      <c r="W736" s="64">
        <f t="shared" si="417"/>
        <v>0</v>
      </c>
      <c r="X736" s="64">
        <f>IF(
                        C736="INSUMO",
                                        IFERROR(
                                            IF(
                                                INDEX(
                                                    Insumos!C:C,
                                                    MATCH(
                                                        A736&amp;B736,
                                                        Insumos!I:I,
                                                        0)
                                                )="Outro",
                                                INDEX(
                                                    Insumos!F:F,
                                                    MATCH(
                                                        A736&amp;B736,
                                                        Insumos!I:I,
                                                        0)
                                                ),
                                                0
                                            ),
                                            "Não encontrado"),
                                        IFERROR(
                                            INDEX(Y:Y,
                                                MATCH(
                                                    A736&amp;B736,AG:AG,
                                                    0)
                                            ),
                                            "Não encontrado")
                                    )</f>
        <v>1.52</v>
      </c>
      <c r="Y736" s="64">
        <f t="shared" si="418"/>
        <v>1.52</v>
      </c>
      <c r="Z736" s="64">
        <f>IF(
                            C736="INSUMO",
                            IFERROR(
                                INDEX(
                                    Insumos!F:F,
                                    MATCH(
                                        A736&amp;B736,
                                        Insumos!I:I,
                                        0)
                                ),
                                "Não encontrado"),
                            IFERROR(
                                INDEX(AA:AA,
                                    MATCH(
                                        A736&amp;B736,AG:AG,
                                        0)
                                ),
                                "Não encontrado")
                        )</f>
        <v>1.52</v>
      </c>
      <c r="AA736" s="64">
        <f t="shared" si="419"/>
        <v>1.52</v>
      </c>
      <c r="AB736" s="65"/>
      <c r="AC736" s="65"/>
      <c r="AD736" s="62" t="s">
        <v>39</v>
      </c>
      <c r="AE736" s="66"/>
      <c r="AF736" s="66"/>
    </row>
    <row r="737" spans="1:33" x14ac:dyDescent="0.25">
      <c r="A737" s="137" t="s">
        <v>815</v>
      </c>
      <c r="B737" s="68" t="s">
        <v>38</v>
      </c>
      <c r="C737" s="69" t="s">
        <v>45</v>
      </c>
      <c r="D737" s="70" t="s">
        <v>40</v>
      </c>
      <c r="E737" s="70" t="s">
        <v>816</v>
      </c>
      <c r="F737" s="71" t="s">
        <v>90</v>
      </c>
      <c r="G737" s="71">
        <v>1</v>
      </c>
      <c r="H737" s="72">
        <f>IF(
                        C737="INSUMO",
                                        IFERROR(
                                            IF(
                                                INDEX(
                                                    Insumos!C:C,
                                                    MATCH(
                                                        A737&amp;B737,
                                                        Insumos!I:I,
                                                        0)
                                                )="Material",
                                                INDEX(
                                                    Insumos!F:F,
                                                    MATCH(
                                                        A737&amp;B737,
                                                        Insumos!I:I,
                                                        0)
                                                ),
                                                0
                                            ),
                                            "Não encontrado"),
                                        IFERROR(
                                            INDEX(I:I,
                                                MATCH(
                                                    A737&amp;B737,AG:AG,
                                                    0)
                                            ),
                                            "Não encontrado")
                                    )</f>
        <v>0</v>
      </c>
      <c r="I737" s="72">
        <f t="shared" si="410"/>
        <v>0</v>
      </c>
      <c r="J737" s="72">
        <f t="shared" si="411"/>
        <v>0.3</v>
      </c>
      <c r="K737" s="72">
        <f t="shared" si="411"/>
        <v>0.3</v>
      </c>
      <c r="L737" s="72">
        <f>IF(
                        C737="INSUMO",
                                        IFERROR(
                                            IF(
                                                INDEX(
                                                    Insumos!C:C,
                                                    MATCH(
                                                        A737&amp;B737,
                                                        Insumos!I:I,
                                                        0)
                                                )="Mao_obra",
                                                INDEX(
                                                    Insumos!F:F,
                                                    MATCH(
                                                        A737&amp;B737,
                                                        Insumos!I:I,
                                                        0)
                                                ),
                                                0
                                            ),
                                            "Não encontrado"),
                                        IFERROR(
                                            INDEX(M:M,
                                                MATCH(
                                                    A737&amp;B737,AG:AG,
                                                    0)
                                            ),
                                            "Não encontrado")
                                    )</f>
        <v>0</v>
      </c>
      <c r="M737" s="72">
        <f t="shared" si="412"/>
        <v>0</v>
      </c>
      <c r="N737" s="72">
        <f>IF(
                        C737="INSUMO",
                                        IFERROR(
                                            IF(
                                                INDEX(
                                                    Insumos!C:C,
                                                    MATCH(
                                                        A737&amp;B737,
                                                        Insumos!I:I,
                                                        0)
                                                )="Equipamento",
                                                INDEX(
                                                    Insumos!F:F,
                                                    MATCH(
                                                        A737&amp;B737,
                                                        Insumos!I:I,
                                                        0)
                                                ),
                                                0
                                            ),
                                            "Não encontrado"),
                                        IFERROR(
                                            INDEX(O:O,
                                                MATCH(
                                                    A737&amp;B737,AG:AG,
                                                    0)
                                            ),
                                            "Não encontrado")
                                    )</f>
        <v>0</v>
      </c>
      <c r="O737" s="72">
        <f t="shared" si="413"/>
        <v>0</v>
      </c>
      <c r="P737" s="72">
        <f>IF(
                        C737="INSUMO",
                                        IFERROR(
                                            IF(
                                                INDEX(
                                                    Insumos!C:C,
                                                    MATCH(
                                                        A737&amp;B737,
                                                        Insumos!I:I,
                                                        0)
                                                )="Transporte",
                                                INDEX(
                                                    Insumos!F:F,
                                                    MATCH(
                                                        A737&amp;B737,
                                                        Insumos!I:I,
                                                        0)
                                                ),
                                                0
                                            ),
                                            "Não encontrado"),
                                        IFERROR(
                                            INDEX(Q:Q,
                                                MATCH(
                                                    A737&amp;B737,AG:AG,
                                                    0)
                                            ),
                                            "Não encontrado")
                                    )</f>
        <v>0</v>
      </c>
      <c r="Q737" s="72">
        <f t="shared" si="414"/>
        <v>0</v>
      </c>
      <c r="R737" s="72">
        <f>IF(
                        C737="INSUMO",
                                        IFERROR(
                                            IF(
                                                INDEX(
                                                    Insumos!C:C,
                                                    MATCH(
                                                        A737&amp;B737,
                                                        Insumos!I:I,
                                                        0)
                                                )="Terceirizados",
                                                INDEX(
                                                    Insumos!F:F,
                                                    MATCH(
                                                        A737&amp;B737,
                                                        Insumos!I:I,
                                                        0)
                                                ),
                                                0
                                            ),
                                            "Não encontrado"),
                                        IFERROR(
                                            INDEX(S:S,
                                                MATCH(
                                                    A737&amp;B737,AG:AG,
                                                    0)
                                            ),
                                            "Não encontrado")
                                    )</f>
        <v>0</v>
      </c>
      <c r="S737" s="72">
        <f t="shared" si="415"/>
        <v>0</v>
      </c>
      <c r="T737" s="72">
        <f>IF(
                        C737="INSUMO",
                                        IFERROR(
                                            IF(
                                                INDEX(
                                                    Insumos!C:C,
                                                    MATCH(
                                                        A737&amp;B737,
                                                        Insumos!I:I,
                                                        0)
                                                )="Comissionamento",
                                                INDEX(
                                                    Insumos!F:F,
                                                    MATCH(
                                                        A737&amp;B737,
                                                        Insumos!I:I,
                                                        0)
                                                ),
                                                0
                                            ),
                                            "Não encontrado"),
                                        IFERROR(
                                            INDEX(U:U,
                                                MATCH(
                                                    A737&amp;B737,AG:AG,
                                                    0)
                                            ),
                                            "Não encontrado")
                                    )</f>
        <v>0</v>
      </c>
      <c r="U737" s="72">
        <f t="shared" si="416"/>
        <v>0</v>
      </c>
      <c r="V737" s="72">
        <f>IF(
                        C737="INSUMO",
                                        IFERROR(
                                            IF(
                                                INDEX(
                                                    Insumos!C:C,
                                                    MATCH(
                                                        A737&amp;B737,
                                                        Insumos!I:I,
                                                        0)
                                                )="Verba",
                                                INDEX(
                                                    Insumos!F:F,
                                                    MATCH(
                                                        A737&amp;B737,
                                                        Insumos!I:I,
                                                        0)
                                                ),
                                                0
                                            ),
                                            "Não encontrado"),
                                        IFERROR(
                                            INDEX(W:W,
                                                MATCH(
                                                    A737&amp;B737,AG:AG,
                                                    0)
                                            ),
                                            "Não encontrado")
                                    )</f>
        <v>0</v>
      </c>
      <c r="W737" s="72">
        <f t="shared" si="417"/>
        <v>0</v>
      </c>
      <c r="X737" s="72">
        <f>IF(
                        C737="INSUMO",
                                        IFERROR(
                                            IF(
                                                INDEX(
                                                    Insumos!C:C,
                                                    MATCH(
                                                        A737&amp;B737,
                                                        Insumos!I:I,
                                                        0)
                                                )="Outro",
                                                INDEX(
                                                    Insumos!F:F,
                                                    MATCH(
                                                        A737&amp;B737,
                                                        Insumos!I:I,
                                                        0)
                                                ),
                                                0
                                            ),
                                            "Não encontrado"),
                                        IFERROR(
                                            INDEX(Y:Y,
                                                MATCH(
                                                    A737&amp;B737,AG:AG,
                                                    0)
                                            ),
                                            "Não encontrado")
                                    )</f>
        <v>0.3</v>
      </c>
      <c r="Y737" s="72">
        <f t="shared" si="418"/>
        <v>0.3</v>
      </c>
      <c r="Z737" s="72">
        <f>IF(
                            C737="INSUMO",
                            IFERROR(
                                INDEX(
                                    Insumos!F:F,
                                    MATCH(
                                        A737&amp;B737,
                                        Insumos!I:I,
                                        0)
                                ),
                                "Não encontrado"),
                            IFERROR(
                                INDEX(AA:AA,
                                    MATCH(
                                        A737&amp;B737,AG:AG,
                                        0)
                                ),
                                "Não encontrado")
                        )</f>
        <v>0.3</v>
      </c>
      <c r="AA737" s="72">
        <f t="shared" si="419"/>
        <v>0.3</v>
      </c>
      <c r="AB737" s="73"/>
      <c r="AC737" s="73"/>
      <c r="AD737" s="70" t="s">
        <v>39</v>
      </c>
      <c r="AE737" s="74"/>
      <c r="AF737" s="74"/>
    </row>
    <row r="738" spans="1:33" x14ac:dyDescent="0.25">
      <c r="A738" s="138" t="s">
        <v>801</v>
      </c>
      <c r="B738" s="60" t="s">
        <v>38</v>
      </c>
      <c r="C738" s="61" t="s">
        <v>45</v>
      </c>
      <c r="D738" s="62" t="s">
        <v>40</v>
      </c>
      <c r="E738" s="62" t="s">
        <v>802</v>
      </c>
      <c r="F738" s="63" t="s">
        <v>90</v>
      </c>
      <c r="G738" s="63">
        <v>1</v>
      </c>
      <c r="H738" s="64">
        <f>IF(
                        C738="INSUMO",
                                        IFERROR(
                                            IF(
                                                INDEX(
                                                    Insumos!C:C,
                                                    MATCH(
                                                        A738&amp;B738,
                                                        Insumos!I:I,
                                                        0)
                                                )="Material",
                                                INDEX(
                                                    Insumos!F:F,
                                                    MATCH(
                                                        A738&amp;B738,
                                                        Insumos!I:I,
                                                        0)
                                                ),
                                                0
                                            ),
                                            "Não encontrado"),
                                        IFERROR(
                                            INDEX(I:I,
                                                MATCH(
                                                    A738&amp;B738,AG:AG,
                                                    0)
                                            ),
                                            "Não encontrado")
                                    )</f>
        <v>0</v>
      </c>
      <c r="I738" s="64">
        <f t="shared" si="410"/>
        <v>0</v>
      </c>
      <c r="J738" s="64">
        <f t="shared" si="411"/>
        <v>0.11</v>
      </c>
      <c r="K738" s="64">
        <f t="shared" si="411"/>
        <v>0.11</v>
      </c>
      <c r="L738" s="64">
        <f>IF(
                        C738="INSUMO",
                                        IFERROR(
                                            IF(
                                                INDEX(
                                                    Insumos!C:C,
                                                    MATCH(
                                                        A738&amp;B738,
                                                        Insumos!I:I,
                                                        0)
                                                )="Mao_obra",
                                                INDEX(
                                                    Insumos!F:F,
                                                    MATCH(
                                                        A738&amp;B738,
                                                        Insumos!I:I,
                                                        0)
                                                ),
                                                0
                                            ),
                                            "Não encontrado"),
                                        IFERROR(
                                            INDEX(M:M,
                                                MATCH(
                                                    A738&amp;B738,AG:AG,
                                                    0)
                                            ),
                                            "Não encontrado")
                                    )</f>
        <v>0</v>
      </c>
      <c r="M738" s="64">
        <f t="shared" si="412"/>
        <v>0</v>
      </c>
      <c r="N738" s="64">
        <f>IF(
                        C738="INSUMO",
                                        IFERROR(
                                            IF(
                                                INDEX(
                                                    Insumos!C:C,
                                                    MATCH(
                                                        A738&amp;B738,
                                                        Insumos!I:I,
                                                        0)
                                                )="Equipamento",
                                                INDEX(
                                                    Insumos!F:F,
                                                    MATCH(
                                                        A738&amp;B738,
                                                        Insumos!I:I,
                                                        0)
                                                ),
                                                0
                                            ),
                                            "Não encontrado"),
                                        IFERROR(
                                            INDEX(O:O,
                                                MATCH(
                                                    A738&amp;B738,AG:AG,
                                                    0)
                                            ),
                                            "Não encontrado")
                                    )</f>
        <v>0</v>
      </c>
      <c r="O738" s="64">
        <f t="shared" si="413"/>
        <v>0</v>
      </c>
      <c r="P738" s="64">
        <f>IF(
                        C738="INSUMO",
                                        IFERROR(
                                            IF(
                                                INDEX(
                                                    Insumos!C:C,
                                                    MATCH(
                                                        A738&amp;B738,
                                                        Insumos!I:I,
                                                        0)
                                                )="Transporte",
                                                INDEX(
                                                    Insumos!F:F,
                                                    MATCH(
                                                        A738&amp;B738,
                                                        Insumos!I:I,
                                                        0)
                                                ),
                                                0
                                            ),
                                            "Não encontrado"),
                                        IFERROR(
                                            INDEX(Q:Q,
                                                MATCH(
                                                    A738&amp;B738,AG:AG,
                                                    0)
                                            ),
                                            "Não encontrado")
                                    )</f>
        <v>0</v>
      </c>
      <c r="Q738" s="64">
        <f t="shared" si="414"/>
        <v>0</v>
      </c>
      <c r="R738" s="64">
        <f>IF(
                        C738="INSUMO",
                                        IFERROR(
                                            IF(
                                                INDEX(
                                                    Insumos!C:C,
                                                    MATCH(
                                                        A738&amp;B738,
                                                        Insumos!I:I,
                                                        0)
                                                )="Terceirizados",
                                                INDEX(
                                                    Insumos!F:F,
                                                    MATCH(
                                                        A738&amp;B738,
                                                        Insumos!I:I,
                                                        0)
                                                ),
                                                0
                                            ),
                                            "Não encontrado"),
                                        IFERROR(
                                            INDEX(S:S,
                                                MATCH(
                                                    A738&amp;B738,AG:AG,
                                                    0)
                                            ),
                                            "Não encontrado")
                                    )</f>
        <v>0</v>
      </c>
      <c r="S738" s="64">
        <f t="shared" si="415"/>
        <v>0</v>
      </c>
      <c r="T738" s="64">
        <f>IF(
                        C738="INSUMO",
                                        IFERROR(
                                            IF(
                                                INDEX(
                                                    Insumos!C:C,
                                                    MATCH(
                                                        A738&amp;B738,
                                                        Insumos!I:I,
                                                        0)
                                                )="Comissionamento",
                                                INDEX(
                                                    Insumos!F:F,
                                                    MATCH(
                                                        A738&amp;B738,
                                                        Insumos!I:I,
                                                        0)
                                                ),
                                                0
                                            ),
                                            "Não encontrado"),
                                        IFERROR(
                                            INDEX(U:U,
                                                MATCH(
                                                    A738&amp;B738,AG:AG,
                                                    0)
                                            ),
                                            "Não encontrado")
                                    )</f>
        <v>0</v>
      </c>
      <c r="U738" s="64">
        <f t="shared" si="416"/>
        <v>0</v>
      </c>
      <c r="V738" s="64">
        <f>IF(
                        C738="INSUMO",
                                        IFERROR(
                                            IF(
                                                INDEX(
                                                    Insumos!C:C,
                                                    MATCH(
                                                        A738&amp;B738,
                                                        Insumos!I:I,
                                                        0)
                                                )="Verba",
                                                INDEX(
                                                    Insumos!F:F,
                                                    MATCH(
                                                        A738&amp;B738,
                                                        Insumos!I:I,
                                                        0)
                                                ),
                                                0
                                            ),
                                            "Não encontrado"),
                                        IFERROR(
                                            INDEX(W:W,
                                                MATCH(
                                                    A738&amp;B738,AG:AG,
                                                    0)
                                            ),
                                            "Não encontrado")
                                    )</f>
        <v>0</v>
      </c>
      <c r="W738" s="64">
        <f t="shared" si="417"/>
        <v>0</v>
      </c>
      <c r="X738" s="64">
        <f>IF(
                        C738="INSUMO",
                                        IFERROR(
                                            IF(
                                                INDEX(
                                                    Insumos!C:C,
                                                    MATCH(
                                                        A738&amp;B738,
                                                        Insumos!I:I,
                                                        0)
                                                )="Outro",
                                                INDEX(
                                                    Insumos!F:F,
                                                    MATCH(
                                                        A738&amp;B738,
                                                        Insumos!I:I,
                                                        0)
                                                ),
                                                0
                                            ),
                                            "Não encontrado"),
                                        IFERROR(
                                            INDEX(Y:Y,
                                                MATCH(
                                                    A738&amp;B738,AG:AG,
                                                    0)
                                            ),
                                            "Não encontrado")
                                    )</f>
        <v>0.11</v>
      </c>
      <c r="Y738" s="64">
        <f t="shared" si="418"/>
        <v>0.11</v>
      </c>
      <c r="Z738" s="64">
        <f>IF(
                            C738="INSUMO",
                            IFERROR(
                                INDEX(
                                    Insumos!F:F,
                                    MATCH(
                                        A738&amp;B738,
                                        Insumos!I:I,
                                        0)
                                ),
                                "Não encontrado"),
                            IFERROR(
                                INDEX(AA:AA,
                                    MATCH(
                                        A738&amp;B738,AG:AG,
                                        0)
                                ),
                                "Não encontrado")
                        )</f>
        <v>0.11</v>
      </c>
      <c r="AA738" s="64">
        <f t="shared" si="419"/>
        <v>0.11</v>
      </c>
      <c r="AB738" s="65"/>
      <c r="AC738" s="65"/>
      <c r="AD738" s="62" t="s">
        <v>39</v>
      </c>
      <c r="AE738" s="66"/>
      <c r="AF738" s="66"/>
    </row>
    <row r="739" spans="1:33" x14ac:dyDescent="0.25">
      <c r="A739" s="137" t="s">
        <v>803</v>
      </c>
      <c r="B739" s="68" t="s">
        <v>38</v>
      </c>
      <c r="C739" s="69" t="s">
        <v>45</v>
      </c>
      <c r="D739" s="70" t="s">
        <v>40</v>
      </c>
      <c r="E739" s="70" t="s">
        <v>804</v>
      </c>
      <c r="F739" s="71" t="s">
        <v>90</v>
      </c>
      <c r="G739" s="71">
        <v>1</v>
      </c>
      <c r="H739" s="72">
        <f>IF(
                        C739="INSUMO",
                                        IFERROR(
                                            IF(
                                                INDEX(
                                                    Insumos!C:C,
                                                    MATCH(
                                                        A739&amp;B739,
                                                        Insumos!I:I,
                                                        0)
                                                )="Material",
                                                INDEX(
                                                    Insumos!F:F,
                                                    MATCH(
                                                        A739&amp;B739,
                                                        Insumos!I:I,
                                                        0)
                                                ),
                                                0
                                            ),
                                            "Não encontrado"),
                                        IFERROR(
                                            INDEX(I:I,
                                                MATCH(
                                                    A739&amp;B739,AG:AG,
                                                    0)
                                            ),
                                            "Não encontrado")
                                    )</f>
        <v>0</v>
      </c>
      <c r="I739" s="72">
        <f t="shared" si="410"/>
        <v>0</v>
      </c>
      <c r="J739" s="72">
        <f t="shared" si="411"/>
        <v>1.65</v>
      </c>
      <c r="K739" s="72">
        <f t="shared" si="411"/>
        <v>1.65</v>
      </c>
      <c r="L739" s="72">
        <f>IF(
                        C739="INSUMO",
                                        IFERROR(
                                            IF(
                                                INDEX(
                                                    Insumos!C:C,
                                                    MATCH(
                                                        A739&amp;B739,
                                                        Insumos!I:I,
                                                        0)
                                                )="Mao_obra",
                                                INDEX(
                                                    Insumos!F:F,
                                                    MATCH(
                                                        A739&amp;B739,
                                                        Insumos!I:I,
                                                        0)
                                                ),
                                                0
                                            ),
                                            "Não encontrado"),
                                        IFERROR(
                                            INDEX(M:M,
                                                MATCH(
                                                    A739&amp;B739,AG:AG,
                                                    0)
                                            ),
                                            "Não encontrado")
                                    )</f>
        <v>0</v>
      </c>
      <c r="M739" s="72">
        <f t="shared" si="412"/>
        <v>0</v>
      </c>
      <c r="N739" s="72">
        <f>IF(
                        C739="INSUMO",
                                        IFERROR(
                                            IF(
                                                INDEX(
                                                    Insumos!C:C,
                                                    MATCH(
                                                        A739&amp;B739,
                                                        Insumos!I:I,
                                                        0)
                                                )="Equipamento",
                                                INDEX(
                                                    Insumos!F:F,
                                                    MATCH(
                                                        A739&amp;B739,
                                                        Insumos!I:I,
                                                        0)
                                                ),
                                                0
                                            ),
                                            "Não encontrado"),
                                        IFERROR(
                                            INDEX(O:O,
                                                MATCH(
                                                    A739&amp;B739,AG:AG,
                                                    0)
                                            ),
                                            "Não encontrado")
                                    )</f>
        <v>0</v>
      </c>
      <c r="O739" s="72">
        <f t="shared" si="413"/>
        <v>0</v>
      </c>
      <c r="P739" s="72">
        <f>IF(
                        C739="INSUMO",
                                        IFERROR(
                                            IF(
                                                INDEX(
                                                    Insumos!C:C,
                                                    MATCH(
                                                        A739&amp;B739,
                                                        Insumos!I:I,
                                                        0)
                                                )="Transporte",
                                                INDEX(
                                                    Insumos!F:F,
                                                    MATCH(
                                                        A739&amp;B739,
                                                        Insumos!I:I,
                                                        0)
                                                ),
                                                0
                                            ),
                                            "Não encontrado"),
                                        IFERROR(
                                            INDEX(Q:Q,
                                                MATCH(
                                                    A739&amp;B739,AG:AG,
                                                    0)
                                            ),
                                            "Não encontrado")
                                    )</f>
        <v>0</v>
      </c>
      <c r="Q739" s="72">
        <f t="shared" si="414"/>
        <v>0</v>
      </c>
      <c r="R739" s="72">
        <f>IF(
                        C739="INSUMO",
                                        IFERROR(
                                            IF(
                                                INDEX(
                                                    Insumos!C:C,
                                                    MATCH(
                                                        A739&amp;B739,
                                                        Insumos!I:I,
                                                        0)
                                                )="Terceirizados",
                                                INDEX(
                                                    Insumos!F:F,
                                                    MATCH(
                                                        A739&amp;B739,
                                                        Insumos!I:I,
                                                        0)
                                                ),
                                                0
                                            ),
                                            "Não encontrado"),
                                        IFERROR(
                                            INDEX(S:S,
                                                MATCH(
                                                    A739&amp;B739,AG:AG,
                                                    0)
                                            ),
                                            "Não encontrado")
                                    )</f>
        <v>0</v>
      </c>
      <c r="S739" s="72">
        <f t="shared" si="415"/>
        <v>0</v>
      </c>
      <c r="T739" s="72">
        <f>IF(
                        C739="INSUMO",
                                        IFERROR(
                                            IF(
                                                INDEX(
                                                    Insumos!C:C,
                                                    MATCH(
                                                        A739&amp;B739,
                                                        Insumos!I:I,
                                                        0)
                                                )="Comissionamento",
                                                INDEX(
                                                    Insumos!F:F,
                                                    MATCH(
                                                        A739&amp;B739,
                                                        Insumos!I:I,
                                                        0)
                                                ),
                                                0
                                            ),
                                            "Não encontrado"),
                                        IFERROR(
                                            INDEX(U:U,
                                                MATCH(
                                                    A739&amp;B739,AG:AG,
                                                    0)
                                            ),
                                            "Não encontrado")
                                    )</f>
        <v>0</v>
      </c>
      <c r="U739" s="72">
        <f t="shared" si="416"/>
        <v>0</v>
      </c>
      <c r="V739" s="72">
        <f>IF(
                        C739="INSUMO",
                                        IFERROR(
                                            IF(
                                                INDEX(
                                                    Insumos!C:C,
                                                    MATCH(
                                                        A739&amp;B739,
                                                        Insumos!I:I,
                                                        0)
                                                )="Verba",
                                                INDEX(
                                                    Insumos!F:F,
                                                    MATCH(
                                                        A739&amp;B739,
                                                        Insumos!I:I,
                                                        0)
                                                ),
                                                0
                                            ),
                                            "Não encontrado"),
                                        IFERROR(
                                            INDEX(W:W,
                                                MATCH(
                                                    A739&amp;B739,AG:AG,
                                                    0)
                                            ),
                                            "Não encontrado")
                                    )</f>
        <v>0</v>
      </c>
      <c r="W739" s="72">
        <f t="shared" si="417"/>
        <v>0</v>
      </c>
      <c r="X739" s="72">
        <f>IF(
                        C739="INSUMO",
                                        IFERROR(
                                            IF(
                                                INDEX(
                                                    Insumos!C:C,
                                                    MATCH(
                                                        A739&amp;B739,
                                                        Insumos!I:I,
                                                        0)
                                                )="Outro",
                                                INDEX(
                                                    Insumos!F:F,
                                                    MATCH(
                                                        A739&amp;B739,
                                                        Insumos!I:I,
                                                        0)
                                                ),
                                                0
                                            ),
                                            "Não encontrado"),
                                        IFERROR(
                                            INDEX(Y:Y,
                                                MATCH(
                                                    A739&amp;B739,AG:AG,
                                                    0)
                                            ),
                                            "Não encontrado")
                                    )</f>
        <v>1.65</v>
      </c>
      <c r="Y739" s="72">
        <f t="shared" si="418"/>
        <v>1.65</v>
      </c>
      <c r="Z739" s="72">
        <f>IF(
                            C739="INSUMO",
                            IFERROR(
                                INDEX(
                                    Insumos!F:F,
                                    MATCH(
                                        A739&amp;B739,
                                        Insumos!I:I,
                                        0)
                                ),
                                "Não encontrado"),
                            IFERROR(
                                INDEX(AA:AA,
                                    MATCH(
                                        A739&amp;B739,AG:AG,
                                        0)
                                ),
                                "Não encontrado")
                        )</f>
        <v>1.65</v>
      </c>
      <c r="AA739" s="72">
        <f t="shared" si="419"/>
        <v>1.65</v>
      </c>
      <c r="AB739" s="73"/>
      <c r="AC739" s="73"/>
      <c r="AD739" s="70" t="s">
        <v>39</v>
      </c>
      <c r="AE739" s="74"/>
      <c r="AF739" s="74"/>
    </row>
    <row r="740" spans="1:33" x14ac:dyDescent="0.25">
      <c r="A740" s="138" t="s">
        <v>805</v>
      </c>
      <c r="B740" s="60" t="s">
        <v>38</v>
      </c>
      <c r="C740" s="61" t="s">
        <v>45</v>
      </c>
      <c r="D740" s="62" t="s">
        <v>40</v>
      </c>
      <c r="E740" s="62" t="s">
        <v>806</v>
      </c>
      <c r="F740" s="63" t="s">
        <v>90</v>
      </c>
      <c r="G740" s="63">
        <v>1</v>
      </c>
      <c r="H740" s="64">
        <f>IF(
                        C740="INSUMO",
                                        IFERROR(
                                            IF(
                                                INDEX(
                                                    Insumos!C:C,
                                                    MATCH(
                                                        A740&amp;B740,
                                                        Insumos!I:I,
                                                        0)
                                                )="Material",
                                                INDEX(
                                                    Insumos!F:F,
                                                    MATCH(
                                                        A740&amp;B740,
                                                        Insumos!I:I,
                                                        0)
                                                ),
                                                0
                                            ),
                                            "Não encontrado"),
                                        IFERROR(
                                            INDEX(I:I,
                                                MATCH(
                                                    A740&amp;B740,AG:AG,
                                                    0)
                                            ),
                                            "Não encontrado")
                                    )</f>
        <v>0</v>
      </c>
      <c r="I740" s="64">
        <f t="shared" si="410"/>
        <v>0</v>
      </c>
      <c r="J740" s="64">
        <f t="shared" si="411"/>
        <v>0.98</v>
      </c>
      <c r="K740" s="64">
        <f t="shared" si="411"/>
        <v>0.98</v>
      </c>
      <c r="L740" s="64">
        <f>IF(
                        C740="INSUMO",
                                        IFERROR(
                                            IF(
                                                INDEX(
                                                    Insumos!C:C,
                                                    MATCH(
                                                        A740&amp;B740,
                                                        Insumos!I:I,
                                                        0)
                                                )="Mao_obra",
                                                INDEX(
                                                    Insumos!F:F,
                                                    MATCH(
                                                        A740&amp;B740,
                                                        Insumos!I:I,
                                                        0)
                                                ),
                                                0
                                            ),
                                            "Não encontrado"),
                                        IFERROR(
                                            INDEX(M:M,
                                                MATCH(
                                                    A740&amp;B740,AG:AG,
                                                    0)
                                            ),
                                            "Não encontrado")
                                    )</f>
        <v>0</v>
      </c>
      <c r="M740" s="64">
        <f t="shared" si="412"/>
        <v>0</v>
      </c>
      <c r="N740" s="64">
        <f>IF(
                        C740="INSUMO",
                                        IFERROR(
                                            IF(
                                                INDEX(
                                                    Insumos!C:C,
                                                    MATCH(
                                                        A740&amp;B740,
                                                        Insumos!I:I,
                                                        0)
                                                )="Equipamento",
                                                INDEX(
                                                    Insumos!F:F,
                                                    MATCH(
                                                        A740&amp;B740,
                                                        Insumos!I:I,
                                                        0)
                                                ),
                                                0
                                            ),
                                            "Não encontrado"),
                                        IFERROR(
                                            INDEX(O:O,
                                                MATCH(
                                                    A740&amp;B740,AG:AG,
                                                    0)
                                            ),
                                            "Não encontrado")
                                    )</f>
        <v>0</v>
      </c>
      <c r="O740" s="64">
        <f t="shared" si="413"/>
        <v>0</v>
      </c>
      <c r="P740" s="64">
        <f>IF(
                        C740="INSUMO",
                                        IFERROR(
                                            IF(
                                                INDEX(
                                                    Insumos!C:C,
                                                    MATCH(
                                                        A740&amp;B740,
                                                        Insumos!I:I,
                                                        0)
                                                )="Transporte",
                                                INDEX(
                                                    Insumos!F:F,
                                                    MATCH(
                                                        A740&amp;B740,
                                                        Insumos!I:I,
                                                        0)
                                                ),
                                                0
                                            ),
                                            "Não encontrado"),
                                        IFERROR(
                                            INDEX(Q:Q,
                                                MATCH(
                                                    A740&amp;B740,AG:AG,
                                                    0)
                                            ),
                                            "Não encontrado")
                                    )</f>
        <v>0</v>
      </c>
      <c r="Q740" s="64">
        <f t="shared" si="414"/>
        <v>0</v>
      </c>
      <c r="R740" s="64">
        <f>IF(
                        C740="INSUMO",
                                        IFERROR(
                                            IF(
                                                INDEX(
                                                    Insumos!C:C,
                                                    MATCH(
                                                        A740&amp;B740,
                                                        Insumos!I:I,
                                                        0)
                                                )="Terceirizados",
                                                INDEX(
                                                    Insumos!F:F,
                                                    MATCH(
                                                        A740&amp;B740,
                                                        Insumos!I:I,
                                                        0)
                                                ),
                                                0
                                            ),
                                            "Não encontrado"),
                                        IFERROR(
                                            INDEX(S:S,
                                                MATCH(
                                                    A740&amp;B740,AG:AG,
                                                    0)
                                            ),
                                            "Não encontrado")
                                    )</f>
        <v>0</v>
      </c>
      <c r="S740" s="64">
        <f t="shared" si="415"/>
        <v>0</v>
      </c>
      <c r="T740" s="64">
        <f>IF(
                        C740="INSUMO",
                                        IFERROR(
                                            IF(
                                                INDEX(
                                                    Insumos!C:C,
                                                    MATCH(
                                                        A740&amp;B740,
                                                        Insumos!I:I,
                                                        0)
                                                )="Comissionamento",
                                                INDEX(
                                                    Insumos!F:F,
                                                    MATCH(
                                                        A740&amp;B740,
                                                        Insumos!I:I,
                                                        0)
                                                ),
                                                0
                                            ),
                                            "Não encontrado"),
                                        IFERROR(
                                            INDEX(U:U,
                                                MATCH(
                                                    A740&amp;B740,AG:AG,
                                                    0)
                                            ),
                                            "Não encontrado")
                                    )</f>
        <v>0</v>
      </c>
      <c r="U740" s="64">
        <f t="shared" si="416"/>
        <v>0</v>
      </c>
      <c r="V740" s="64">
        <f>IF(
                        C740="INSUMO",
                                        IFERROR(
                                            IF(
                                                INDEX(
                                                    Insumos!C:C,
                                                    MATCH(
                                                        A740&amp;B740,
                                                        Insumos!I:I,
                                                        0)
                                                )="Verba",
                                                INDEX(
                                                    Insumos!F:F,
                                                    MATCH(
                                                        A740&amp;B740,
                                                        Insumos!I:I,
                                                        0)
                                                ),
                                                0
                                            ),
                                            "Não encontrado"),
                                        IFERROR(
                                            INDEX(W:W,
                                                MATCH(
                                                    A740&amp;B740,AG:AG,
                                                    0)
                                            ),
                                            "Não encontrado")
                                    )</f>
        <v>0</v>
      </c>
      <c r="W740" s="64">
        <f t="shared" si="417"/>
        <v>0</v>
      </c>
      <c r="X740" s="64">
        <f>IF(
                        C740="INSUMO",
                                        IFERROR(
                                            IF(
                                                INDEX(
                                                    Insumos!C:C,
                                                    MATCH(
                                                        A740&amp;B740,
                                                        Insumos!I:I,
                                                        0)
                                                )="Outro",
                                                INDEX(
                                                    Insumos!F:F,
                                                    MATCH(
                                                        A740&amp;B740,
                                                        Insumos!I:I,
                                                        0)
                                                ),
                                                0
                                            ),
                                            "Não encontrado"),
                                        IFERROR(
                                            INDEX(Y:Y,
                                                MATCH(
                                                    A740&amp;B740,AG:AG,
                                                    0)
                                            ),
                                            "Não encontrado")
                                    )</f>
        <v>0.98</v>
      </c>
      <c r="Y740" s="64">
        <f t="shared" si="418"/>
        <v>0.98</v>
      </c>
      <c r="Z740" s="64">
        <f>IF(
                            C740="INSUMO",
                            IFERROR(
                                INDEX(
                                    Insumos!F:F,
                                    MATCH(
                                        A740&amp;B740,
                                        Insumos!I:I,
                                        0)
                                ),
                                "Não encontrado"),
                            IFERROR(
                                INDEX(AA:AA,
                                    MATCH(
                                        A740&amp;B740,AG:AG,
                                        0)
                                ),
                                "Não encontrado")
                        )</f>
        <v>0.98</v>
      </c>
      <c r="AA740" s="64">
        <f t="shared" si="419"/>
        <v>0.98</v>
      </c>
      <c r="AB740" s="65"/>
      <c r="AC740" s="65"/>
      <c r="AD740" s="62" t="s">
        <v>39</v>
      </c>
      <c r="AE740" s="66"/>
      <c r="AF740" s="66"/>
    </row>
    <row r="741" spans="1:33" x14ac:dyDescent="0.25">
      <c r="A741" s="137" t="s">
        <v>807</v>
      </c>
      <c r="B741" s="68" t="s">
        <v>38</v>
      </c>
      <c r="C741" s="69" t="s">
        <v>45</v>
      </c>
      <c r="D741" s="70" t="s">
        <v>40</v>
      </c>
      <c r="E741" s="70" t="s">
        <v>808</v>
      </c>
      <c r="F741" s="71" t="s">
        <v>90</v>
      </c>
      <c r="G741" s="71">
        <v>1</v>
      </c>
      <c r="H741" s="72">
        <f>IF(
                        C741="INSUMO",
                                        IFERROR(
                                            IF(
                                                INDEX(
                                                    Insumos!C:C,
                                                    MATCH(
                                                        A741&amp;B741,
                                                        Insumos!I:I,
                                                        0)
                                                )="Material",
                                                INDEX(
                                                    Insumos!F:F,
                                                    MATCH(
                                                        A741&amp;B741,
                                                        Insumos!I:I,
                                                        0)
                                                ),
                                                0
                                            ),
                                            "Não encontrado"),
                                        IFERROR(
                                            INDEX(I:I,
                                                MATCH(
                                                    A741&amp;B741,AG:AG,
                                                    0)
                                            ),
                                            "Não encontrado")
                                    )</f>
        <v>0</v>
      </c>
      <c r="I741" s="72">
        <f t="shared" si="410"/>
        <v>0</v>
      </c>
      <c r="J741" s="72">
        <f t="shared" si="411"/>
        <v>0.01</v>
      </c>
      <c r="K741" s="72">
        <f t="shared" si="411"/>
        <v>0.01</v>
      </c>
      <c r="L741" s="72">
        <f>IF(
                        C741="INSUMO",
                                        IFERROR(
                                            IF(
                                                INDEX(
                                                    Insumos!C:C,
                                                    MATCH(
                                                        A741&amp;B741,
                                                        Insumos!I:I,
                                                        0)
                                                )="Mao_obra",
                                                INDEX(
                                                    Insumos!F:F,
                                                    MATCH(
                                                        A741&amp;B741,
                                                        Insumos!I:I,
                                                        0)
                                                ),
                                                0
                                            ),
                                            "Não encontrado"),
                                        IFERROR(
                                            INDEX(M:M,
                                                MATCH(
                                                    A741&amp;B741,AG:AG,
                                                    0)
                                            ),
                                            "Não encontrado")
                                    )</f>
        <v>0</v>
      </c>
      <c r="M741" s="72">
        <f t="shared" si="412"/>
        <v>0</v>
      </c>
      <c r="N741" s="72">
        <f>IF(
                        C741="INSUMO",
                                        IFERROR(
                                            IF(
                                                INDEX(
                                                    Insumos!C:C,
                                                    MATCH(
                                                        A741&amp;B741,
                                                        Insumos!I:I,
                                                        0)
                                                )="Equipamento",
                                                INDEX(
                                                    Insumos!F:F,
                                                    MATCH(
                                                        A741&amp;B741,
                                                        Insumos!I:I,
                                                        0)
                                                ),
                                                0
                                            ),
                                            "Não encontrado"),
                                        IFERROR(
                                            INDEX(O:O,
                                                MATCH(
                                                    A741&amp;B741,AG:AG,
                                                    0)
                                            ),
                                            "Não encontrado")
                                    )</f>
        <v>0</v>
      </c>
      <c r="O741" s="72">
        <f t="shared" si="413"/>
        <v>0</v>
      </c>
      <c r="P741" s="72">
        <f>IF(
                        C741="INSUMO",
                                        IFERROR(
                                            IF(
                                                INDEX(
                                                    Insumos!C:C,
                                                    MATCH(
                                                        A741&amp;B741,
                                                        Insumos!I:I,
                                                        0)
                                                )="Transporte",
                                                INDEX(
                                                    Insumos!F:F,
                                                    MATCH(
                                                        A741&amp;B741,
                                                        Insumos!I:I,
                                                        0)
                                                ),
                                                0
                                            ),
                                            "Não encontrado"),
                                        IFERROR(
                                            INDEX(Q:Q,
                                                MATCH(
                                                    A741&amp;B741,AG:AG,
                                                    0)
                                            ),
                                            "Não encontrado")
                                    )</f>
        <v>0</v>
      </c>
      <c r="Q741" s="72">
        <f t="shared" si="414"/>
        <v>0</v>
      </c>
      <c r="R741" s="72">
        <f>IF(
                        C741="INSUMO",
                                        IFERROR(
                                            IF(
                                                INDEX(
                                                    Insumos!C:C,
                                                    MATCH(
                                                        A741&amp;B741,
                                                        Insumos!I:I,
                                                        0)
                                                )="Terceirizados",
                                                INDEX(
                                                    Insumos!F:F,
                                                    MATCH(
                                                        A741&amp;B741,
                                                        Insumos!I:I,
                                                        0)
                                                ),
                                                0
                                            ),
                                            "Não encontrado"),
                                        IFERROR(
                                            INDEX(S:S,
                                                MATCH(
                                                    A741&amp;B741,AG:AG,
                                                    0)
                                            ),
                                            "Não encontrado")
                                    )</f>
        <v>0</v>
      </c>
      <c r="S741" s="72">
        <f t="shared" si="415"/>
        <v>0</v>
      </c>
      <c r="T741" s="72">
        <f>IF(
                        C741="INSUMO",
                                        IFERROR(
                                            IF(
                                                INDEX(
                                                    Insumos!C:C,
                                                    MATCH(
                                                        A741&amp;B741,
                                                        Insumos!I:I,
                                                        0)
                                                )="Comissionamento",
                                                INDEX(
                                                    Insumos!F:F,
                                                    MATCH(
                                                        A741&amp;B741,
                                                        Insumos!I:I,
                                                        0)
                                                ),
                                                0
                                            ),
                                            "Não encontrado"),
                                        IFERROR(
                                            INDEX(U:U,
                                                MATCH(
                                                    A741&amp;B741,AG:AG,
                                                    0)
                                            ),
                                            "Não encontrado")
                                    )</f>
        <v>0</v>
      </c>
      <c r="U741" s="72">
        <f t="shared" si="416"/>
        <v>0</v>
      </c>
      <c r="V741" s="72">
        <f>IF(
                        C741="INSUMO",
                                        IFERROR(
                                            IF(
                                                INDEX(
                                                    Insumos!C:C,
                                                    MATCH(
                                                        A741&amp;B741,
                                                        Insumos!I:I,
                                                        0)
                                                )="Verba",
                                                INDEX(
                                                    Insumos!F:F,
                                                    MATCH(
                                                        A741&amp;B741,
                                                        Insumos!I:I,
                                                        0)
                                                ),
                                                0
                                            ),
                                            "Não encontrado"),
                                        IFERROR(
                                            INDEX(W:W,
                                                MATCH(
                                                    A741&amp;B741,AG:AG,
                                                    0)
                                            ),
                                            "Não encontrado")
                                    )</f>
        <v>0</v>
      </c>
      <c r="W741" s="72">
        <f t="shared" si="417"/>
        <v>0</v>
      </c>
      <c r="X741" s="72">
        <f>IF(
                        C741="INSUMO",
                                        IFERROR(
                                            IF(
                                                INDEX(
                                                    Insumos!C:C,
                                                    MATCH(
                                                        A741&amp;B741,
                                                        Insumos!I:I,
                                                        0)
                                                )="Outro",
                                                INDEX(
                                                    Insumos!F:F,
                                                    MATCH(
                                                        A741&amp;B741,
                                                        Insumos!I:I,
                                                        0)
                                                ),
                                                0
                                            ),
                                            "Não encontrado"),
                                        IFERROR(
                                            INDEX(Y:Y,
                                                MATCH(
                                                    A741&amp;B741,AG:AG,
                                                    0)
                                            ),
                                            "Não encontrado")
                                    )</f>
        <v>0.01</v>
      </c>
      <c r="Y741" s="72">
        <f t="shared" si="418"/>
        <v>0.01</v>
      </c>
      <c r="Z741" s="72">
        <f>IF(
                            C741="INSUMO",
                            IFERROR(
                                INDEX(
                                    Insumos!F:F,
                                    MATCH(
                                        A741&amp;B741,
                                        Insumos!I:I,
                                        0)
                                ),
                                "Não encontrado"),
                            IFERROR(
                                INDEX(AA:AA,
                                    MATCH(
                                        A741&amp;B741,AG:AG,
                                        0)
                                ),
                                "Não encontrado")
                        )</f>
        <v>0.01</v>
      </c>
      <c r="AA741" s="72">
        <f t="shared" si="419"/>
        <v>0.01</v>
      </c>
      <c r="AB741" s="73"/>
      <c r="AC741" s="73"/>
      <c r="AD741" s="70" t="s">
        <v>39</v>
      </c>
      <c r="AE741" s="74"/>
      <c r="AF741" s="74"/>
    </row>
    <row r="742" spans="1:33" x14ac:dyDescent="0.25">
      <c r="A742" s="138" t="s">
        <v>817</v>
      </c>
      <c r="B742" s="60" t="s">
        <v>38</v>
      </c>
      <c r="C742" s="61" t="s">
        <v>45</v>
      </c>
      <c r="D742" s="62" t="s">
        <v>40</v>
      </c>
      <c r="E742" s="62" t="s">
        <v>818</v>
      </c>
      <c r="F742" s="63" t="s">
        <v>90</v>
      </c>
      <c r="G742" s="63">
        <v>1</v>
      </c>
      <c r="H742" s="64">
        <f>IF(
                        C742="INSUMO",
                                        IFERROR(
                                            IF(
                                                INDEX(
                                                    Insumos!C:C,
                                                    MATCH(
                                                        A742&amp;B742,
                                                        Insumos!I:I,
                                                        0)
                                                )="Material",
                                                INDEX(
                                                    Insumos!F:F,
                                                    MATCH(
                                                        A742&amp;B742,
                                                        Insumos!I:I,
                                                        0)
                                                ),
                                                0
                                            ),
                                            "Não encontrado"),
                                        IFERROR(
                                            INDEX(I:I,
                                                MATCH(
                                                    A742&amp;B742,AG:AG,
                                                    0)
                                            ),
                                            "Não encontrado")
                                    )</f>
        <v>0</v>
      </c>
      <c r="I742" s="64">
        <f t="shared" si="410"/>
        <v>0</v>
      </c>
      <c r="J742" s="64">
        <f t="shared" si="411"/>
        <v>35.96</v>
      </c>
      <c r="K742" s="64">
        <f t="shared" si="411"/>
        <v>35.96</v>
      </c>
      <c r="L742" s="64">
        <f>IF(
                        C742="INSUMO",
                                        IFERROR(
                                            IF(
                                                INDEX(
                                                    Insumos!C:C,
                                                    MATCH(
                                                        A742&amp;B742,
                                                        Insumos!I:I,
                                                        0)
                                                )="Mao_obra",
                                                INDEX(
                                                    Insumos!F:F,
                                                    MATCH(
                                                        A742&amp;B742,
                                                        Insumos!I:I,
                                                        0)
                                                ),
                                                0
                                            ),
                                            "Não encontrado"),
                                        IFERROR(
                                            INDEX(M:M,
                                                MATCH(
                                                    A742&amp;B742,AG:AG,
                                                    0)
                                            ),
                                            "Não encontrado")
                                    )</f>
        <v>35.96</v>
      </c>
      <c r="M742" s="64">
        <f t="shared" si="412"/>
        <v>35.96</v>
      </c>
      <c r="N742" s="64">
        <f>IF(
                        C742="INSUMO",
                                        IFERROR(
                                            IF(
                                                INDEX(
                                                    Insumos!C:C,
                                                    MATCH(
                                                        A742&amp;B742,
                                                        Insumos!I:I,
                                                        0)
                                                )="Equipamento",
                                                INDEX(
                                                    Insumos!F:F,
                                                    MATCH(
                                                        A742&amp;B742,
                                                        Insumos!I:I,
                                                        0)
                                                ),
                                                0
                                            ),
                                            "Não encontrado"),
                                        IFERROR(
                                            INDEX(O:O,
                                                MATCH(
                                                    A742&amp;B742,AG:AG,
                                                    0)
                                            ),
                                            "Não encontrado")
                                    )</f>
        <v>0</v>
      </c>
      <c r="O742" s="64">
        <f t="shared" si="413"/>
        <v>0</v>
      </c>
      <c r="P742" s="64">
        <f>IF(
                        C742="INSUMO",
                                        IFERROR(
                                            IF(
                                                INDEX(
                                                    Insumos!C:C,
                                                    MATCH(
                                                        A742&amp;B742,
                                                        Insumos!I:I,
                                                        0)
                                                )="Transporte",
                                                INDEX(
                                                    Insumos!F:F,
                                                    MATCH(
                                                        A742&amp;B742,
                                                        Insumos!I:I,
                                                        0)
                                                ),
                                                0
                                            ),
                                            "Não encontrado"),
                                        IFERROR(
                                            INDEX(Q:Q,
                                                MATCH(
                                                    A742&amp;B742,AG:AG,
                                                    0)
                                            ),
                                            "Não encontrado")
                                    )</f>
        <v>0</v>
      </c>
      <c r="Q742" s="64">
        <f t="shared" si="414"/>
        <v>0</v>
      </c>
      <c r="R742" s="64">
        <f>IF(
                        C742="INSUMO",
                                        IFERROR(
                                            IF(
                                                INDEX(
                                                    Insumos!C:C,
                                                    MATCH(
                                                        A742&amp;B742,
                                                        Insumos!I:I,
                                                        0)
                                                )="Terceirizados",
                                                INDEX(
                                                    Insumos!F:F,
                                                    MATCH(
                                                        A742&amp;B742,
                                                        Insumos!I:I,
                                                        0)
                                                ),
                                                0
                                            ),
                                            "Não encontrado"),
                                        IFERROR(
                                            INDEX(S:S,
                                                MATCH(
                                                    A742&amp;B742,AG:AG,
                                                    0)
                                            ),
                                            "Não encontrado")
                                    )</f>
        <v>0</v>
      </c>
      <c r="S742" s="64">
        <f t="shared" si="415"/>
        <v>0</v>
      </c>
      <c r="T742" s="64">
        <f>IF(
                        C742="INSUMO",
                                        IFERROR(
                                            IF(
                                                INDEX(
                                                    Insumos!C:C,
                                                    MATCH(
                                                        A742&amp;B742,
                                                        Insumos!I:I,
                                                        0)
                                                )="Comissionamento",
                                                INDEX(
                                                    Insumos!F:F,
                                                    MATCH(
                                                        A742&amp;B742,
                                                        Insumos!I:I,
                                                        0)
                                                ),
                                                0
                                            ),
                                            "Não encontrado"),
                                        IFERROR(
                                            INDEX(U:U,
                                                MATCH(
                                                    A742&amp;B742,AG:AG,
                                                    0)
                                            ),
                                            "Não encontrado")
                                    )</f>
        <v>0</v>
      </c>
      <c r="U742" s="64">
        <f t="shared" si="416"/>
        <v>0</v>
      </c>
      <c r="V742" s="64">
        <f>IF(
                        C742="INSUMO",
                                        IFERROR(
                                            IF(
                                                INDEX(
                                                    Insumos!C:C,
                                                    MATCH(
                                                        A742&amp;B742,
                                                        Insumos!I:I,
                                                        0)
                                                )="Verba",
                                                INDEX(
                                                    Insumos!F:F,
                                                    MATCH(
                                                        A742&amp;B742,
                                                        Insumos!I:I,
                                                        0)
                                                ),
                                                0
                                            ),
                                            "Não encontrado"),
                                        IFERROR(
                                            INDEX(W:W,
                                                MATCH(
                                                    A742&amp;B742,AG:AG,
                                                    0)
                                            ),
                                            "Não encontrado")
                                    )</f>
        <v>0</v>
      </c>
      <c r="W742" s="64">
        <f t="shared" si="417"/>
        <v>0</v>
      </c>
      <c r="X742" s="64">
        <f>IF(
                        C742="INSUMO",
                                        IFERROR(
                                            IF(
                                                INDEX(
                                                    Insumos!C:C,
                                                    MATCH(
                                                        A742&amp;B742,
                                                        Insumos!I:I,
                                                        0)
                                                )="Outro",
                                                INDEX(
                                                    Insumos!F:F,
                                                    MATCH(
                                                        A742&amp;B742,
                                                        Insumos!I:I,
                                                        0)
                                                ),
                                                0
                                            ),
                                            "Não encontrado"),
                                        IFERROR(
                                            INDEX(Y:Y,
                                                MATCH(
                                                    A742&amp;B742,AG:AG,
                                                    0)
                                            ),
                                            "Não encontrado")
                                    )</f>
        <v>0</v>
      </c>
      <c r="Y742" s="64">
        <f t="shared" si="418"/>
        <v>0</v>
      </c>
      <c r="Z742" s="64">
        <f>IF(
                            C742="INSUMO",
                            IFERROR(
                                INDEX(
                                    Insumos!F:F,
                                    MATCH(
                                        A742&amp;B742,
                                        Insumos!I:I,
                                        0)
                                ),
                                "Não encontrado"),
                            IFERROR(
                                INDEX(AA:AA,
                                    MATCH(
                                        A742&amp;B742,AG:AG,
                                        0)
                                ),
                                "Não encontrado")
                        )</f>
        <v>35.96</v>
      </c>
      <c r="AA742" s="64">
        <f t="shared" si="419"/>
        <v>35.96</v>
      </c>
      <c r="AB742" s="65"/>
      <c r="AC742" s="65"/>
      <c r="AD742" s="62" t="s">
        <v>39</v>
      </c>
      <c r="AE742" s="66"/>
      <c r="AF742" s="66"/>
    </row>
    <row r="743" spans="1:33" x14ac:dyDescent="0.25">
      <c r="A743" s="136" t="s">
        <v>226</v>
      </c>
      <c r="B743" s="51" t="s">
        <v>38</v>
      </c>
      <c r="C743" s="52" t="s">
        <v>39</v>
      </c>
      <c r="D743" s="53" t="s">
        <v>40</v>
      </c>
      <c r="E743" s="53" t="s">
        <v>227</v>
      </c>
      <c r="F743" s="54" t="s">
        <v>90</v>
      </c>
      <c r="G743" s="55"/>
      <c r="H743" s="56"/>
      <c r="I743" s="56">
        <f>SUM(I744:I751)</f>
        <v>0</v>
      </c>
      <c r="J743" s="56"/>
      <c r="K743" s="56">
        <f>SUM(K744:K751)</f>
        <v>37.304128399999996</v>
      </c>
      <c r="L743" s="56"/>
      <c r="M743" s="56">
        <f>SUM(M744:M751)</f>
        <v>30.5341284</v>
      </c>
      <c r="N743" s="56"/>
      <c r="O743" s="56">
        <f>SUM(O744:O751)</f>
        <v>0</v>
      </c>
      <c r="P743" s="56"/>
      <c r="Q743" s="56">
        <f>SUM(Q744:Q751)</f>
        <v>0</v>
      </c>
      <c r="R743" s="56"/>
      <c r="S743" s="56">
        <f>SUM(S744:S751)</f>
        <v>0</v>
      </c>
      <c r="T743" s="56"/>
      <c r="U743" s="56">
        <f>SUM(U744:U751)</f>
        <v>0</v>
      </c>
      <c r="V743" s="56"/>
      <c r="W743" s="56">
        <f>SUM(W744:W751)</f>
        <v>0</v>
      </c>
      <c r="X743" s="56"/>
      <c r="Y743" s="56">
        <f>SUM(Y744:Y751)</f>
        <v>6.77</v>
      </c>
      <c r="Z743" s="56"/>
      <c r="AA743" s="56">
        <f>SUM(AA744:AA751)</f>
        <v>37.304128399999996</v>
      </c>
      <c r="AB743" s="57" t="s">
        <v>39</v>
      </c>
      <c r="AC743" s="57"/>
      <c r="AD743" s="53" t="s">
        <v>39</v>
      </c>
      <c r="AE743" s="58" t="s">
        <v>39</v>
      </c>
      <c r="AF743" s="58" t="s">
        <v>43</v>
      </c>
      <c r="AG743" t="str">
        <f>A743&amp;B743&amp;C743</f>
        <v>88310SINAPI</v>
      </c>
    </row>
    <row r="744" spans="1:33" x14ac:dyDescent="0.25">
      <c r="A744" s="137" t="s">
        <v>819</v>
      </c>
      <c r="B744" s="68" t="s">
        <v>38</v>
      </c>
      <c r="C744" s="69" t="s">
        <v>86</v>
      </c>
      <c r="D744" s="70" t="s">
        <v>40</v>
      </c>
      <c r="E744" s="70" t="s">
        <v>820</v>
      </c>
      <c r="F744" s="71" t="s">
        <v>90</v>
      </c>
      <c r="G744" s="71">
        <v>1</v>
      </c>
      <c r="H744" s="72">
        <f>IF(
                        C744="INSUMO",
                                        IFERROR(
                                            IF(
                                                INDEX(
                                                    Insumos!C:C,
                                                    MATCH(
                                                        A744&amp;B744,
                                                        Insumos!I:I,
                                                        0)
                                                )="Material",
                                                INDEX(
                                                    Insumos!F:F,
                                                    MATCH(
                                                        A744&amp;B744,
                                                        Insumos!I:I,
                                                        0)
                                                ),
                                                0
                                            ),
                                            "Não encontrado"),
                                        IFERROR(
                                            INDEX(I:I,
                                                MATCH(
                                                    A744&amp;B744,AG:AG,
                                                    0)
                                            ),
                                            "Não encontrado")
                                    )</f>
        <v>0</v>
      </c>
      <c r="I744" s="72">
        <f t="shared" ref="I744:I751" si="420">H744*G744/1</f>
        <v>0</v>
      </c>
      <c r="J744" s="72">
        <f t="shared" ref="J744:K751" si="421">T744 + N744 + L744 + X744 + R744 + P744 + V744</f>
        <v>0.44412840000000003</v>
      </c>
      <c r="K744" s="72">
        <f t="shared" si="421"/>
        <v>0.44412840000000003</v>
      </c>
      <c r="L744" s="72">
        <f>IF(
                        C744="INSUMO",
                                        IFERROR(
                                            IF(
                                                INDEX(
                                                    Insumos!C:C,
                                                    MATCH(
                                                        A744&amp;B744,
                                                        Insumos!I:I,
                                                        0)
                                                )="Mao_obra",
                                                INDEX(
                                                    Insumos!F:F,
                                                    MATCH(
                                                        A744&amp;B744,
                                                        Insumos!I:I,
                                                        0)
                                                ),
                                                0
                                            ),
                                            "Não encontrado"),
                                        IFERROR(
                                            INDEX(M:M,
                                                MATCH(
                                                    A744&amp;B744,AG:AG,
                                                    0)
                                            ),
                                            "Não encontrado")
                                    )</f>
        <v>0.44412840000000003</v>
      </c>
      <c r="M744" s="72">
        <f t="shared" ref="M744:M751" si="422">L744*G744/1</f>
        <v>0.44412840000000003</v>
      </c>
      <c r="N744" s="72">
        <f>IF(
                        C744="INSUMO",
                                        IFERROR(
                                            IF(
                                                INDEX(
                                                    Insumos!C:C,
                                                    MATCH(
                                                        A744&amp;B744,
                                                        Insumos!I:I,
                                                        0)
                                                )="Equipamento",
                                                INDEX(
                                                    Insumos!F:F,
                                                    MATCH(
                                                        A744&amp;B744,
                                                        Insumos!I:I,
                                                        0)
                                                ),
                                                0
                                            ),
                                            "Não encontrado"),
                                        IFERROR(
                                            INDEX(O:O,
                                                MATCH(
                                                    A744&amp;B744,AG:AG,
                                                    0)
                                            ),
                                            "Não encontrado")
                                    )</f>
        <v>0</v>
      </c>
      <c r="O744" s="72">
        <f t="shared" ref="O744:O751" si="423">N744*G744/1</f>
        <v>0</v>
      </c>
      <c r="P744" s="72">
        <f>IF(
                        C744="INSUMO",
                                        IFERROR(
                                            IF(
                                                INDEX(
                                                    Insumos!C:C,
                                                    MATCH(
                                                        A744&amp;B744,
                                                        Insumos!I:I,
                                                        0)
                                                )="Transporte",
                                                INDEX(
                                                    Insumos!F:F,
                                                    MATCH(
                                                        A744&amp;B744,
                                                        Insumos!I:I,
                                                        0)
                                                ),
                                                0
                                            ),
                                            "Não encontrado"),
                                        IFERROR(
                                            INDEX(Q:Q,
                                                MATCH(
                                                    A744&amp;B744,AG:AG,
                                                    0)
                                            ),
                                            "Não encontrado")
                                    )</f>
        <v>0</v>
      </c>
      <c r="Q744" s="72">
        <f t="shared" ref="Q744:Q751" si="424">P744*G744/1</f>
        <v>0</v>
      </c>
      <c r="R744" s="72">
        <f>IF(
                        C744="INSUMO",
                                        IFERROR(
                                            IF(
                                                INDEX(
                                                    Insumos!C:C,
                                                    MATCH(
                                                        A744&amp;B744,
                                                        Insumos!I:I,
                                                        0)
                                                )="Terceirizados",
                                                INDEX(
                                                    Insumos!F:F,
                                                    MATCH(
                                                        A744&amp;B744,
                                                        Insumos!I:I,
                                                        0)
                                                ),
                                                0
                                            ),
                                            "Não encontrado"),
                                        IFERROR(
                                            INDEX(S:S,
                                                MATCH(
                                                    A744&amp;B744,AG:AG,
                                                    0)
                                            ),
                                            "Não encontrado")
                                    )</f>
        <v>0</v>
      </c>
      <c r="S744" s="72">
        <f t="shared" ref="S744:S751" si="425">R744*G744/1</f>
        <v>0</v>
      </c>
      <c r="T744" s="72">
        <f>IF(
                        C744="INSUMO",
                                        IFERROR(
                                            IF(
                                                INDEX(
                                                    Insumos!C:C,
                                                    MATCH(
                                                        A744&amp;B744,
                                                        Insumos!I:I,
                                                        0)
                                                )="Comissionamento",
                                                INDEX(
                                                    Insumos!F:F,
                                                    MATCH(
                                                        A744&amp;B744,
                                                        Insumos!I:I,
                                                        0)
                                                ),
                                                0
                                            ),
                                            "Não encontrado"),
                                        IFERROR(
                                            INDEX(U:U,
                                                MATCH(
                                                    A744&amp;B744,AG:AG,
                                                    0)
                                            ),
                                            "Não encontrado")
                                    )</f>
        <v>0</v>
      </c>
      <c r="U744" s="72">
        <f t="shared" ref="U744:U751" si="426">T744*G744/1</f>
        <v>0</v>
      </c>
      <c r="V744" s="72">
        <f>IF(
                        C744="INSUMO",
                                        IFERROR(
                                            IF(
                                                INDEX(
                                                    Insumos!C:C,
                                                    MATCH(
                                                        A744&amp;B744,
                                                        Insumos!I:I,
                                                        0)
                                                )="Verba",
                                                INDEX(
                                                    Insumos!F:F,
                                                    MATCH(
                                                        A744&amp;B744,
                                                        Insumos!I:I,
                                                        0)
                                                ),
                                                0
                                            ),
                                            "Não encontrado"),
                                        IFERROR(
                                            INDEX(W:W,
                                                MATCH(
                                                    A744&amp;B744,AG:AG,
                                                    0)
                                            ),
                                            "Não encontrado")
                                    )</f>
        <v>0</v>
      </c>
      <c r="W744" s="72">
        <f t="shared" ref="W744:W751" si="427">V744*G744/1</f>
        <v>0</v>
      </c>
      <c r="X744" s="72">
        <f>IF(
                        C744="INSUMO",
                                        IFERROR(
                                            IF(
                                                INDEX(
                                                    Insumos!C:C,
                                                    MATCH(
                                                        A744&amp;B744,
                                                        Insumos!I:I,
                                                        0)
                                                )="Outro",
                                                INDEX(
                                                    Insumos!F:F,
                                                    MATCH(
                                                        A744&amp;B744,
                                                        Insumos!I:I,
                                                        0)
                                                ),
                                                0
                                            ),
                                            "Não encontrado"),
                                        IFERROR(
                                            INDEX(Y:Y,
                                                MATCH(
                                                    A744&amp;B744,AG:AG,
                                                    0)
                                            ),
                                            "Não encontrado")
                                    )</f>
        <v>0</v>
      </c>
      <c r="Y744" s="72">
        <f t="shared" ref="Y744:Y751" si="428">X744*G744/1</f>
        <v>0</v>
      </c>
      <c r="Z744" s="72">
        <f>IF(
                            C744="INSUMO",
                            IFERROR(
                                INDEX(
                                    Insumos!F:F,
                                    MATCH(
                                        A744&amp;B744,
                                        Insumos!I:I,
                                        0)
                                ),
                                "Não encontrado"),
                            IFERROR(
                                INDEX(AA:AA,
                                    MATCH(
                                        A744&amp;B744,AG:AG,
                                        0)
                                ),
                                "Não encontrado")
                        )</f>
        <v>0.44412840000000003</v>
      </c>
      <c r="AA744" s="72">
        <f t="shared" ref="AA744:AA751" si="429">G744*Z744</f>
        <v>0.44412840000000003</v>
      </c>
      <c r="AB744" s="73"/>
      <c r="AC744" s="73"/>
      <c r="AD744" s="70" t="s">
        <v>39</v>
      </c>
      <c r="AE744" s="74"/>
      <c r="AF744" s="74"/>
    </row>
    <row r="745" spans="1:33" x14ac:dyDescent="0.25">
      <c r="A745" s="138" t="s">
        <v>821</v>
      </c>
      <c r="B745" s="60" t="s">
        <v>38</v>
      </c>
      <c r="C745" s="61" t="s">
        <v>45</v>
      </c>
      <c r="D745" s="62" t="s">
        <v>40</v>
      </c>
      <c r="E745" s="62" t="s">
        <v>822</v>
      </c>
      <c r="F745" s="63" t="s">
        <v>90</v>
      </c>
      <c r="G745" s="63">
        <v>1</v>
      </c>
      <c r="H745" s="64">
        <f>IF(
                        C745="INSUMO",
                                        IFERROR(
                                            IF(
                                                INDEX(
                                                    Insumos!C:C,
                                                    MATCH(
                                                        A745&amp;B745,
                                                        Insumos!I:I,
                                                        0)
                                                )="Material",
                                                INDEX(
                                                    Insumos!F:F,
                                                    MATCH(
                                                        A745&amp;B745,
                                                        Insumos!I:I,
                                                        0)
                                                ),
                                                0
                                            ),
                                            "Não encontrado"),
                                        IFERROR(
                                            INDEX(I:I,
                                                MATCH(
                                                    A745&amp;B745,AG:AG,
                                                    0)
                                            ),
                                            "Não encontrado")
                                    )</f>
        <v>0</v>
      </c>
      <c r="I745" s="64">
        <f t="shared" si="420"/>
        <v>0</v>
      </c>
      <c r="J745" s="64">
        <f t="shared" si="421"/>
        <v>1.97</v>
      </c>
      <c r="K745" s="64">
        <f t="shared" si="421"/>
        <v>1.97</v>
      </c>
      <c r="L745" s="64">
        <f>IF(
                        C745="INSUMO",
                                        IFERROR(
                                            IF(
                                                INDEX(
                                                    Insumos!C:C,
                                                    MATCH(
                                                        A745&amp;B745,
                                                        Insumos!I:I,
                                                        0)
                                                )="Mao_obra",
                                                INDEX(
                                                    Insumos!F:F,
                                                    MATCH(
                                                        A745&amp;B745,
                                                        Insumos!I:I,
                                                        0)
                                                ),
                                                0
                                            ),
                                            "Não encontrado"),
                                        IFERROR(
                                            INDEX(M:M,
                                                MATCH(
                                                    A745&amp;B745,AG:AG,
                                                    0)
                                            ),
                                            "Não encontrado")
                                    )</f>
        <v>0</v>
      </c>
      <c r="M745" s="64">
        <f t="shared" si="422"/>
        <v>0</v>
      </c>
      <c r="N745" s="64">
        <f>IF(
                        C745="INSUMO",
                                        IFERROR(
                                            IF(
                                                INDEX(
                                                    Insumos!C:C,
                                                    MATCH(
                                                        A745&amp;B745,
                                                        Insumos!I:I,
                                                        0)
                                                )="Equipamento",
                                                INDEX(
                                                    Insumos!F:F,
                                                    MATCH(
                                                        A745&amp;B745,
                                                        Insumos!I:I,
                                                        0)
                                                ),
                                                0
                                            ),
                                            "Não encontrado"),
                                        IFERROR(
                                            INDEX(O:O,
                                                MATCH(
                                                    A745&amp;B745,AG:AG,
                                                    0)
                                            ),
                                            "Não encontrado")
                                    )</f>
        <v>0</v>
      </c>
      <c r="O745" s="64">
        <f t="shared" si="423"/>
        <v>0</v>
      </c>
      <c r="P745" s="64">
        <f>IF(
                        C745="INSUMO",
                                        IFERROR(
                                            IF(
                                                INDEX(
                                                    Insumos!C:C,
                                                    MATCH(
                                                        A745&amp;B745,
                                                        Insumos!I:I,
                                                        0)
                                                )="Transporte",
                                                INDEX(
                                                    Insumos!F:F,
                                                    MATCH(
                                                        A745&amp;B745,
                                                        Insumos!I:I,
                                                        0)
                                                ),
                                                0
                                            ),
                                            "Não encontrado"),
                                        IFERROR(
                                            INDEX(Q:Q,
                                                MATCH(
                                                    A745&amp;B745,AG:AG,
                                                    0)
                                            ),
                                            "Não encontrado")
                                    )</f>
        <v>0</v>
      </c>
      <c r="Q745" s="64">
        <f t="shared" si="424"/>
        <v>0</v>
      </c>
      <c r="R745" s="64">
        <f>IF(
                        C745="INSUMO",
                                        IFERROR(
                                            IF(
                                                INDEX(
                                                    Insumos!C:C,
                                                    MATCH(
                                                        A745&amp;B745,
                                                        Insumos!I:I,
                                                        0)
                                                )="Terceirizados",
                                                INDEX(
                                                    Insumos!F:F,
                                                    MATCH(
                                                        A745&amp;B745,
                                                        Insumos!I:I,
                                                        0)
                                                ),
                                                0
                                            ),
                                            "Não encontrado"),
                                        IFERROR(
                                            INDEX(S:S,
                                                MATCH(
                                                    A745&amp;B745,AG:AG,
                                                    0)
                                            ),
                                            "Não encontrado")
                                    )</f>
        <v>0</v>
      </c>
      <c r="S745" s="64">
        <f t="shared" si="425"/>
        <v>0</v>
      </c>
      <c r="T745" s="64">
        <f>IF(
                        C745="INSUMO",
                                        IFERROR(
                                            IF(
                                                INDEX(
                                                    Insumos!C:C,
                                                    MATCH(
                                                        A745&amp;B745,
                                                        Insumos!I:I,
                                                        0)
                                                )="Comissionamento",
                                                INDEX(
                                                    Insumos!F:F,
                                                    MATCH(
                                                        A745&amp;B745,
                                                        Insumos!I:I,
                                                        0)
                                                ),
                                                0
                                            ),
                                            "Não encontrado"),
                                        IFERROR(
                                            INDEX(U:U,
                                                MATCH(
                                                    A745&amp;B745,AG:AG,
                                                    0)
                                            ),
                                            "Não encontrado")
                                    )</f>
        <v>0</v>
      </c>
      <c r="U745" s="64">
        <f t="shared" si="426"/>
        <v>0</v>
      </c>
      <c r="V745" s="64">
        <f>IF(
                        C745="INSUMO",
                                        IFERROR(
                                            IF(
                                                INDEX(
                                                    Insumos!C:C,
                                                    MATCH(
                                                        A745&amp;B745,
                                                        Insumos!I:I,
                                                        0)
                                                )="Verba",
                                                INDEX(
                                                    Insumos!F:F,
                                                    MATCH(
                                                        A745&amp;B745,
                                                        Insumos!I:I,
                                                        0)
                                                ),
                                                0
                                            ),
                                            "Não encontrado"),
                                        IFERROR(
                                            INDEX(W:W,
                                                MATCH(
                                                    A745&amp;B745,AG:AG,
                                                    0)
                                            ),
                                            "Não encontrado")
                                    )</f>
        <v>0</v>
      </c>
      <c r="W745" s="64">
        <f t="shared" si="427"/>
        <v>0</v>
      </c>
      <c r="X745" s="64">
        <f>IF(
                        C745="INSUMO",
                                        IFERROR(
                                            IF(
                                                INDEX(
                                                    Insumos!C:C,
                                                    MATCH(
                                                        A745&amp;B745,
                                                        Insumos!I:I,
                                                        0)
                                                )="Outro",
                                                INDEX(
                                                    Insumos!F:F,
                                                    MATCH(
                                                        A745&amp;B745,
                                                        Insumos!I:I,
                                                        0)
                                                ),
                                                0
                                            ),
                                            "Não encontrado"),
                                        IFERROR(
                                            INDEX(Y:Y,
                                                MATCH(
                                                    A745&amp;B745,AG:AG,
                                                    0)
                                            ),
                                            "Não encontrado")
                                    )</f>
        <v>1.97</v>
      </c>
      <c r="Y745" s="64">
        <f t="shared" si="428"/>
        <v>1.97</v>
      </c>
      <c r="Z745" s="64">
        <f>IF(
                            C745="INSUMO",
                            IFERROR(
                                INDEX(
                                    Insumos!F:F,
                                    MATCH(
                                        A745&amp;B745,
                                        Insumos!I:I,
                                        0)
                                ),
                                "Não encontrado"),
                            IFERROR(
                                INDEX(AA:AA,
                                    MATCH(
                                        A745&amp;B745,AG:AG,
                                        0)
                                ),
                                "Não encontrado")
                        )</f>
        <v>1.97</v>
      </c>
      <c r="AA745" s="64">
        <f t="shared" si="429"/>
        <v>1.97</v>
      </c>
      <c r="AB745" s="65"/>
      <c r="AC745" s="65"/>
      <c r="AD745" s="62" t="s">
        <v>39</v>
      </c>
      <c r="AE745" s="66"/>
      <c r="AF745" s="66"/>
    </row>
    <row r="746" spans="1:33" x14ac:dyDescent="0.25">
      <c r="A746" s="137" t="s">
        <v>823</v>
      </c>
      <c r="B746" s="68" t="s">
        <v>38</v>
      </c>
      <c r="C746" s="69" t="s">
        <v>45</v>
      </c>
      <c r="D746" s="70" t="s">
        <v>40</v>
      </c>
      <c r="E746" s="70" t="s">
        <v>824</v>
      </c>
      <c r="F746" s="71" t="s">
        <v>90</v>
      </c>
      <c r="G746" s="71">
        <v>1</v>
      </c>
      <c r="H746" s="72">
        <f>IF(
                        C746="INSUMO",
                                        IFERROR(
                                            IF(
                                                INDEX(
                                                    Insumos!C:C,
                                                    MATCH(
                                                        A746&amp;B746,
                                                        Insumos!I:I,
                                                        0)
                                                )="Material",
                                                INDEX(
                                                    Insumos!F:F,
                                                    MATCH(
                                                        A746&amp;B746,
                                                        Insumos!I:I,
                                                        0)
                                                ),
                                                0
                                            ),
                                            "Não encontrado"),
                                        IFERROR(
                                            INDEX(I:I,
                                                MATCH(
                                                    A746&amp;B746,AG:AG,
                                                    0)
                                            ),
                                            "Não encontrado")
                                    )</f>
        <v>0</v>
      </c>
      <c r="I746" s="72">
        <f t="shared" si="420"/>
        <v>0</v>
      </c>
      <c r="J746" s="72">
        <f t="shared" si="421"/>
        <v>2.0499999999999998</v>
      </c>
      <c r="K746" s="72">
        <f t="shared" si="421"/>
        <v>2.0499999999999998</v>
      </c>
      <c r="L746" s="72">
        <f>IF(
                        C746="INSUMO",
                                        IFERROR(
                                            IF(
                                                INDEX(
                                                    Insumos!C:C,
                                                    MATCH(
                                                        A746&amp;B746,
                                                        Insumos!I:I,
                                                        0)
                                                )="Mao_obra",
                                                INDEX(
                                                    Insumos!F:F,
                                                    MATCH(
                                                        A746&amp;B746,
                                                        Insumos!I:I,
                                                        0)
                                                ),
                                                0
                                            ),
                                            "Não encontrado"),
                                        IFERROR(
                                            INDEX(M:M,
                                                MATCH(
                                                    A746&amp;B746,AG:AG,
                                                    0)
                                            ),
                                            "Não encontrado")
                                    )</f>
        <v>0</v>
      </c>
      <c r="M746" s="72">
        <f t="shared" si="422"/>
        <v>0</v>
      </c>
      <c r="N746" s="72">
        <f>IF(
                        C746="INSUMO",
                                        IFERROR(
                                            IF(
                                                INDEX(
                                                    Insumos!C:C,
                                                    MATCH(
                                                        A746&amp;B746,
                                                        Insumos!I:I,
                                                        0)
                                                )="Equipamento",
                                                INDEX(
                                                    Insumos!F:F,
                                                    MATCH(
                                                        A746&amp;B746,
                                                        Insumos!I:I,
                                                        0)
                                                ),
                                                0
                                            ),
                                            "Não encontrado"),
                                        IFERROR(
                                            INDEX(O:O,
                                                MATCH(
                                                    A746&amp;B746,AG:AG,
                                                    0)
                                            ),
                                            "Não encontrado")
                                    )</f>
        <v>0</v>
      </c>
      <c r="O746" s="72">
        <f t="shared" si="423"/>
        <v>0</v>
      </c>
      <c r="P746" s="72">
        <f>IF(
                        C746="INSUMO",
                                        IFERROR(
                                            IF(
                                                INDEX(
                                                    Insumos!C:C,
                                                    MATCH(
                                                        A746&amp;B746,
                                                        Insumos!I:I,
                                                        0)
                                                )="Transporte",
                                                INDEX(
                                                    Insumos!F:F,
                                                    MATCH(
                                                        A746&amp;B746,
                                                        Insumos!I:I,
                                                        0)
                                                ),
                                                0
                                            ),
                                            "Não encontrado"),
                                        IFERROR(
                                            INDEX(Q:Q,
                                                MATCH(
                                                    A746&amp;B746,AG:AG,
                                                    0)
                                            ),
                                            "Não encontrado")
                                    )</f>
        <v>0</v>
      </c>
      <c r="Q746" s="72">
        <f t="shared" si="424"/>
        <v>0</v>
      </c>
      <c r="R746" s="72">
        <f>IF(
                        C746="INSUMO",
                                        IFERROR(
                                            IF(
                                                INDEX(
                                                    Insumos!C:C,
                                                    MATCH(
                                                        A746&amp;B746,
                                                        Insumos!I:I,
                                                        0)
                                                )="Terceirizados",
                                                INDEX(
                                                    Insumos!F:F,
                                                    MATCH(
                                                        A746&amp;B746,
                                                        Insumos!I:I,
                                                        0)
                                                ),
                                                0
                                            ),
                                            "Não encontrado"),
                                        IFERROR(
                                            INDEX(S:S,
                                                MATCH(
                                                    A746&amp;B746,AG:AG,
                                                    0)
                                            ),
                                            "Não encontrado")
                                    )</f>
        <v>0</v>
      </c>
      <c r="S746" s="72">
        <f t="shared" si="425"/>
        <v>0</v>
      </c>
      <c r="T746" s="72">
        <f>IF(
                        C746="INSUMO",
                                        IFERROR(
                                            IF(
                                                INDEX(
                                                    Insumos!C:C,
                                                    MATCH(
                                                        A746&amp;B746,
                                                        Insumos!I:I,
                                                        0)
                                                )="Comissionamento",
                                                INDEX(
                                                    Insumos!F:F,
                                                    MATCH(
                                                        A746&amp;B746,
                                                        Insumos!I:I,
                                                        0)
                                                ),
                                                0
                                            ),
                                            "Não encontrado"),
                                        IFERROR(
                                            INDEX(U:U,
                                                MATCH(
                                                    A746&amp;B746,AG:AG,
                                                    0)
                                            ),
                                            "Não encontrado")
                                    )</f>
        <v>0</v>
      </c>
      <c r="U746" s="72">
        <f t="shared" si="426"/>
        <v>0</v>
      </c>
      <c r="V746" s="72">
        <f>IF(
                        C746="INSUMO",
                                        IFERROR(
                                            IF(
                                                INDEX(
                                                    Insumos!C:C,
                                                    MATCH(
                                                        A746&amp;B746,
                                                        Insumos!I:I,
                                                        0)
                                                )="Verba",
                                                INDEX(
                                                    Insumos!F:F,
                                                    MATCH(
                                                        A746&amp;B746,
                                                        Insumos!I:I,
                                                        0)
                                                ),
                                                0
                                            ),
                                            "Não encontrado"),
                                        IFERROR(
                                            INDEX(W:W,
                                                MATCH(
                                                    A746&amp;B746,AG:AG,
                                                    0)
                                            ),
                                            "Não encontrado")
                                    )</f>
        <v>0</v>
      </c>
      <c r="W746" s="72">
        <f t="shared" si="427"/>
        <v>0</v>
      </c>
      <c r="X746" s="72">
        <f>IF(
                        C746="INSUMO",
                                        IFERROR(
                                            IF(
                                                INDEX(
                                                    Insumos!C:C,
                                                    MATCH(
                                                        A746&amp;B746,
                                                        Insumos!I:I,
                                                        0)
                                                )="Outro",
                                                INDEX(
                                                    Insumos!F:F,
                                                    MATCH(
                                                        A746&amp;B746,
                                                        Insumos!I:I,
                                                        0)
                                                ),
                                                0
                                            ),
                                            "Não encontrado"),
                                        IFERROR(
                                            INDEX(Y:Y,
                                                MATCH(
                                                    A746&amp;B746,AG:AG,
                                                    0)
                                            ),
                                            "Não encontrado")
                                    )</f>
        <v>2.0499999999999998</v>
      </c>
      <c r="Y746" s="72">
        <f t="shared" si="428"/>
        <v>2.0499999999999998</v>
      </c>
      <c r="Z746" s="72">
        <f>IF(
                            C746="INSUMO",
                            IFERROR(
                                INDEX(
                                    Insumos!F:F,
                                    MATCH(
                                        A746&amp;B746,
                                        Insumos!I:I,
                                        0)
                                ),
                                "Não encontrado"),
                            IFERROR(
                                INDEX(AA:AA,
                                    MATCH(
                                        A746&amp;B746,AG:AG,
                                        0)
                                ),
                                "Não encontrado")
                        )</f>
        <v>2.0499999999999998</v>
      </c>
      <c r="AA746" s="72">
        <f t="shared" si="429"/>
        <v>2.0499999999999998</v>
      </c>
      <c r="AB746" s="73"/>
      <c r="AC746" s="73"/>
      <c r="AD746" s="70" t="s">
        <v>39</v>
      </c>
      <c r="AE746" s="74"/>
      <c r="AF746" s="74"/>
    </row>
    <row r="747" spans="1:33" x14ac:dyDescent="0.25">
      <c r="A747" s="138" t="s">
        <v>801</v>
      </c>
      <c r="B747" s="60" t="s">
        <v>38</v>
      </c>
      <c r="C747" s="61" t="s">
        <v>45</v>
      </c>
      <c r="D747" s="62" t="s">
        <v>40</v>
      </c>
      <c r="E747" s="62" t="s">
        <v>802</v>
      </c>
      <c r="F747" s="63" t="s">
        <v>90</v>
      </c>
      <c r="G747" s="63">
        <v>1</v>
      </c>
      <c r="H747" s="64">
        <f>IF(
                        C747="INSUMO",
                                        IFERROR(
                                            IF(
                                                INDEX(
                                                    Insumos!C:C,
                                                    MATCH(
                                                        A747&amp;B747,
                                                        Insumos!I:I,
                                                        0)
                                                )="Material",
                                                INDEX(
                                                    Insumos!F:F,
                                                    MATCH(
                                                        A747&amp;B747,
                                                        Insumos!I:I,
                                                        0)
                                                ),
                                                0
                                            ),
                                            "Não encontrado"),
                                        IFERROR(
                                            INDEX(I:I,
                                                MATCH(
                                                    A747&amp;B747,AG:AG,
                                                    0)
                                            ),
                                            "Não encontrado")
                                    )</f>
        <v>0</v>
      </c>
      <c r="I747" s="64">
        <f t="shared" si="420"/>
        <v>0</v>
      </c>
      <c r="J747" s="64">
        <f t="shared" si="421"/>
        <v>0.11</v>
      </c>
      <c r="K747" s="64">
        <f t="shared" si="421"/>
        <v>0.11</v>
      </c>
      <c r="L747" s="64">
        <f>IF(
                        C747="INSUMO",
                                        IFERROR(
                                            IF(
                                                INDEX(
                                                    Insumos!C:C,
                                                    MATCH(
                                                        A747&amp;B747,
                                                        Insumos!I:I,
                                                        0)
                                                )="Mao_obra",
                                                INDEX(
                                                    Insumos!F:F,
                                                    MATCH(
                                                        A747&amp;B747,
                                                        Insumos!I:I,
                                                        0)
                                                ),
                                                0
                                            ),
                                            "Não encontrado"),
                                        IFERROR(
                                            INDEX(M:M,
                                                MATCH(
                                                    A747&amp;B747,AG:AG,
                                                    0)
                                            ),
                                            "Não encontrado")
                                    )</f>
        <v>0</v>
      </c>
      <c r="M747" s="64">
        <f t="shared" si="422"/>
        <v>0</v>
      </c>
      <c r="N747" s="64">
        <f>IF(
                        C747="INSUMO",
                                        IFERROR(
                                            IF(
                                                INDEX(
                                                    Insumos!C:C,
                                                    MATCH(
                                                        A747&amp;B747,
                                                        Insumos!I:I,
                                                        0)
                                                )="Equipamento",
                                                INDEX(
                                                    Insumos!F:F,
                                                    MATCH(
                                                        A747&amp;B747,
                                                        Insumos!I:I,
                                                        0)
                                                ),
                                                0
                                            ),
                                            "Não encontrado"),
                                        IFERROR(
                                            INDEX(O:O,
                                                MATCH(
                                                    A747&amp;B747,AG:AG,
                                                    0)
                                            ),
                                            "Não encontrado")
                                    )</f>
        <v>0</v>
      </c>
      <c r="O747" s="64">
        <f t="shared" si="423"/>
        <v>0</v>
      </c>
      <c r="P747" s="64">
        <f>IF(
                        C747="INSUMO",
                                        IFERROR(
                                            IF(
                                                INDEX(
                                                    Insumos!C:C,
                                                    MATCH(
                                                        A747&amp;B747,
                                                        Insumos!I:I,
                                                        0)
                                                )="Transporte",
                                                INDEX(
                                                    Insumos!F:F,
                                                    MATCH(
                                                        A747&amp;B747,
                                                        Insumos!I:I,
                                                        0)
                                                ),
                                                0
                                            ),
                                            "Não encontrado"),
                                        IFERROR(
                                            INDEX(Q:Q,
                                                MATCH(
                                                    A747&amp;B747,AG:AG,
                                                    0)
                                            ),
                                            "Não encontrado")
                                    )</f>
        <v>0</v>
      </c>
      <c r="Q747" s="64">
        <f t="shared" si="424"/>
        <v>0</v>
      </c>
      <c r="R747" s="64">
        <f>IF(
                        C747="INSUMO",
                                        IFERROR(
                                            IF(
                                                INDEX(
                                                    Insumos!C:C,
                                                    MATCH(
                                                        A747&amp;B747,
                                                        Insumos!I:I,
                                                        0)
                                                )="Terceirizados",
                                                INDEX(
                                                    Insumos!F:F,
                                                    MATCH(
                                                        A747&amp;B747,
                                                        Insumos!I:I,
                                                        0)
                                                ),
                                                0
                                            ),
                                            "Não encontrado"),
                                        IFERROR(
                                            INDEX(S:S,
                                                MATCH(
                                                    A747&amp;B747,AG:AG,
                                                    0)
                                            ),
                                            "Não encontrado")
                                    )</f>
        <v>0</v>
      </c>
      <c r="S747" s="64">
        <f t="shared" si="425"/>
        <v>0</v>
      </c>
      <c r="T747" s="64">
        <f>IF(
                        C747="INSUMO",
                                        IFERROR(
                                            IF(
                                                INDEX(
                                                    Insumos!C:C,
                                                    MATCH(
                                                        A747&amp;B747,
                                                        Insumos!I:I,
                                                        0)
                                                )="Comissionamento",
                                                INDEX(
                                                    Insumos!F:F,
                                                    MATCH(
                                                        A747&amp;B747,
                                                        Insumos!I:I,
                                                        0)
                                                ),
                                                0
                                            ),
                                            "Não encontrado"),
                                        IFERROR(
                                            INDEX(U:U,
                                                MATCH(
                                                    A747&amp;B747,AG:AG,
                                                    0)
                                            ),
                                            "Não encontrado")
                                    )</f>
        <v>0</v>
      </c>
      <c r="U747" s="64">
        <f t="shared" si="426"/>
        <v>0</v>
      </c>
      <c r="V747" s="64">
        <f>IF(
                        C747="INSUMO",
                                        IFERROR(
                                            IF(
                                                INDEX(
                                                    Insumos!C:C,
                                                    MATCH(
                                                        A747&amp;B747,
                                                        Insumos!I:I,
                                                        0)
                                                )="Verba",
                                                INDEX(
                                                    Insumos!F:F,
                                                    MATCH(
                                                        A747&amp;B747,
                                                        Insumos!I:I,
                                                        0)
                                                ),
                                                0
                                            ),
                                            "Não encontrado"),
                                        IFERROR(
                                            INDEX(W:W,
                                                MATCH(
                                                    A747&amp;B747,AG:AG,
                                                    0)
                                            ),
                                            "Não encontrado")
                                    )</f>
        <v>0</v>
      </c>
      <c r="W747" s="64">
        <f t="shared" si="427"/>
        <v>0</v>
      </c>
      <c r="X747" s="64">
        <f>IF(
                        C747="INSUMO",
                                        IFERROR(
                                            IF(
                                                INDEX(
                                                    Insumos!C:C,
                                                    MATCH(
                                                        A747&amp;B747,
                                                        Insumos!I:I,
                                                        0)
                                                )="Outro",
                                                INDEX(
                                                    Insumos!F:F,
                                                    MATCH(
                                                        A747&amp;B747,
                                                        Insumos!I:I,
                                                        0)
                                                ),
                                                0
                                            ),
                                            "Não encontrado"),
                                        IFERROR(
                                            INDEX(Y:Y,
                                                MATCH(
                                                    A747&amp;B747,AG:AG,
                                                    0)
                                            ),
                                            "Não encontrado")
                                    )</f>
        <v>0.11</v>
      </c>
      <c r="Y747" s="64">
        <f t="shared" si="428"/>
        <v>0.11</v>
      </c>
      <c r="Z747" s="64">
        <f>IF(
                            C747="INSUMO",
                            IFERROR(
                                INDEX(
                                    Insumos!F:F,
                                    MATCH(
                                        A747&amp;B747,
                                        Insumos!I:I,
                                        0)
                                ),
                                "Não encontrado"),
                            IFERROR(
                                INDEX(AA:AA,
                                    MATCH(
                                        A747&amp;B747,AG:AG,
                                        0)
                                ),
                                "Não encontrado")
                        )</f>
        <v>0.11</v>
      </c>
      <c r="AA747" s="64">
        <f t="shared" si="429"/>
        <v>0.11</v>
      </c>
      <c r="AB747" s="65"/>
      <c r="AC747" s="65"/>
      <c r="AD747" s="62" t="s">
        <v>39</v>
      </c>
      <c r="AE747" s="66"/>
      <c r="AF747" s="66"/>
    </row>
    <row r="748" spans="1:33" x14ac:dyDescent="0.25">
      <c r="A748" s="137" t="s">
        <v>803</v>
      </c>
      <c r="B748" s="68" t="s">
        <v>38</v>
      </c>
      <c r="C748" s="69" t="s">
        <v>45</v>
      </c>
      <c r="D748" s="70" t="s">
        <v>40</v>
      </c>
      <c r="E748" s="70" t="s">
        <v>804</v>
      </c>
      <c r="F748" s="71" t="s">
        <v>90</v>
      </c>
      <c r="G748" s="71">
        <v>1</v>
      </c>
      <c r="H748" s="72">
        <f>IF(
                        C748="INSUMO",
                                        IFERROR(
                                            IF(
                                                INDEX(
                                                    Insumos!C:C,
                                                    MATCH(
                                                        A748&amp;B748,
                                                        Insumos!I:I,
                                                        0)
                                                )="Material",
                                                INDEX(
                                                    Insumos!F:F,
                                                    MATCH(
                                                        A748&amp;B748,
                                                        Insumos!I:I,
                                                        0)
                                                ),
                                                0
                                            ),
                                            "Não encontrado"),
                                        IFERROR(
                                            INDEX(I:I,
                                                MATCH(
                                                    A748&amp;B748,AG:AG,
                                                    0)
                                            ),
                                            "Não encontrado")
                                    )</f>
        <v>0</v>
      </c>
      <c r="I748" s="72">
        <f t="shared" si="420"/>
        <v>0</v>
      </c>
      <c r="J748" s="72">
        <f t="shared" si="421"/>
        <v>1.65</v>
      </c>
      <c r="K748" s="72">
        <f t="shared" si="421"/>
        <v>1.65</v>
      </c>
      <c r="L748" s="72">
        <f>IF(
                        C748="INSUMO",
                                        IFERROR(
                                            IF(
                                                INDEX(
                                                    Insumos!C:C,
                                                    MATCH(
                                                        A748&amp;B748,
                                                        Insumos!I:I,
                                                        0)
                                                )="Mao_obra",
                                                INDEX(
                                                    Insumos!F:F,
                                                    MATCH(
                                                        A748&amp;B748,
                                                        Insumos!I:I,
                                                        0)
                                                ),
                                                0
                                            ),
                                            "Não encontrado"),
                                        IFERROR(
                                            INDEX(M:M,
                                                MATCH(
                                                    A748&amp;B748,AG:AG,
                                                    0)
                                            ),
                                            "Não encontrado")
                                    )</f>
        <v>0</v>
      </c>
      <c r="M748" s="72">
        <f t="shared" si="422"/>
        <v>0</v>
      </c>
      <c r="N748" s="72">
        <f>IF(
                        C748="INSUMO",
                                        IFERROR(
                                            IF(
                                                INDEX(
                                                    Insumos!C:C,
                                                    MATCH(
                                                        A748&amp;B748,
                                                        Insumos!I:I,
                                                        0)
                                                )="Equipamento",
                                                INDEX(
                                                    Insumos!F:F,
                                                    MATCH(
                                                        A748&amp;B748,
                                                        Insumos!I:I,
                                                        0)
                                                ),
                                                0
                                            ),
                                            "Não encontrado"),
                                        IFERROR(
                                            INDEX(O:O,
                                                MATCH(
                                                    A748&amp;B748,AG:AG,
                                                    0)
                                            ),
                                            "Não encontrado")
                                    )</f>
        <v>0</v>
      </c>
      <c r="O748" s="72">
        <f t="shared" si="423"/>
        <v>0</v>
      </c>
      <c r="P748" s="72">
        <f>IF(
                        C748="INSUMO",
                                        IFERROR(
                                            IF(
                                                INDEX(
                                                    Insumos!C:C,
                                                    MATCH(
                                                        A748&amp;B748,
                                                        Insumos!I:I,
                                                        0)
                                                )="Transporte",
                                                INDEX(
                                                    Insumos!F:F,
                                                    MATCH(
                                                        A748&amp;B748,
                                                        Insumos!I:I,
                                                        0)
                                                ),
                                                0
                                            ),
                                            "Não encontrado"),
                                        IFERROR(
                                            INDEX(Q:Q,
                                                MATCH(
                                                    A748&amp;B748,AG:AG,
                                                    0)
                                            ),
                                            "Não encontrado")
                                    )</f>
        <v>0</v>
      </c>
      <c r="Q748" s="72">
        <f t="shared" si="424"/>
        <v>0</v>
      </c>
      <c r="R748" s="72">
        <f>IF(
                        C748="INSUMO",
                                        IFERROR(
                                            IF(
                                                INDEX(
                                                    Insumos!C:C,
                                                    MATCH(
                                                        A748&amp;B748,
                                                        Insumos!I:I,
                                                        0)
                                                )="Terceirizados",
                                                INDEX(
                                                    Insumos!F:F,
                                                    MATCH(
                                                        A748&amp;B748,
                                                        Insumos!I:I,
                                                        0)
                                                ),
                                                0
                                            ),
                                            "Não encontrado"),
                                        IFERROR(
                                            INDEX(S:S,
                                                MATCH(
                                                    A748&amp;B748,AG:AG,
                                                    0)
                                            ),
                                            "Não encontrado")
                                    )</f>
        <v>0</v>
      </c>
      <c r="S748" s="72">
        <f t="shared" si="425"/>
        <v>0</v>
      </c>
      <c r="T748" s="72">
        <f>IF(
                        C748="INSUMO",
                                        IFERROR(
                                            IF(
                                                INDEX(
                                                    Insumos!C:C,
                                                    MATCH(
                                                        A748&amp;B748,
                                                        Insumos!I:I,
                                                        0)
                                                )="Comissionamento",
                                                INDEX(
                                                    Insumos!F:F,
                                                    MATCH(
                                                        A748&amp;B748,
                                                        Insumos!I:I,
                                                        0)
                                                ),
                                                0
                                            ),
                                            "Não encontrado"),
                                        IFERROR(
                                            INDEX(U:U,
                                                MATCH(
                                                    A748&amp;B748,AG:AG,
                                                    0)
                                            ),
                                            "Não encontrado")
                                    )</f>
        <v>0</v>
      </c>
      <c r="U748" s="72">
        <f t="shared" si="426"/>
        <v>0</v>
      </c>
      <c r="V748" s="72">
        <f>IF(
                        C748="INSUMO",
                                        IFERROR(
                                            IF(
                                                INDEX(
                                                    Insumos!C:C,
                                                    MATCH(
                                                        A748&amp;B748,
                                                        Insumos!I:I,
                                                        0)
                                                )="Verba",
                                                INDEX(
                                                    Insumos!F:F,
                                                    MATCH(
                                                        A748&amp;B748,
                                                        Insumos!I:I,
                                                        0)
                                                ),
                                                0
                                            ),
                                            "Não encontrado"),
                                        IFERROR(
                                            INDEX(W:W,
                                                MATCH(
                                                    A748&amp;B748,AG:AG,
                                                    0)
                                            ),
                                            "Não encontrado")
                                    )</f>
        <v>0</v>
      </c>
      <c r="W748" s="72">
        <f t="shared" si="427"/>
        <v>0</v>
      </c>
      <c r="X748" s="72">
        <f>IF(
                        C748="INSUMO",
                                        IFERROR(
                                            IF(
                                                INDEX(
                                                    Insumos!C:C,
                                                    MATCH(
                                                        A748&amp;B748,
                                                        Insumos!I:I,
                                                        0)
                                                )="Outro",
                                                INDEX(
                                                    Insumos!F:F,
                                                    MATCH(
                                                        A748&amp;B748,
                                                        Insumos!I:I,
                                                        0)
                                                ),
                                                0
                                            ),
                                            "Não encontrado"),
                                        IFERROR(
                                            INDEX(Y:Y,
                                                MATCH(
                                                    A748&amp;B748,AG:AG,
                                                    0)
                                            ),
                                            "Não encontrado")
                                    )</f>
        <v>1.65</v>
      </c>
      <c r="Y748" s="72">
        <f t="shared" si="428"/>
        <v>1.65</v>
      </c>
      <c r="Z748" s="72">
        <f>IF(
                            C748="INSUMO",
                            IFERROR(
                                INDEX(
                                    Insumos!F:F,
                                    MATCH(
                                        A748&amp;B748,
                                        Insumos!I:I,
                                        0)
                                ),
                                "Não encontrado"),
                            IFERROR(
                                INDEX(AA:AA,
                                    MATCH(
                                        A748&amp;B748,AG:AG,
                                        0)
                                ),
                                "Não encontrado")
                        )</f>
        <v>1.65</v>
      </c>
      <c r="AA748" s="72">
        <f t="shared" si="429"/>
        <v>1.65</v>
      </c>
      <c r="AB748" s="73"/>
      <c r="AC748" s="73"/>
      <c r="AD748" s="70" t="s">
        <v>39</v>
      </c>
      <c r="AE748" s="74"/>
      <c r="AF748" s="74"/>
    </row>
    <row r="749" spans="1:33" x14ac:dyDescent="0.25">
      <c r="A749" s="138" t="s">
        <v>805</v>
      </c>
      <c r="B749" s="60" t="s">
        <v>38</v>
      </c>
      <c r="C749" s="61" t="s">
        <v>45</v>
      </c>
      <c r="D749" s="62" t="s">
        <v>40</v>
      </c>
      <c r="E749" s="62" t="s">
        <v>806</v>
      </c>
      <c r="F749" s="63" t="s">
        <v>90</v>
      </c>
      <c r="G749" s="63">
        <v>1</v>
      </c>
      <c r="H749" s="64">
        <f>IF(
                        C749="INSUMO",
                                        IFERROR(
                                            IF(
                                                INDEX(
                                                    Insumos!C:C,
                                                    MATCH(
                                                        A749&amp;B749,
                                                        Insumos!I:I,
                                                        0)
                                                )="Material",
                                                INDEX(
                                                    Insumos!F:F,
                                                    MATCH(
                                                        A749&amp;B749,
                                                        Insumos!I:I,
                                                        0)
                                                ),
                                                0
                                            ),
                                            "Não encontrado"),
                                        IFERROR(
                                            INDEX(I:I,
                                                MATCH(
                                                    A749&amp;B749,AG:AG,
                                                    0)
                                            ),
                                            "Não encontrado")
                                    )</f>
        <v>0</v>
      </c>
      <c r="I749" s="64">
        <f t="shared" si="420"/>
        <v>0</v>
      </c>
      <c r="J749" s="64">
        <f t="shared" si="421"/>
        <v>0.98</v>
      </c>
      <c r="K749" s="64">
        <f t="shared" si="421"/>
        <v>0.98</v>
      </c>
      <c r="L749" s="64">
        <f>IF(
                        C749="INSUMO",
                                        IFERROR(
                                            IF(
                                                INDEX(
                                                    Insumos!C:C,
                                                    MATCH(
                                                        A749&amp;B749,
                                                        Insumos!I:I,
                                                        0)
                                                )="Mao_obra",
                                                INDEX(
                                                    Insumos!F:F,
                                                    MATCH(
                                                        A749&amp;B749,
                                                        Insumos!I:I,
                                                        0)
                                                ),
                                                0
                                            ),
                                            "Não encontrado"),
                                        IFERROR(
                                            INDEX(M:M,
                                                MATCH(
                                                    A749&amp;B749,AG:AG,
                                                    0)
                                            ),
                                            "Não encontrado")
                                    )</f>
        <v>0</v>
      </c>
      <c r="M749" s="64">
        <f t="shared" si="422"/>
        <v>0</v>
      </c>
      <c r="N749" s="64">
        <f>IF(
                        C749="INSUMO",
                                        IFERROR(
                                            IF(
                                                INDEX(
                                                    Insumos!C:C,
                                                    MATCH(
                                                        A749&amp;B749,
                                                        Insumos!I:I,
                                                        0)
                                                )="Equipamento",
                                                INDEX(
                                                    Insumos!F:F,
                                                    MATCH(
                                                        A749&amp;B749,
                                                        Insumos!I:I,
                                                        0)
                                                ),
                                                0
                                            ),
                                            "Não encontrado"),
                                        IFERROR(
                                            INDEX(O:O,
                                                MATCH(
                                                    A749&amp;B749,AG:AG,
                                                    0)
                                            ),
                                            "Não encontrado")
                                    )</f>
        <v>0</v>
      </c>
      <c r="O749" s="64">
        <f t="shared" si="423"/>
        <v>0</v>
      </c>
      <c r="P749" s="64">
        <f>IF(
                        C749="INSUMO",
                                        IFERROR(
                                            IF(
                                                INDEX(
                                                    Insumos!C:C,
                                                    MATCH(
                                                        A749&amp;B749,
                                                        Insumos!I:I,
                                                        0)
                                                )="Transporte",
                                                INDEX(
                                                    Insumos!F:F,
                                                    MATCH(
                                                        A749&amp;B749,
                                                        Insumos!I:I,
                                                        0)
                                                ),
                                                0
                                            ),
                                            "Não encontrado"),
                                        IFERROR(
                                            INDEX(Q:Q,
                                                MATCH(
                                                    A749&amp;B749,AG:AG,
                                                    0)
                                            ),
                                            "Não encontrado")
                                    )</f>
        <v>0</v>
      </c>
      <c r="Q749" s="64">
        <f t="shared" si="424"/>
        <v>0</v>
      </c>
      <c r="R749" s="64">
        <f>IF(
                        C749="INSUMO",
                                        IFERROR(
                                            IF(
                                                INDEX(
                                                    Insumos!C:C,
                                                    MATCH(
                                                        A749&amp;B749,
                                                        Insumos!I:I,
                                                        0)
                                                )="Terceirizados",
                                                INDEX(
                                                    Insumos!F:F,
                                                    MATCH(
                                                        A749&amp;B749,
                                                        Insumos!I:I,
                                                        0)
                                                ),
                                                0
                                            ),
                                            "Não encontrado"),
                                        IFERROR(
                                            INDEX(S:S,
                                                MATCH(
                                                    A749&amp;B749,AG:AG,
                                                    0)
                                            ),
                                            "Não encontrado")
                                    )</f>
        <v>0</v>
      </c>
      <c r="S749" s="64">
        <f t="shared" si="425"/>
        <v>0</v>
      </c>
      <c r="T749" s="64">
        <f>IF(
                        C749="INSUMO",
                                        IFERROR(
                                            IF(
                                                INDEX(
                                                    Insumos!C:C,
                                                    MATCH(
                                                        A749&amp;B749,
                                                        Insumos!I:I,
                                                        0)
                                                )="Comissionamento",
                                                INDEX(
                                                    Insumos!F:F,
                                                    MATCH(
                                                        A749&amp;B749,
                                                        Insumos!I:I,
                                                        0)
                                                ),
                                                0
                                            ),
                                            "Não encontrado"),
                                        IFERROR(
                                            INDEX(U:U,
                                                MATCH(
                                                    A749&amp;B749,AG:AG,
                                                    0)
                                            ),
                                            "Não encontrado")
                                    )</f>
        <v>0</v>
      </c>
      <c r="U749" s="64">
        <f t="shared" si="426"/>
        <v>0</v>
      </c>
      <c r="V749" s="64">
        <f>IF(
                        C749="INSUMO",
                                        IFERROR(
                                            IF(
                                                INDEX(
                                                    Insumos!C:C,
                                                    MATCH(
                                                        A749&amp;B749,
                                                        Insumos!I:I,
                                                        0)
                                                )="Verba",
                                                INDEX(
                                                    Insumos!F:F,
                                                    MATCH(
                                                        A749&amp;B749,
                                                        Insumos!I:I,
                                                        0)
                                                ),
                                                0
                                            ),
                                            "Não encontrado"),
                                        IFERROR(
                                            INDEX(W:W,
                                                MATCH(
                                                    A749&amp;B749,AG:AG,
                                                    0)
                                            ),
                                            "Não encontrado")
                                    )</f>
        <v>0</v>
      </c>
      <c r="W749" s="64">
        <f t="shared" si="427"/>
        <v>0</v>
      </c>
      <c r="X749" s="64">
        <f>IF(
                        C749="INSUMO",
                                        IFERROR(
                                            IF(
                                                INDEX(
                                                    Insumos!C:C,
                                                    MATCH(
                                                        A749&amp;B749,
                                                        Insumos!I:I,
                                                        0)
                                                )="Outro",
                                                INDEX(
                                                    Insumos!F:F,
                                                    MATCH(
                                                        A749&amp;B749,
                                                        Insumos!I:I,
                                                        0)
                                                ),
                                                0
                                            ),
                                            "Não encontrado"),
                                        IFERROR(
                                            INDEX(Y:Y,
                                                MATCH(
                                                    A749&amp;B749,AG:AG,
                                                    0)
                                            ),
                                            "Não encontrado")
                                    )</f>
        <v>0.98</v>
      </c>
      <c r="Y749" s="64">
        <f t="shared" si="428"/>
        <v>0.98</v>
      </c>
      <c r="Z749" s="64">
        <f>IF(
                            C749="INSUMO",
                            IFERROR(
                                INDEX(
                                    Insumos!F:F,
                                    MATCH(
                                        A749&amp;B749,
                                        Insumos!I:I,
                                        0)
                                ),
                                "Não encontrado"),
                            IFERROR(
                                INDEX(AA:AA,
                                    MATCH(
                                        A749&amp;B749,AG:AG,
                                        0)
                                ),
                                "Não encontrado")
                        )</f>
        <v>0.98</v>
      </c>
      <c r="AA749" s="64">
        <f t="shared" si="429"/>
        <v>0.98</v>
      </c>
      <c r="AB749" s="65"/>
      <c r="AC749" s="65"/>
      <c r="AD749" s="62" t="s">
        <v>39</v>
      </c>
      <c r="AE749" s="66"/>
      <c r="AF749" s="66"/>
    </row>
    <row r="750" spans="1:33" x14ac:dyDescent="0.25">
      <c r="A750" s="137" t="s">
        <v>807</v>
      </c>
      <c r="B750" s="68" t="s">
        <v>38</v>
      </c>
      <c r="C750" s="69" t="s">
        <v>45</v>
      </c>
      <c r="D750" s="70" t="s">
        <v>40</v>
      </c>
      <c r="E750" s="70" t="s">
        <v>808</v>
      </c>
      <c r="F750" s="71" t="s">
        <v>90</v>
      </c>
      <c r="G750" s="71">
        <v>1</v>
      </c>
      <c r="H750" s="72">
        <f>IF(
                        C750="INSUMO",
                                        IFERROR(
                                            IF(
                                                INDEX(
                                                    Insumos!C:C,
                                                    MATCH(
                                                        A750&amp;B750,
                                                        Insumos!I:I,
                                                        0)
                                                )="Material",
                                                INDEX(
                                                    Insumos!F:F,
                                                    MATCH(
                                                        A750&amp;B750,
                                                        Insumos!I:I,
                                                        0)
                                                ),
                                                0
                                            ),
                                            "Não encontrado"),
                                        IFERROR(
                                            INDEX(I:I,
                                                MATCH(
                                                    A750&amp;B750,AG:AG,
                                                    0)
                                            ),
                                            "Não encontrado")
                                    )</f>
        <v>0</v>
      </c>
      <c r="I750" s="72">
        <f t="shared" si="420"/>
        <v>0</v>
      </c>
      <c r="J750" s="72">
        <f t="shared" si="421"/>
        <v>0.01</v>
      </c>
      <c r="K750" s="72">
        <f t="shared" si="421"/>
        <v>0.01</v>
      </c>
      <c r="L750" s="72">
        <f>IF(
                        C750="INSUMO",
                                        IFERROR(
                                            IF(
                                                INDEX(
                                                    Insumos!C:C,
                                                    MATCH(
                                                        A750&amp;B750,
                                                        Insumos!I:I,
                                                        0)
                                                )="Mao_obra",
                                                INDEX(
                                                    Insumos!F:F,
                                                    MATCH(
                                                        A750&amp;B750,
                                                        Insumos!I:I,
                                                        0)
                                                ),
                                                0
                                            ),
                                            "Não encontrado"),
                                        IFERROR(
                                            INDEX(M:M,
                                                MATCH(
                                                    A750&amp;B750,AG:AG,
                                                    0)
                                            ),
                                            "Não encontrado")
                                    )</f>
        <v>0</v>
      </c>
      <c r="M750" s="72">
        <f t="shared" si="422"/>
        <v>0</v>
      </c>
      <c r="N750" s="72">
        <f>IF(
                        C750="INSUMO",
                                        IFERROR(
                                            IF(
                                                INDEX(
                                                    Insumos!C:C,
                                                    MATCH(
                                                        A750&amp;B750,
                                                        Insumos!I:I,
                                                        0)
                                                )="Equipamento",
                                                INDEX(
                                                    Insumos!F:F,
                                                    MATCH(
                                                        A750&amp;B750,
                                                        Insumos!I:I,
                                                        0)
                                                ),
                                                0
                                            ),
                                            "Não encontrado"),
                                        IFERROR(
                                            INDEX(O:O,
                                                MATCH(
                                                    A750&amp;B750,AG:AG,
                                                    0)
                                            ),
                                            "Não encontrado")
                                    )</f>
        <v>0</v>
      </c>
      <c r="O750" s="72">
        <f t="shared" si="423"/>
        <v>0</v>
      </c>
      <c r="P750" s="72">
        <f>IF(
                        C750="INSUMO",
                                        IFERROR(
                                            IF(
                                                INDEX(
                                                    Insumos!C:C,
                                                    MATCH(
                                                        A750&amp;B750,
                                                        Insumos!I:I,
                                                        0)
                                                )="Transporte",
                                                INDEX(
                                                    Insumos!F:F,
                                                    MATCH(
                                                        A750&amp;B750,
                                                        Insumos!I:I,
                                                        0)
                                                ),
                                                0
                                            ),
                                            "Não encontrado"),
                                        IFERROR(
                                            INDEX(Q:Q,
                                                MATCH(
                                                    A750&amp;B750,AG:AG,
                                                    0)
                                            ),
                                            "Não encontrado")
                                    )</f>
        <v>0</v>
      </c>
      <c r="Q750" s="72">
        <f t="shared" si="424"/>
        <v>0</v>
      </c>
      <c r="R750" s="72">
        <f>IF(
                        C750="INSUMO",
                                        IFERROR(
                                            IF(
                                                INDEX(
                                                    Insumos!C:C,
                                                    MATCH(
                                                        A750&amp;B750,
                                                        Insumos!I:I,
                                                        0)
                                                )="Terceirizados",
                                                INDEX(
                                                    Insumos!F:F,
                                                    MATCH(
                                                        A750&amp;B750,
                                                        Insumos!I:I,
                                                        0)
                                                ),
                                                0
                                            ),
                                            "Não encontrado"),
                                        IFERROR(
                                            INDEX(S:S,
                                                MATCH(
                                                    A750&amp;B750,AG:AG,
                                                    0)
                                            ),
                                            "Não encontrado")
                                    )</f>
        <v>0</v>
      </c>
      <c r="S750" s="72">
        <f t="shared" si="425"/>
        <v>0</v>
      </c>
      <c r="T750" s="72">
        <f>IF(
                        C750="INSUMO",
                                        IFERROR(
                                            IF(
                                                INDEX(
                                                    Insumos!C:C,
                                                    MATCH(
                                                        A750&amp;B750,
                                                        Insumos!I:I,
                                                        0)
                                                )="Comissionamento",
                                                INDEX(
                                                    Insumos!F:F,
                                                    MATCH(
                                                        A750&amp;B750,
                                                        Insumos!I:I,
                                                        0)
                                                ),
                                                0
                                            ),
                                            "Não encontrado"),
                                        IFERROR(
                                            INDEX(U:U,
                                                MATCH(
                                                    A750&amp;B750,AG:AG,
                                                    0)
                                            ),
                                            "Não encontrado")
                                    )</f>
        <v>0</v>
      </c>
      <c r="U750" s="72">
        <f t="shared" si="426"/>
        <v>0</v>
      </c>
      <c r="V750" s="72">
        <f>IF(
                        C750="INSUMO",
                                        IFERROR(
                                            IF(
                                                INDEX(
                                                    Insumos!C:C,
                                                    MATCH(
                                                        A750&amp;B750,
                                                        Insumos!I:I,
                                                        0)
                                                )="Verba",
                                                INDEX(
                                                    Insumos!F:F,
                                                    MATCH(
                                                        A750&amp;B750,
                                                        Insumos!I:I,
                                                        0)
                                                ),
                                                0
                                            ),
                                            "Não encontrado"),
                                        IFERROR(
                                            INDEX(W:W,
                                                MATCH(
                                                    A750&amp;B750,AG:AG,
                                                    0)
                                            ),
                                            "Não encontrado")
                                    )</f>
        <v>0</v>
      </c>
      <c r="W750" s="72">
        <f t="shared" si="427"/>
        <v>0</v>
      </c>
      <c r="X750" s="72">
        <f>IF(
                        C750="INSUMO",
                                        IFERROR(
                                            IF(
                                                INDEX(
                                                    Insumos!C:C,
                                                    MATCH(
                                                        A750&amp;B750,
                                                        Insumos!I:I,
                                                        0)
                                                )="Outro",
                                                INDEX(
                                                    Insumos!F:F,
                                                    MATCH(
                                                        A750&amp;B750,
                                                        Insumos!I:I,
                                                        0)
                                                ),
                                                0
                                            ),
                                            "Não encontrado"),
                                        IFERROR(
                                            INDEX(Y:Y,
                                                MATCH(
                                                    A750&amp;B750,AG:AG,
                                                    0)
                                            ),
                                            "Não encontrado")
                                    )</f>
        <v>0.01</v>
      </c>
      <c r="Y750" s="72">
        <f t="shared" si="428"/>
        <v>0.01</v>
      </c>
      <c r="Z750" s="72">
        <f>IF(
                            C750="INSUMO",
                            IFERROR(
                                INDEX(
                                    Insumos!F:F,
                                    MATCH(
                                        A750&amp;B750,
                                        Insumos!I:I,
                                        0)
                                ),
                                "Não encontrado"),
                            IFERROR(
                                INDEX(AA:AA,
                                    MATCH(
                                        A750&amp;B750,AG:AG,
                                        0)
                                ),
                                "Não encontrado")
                        )</f>
        <v>0.01</v>
      </c>
      <c r="AA750" s="72">
        <f t="shared" si="429"/>
        <v>0.01</v>
      </c>
      <c r="AB750" s="73"/>
      <c r="AC750" s="73"/>
      <c r="AD750" s="70" t="s">
        <v>39</v>
      </c>
      <c r="AE750" s="74"/>
      <c r="AF750" s="74"/>
    </row>
    <row r="751" spans="1:33" x14ac:dyDescent="0.25">
      <c r="A751" s="138" t="s">
        <v>825</v>
      </c>
      <c r="B751" s="60" t="s">
        <v>38</v>
      </c>
      <c r="C751" s="61" t="s">
        <v>45</v>
      </c>
      <c r="D751" s="62" t="s">
        <v>40</v>
      </c>
      <c r="E751" s="62" t="s">
        <v>826</v>
      </c>
      <c r="F751" s="63" t="s">
        <v>90</v>
      </c>
      <c r="G751" s="63">
        <v>1</v>
      </c>
      <c r="H751" s="64">
        <f>IF(
                        C751="INSUMO",
                                        IFERROR(
                                            IF(
                                                INDEX(
                                                    Insumos!C:C,
                                                    MATCH(
                                                        A751&amp;B751,
                                                        Insumos!I:I,
                                                        0)
                                                )="Material",
                                                INDEX(
                                                    Insumos!F:F,
                                                    MATCH(
                                                        A751&amp;B751,
                                                        Insumos!I:I,
                                                        0)
                                                ),
                                                0
                                            ),
                                            "Não encontrado"),
                                        IFERROR(
                                            INDEX(I:I,
                                                MATCH(
                                                    A751&amp;B751,AG:AG,
                                                    0)
                                            ),
                                            "Não encontrado")
                                    )</f>
        <v>0</v>
      </c>
      <c r="I751" s="64">
        <f t="shared" si="420"/>
        <v>0</v>
      </c>
      <c r="J751" s="64">
        <f t="shared" si="421"/>
        <v>30.09</v>
      </c>
      <c r="K751" s="64">
        <f t="shared" si="421"/>
        <v>30.09</v>
      </c>
      <c r="L751" s="64">
        <f>IF(
                        C751="INSUMO",
                                        IFERROR(
                                            IF(
                                                INDEX(
                                                    Insumos!C:C,
                                                    MATCH(
                                                        A751&amp;B751,
                                                        Insumos!I:I,
                                                        0)
                                                )="Mao_obra",
                                                INDEX(
                                                    Insumos!F:F,
                                                    MATCH(
                                                        A751&amp;B751,
                                                        Insumos!I:I,
                                                        0)
                                                ),
                                                0
                                            ),
                                            "Não encontrado"),
                                        IFERROR(
                                            INDEX(M:M,
                                                MATCH(
                                                    A751&amp;B751,AG:AG,
                                                    0)
                                            ),
                                            "Não encontrado")
                                    )</f>
        <v>30.09</v>
      </c>
      <c r="M751" s="64">
        <f t="shared" si="422"/>
        <v>30.09</v>
      </c>
      <c r="N751" s="64">
        <f>IF(
                        C751="INSUMO",
                                        IFERROR(
                                            IF(
                                                INDEX(
                                                    Insumos!C:C,
                                                    MATCH(
                                                        A751&amp;B751,
                                                        Insumos!I:I,
                                                        0)
                                                )="Equipamento",
                                                INDEX(
                                                    Insumos!F:F,
                                                    MATCH(
                                                        A751&amp;B751,
                                                        Insumos!I:I,
                                                        0)
                                                ),
                                                0
                                            ),
                                            "Não encontrado"),
                                        IFERROR(
                                            INDEX(O:O,
                                                MATCH(
                                                    A751&amp;B751,AG:AG,
                                                    0)
                                            ),
                                            "Não encontrado")
                                    )</f>
        <v>0</v>
      </c>
      <c r="O751" s="64">
        <f t="shared" si="423"/>
        <v>0</v>
      </c>
      <c r="P751" s="64">
        <f>IF(
                        C751="INSUMO",
                                        IFERROR(
                                            IF(
                                                INDEX(
                                                    Insumos!C:C,
                                                    MATCH(
                                                        A751&amp;B751,
                                                        Insumos!I:I,
                                                        0)
                                                )="Transporte",
                                                INDEX(
                                                    Insumos!F:F,
                                                    MATCH(
                                                        A751&amp;B751,
                                                        Insumos!I:I,
                                                        0)
                                                ),
                                                0
                                            ),
                                            "Não encontrado"),
                                        IFERROR(
                                            INDEX(Q:Q,
                                                MATCH(
                                                    A751&amp;B751,AG:AG,
                                                    0)
                                            ),
                                            "Não encontrado")
                                    )</f>
        <v>0</v>
      </c>
      <c r="Q751" s="64">
        <f t="shared" si="424"/>
        <v>0</v>
      </c>
      <c r="R751" s="64">
        <f>IF(
                        C751="INSUMO",
                                        IFERROR(
                                            IF(
                                                INDEX(
                                                    Insumos!C:C,
                                                    MATCH(
                                                        A751&amp;B751,
                                                        Insumos!I:I,
                                                        0)
                                                )="Terceirizados",
                                                INDEX(
                                                    Insumos!F:F,
                                                    MATCH(
                                                        A751&amp;B751,
                                                        Insumos!I:I,
                                                        0)
                                                ),
                                                0
                                            ),
                                            "Não encontrado"),
                                        IFERROR(
                                            INDEX(S:S,
                                                MATCH(
                                                    A751&amp;B751,AG:AG,
                                                    0)
                                            ),
                                            "Não encontrado")
                                    )</f>
        <v>0</v>
      </c>
      <c r="S751" s="64">
        <f t="shared" si="425"/>
        <v>0</v>
      </c>
      <c r="T751" s="64">
        <f>IF(
                        C751="INSUMO",
                                        IFERROR(
                                            IF(
                                                INDEX(
                                                    Insumos!C:C,
                                                    MATCH(
                                                        A751&amp;B751,
                                                        Insumos!I:I,
                                                        0)
                                                )="Comissionamento",
                                                INDEX(
                                                    Insumos!F:F,
                                                    MATCH(
                                                        A751&amp;B751,
                                                        Insumos!I:I,
                                                        0)
                                                ),
                                                0
                                            ),
                                            "Não encontrado"),
                                        IFERROR(
                                            INDEX(U:U,
                                                MATCH(
                                                    A751&amp;B751,AG:AG,
                                                    0)
                                            ),
                                            "Não encontrado")
                                    )</f>
        <v>0</v>
      </c>
      <c r="U751" s="64">
        <f t="shared" si="426"/>
        <v>0</v>
      </c>
      <c r="V751" s="64">
        <f>IF(
                        C751="INSUMO",
                                        IFERROR(
                                            IF(
                                                INDEX(
                                                    Insumos!C:C,
                                                    MATCH(
                                                        A751&amp;B751,
                                                        Insumos!I:I,
                                                        0)
                                                )="Verba",
                                                INDEX(
                                                    Insumos!F:F,
                                                    MATCH(
                                                        A751&amp;B751,
                                                        Insumos!I:I,
                                                        0)
                                                ),
                                                0
                                            ),
                                            "Não encontrado"),
                                        IFERROR(
                                            INDEX(W:W,
                                                MATCH(
                                                    A751&amp;B751,AG:AG,
                                                    0)
                                            ),
                                            "Não encontrado")
                                    )</f>
        <v>0</v>
      </c>
      <c r="W751" s="64">
        <f t="shared" si="427"/>
        <v>0</v>
      </c>
      <c r="X751" s="64">
        <f>IF(
                        C751="INSUMO",
                                        IFERROR(
                                            IF(
                                                INDEX(
                                                    Insumos!C:C,
                                                    MATCH(
                                                        A751&amp;B751,
                                                        Insumos!I:I,
                                                        0)
                                                )="Outro",
                                                INDEX(
                                                    Insumos!F:F,
                                                    MATCH(
                                                        A751&amp;B751,
                                                        Insumos!I:I,
                                                        0)
                                                ),
                                                0
                                            ),
                                            "Não encontrado"),
                                        IFERROR(
                                            INDEX(Y:Y,
                                                MATCH(
                                                    A751&amp;B751,AG:AG,
                                                    0)
                                            ),
                                            "Não encontrado")
                                    )</f>
        <v>0</v>
      </c>
      <c r="Y751" s="64">
        <f t="shared" si="428"/>
        <v>0</v>
      </c>
      <c r="Z751" s="64">
        <f>IF(
                            C751="INSUMO",
                            IFERROR(
                                INDEX(
                                    Insumos!F:F,
                                    MATCH(
                                        A751&amp;B751,
                                        Insumos!I:I,
                                        0)
                                ),
                                "Não encontrado"),
                            IFERROR(
                                INDEX(AA:AA,
                                    MATCH(
                                        A751&amp;B751,AG:AG,
                                        0)
                                ),
                                "Não encontrado")
                        )</f>
        <v>30.09</v>
      </c>
      <c r="AA751" s="64">
        <f t="shared" si="429"/>
        <v>30.09</v>
      </c>
      <c r="AB751" s="65"/>
      <c r="AC751" s="65"/>
      <c r="AD751" s="62" t="s">
        <v>39</v>
      </c>
      <c r="AE751" s="66"/>
      <c r="AF751" s="66"/>
    </row>
    <row r="752" spans="1:33" x14ac:dyDescent="0.25">
      <c r="A752" s="136" t="s">
        <v>795</v>
      </c>
      <c r="B752" s="51" t="s">
        <v>38</v>
      </c>
      <c r="C752" s="52" t="s">
        <v>39</v>
      </c>
      <c r="D752" s="53" t="s">
        <v>40</v>
      </c>
      <c r="E752" s="53" t="s">
        <v>796</v>
      </c>
      <c r="F752" s="54" t="s">
        <v>90</v>
      </c>
      <c r="G752" s="55"/>
      <c r="H752" s="56"/>
      <c r="I752" s="56">
        <f>SUM(I753:I753)</f>
        <v>0</v>
      </c>
      <c r="J752" s="56"/>
      <c r="K752" s="56">
        <f>SUM(K753:K753)</f>
        <v>0.47912000000000005</v>
      </c>
      <c r="L752" s="56"/>
      <c r="M752" s="56">
        <f>SUM(M753:M753)</f>
        <v>0.47912000000000005</v>
      </c>
      <c r="N752" s="56"/>
      <c r="O752" s="56">
        <f>SUM(O753:O753)</f>
        <v>0</v>
      </c>
      <c r="P752" s="56"/>
      <c r="Q752" s="56">
        <f>SUM(Q753:Q753)</f>
        <v>0</v>
      </c>
      <c r="R752" s="56"/>
      <c r="S752" s="56">
        <f>SUM(S753:S753)</f>
        <v>0</v>
      </c>
      <c r="T752" s="56"/>
      <c r="U752" s="56">
        <f>SUM(U753:U753)</f>
        <v>0</v>
      </c>
      <c r="V752" s="56"/>
      <c r="W752" s="56">
        <f>SUM(W753:W753)</f>
        <v>0</v>
      </c>
      <c r="X752" s="56"/>
      <c r="Y752" s="56">
        <f>SUM(Y753:Y753)</f>
        <v>0</v>
      </c>
      <c r="Z752" s="56"/>
      <c r="AA752" s="56">
        <f>SUM(AA753:AA753)</f>
        <v>0.47912000000000005</v>
      </c>
      <c r="AB752" s="57" t="s">
        <v>39</v>
      </c>
      <c r="AC752" s="57"/>
      <c r="AD752" s="53" t="s">
        <v>39</v>
      </c>
      <c r="AE752" s="58" t="s">
        <v>39</v>
      </c>
      <c r="AF752" s="58" t="s">
        <v>43</v>
      </c>
      <c r="AG752" t="str">
        <f>A752&amp;B752&amp;C752</f>
        <v>95378SINAPI</v>
      </c>
    </row>
    <row r="753" spans="1:33" x14ac:dyDescent="0.25">
      <c r="A753" s="137" t="s">
        <v>809</v>
      </c>
      <c r="B753" s="68" t="s">
        <v>38</v>
      </c>
      <c r="C753" s="69" t="s">
        <v>45</v>
      </c>
      <c r="D753" s="70" t="s">
        <v>40</v>
      </c>
      <c r="E753" s="70" t="s">
        <v>810</v>
      </c>
      <c r="F753" s="71" t="s">
        <v>90</v>
      </c>
      <c r="G753" s="71">
        <v>2.12E-2</v>
      </c>
      <c r="H753" s="72">
        <f>IF(
                        C753="INSUMO",
                                        IFERROR(
                                            IF(
                                                INDEX(
                                                    Insumos!C:C,
                                                    MATCH(
                                                        A753&amp;B753,
                                                        Insumos!I:I,
                                                        0)
                                                )="Material",
                                                INDEX(
                                                    Insumos!F:F,
                                                    MATCH(
                                                        A753&amp;B753,
                                                        Insumos!I:I,
                                                        0)
                                                ),
                                                0
                                            ),
                                            "Não encontrado"),
                                        IFERROR(
                                            INDEX(I:I,
                                                MATCH(
                                                    A753&amp;B753,AG:AG,
                                                    0)
                                            ),
                                            "Não encontrado")
                                    )</f>
        <v>0</v>
      </c>
      <c r="I753" s="72">
        <f>H753*G753/1</f>
        <v>0</v>
      </c>
      <c r="J753" s="72">
        <f>T753 + N753 + L753 + X753 + R753 + P753 + V753</f>
        <v>22.6</v>
      </c>
      <c r="K753" s="72">
        <f>U753 + O753 + M753 + Y753 + S753 + Q753 + W753</f>
        <v>0.47912000000000005</v>
      </c>
      <c r="L753" s="72">
        <f>IF(
                        C753="INSUMO",
                                        IFERROR(
                                            IF(
                                                INDEX(
                                                    Insumos!C:C,
                                                    MATCH(
                                                        A753&amp;B753,
                                                        Insumos!I:I,
                                                        0)
                                                )="Mao_obra",
                                                INDEX(
                                                    Insumos!F:F,
                                                    MATCH(
                                                        A753&amp;B753,
                                                        Insumos!I:I,
                                                        0)
                                                ),
                                                0
                                            ),
                                            "Não encontrado"),
                                        IFERROR(
                                            INDEX(M:M,
                                                MATCH(
                                                    A753&amp;B753,AG:AG,
                                                    0)
                                            ),
                                            "Não encontrado")
                                    )</f>
        <v>22.6</v>
      </c>
      <c r="M753" s="72">
        <f>L753*G753/1</f>
        <v>0.47912000000000005</v>
      </c>
      <c r="N753" s="72">
        <f>IF(
                        C753="INSUMO",
                                        IFERROR(
                                            IF(
                                                INDEX(
                                                    Insumos!C:C,
                                                    MATCH(
                                                        A753&amp;B753,
                                                        Insumos!I:I,
                                                        0)
                                                )="Equipamento",
                                                INDEX(
                                                    Insumos!F:F,
                                                    MATCH(
                                                        A753&amp;B753,
                                                        Insumos!I:I,
                                                        0)
                                                ),
                                                0
                                            ),
                                            "Não encontrado"),
                                        IFERROR(
                                            INDEX(O:O,
                                                MATCH(
                                                    A753&amp;B753,AG:AG,
                                                    0)
                                            ),
                                            "Não encontrado")
                                    )</f>
        <v>0</v>
      </c>
      <c r="O753" s="72">
        <f>N753*G753/1</f>
        <v>0</v>
      </c>
      <c r="P753" s="72">
        <f>IF(
                        C753="INSUMO",
                                        IFERROR(
                                            IF(
                                                INDEX(
                                                    Insumos!C:C,
                                                    MATCH(
                                                        A753&amp;B753,
                                                        Insumos!I:I,
                                                        0)
                                                )="Transporte",
                                                INDEX(
                                                    Insumos!F:F,
                                                    MATCH(
                                                        A753&amp;B753,
                                                        Insumos!I:I,
                                                        0)
                                                ),
                                                0
                                            ),
                                            "Não encontrado"),
                                        IFERROR(
                                            INDEX(Q:Q,
                                                MATCH(
                                                    A753&amp;B753,AG:AG,
                                                    0)
                                            ),
                                            "Não encontrado")
                                    )</f>
        <v>0</v>
      </c>
      <c r="Q753" s="72">
        <f>P753*G753/1</f>
        <v>0</v>
      </c>
      <c r="R753" s="72">
        <f>IF(
                        C753="INSUMO",
                                        IFERROR(
                                            IF(
                                                INDEX(
                                                    Insumos!C:C,
                                                    MATCH(
                                                        A753&amp;B753,
                                                        Insumos!I:I,
                                                        0)
                                                )="Terceirizados",
                                                INDEX(
                                                    Insumos!F:F,
                                                    MATCH(
                                                        A753&amp;B753,
                                                        Insumos!I:I,
                                                        0)
                                                ),
                                                0
                                            ),
                                            "Não encontrado"),
                                        IFERROR(
                                            INDEX(S:S,
                                                MATCH(
                                                    A753&amp;B753,AG:AG,
                                                    0)
                                            ),
                                            "Não encontrado")
                                    )</f>
        <v>0</v>
      </c>
      <c r="S753" s="72">
        <f>R753*G753/1</f>
        <v>0</v>
      </c>
      <c r="T753" s="72">
        <f>IF(
                        C753="INSUMO",
                                        IFERROR(
                                            IF(
                                                INDEX(
                                                    Insumos!C:C,
                                                    MATCH(
                                                        A753&amp;B753,
                                                        Insumos!I:I,
                                                        0)
                                                )="Comissionamento",
                                                INDEX(
                                                    Insumos!F:F,
                                                    MATCH(
                                                        A753&amp;B753,
                                                        Insumos!I:I,
                                                        0)
                                                ),
                                                0
                                            ),
                                            "Não encontrado"),
                                        IFERROR(
                                            INDEX(U:U,
                                                MATCH(
                                                    A753&amp;B753,AG:AG,
                                                    0)
                                            ),
                                            "Não encontrado")
                                    )</f>
        <v>0</v>
      </c>
      <c r="U753" s="72">
        <f>T753*G753/1</f>
        <v>0</v>
      </c>
      <c r="V753" s="72">
        <f>IF(
                        C753="INSUMO",
                                        IFERROR(
                                            IF(
                                                INDEX(
                                                    Insumos!C:C,
                                                    MATCH(
                                                        A753&amp;B753,
                                                        Insumos!I:I,
                                                        0)
                                                )="Verba",
                                                INDEX(
                                                    Insumos!F:F,
                                                    MATCH(
                                                        A753&amp;B753,
                                                        Insumos!I:I,
                                                        0)
                                                ),
                                                0
                                            ),
                                            "Não encontrado"),
                                        IFERROR(
                                            INDEX(W:W,
                                                MATCH(
                                                    A753&amp;B753,AG:AG,
                                                    0)
                                            ),
                                            "Não encontrado")
                                    )</f>
        <v>0</v>
      </c>
      <c r="W753" s="72">
        <f>V753*G753/1</f>
        <v>0</v>
      </c>
      <c r="X753" s="72">
        <f>IF(
                        C753="INSUMO",
                                        IFERROR(
                                            IF(
                                                INDEX(
                                                    Insumos!C:C,
                                                    MATCH(
                                                        A753&amp;B753,
                                                        Insumos!I:I,
                                                        0)
                                                )="Outro",
                                                INDEX(
                                                    Insumos!F:F,
                                                    MATCH(
                                                        A753&amp;B753,
                                                        Insumos!I:I,
                                                        0)
                                                ),
                                                0
                                            ),
                                            "Não encontrado"),
                                        IFERROR(
                                            INDEX(Y:Y,
                                                MATCH(
                                                    A753&amp;B753,AG:AG,
                                                    0)
                                            ),
                                            "Não encontrado")
                                    )</f>
        <v>0</v>
      </c>
      <c r="Y753" s="72">
        <f>X753*G753/1</f>
        <v>0</v>
      </c>
      <c r="Z753" s="72">
        <f>IF(
                            C753="INSUMO",
                            IFERROR(
                                INDEX(
                                    Insumos!F:F,
                                    MATCH(
                                        A753&amp;B753,
                                        Insumos!I:I,
                                        0)
                                ),
                                "Não encontrado"),
                            IFERROR(
                                INDEX(AA:AA,
                                    MATCH(
                                        A753&amp;B753,AG:AG,
                                        0)
                                ),
                                "Não encontrado")
                        )</f>
        <v>22.6</v>
      </c>
      <c r="AA753" s="72">
        <f>G753*Z753</f>
        <v>0.47912000000000005</v>
      </c>
      <c r="AB753" s="73"/>
      <c r="AC753" s="73"/>
      <c r="AD753" s="70" t="s">
        <v>39</v>
      </c>
      <c r="AE753" s="74"/>
      <c r="AF753" s="74"/>
    </row>
    <row r="754" spans="1:33" x14ac:dyDescent="0.25">
      <c r="A754" s="136" t="s">
        <v>811</v>
      </c>
      <c r="B754" s="51" t="s">
        <v>38</v>
      </c>
      <c r="C754" s="52" t="s">
        <v>39</v>
      </c>
      <c r="D754" s="53" t="s">
        <v>40</v>
      </c>
      <c r="E754" s="53" t="s">
        <v>812</v>
      </c>
      <c r="F754" s="54" t="s">
        <v>90</v>
      </c>
      <c r="G754" s="55"/>
      <c r="H754" s="56"/>
      <c r="I754" s="56">
        <f>SUM(I755:I755)</f>
        <v>0</v>
      </c>
      <c r="J754" s="56"/>
      <c r="K754" s="56">
        <f>SUM(K755:K755)</f>
        <v>0.41497840000000003</v>
      </c>
      <c r="L754" s="56"/>
      <c r="M754" s="56">
        <f>SUM(M755:M755)</f>
        <v>0.41497840000000003</v>
      </c>
      <c r="N754" s="56"/>
      <c r="O754" s="56">
        <f>SUM(O755:O755)</f>
        <v>0</v>
      </c>
      <c r="P754" s="56"/>
      <c r="Q754" s="56">
        <f>SUM(Q755:Q755)</f>
        <v>0</v>
      </c>
      <c r="R754" s="56"/>
      <c r="S754" s="56">
        <f>SUM(S755:S755)</f>
        <v>0</v>
      </c>
      <c r="T754" s="56"/>
      <c r="U754" s="56">
        <f>SUM(U755:U755)</f>
        <v>0</v>
      </c>
      <c r="V754" s="56"/>
      <c r="W754" s="56">
        <f>SUM(W755:W755)</f>
        <v>0</v>
      </c>
      <c r="X754" s="56"/>
      <c r="Y754" s="56">
        <f>SUM(Y755:Y755)</f>
        <v>0</v>
      </c>
      <c r="Z754" s="56"/>
      <c r="AA754" s="56">
        <f>SUM(AA755:AA755)</f>
        <v>0.41497840000000003</v>
      </c>
      <c r="AB754" s="57" t="s">
        <v>39</v>
      </c>
      <c r="AC754" s="57"/>
      <c r="AD754" s="53" t="s">
        <v>39</v>
      </c>
      <c r="AE754" s="58" t="s">
        <v>39</v>
      </c>
      <c r="AF754" s="58" t="s">
        <v>43</v>
      </c>
      <c r="AG754" t="str">
        <f>A754&amp;B754&amp;C754</f>
        <v>95330SINAPI</v>
      </c>
    </row>
    <row r="755" spans="1:33" x14ac:dyDescent="0.25">
      <c r="A755" s="137" t="s">
        <v>817</v>
      </c>
      <c r="B755" s="68" t="s">
        <v>38</v>
      </c>
      <c r="C755" s="69" t="s">
        <v>45</v>
      </c>
      <c r="D755" s="70" t="s">
        <v>40</v>
      </c>
      <c r="E755" s="70" t="s">
        <v>818</v>
      </c>
      <c r="F755" s="71" t="s">
        <v>90</v>
      </c>
      <c r="G755" s="71">
        <v>1.154E-2</v>
      </c>
      <c r="H755" s="72">
        <f>IF(
                        C755="INSUMO",
                                        IFERROR(
                                            IF(
                                                INDEX(
                                                    Insumos!C:C,
                                                    MATCH(
                                                        A755&amp;B755,
                                                        Insumos!I:I,
                                                        0)
                                                )="Material",
                                                INDEX(
                                                    Insumos!F:F,
                                                    MATCH(
                                                        A755&amp;B755,
                                                        Insumos!I:I,
                                                        0)
                                                ),
                                                0
                                            ),
                                            "Não encontrado"),
                                        IFERROR(
                                            INDEX(I:I,
                                                MATCH(
                                                    A755&amp;B755,AG:AG,
                                                    0)
                                            ),
                                            "Não encontrado")
                                    )</f>
        <v>0</v>
      </c>
      <c r="I755" s="72">
        <f>H755*G755/1</f>
        <v>0</v>
      </c>
      <c r="J755" s="72">
        <f>T755 + N755 + L755 + X755 + R755 + P755 + V755</f>
        <v>35.96</v>
      </c>
      <c r="K755" s="72">
        <f>U755 + O755 + M755 + Y755 + S755 + Q755 + W755</f>
        <v>0.41497840000000003</v>
      </c>
      <c r="L755" s="72">
        <f>IF(
                        C755="INSUMO",
                                        IFERROR(
                                            IF(
                                                INDEX(
                                                    Insumos!C:C,
                                                    MATCH(
                                                        A755&amp;B755,
                                                        Insumos!I:I,
                                                        0)
                                                )="Mao_obra",
                                                INDEX(
                                                    Insumos!F:F,
                                                    MATCH(
                                                        A755&amp;B755,
                                                        Insumos!I:I,
                                                        0)
                                                ),
                                                0
                                            ),
                                            "Não encontrado"),
                                        IFERROR(
                                            INDEX(M:M,
                                                MATCH(
                                                    A755&amp;B755,AG:AG,
                                                    0)
                                            ),
                                            "Não encontrado")
                                    )</f>
        <v>35.96</v>
      </c>
      <c r="M755" s="72">
        <f>L755*G755/1</f>
        <v>0.41497840000000003</v>
      </c>
      <c r="N755" s="72">
        <f>IF(
                        C755="INSUMO",
                                        IFERROR(
                                            IF(
                                                INDEX(
                                                    Insumos!C:C,
                                                    MATCH(
                                                        A755&amp;B755,
                                                        Insumos!I:I,
                                                        0)
                                                )="Equipamento",
                                                INDEX(
                                                    Insumos!F:F,
                                                    MATCH(
                                                        A755&amp;B755,
                                                        Insumos!I:I,
                                                        0)
                                                ),
                                                0
                                            ),
                                            "Não encontrado"),
                                        IFERROR(
                                            INDEX(O:O,
                                                MATCH(
                                                    A755&amp;B755,AG:AG,
                                                    0)
                                            ),
                                            "Não encontrado")
                                    )</f>
        <v>0</v>
      </c>
      <c r="O755" s="72">
        <f>N755*G755/1</f>
        <v>0</v>
      </c>
      <c r="P755" s="72">
        <f>IF(
                        C755="INSUMO",
                                        IFERROR(
                                            IF(
                                                INDEX(
                                                    Insumos!C:C,
                                                    MATCH(
                                                        A755&amp;B755,
                                                        Insumos!I:I,
                                                        0)
                                                )="Transporte",
                                                INDEX(
                                                    Insumos!F:F,
                                                    MATCH(
                                                        A755&amp;B755,
                                                        Insumos!I:I,
                                                        0)
                                                ),
                                                0
                                            ),
                                            "Não encontrado"),
                                        IFERROR(
                                            INDEX(Q:Q,
                                                MATCH(
                                                    A755&amp;B755,AG:AG,
                                                    0)
                                            ),
                                            "Não encontrado")
                                    )</f>
        <v>0</v>
      </c>
      <c r="Q755" s="72">
        <f>P755*G755/1</f>
        <v>0</v>
      </c>
      <c r="R755" s="72">
        <f>IF(
                        C755="INSUMO",
                                        IFERROR(
                                            IF(
                                                INDEX(
                                                    Insumos!C:C,
                                                    MATCH(
                                                        A755&amp;B755,
                                                        Insumos!I:I,
                                                        0)
                                                )="Terceirizados",
                                                INDEX(
                                                    Insumos!F:F,
                                                    MATCH(
                                                        A755&amp;B755,
                                                        Insumos!I:I,
                                                        0)
                                                ),
                                                0
                                            ),
                                            "Não encontrado"),
                                        IFERROR(
                                            INDEX(S:S,
                                                MATCH(
                                                    A755&amp;B755,AG:AG,
                                                    0)
                                            ),
                                            "Não encontrado")
                                    )</f>
        <v>0</v>
      </c>
      <c r="S755" s="72">
        <f>R755*G755/1</f>
        <v>0</v>
      </c>
      <c r="T755" s="72">
        <f>IF(
                        C755="INSUMO",
                                        IFERROR(
                                            IF(
                                                INDEX(
                                                    Insumos!C:C,
                                                    MATCH(
                                                        A755&amp;B755,
                                                        Insumos!I:I,
                                                        0)
                                                )="Comissionamento",
                                                INDEX(
                                                    Insumos!F:F,
                                                    MATCH(
                                                        A755&amp;B755,
                                                        Insumos!I:I,
                                                        0)
                                                ),
                                                0
                                            ),
                                            "Não encontrado"),
                                        IFERROR(
                                            INDEX(U:U,
                                                MATCH(
                                                    A755&amp;B755,AG:AG,
                                                    0)
                                            ),
                                            "Não encontrado")
                                    )</f>
        <v>0</v>
      </c>
      <c r="U755" s="72">
        <f>T755*G755/1</f>
        <v>0</v>
      </c>
      <c r="V755" s="72">
        <f>IF(
                        C755="INSUMO",
                                        IFERROR(
                                            IF(
                                                INDEX(
                                                    Insumos!C:C,
                                                    MATCH(
                                                        A755&amp;B755,
                                                        Insumos!I:I,
                                                        0)
                                                )="Verba",
                                                INDEX(
                                                    Insumos!F:F,
                                                    MATCH(
                                                        A755&amp;B755,
                                                        Insumos!I:I,
                                                        0)
                                                ),
                                                0
                                            ),
                                            "Não encontrado"),
                                        IFERROR(
                                            INDEX(W:W,
                                                MATCH(
                                                    A755&amp;B755,AG:AG,
                                                    0)
                                            ),
                                            "Não encontrado")
                                    )</f>
        <v>0</v>
      </c>
      <c r="W755" s="72">
        <f>V755*G755/1</f>
        <v>0</v>
      </c>
      <c r="X755" s="72">
        <f>IF(
                        C755="INSUMO",
                                        IFERROR(
                                            IF(
                                                INDEX(
                                                    Insumos!C:C,
                                                    MATCH(
                                                        A755&amp;B755,
                                                        Insumos!I:I,
                                                        0)
                                                )="Outro",
                                                INDEX(
                                                    Insumos!F:F,
                                                    MATCH(
                                                        A755&amp;B755,
                                                        Insumos!I:I,
                                                        0)
                                                ),
                                                0
                                            ),
                                            "Não encontrado"),
                                        IFERROR(
                                            INDEX(Y:Y,
                                                MATCH(
                                                    A755&amp;B755,AG:AG,
                                                    0)
                                            ),
                                            "Não encontrado")
                                    )</f>
        <v>0</v>
      </c>
      <c r="Y755" s="72">
        <f>X755*G755/1</f>
        <v>0</v>
      </c>
      <c r="Z755" s="72">
        <f>IF(
                            C755="INSUMO",
                            IFERROR(
                                INDEX(
                                    Insumos!F:F,
                                    MATCH(
                                        A755&amp;B755,
                                        Insumos!I:I,
                                        0)
                                ),
                                "Não encontrado"),
                            IFERROR(
                                INDEX(AA:AA,
                                    MATCH(
                                        A755&amp;B755,AG:AG,
                                        0)
                                ),
                                "Não encontrado")
                        )</f>
        <v>35.96</v>
      </c>
      <c r="AA755" s="72">
        <f>G755*Z755</f>
        <v>0.41497840000000003</v>
      </c>
      <c r="AB755" s="73"/>
      <c r="AC755" s="73"/>
      <c r="AD755" s="70" t="s">
        <v>39</v>
      </c>
      <c r="AE755" s="74"/>
      <c r="AF755" s="74"/>
    </row>
    <row r="756" spans="1:33" x14ac:dyDescent="0.25">
      <c r="A756" s="136" t="s">
        <v>819</v>
      </c>
      <c r="B756" s="51" t="s">
        <v>38</v>
      </c>
      <c r="C756" s="52" t="s">
        <v>39</v>
      </c>
      <c r="D756" s="53" t="s">
        <v>40</v>
      </c>
      <c r="E756" s="53" t="s">
        <v>820</v>
      </c>
      <c r="F756" s="54" t="s">
        <v>90</v>
      </c>
      <c r="G756" s="55"/>
      <c r="H756" s="56"/>
      <c r="I756" s="56">
        <f>SUM(I757:I757)</f>
        <v>0</v>
      </c>
      <c r="J756" s="56"/>
      <c r="K756" s="56">
        <f>SUM(K757:K757)</f>
        <v>0.44412840000000003</v>
      </c>
      <c r="L756" s="56"/>
      <c r="M756" s="56">
        <f>SUM(M757:M757)</f>
        <v>0.44412840000000003</v>
      </c>
      <c r="N756" s="56"/>
      <c r="O756" s="56">
        <f>SUM(O757:O757)</f>
        <v>0</v>
      </c>
      <c r="P756" s="56"/>
      <c r="Q756" s="56">
        <f>SUM(Q757:Q757)</f>
        <v>0</v>
      </c>
      <c r="R756" s="56"/>
      <c r="S756" s="56">
        <f>SUM(S757:S757)</f>
        <v>0</v>
      </c>
      <c r="T756" s="56"/>
      <c r="U756" s="56">
        <f>SUM(U757:U757)</f>
        <v>0</v>
      </c>
      <c r="V756" s="56"/>
      <c r="W756" s="56">
        <f>SUM(W757:W757)</f>
        <v>0</v>
      </c>
      <c r="X756" s="56"/>
      <c r="Y756" s="56">
        <f>SUM(Y757:Y757)</f>
        <v>0</v>
      </c>
      <c r="Z756" s="56"/>
      <c r="AA756" s="56">
        <f>SUM(AA757:AA757)</f>
        <v>0.44412840000000003</v>
      </c>
      <c r="AB756" s="57" t="s">
        <v>39</v>
      </c>
      <c r="AC756" s="57"/>
      <c r="AD756" s="53" t="s">
        <v>39</v>
      </c>
      <c r="AE756" s="58" t="s">
        <v>39</v>
      </c>
      <c r="AF756" s="58" t="s">
        <v>43</v>
      </c>
      <c r="AG756" t="str">
        <f>A756&amp;B756&amp;C756</f>
        <v>95372SINAPI</v>
      </c>
    </row>
    <row r="757" spans="1:33" x14ac:dyDescent="0.25">
      <c r="A757" s="137" t="s">
        <v>825</v>
      </c>
      <c r="B757" s="68" t="s">
        <v>38</v>
      </c>
      <c r="C757" s="69" t="s">
        <v>45</v>
      </c>
      <c r="D757" s="70" t="s">
        <v>40</v>
      </c>
      <c r="E757" s="70" t="s">
        <v>826</v>
      </c>
      <c r="F757" s="71" t="s">
        <v>90</v>
      </c>
      <c r="G757" s="71">
        <v>1.4760000000000001E-2</v>
      </c>
      <c r="H757" s="72">
        <f>IF(
                        C757="INSUMO",
                                        IFERROR(
                                            IF(
                                                INDEX(
                                                    Insumos!C:C,
                                                    MATCH(
                                                        A757&amp;B757,
                                                        Insumos!I:I,
                                                        0)
                                                )="Material",
                                                INDEX(
                                                    Insumos!F:F,
                                                    MATCH(
                                                        A757&amp;B757,
                                                        Insumos!I:I,
                                                        0)
                                                ),
                                                0
                                            ),
                                            "Não encontrado"),
                                        IFERROR(
                                            INDEX(I:I,
                                                MATCH(
                                                    A757&amp;B757,AG:AG,
                                                    0)
                                            ),
                                            "Não encontrado")
                                    )</f>
        <v>0</v>
      </c>
      <c r="I757" s="72">
        <f>H757*G757/1</f>
        <v>0</v>
      </c>
      <c r="J757" s="72">
        <f>T757 + N757 + L757 + X757 + R757 + P757 + V757</f>
        <v>30.09</v>
      </c>
      <c r="K757" s="72">
        <f>U757 + O757 + M757 + Y757 + S757 + Q757 + W757</f>
        <v>0.44412840000000003</v>
      </c>
      <c r="L757" s="72">
        <f>IF(
                        C757="INSUMO",
                                        IFERROR(
                                            IF(
                                                INDEX(
                                                    Insumos!C:C,
                                                    MATCH(
                                                        A757&amp;B757,
                                                        Insumos!I:I,
                                                        0)
                                                )="Mao_obra",
                                                INDEX(
                                                    Insumos!F:F,
                                                    MATCH(
                                                        A757&amp;B757,
                                                        Insumos!I:I,
                                                        0)
                                                ),
                                                0
                                            ),
                                            "Não encontrado"),
                                        IFERROR(
                                            INDEX(M:M,
                                                MATCH(
                                                    A757&amp;B757,AG:AG,
                                                    0)
                                            ),
                                            "Não encontrado")
                                    )</f>
        <v>30.09</v>
      </c>
      <c r="M757" s="72">
        <f>L757*G757/1</f>
        <v>0.44412840000000003</v>
      </c>
      <c r="N757" s="72">
        <f>IF(
                        C757="INSUMO",
                                        IFERROR(
                                            IF(
                                                INDEX(
                                                    Insumos!C:C,
                                                    MATCH(
                                                        A757&amp;B757,
                                                        Insumos!I:I,
                                                        0)
                                                )="Equipamento",
                                                INDEX(
                                                    Insumos!F:F,
                                                    MATCH(
                                                        A757&amp;B757,
                                                        Insumos!I:I,
                                                        0)
                                                ),
                                                0
                                            ),
                                            "Não encontrado"),
                                        IFERROR(
                                            INDEX(O:O,
                                                MATCH(
                                                    A757&amp;B757,AG:AG,
                                                    0)
                                            ),
                                            "Não encontrado")
                                    )</f>
        <v>0</v>
      </c>
      <c r="O757" s="72">
        <f>N757*G757/1</f>
        <v>0</v>
      </c>
      <c r="P757" s="72">
        <f>IF(
                        C757="INSUMO",
                                        IFERROR(
                                            IF(
                                                INDEX(
                                                    Insumos!C:C,
                                                    MATCH(
                                                        A757&amp;B757,
                                                        Insumos!I:I,
                                                        0)
                                                )="Transporte",
                                                INDEX(
                                                    Insumos!F:F,
                                                    MATCH(
                                                        A757&amp;B757,
                                                        Insumos!I:I,
                                                        0)
                                                ),
                                                0
                                            ),
                                            "Não encontrado"),
                                        IFERROR(
                                            INDEX(Q:Q,
                                                MATCH(
                                                    A757&amp;B757,AG:AG,
                                                    0)
                                            ),
                                            "Não encontrado")
                                    )</f>
        <v>0</v>
      </c>
      <c r="Q757" s="72">
        <f>P757*G757/1</f>
        <v>0</v>
      </c>
      <c r="R757" s="72">
        <f>IF(
                        C757="INSUMO",
                                        IFERROR(
                                            IF(
                                                INDEX(
                                                    Insumos!C:C,
                                                    MATCH(
                                                        A757&amp;B757,
                                                        Insumos!I:I,
                                                        0)
                                                )="Terceirizados",
                                                INDEX(
                                                    Insumos!F:F,
                                                    MATCH(
                                                        A757&amp;B757,
                                                        Insumos!I:I,
                                                        0)
                                                ),
                                                0
                                            ),
                                            "Não encontrado"),
                                        IFERROR(
                                            INDEX(S:S,
                                                MATCH(
                                                    A757&amp;B757,AG:AG,
                                                    0)
                                            ),
                                            "Não encontrado")
                                    )</f>
        <v>0</v>
      </c>
      <c r="S757" s="72">
        <f>R757*G757/1</f>
        <v>0</v>
      </c>
      <c r="T757" s="72">
        <f>IF(
                        C757="INSUMO",
                                        IFERROR(
                                            IF(
                                                INDEX(
                                                    Insumos!C:C,
                                                    MATCH(
                                                        A757&amp;B757,
                                                        Insumos!I:I,
                                                        0)
                                                )="Comissionamento",
                                                INDEX(
                                                    Insumos!F:F,
                                                    MATCH(
                                                        A757&amp;B757,
                                                        Insumos!I:I,
                                                        0)
                                                ),
                                                0
                                            ),
                                            "Não encontrado"),
                                        IFERROR(
                                            INDEX(U:U,
                                                MATCH(
                                                    A757&amp;B757,AG:AG,
                                                    0)
                                            ),
                                            "Não encontrado")
                                    )</f>
        <v>0</v>
      </c>
      <c r="U757" s="72">
        <f>T757*G757/1</f>
        <v>0</v>
      </c>
      <c r="V757" s="72">
        <f>IF(
                        C757="INSUMO",
                                        IFERROR(
                                            IF(
                                                INDEX(
                                                    Insumos!C:C,
                                                    MATCH(
                                                        A757&amp;B757,
                                                        Insumos!I:I,
                                                        0)
                                                )="Verba",
                                                INDEX(
                                                    Insumos!F:F,
                                                    MATCH(
                                                        A757&amp;B757,
                                                        Insumos!I:I,
                                                        0)
                                                ),
                                                0
                                            ),
                                            "Não encontrado"),
                                        IFERROR(
                                            INDEX(W:W,
                                                MATCH(
                                                    A757&amp;B757,AG:AG,
                                                    0)
                                            ),
                                            "Não encontrado")
                                    )</f>
        <v>0</v>
      </c>
      <c r="W757" s="72">
        <f>V757*G757/1</f>
        <v>0</v>
      </c>
      <c r="X757" s="72">
        <f>IF(
                        C757="INSUMO",
                                        IFERROR(
                                            IF(
                                                INDEX(
                                                    Insumos!C:C,
                                                    MATCH(
                                                        A757&amp;B757,
                                                        Insumos!I:I,
                                                        0)
                                                )="Outro",
                                                INDEX(
                                                    Insumos!F:F,
                                                    MATCH(
                                                        A757&amp;B757,
                                                        Insumos!I:I,
                                                        0)
                                                ),
                                                0
                                            ),
                                            "Não encontrado"),
                                        IFERROR(
                                            INDEX(Y:Y,
                                                MATCH(
                                                    A757&amp;B757,AG:AG,
                                                    0)
                                            ),
                                            "Não encontrado")
                                    )</f>
        <v>0</v>
      </c>
      <c r="Y757" s="72">
        <f>X757*G757/1</f>
        <v>0</v>
      </c>
      <c r="Z757" s="72">
        <f>IF(
                            C757="INSUMO",
                            IFERROR(
                                INDEX(
                                    Insumos!F:F,
                                    MATCH(
                                        A757&amp;B757,
                                        Insumos!I:I,
                                        0)
                                ),
                                "Não encontrado"),
                            IFERROR(
                                INDEX(AA:AA,
                                    MATCH(
                                        A757&amp;B757,AG:AG,
                                        0)
                                ),
                                "Não encontrado")
                        )</f>
        <v>30.09</v>
      </c>
      <c r="AA757" s="72">
        <f>G757*Z757</f>
        <v>0.44412840000000003</v>
      </c>
      <c r="AB757" s="73"/>
      <c r="AC757" s="73"/>
      <c r="AD757" s="70" t="s">
        <v>39</v>
      </c>
      <c r="AE757" s="74"/>
      <c r="AF757" s="74"/>
    </row>
    <row r="758" spans="1:33" x14ac:dyDescent="0.25">
      <c r="A758" s="136" t="s">
        <v>106</v>
      </c>
      <c r="B758" s="51" t="s">
        <v>38</v>
      </c>
      <c r="C758" s="52" t="s">
        <v>39</v>
      </c>
      <c r="D758" s="53" t="s">
        <v>40</v>
      </c>
      <c r="E758" s="53" t="s">
        <v>107</v>
      </c>
      <c r="F758" s="54" t="s">
        <v>108</v>
      </c>
      <c r="G758" s="55"/>
      <c r="H758" s="56"/>
      <c r="I758" s="56">
        <f>SUM(I759:I762)</f>
        <v>396.92562199999998</v>
      </c>
      <c r="J758" s="56"/>
      <c r="K758" s="56">
        <f>SUM(K759:K762)</f>
        <v>176.31115849600002</v>
      </c>
      <c r="L758" s="56"/>
      <c r="M758" s="56">
        <f>SUM(M759:M762)</f>
        <v>145.07073249600003</v>
      </c>
      <c r="N758" s="56"/>
      <c r="O758" s="56">
        <f>SUM(O759:O762)</f>
        <v>0</v>
      </c>
      <c r="P758" s="56"/>
      <c r="Q758" s="56">
        <f>SUM(Q759:Q762)</f>
        <v>0</v>
      </c>
      <c r="R758" s="56"/>
      <c r="S758" s="56">
        <f>SUM(S759:S762)</f>
        <v>0</v>
      </c>
      <c r="T758" s="56"/>
      <c r="U758" s="56">
        <f>SUM(U759:U762)</f>
        <v>0</v>
      </c>
      <c r="V758" s="56"/>
      <c r="W758" s="56">
        <f>SUM(W759:W762)</f>
        <v>0</v>
      </c>
      <c r="X758" s="56"/>
      <c r="Y758" s="56">
        <f>SUM(Y759:Y762)</f>
        <v>31.240425999999999</v>
      </c>
      <c r="Z758" s="56"/>
      <c r="AA758" s="56">
        <f>SUM(AA759:AA762)</f>
        <v>573.23678049600005</v>
      </c>
      <c r="AB758" s="57" t="s">
        <v>39</v>
      </c>
      <c r="AC758" s="57"/>
      <c r="AD758" s="53" t="s">
        <v>39</v>
      </c>
      <c r="AE758" s="58" t="s">
        <v>39</v>
      </c>
      <c r="AF758" s="58" t="s">
        <v>827</v>
      </c>
      <c r="AG758" t="str">
        <f>A758&amp;B758&amp;C758</f>
        <v>94974SINAPI</v>
      </c>
    </row>
    <row r="759" spans="1:33" x14ac:dyDescent="0.25">
      <c r="A759" s="137" t="s">
        <v>88</v>
      </c>
      <c r="B759" s="68" t="s">
        <v>38</v>
      </c>
      <c r="C759" s="69" t="s">
        <v>86</v>
      </c>
      <c r="D759" s="70" t="s">
        <v>40</v>
      </c>
      <c r="E759" s="70" t="s">
        <v>89</v>
      </c>
      <c r="F759" s="71" t="s">
        <v>90</v>
      </c>
      <c r="G759" s="71">
        <v>6.2858000000000001</v>
      </c>
      <c r="H759" s="72">
        <f>IF(
                        C759="INSUMO",
                                        IFERROR(
                                            IF(
                                                INDEX(
                                                    Insumos!C:C,
                                                    MATCH(
                                                        A759&amp;B759,
                                                        Insumos!I:I,
                                                        0)
                                                )="Material",
                                                INDEX(
                                                    Insumos!F:F,
                                                    MATCH(
                                                        A759&amp;B759,
                                                        Insumos!I:I,
                                                        0)
                                                ),
                                                0
                                            ),
                                            "Não encontrado"),
                                        IFERROR(
                                            INDEX(I:I,
                                                MATCH(
                                                    A759&amp;B759,AG:AG,
                                                    0)
                                            ),
                                            "Não encontrado")
                                    )</f>
        <v>0</v>
      </c>
      <c r="I759" s="72">
        <f>H759*G759/1</f>
        <v>0</v>
      </c>
      <c r="J759" s="72">
        <f t="shared" ref="J759:K762" si="430">T759 + N759 + L759 + X759 + R759 + P759 + V759</f>
        <v>28.049120000000002</v>
      </c>
      <c r="K759" s="72">
        <f t="shared" si="430"/>
        <v>176.31115849600002</v>
      </c>
      <c r="L759" s="72">
        <f>IF(
                        C759="INSUMO",
                                        IFERROR(
                                            IF(
                                                INDEX(
                                                    Insumos!C:C,
                                                    MATCH(
                                                        A759&amp;B759,
                                                        Insumos!I:I,
                                                        0)
                                                )="Mao_obra",
                                                INDEX(
                                                    Insumos!F:F,
                                                    MATCH(
                                                        A759&amp;B759,
                                                        Insumos!I:I,
                                                        0)
                                                ),
                                                0
                                            ),
                                            "Não encontrado"),
                                        IFERROR(
                                            INDEX(M:M,
                                                MATCH(
                                                    A759&amp;B759,AG:AG,
                                                    0)
                                            ),
                                            "Não encontrado")
                                    )</f>
        <v>23.079120000000003</v>
      </c>
      <c r="M759" s="72">
        <f>L759*G759/1</f>
        <v>145.07073249600003</v>
      </c>
      <c r="N759" s="72">
        <f>IF(
                        C759="INSUMO",
                                        IFERROR(
                                            IF(
                                                INDEX(
                                                    Insumos!C:C,
                                                    MATCH(
                                                        A759&amp;B759,
                                                        Insumos!I:I,
                                                        0)
                                                )="Equipamento",
                                                INDEX(
                                                    Insumos!F:F,
                                                    MATCH(
                                                        A759&amp;B759,
                                                        Insumos!I:I,
                                                        0)
                                                ),
                                                0
                                            ),
                                            "Não encontrado"),
                                        IFERROR(
                                            INDEX(O:O,
                                                MATCH(
                                                    A759&amp;B759,AG:AG,
                                                    0)
                                            ),
                                            "Não encontrado")
                                    )</f>
        <v>0</v>
      </c>
      <c r="O759" s="72">
        <f>N759*G759/1</f>
        <v>0</v>
      </c>
      <c r="P759" s="72">
        <f>IF(
                        C759="INSUMO",
                                        IFERROR(
                                            IF(
                                                INDEX(
                                                    Insumos!C:C,
                                                    MATCH(
                                                        A759&amp;B759,
                                                        Insumos!I:I,
                                                        0)
                                                )="Transporte",
                                                INDEX(
                                                    Insumos!F:F,
                                                    MATCH(
                                                        A759&amp;B759,
                                                        Insumos!I:I,
                                                        0)
                                                ),
                                                0
                                            ),
                                            "Não encontrado"),
                                        IFERROR(
                                            INDEX(Q:Q,
                                                MATCH(
                                                    A759&amp;B759,AG:AG,
                                                    0)
                                            ),
                                            "Não encontrado")
                                    )</f>
        <v>0</v>
      </c>
      <c r="Q759" s="72">
        <f>P759*G759/1</f>
        <v>0</v>
      </c>
      <c r="R759" s="72">
        <f>IF(
                        C759="INSUMO",
                                        IFERROR(
                                            IF(
                                                INDEX(
                                                    Insumos!C:C,
                                                    MATCH(
                                                        A759&amp;B759,
                                                        Insumos!I:I,
                                                        0)
                                                )="Terceirizados",
                                                INDEX(
                                                    Insumos!F:F,
                                                    MATCH(
                                                        A759&amp;B759,
                                                        Insumos!I:I,
                                                        0)
                                                ),
                                                0
                                            ),
                                            "Não encontrado"),
                                        IFERROR(
                                            INDEX(S:S,
                                                MATCH(
                                                    A759&amp;B759,AG:AG,
                                                    0)
                                            ),
                                            "Não encontrado")
                                    )</f>
        <v>0</v>
      </c>
      <c r="S759" s="72">
        <f>R759*G759/1</f>
        <v>0</v>
      </c>
      <c r="T759" s="72">
        <f>IF(
                        C759="INSUMO",
                                        IFERROR(
                                            IF(
                                                INDEX(
                                                    Insumos!C:C,
                                                    MATCH(
                                                        A759&amp;B759,
                                                        Insumos!I:I,
                                                        0)
                                                )="Comissionamento",
                                                INDEX(
                                                    Insumos!F:F,
                                                    MATCH(
                                                        A759&amp;B759,
                                                        Insumos!I:I,
                                                        0)
                                                ),
                                                0
                                            ),
                                            "Não encontrado"),
                                        IFERROR(
                                            INDEX(U:U,
                                                MATCH(
                                                    A759&amp;B759,AG:AG,
                                                    0)
                                            ),
                                            "Não encontrado")
                                    )</f>
        <v>0</v>
      </c>
      <c r="U759" s="72">
        <f>T759*G759/1</f>
        <v>0</v>
      </c>
      <c r="V759" s="72">
        <f>IF(
                        C759="INSUMO",
                                        IFERROR(
                                            IF(
                                                INDEX(
                                                    Insumos!C:C,
                                                    MATCH(
                                                        A759&amp;B759,
                                                        Insumos!I:I,
                                                        0)
                                                )="Verba",
                                                INDEX(
                                                    Insumos!F:F,
                                                    MATCH(
                                                        A759&amp;B759,
                                                        Insumos!I:I,
                                                        0)
                                                ),
                                                0
                                            ),
                                            "Não encontrado"),
                                        IFERROR(
                                            INDEX(W:W,
                                                MATCH(
                                                    A759&amp;B759,AG:AG,
                                                    0)
                                            ),
                                            "Não encontrado")
                                    )</f>
        <v>0</v>
      </c>
      <c r="W759" s="72">
        <f>V759*G759/1</f>
        <v>0</v>
      </c>
      <c r="X759" s="72">
        <f>IF(
                        C759="INSUMO",
                                        IFERROR(
                                            IF(
                                                INDEX(
                                                    Insumos!C:C,
                                                    MATCH(
                                                        A759&amp;B759,
                                                        Insumos!I:I,
                                                        0)
                                                )="Outro",
                                                INDEX(
                                                    Insumos!F:F,
                                                    MATCH(
                                                        A759&amp;B759,
                                                        Insumos!I:I,
                                                        0)
                                                ),
                                                0
                                            ),
                                            "Não encontrado"),
                                        IFERROR(
                                            INDEX(Y:Y,
                                                MATCH(
                                                    A759&amp;B759,AG:AG,
                                                    0)
                                            ),
                                            "Não encontrado")
                                    )</f>
        <v>4.97</v>
      </c>
      <c r="Y759" s="72">
        <f>X759*G759/1</f>
        <v>31.240425999999999</v>
      </c>
      <c r="Z759" s="72">
        <f>IF(
                            C759="INSUMO",
                            IFERROR(
                                INDEX(
                                    Insumos!F:F,
                                    MATCH(
                                        A759&amp;B759,
                                        Insumos!I:I,
                                        0)
                                ),
                                "Não encontrado"),
                            IFERROR(
                                INDEX(AA:AA,
                                    MATCH(
                                        A759&amp;B759,AG:AG,
                                        0)
                                ),
                                "Não encontrado")
                        )</f>
        <v>28.049120000000002</v>
      </c>
      <c r="AA759" s="72">
        <f>G759*Z759</f>
        <v>176.31115849600002</v>
      </c>
      <c r="AB759" s="73"/>
      <c r="AC759" s="73"/>
      <c r="AD759" s="70" t="s">
        <v>39</v>
      </c>
      <c r="AE759" s="74"/>
      <c r="AF759" s="74"/>
    </row>
    <row r="760" spans="1:33" x14ac:dyDescent="0.25">
      <c r="A760" s="138" t="s">
        <v>828</v>
      </c>
      <c r="B760" s="60" t="s">
        <v>38</v>
      </c>
      <c r="C760" s="61" t="s">
        <v>45</v>
      </c>
      <c r="D760" s="62" t="s">
        <v>40</v>
      </c>
      <c r="E760" s="62" t="s">
        <v>829</v>
      </c>
      <c r="F760" s="63" t="s">
        <v>108</v>
      </c>
      <c r="G760" s="63">
        <v>0.59709999999999996</v>
      </c>
      <c r="H760" s="64">
        <f>IF(
                        C760="INSUMO",
                                        IFERROR(
                                            IF(
                                                INDEX(
                                                    Insumos!C:C,
                                                    MATCH(
                                                        A760&amp;B760,
                                                        Insumos!I:I,
                                                        0)
                                                )="Material",
                                                INDEX(
                                                    Insumos!F:F,
                                                    MATCH(
                                                        A760&amp;B760,
                                                        Insumos!I:I,
                                                        0)
                                                ),
                                                0
                                            ),
                                            "Não encontrado"),
                                        IFERROR(
                                            INDEX(I:I,
                                                MATCH(
                                                    A760&amp;B760,AG:AG,
                                                    0)
                                            ),
                                            "Não encontrado")
                                    )</f>
        <v>124.34</v>
      </c>
      <c r="I760" s="64">
        <f>H760*G760/1</f>
        <v>74.243414000000001</v>
      </c>
      <c r="J760" s="64">
        <f t="shared" si="430"/>
        <v>0</v>
      </c>
      <c r="K760" s="64">
        <f t="shared" si="430"/>
        <v>0</v>
      </c>
      <c r="L760" s="64">
        <f>IF(
                        C760="INSUMO",
                                        IFERROR(
                                            IF(
                                                INDEX(
                                                    Insumos!C:C,
                                                    MATCH(
                                                        A760&amp;B760,
                                                        Insumos!I:I,
                                                        0)
                                                )="Mao_obra",
                                                INDEX(
                                                    Insumos!F:F,
                                                    MATCH(
                                                        A760&amp;B760,
                                                        Insumos!I:I,
                                                        0)
                                                ),
                                                0
                                            ),
                                            "Não encontrado"),
                                        IFERROR(
                                            INDEX(M:M,
                                                MATCH(
                                                    A760&amp;B760,AG:AG,
                                                    0)
                                            ),
                                            "Não encontrado")
                                    )</f>
        <v>0</v>
      </c>
      <c r="M760" s="64">
        <f>L760*G760/1</f>
        <v>0</v>
      </c>
      <c r="N760" s="64">
        <f>IF(
                        C760="INSUMO",
                                        IFERROR(
                                            IF(
                                                INDEX(
                                                    Insumos!C:C,
                                                    MATCH(
                                                        A760&amp;B760,
                                                        Insumos!I:I,
                                                        0)
                                                )="Equipamento",
                                                INDEX(
                                                    Insumos!F:F,
                                                    MATCH(
                                                        A760&amp;B760,
                                                        Insumos!I:I,
                                                        0)
                                                ),
                                                0
                                            ),
                                            "Não encontrado"),
                                        IFERROR(
                                            INDEX(O:O,
                                                MATCH(
                                                    A760&amp;B760,AG:AG,
                                                    0)
                                            ),
                                            "Não encontrado")
                                    )</f>
        <v>0</v>
      </c>
      <c r="O760" s="64">
        <f>N760*G760/1</f>
        <v>0</v>
      </c>
      <c r="P760" s="64">
        <f>IF(
                        C760="INSUMO",
                                        IFERROR(
                                            IF(
                                                INDEX(
                                                    Insumos!C:C,
                                                    MATCH(
                                                        A760&amp;B760,
                                                        Insumos!I:I,
                                                        0)
                                                )="Transporte",
                                                INDEX(
                                                    Insumos!F:F,
                                                    MATCH(
                                                        A760&amp;B760,
                                                        Insumos!I:I,
                                                        0)
                                                ),
                                                0
                                            ),
                                            "Não encontrado"),
                                        IFERROR(
                                            INDEX(Q:Q,
                                                MATCH(
                                                    A760&amp;B760,AG:AG,
                                                    0)
                                            ),
                                            "Não encontrado")
                                    )</f>
        <v>0</v>
      </c>
      <c r="Q760" s="64">
        <f>P760*G760/1</f>
        <v>0</v>
      </c>
      <c r="R760" s="64">
        <f>IF(
                        C760="INSUMO",
                                        IFERROR(
                                            IF(
                                                INDEX(
                                                    Insumos!C:C,
                                                    MATCH(
                                                        A760&amp;B760,
                                                        Insumos!I:I,
                                                        0)
                                                )="Terceirizados",
                                                INDEX(
                                                    Insumos!F:F,
                                                    MATCH(
                                                        A760&amp;B760,
                                                        Insumos!I:I,
                                                        0)
                                                ),
                                                0
                                            ),
                                            "Não encontrado"),
                                        IFERROR(
                                            INDEX(S:S,
                                                MATCH(
                                                    A760&amp;B760,AG:AG,
                                                    0)
                                            ),
                                            "Não encontrado")
                                    )</f>
        <v>0</v>
      </c>
      <c r="S760" s="64">
        <f>R760*G760/1</f>
        <v>0</v>
      </c>
      <c r="T760" s="64">
        <f>IF(
                        C760="INSUMO",
                                        IFERROR(
                                            IF(
                                                INDEX(
                                                    Insumos!C:C,
                                                    MATCH(
                                                        A760&amp;B760,
                                                        Insumos!I:I,
                                                        0)
                                                )="Comissionamento",
                                                INDEX(
                                                    Insumos!F:F,
                                                    MATCH(
                                                        A760&amp;B760,
                                                        Insumos!I:I,
                                                        0)
                                                ),
                                                0
                                            ),
                                            "Não encontrado"),
                                        IFERROR(
                                            INDEX(U:U,
                                                MATCH(
                                                    A760&amp;B760,AG:AG,
                                                    0)
                                            ),
                                            "Não encontrado")
                                    )</f>
        <v>0</v>
      </c>
      <c r="U760" s="64">
        <f>T760*G760/1</f>
        <v>0</v>
      </c>
      <c r="V760" s="64">
        <f>IF(
                        C760="INSUMO",
                                        IFERROR(
                                            IF(
                                                INDEX(
                                                    Insumos!C:C,
                                                    MATCH(
                                                        A760&amp;B760,
                                                        Insumos!I:I,
                                                        0)
                                                )="Verba",
                                                INDEX(
                                                    Insumos!F:F,
                                                    MATCH(
                                                        A760&amp;B760,
                                                        Insumos!I:I,
                                                        0)
                                                ),
                                                0
                                            ),
                                            "Não encontrado"),
                                        IFERROR(
                                            INDEX(W:W,
                                                MATCH(
                                                    A760&amp;B760,AG:AG,
                                                    0)
                                            ),
                                            "Não encontrado")
                                    )</f>
        <v>0</v>
      </c>
      <c r="W760" s="64">
        <f>V760*G760/1</f>
        <v>0</v>
      </c>
      <c r="X760" s="64">
        <f>IF(
                        C760="INSUMO",
                                        IFERROR(
                                            IF(
                                                INDEX(
                                                    Insumos!C:C,
                                                    MATCH(
                                                        A760&amp;B760,
                                                        Insumos!I:I,
                                                        0)
                                                )="Outro",
                                                INDEX(
                                                    Insumos!F:F,
                                                    MATCH(
                                                        A760&amp;B760,
                                                        Insumos!I:I,
                                                        0)
                                                ),
                                                0
                                            ),
                                            "Não encontrado"),
                                        IFERROR(
                                            INDEX(Y:Y,
                                                MATCH(
                                                    A760&amp;B760,AG:AG,
                                                    0)
                                            ),
                                            "Não encontrado")
                                    )</f>
        <v>0</v>
      </c>
      <c r="Y760" s="64">
        <f>X760*G760/1</f>
        <v>0</v>
      </c>
      <c r="Z760" s="64">
        <f>IF(
                            C760="INSUMO",
                            IFERROR(
                                INDEX(
                                    Insumos!F:F,
                                    MATCH(
                                        A760&amp;B760,
                                        Insumos!I:I,
                                        0)
                                ),
                                "Não encontrado"),
                            IFERROR(
                                INDEX(AA:AA,
                                    MATCH(
                                        A760&amp;B760,AG:AG,
                                        0)
                                ),
                                "Não encontrado")
                        )</f>
        <v>124.34</v>
      </c>
      <c r="AA760" s="64">
        <f>G760*Z760</f>
        <v>74.243414000000001</v>
      </c>
      <c r="AB760" s="65"/>
      <c r="AC760" s="65"/>
      <c r="AD760" s="62" t="s">
        <v>39</v>
      </c>
      <c r="AE760" s="66"/>
      <c r="AF760" s="66"/>
    </row>
    <row r="761" spans="1:33" x14ac:dyDescent="0.25">
      <c r="A761" s="137" t="s">
        <v>240</v>
      </c>
      <c r="B761" s="68" t="s">
        <v>38</v>
      </c>
      <c r="C761" s="69" t="s">
        <v>45</v>
      </c>
      <c r="D761" s="70" t="s">
        <v>40</v>
      </c>
      <c r="E761" s="70" t="s">
        <v>241</v>
      </c>
      <c r="F761" s="71" t="s">
        <v>95</v>
      </c>
      <c r="G761" s="71">
        <v>218.93</v>
      </c>
      <c r="H761" s="72">
        <f>IF(
                        C761="INSUMO",
                                        IFERROR(
                                            IF(
                                                INDEX(
                                                    Insumos!C:C,
                                                    MATCH(
                                                        A761&amp;B761,
                                                        Insumos!I:I,
                                                        0)
                                                )="Material",
                                                INDEX(
                                                    Insumos!F:F,
                                                    MATCH(
                                                        A761&amp;B761,
                                                        Insumos!I:I,
                                                        0)
                                                ),
                                                0
                                            ),
                                            "Não encontrado"),
                                        IFERROR(
                                            INDEX(I:I,
                                                MATCH(
                                                    A761&amp;B761,AG:AG,
                                                    0)
                                            ),
                                            "Não encontrado")
                                    )</f>
        <v>0.9</v>
      </c>
      <c r="I761" s="72">
        <f>H761*G761/1</f>
        <v>197.03700000000001</v>
      </c>
      <c r="J761" s="72">
        <f t="shared" si="430"/>
        <v>0</v>
      </c>
      <c r="K761" s="72">
        <f t="shared" si="430"/>
        <v>0</v>
      </c>
      <c r="L761" s="72">
        <f>IF(
                        C761="INSUMO",
                                        IFERROR(
                                            IF(
                                                INDEX(
                                                    Insumos!C:C,
                                                    MATCH(
                                                        A761&amp;B761,
                                                        Insumos!I:I,
                                                        0)
                                                )="Mao_obra",
                                                INDEX(
                                                    Insumos!F:F,
                                                    MATCH(
                                                        A761&amp;B761,
                                                        Insumos!I:I,
                                                        0)
                                                ),
                                                0
                                            ),
                                            "Não encontrado"),
                                        IFERROR(
                                            INDEX(M:M,
                                                MATCH(
                                                    A761&amp;B761,AG:AG,
                                                    0)
                                            ),
                                            "Não encontrado")
                                    )</f>
        <v>0</v>
      </c>
      <c r="M761" s="72">
        <f>L761*G761/1</f>
        <v>0</v>
      </c>
      <c r="N761" s="72">
        <f>IF(
                        C761="INSUMO",
                                        IFERROR(
                                            IF(
                                                INDEX(
                                                    Insumos!C:C,
                                                    MATCH(
                                                        A761&amp;B761,
                                                        Insumos!I:I,
                                                        0)
                                                )="Equipamento",
                                                INDEX(
                                                    Insumos!F:F,
                                                    MATCH(
                                                        A761&amp;B761,
                                                        Insumos!I:I,
                                                        0)
                                                ),
                                                0
                                            ),
                                            "Não encontrado"),
                                        IFERROR(
                                            INDEX(O:O,
                                                MATCH(
                                                    A761&amp;B761,AG:AG,
                                                    0)
                                            ),
                                            "Não encontrado")
                                    )</f>
        <v>0</v>
      </c>
      <c r="O761" s="72">
        <f>N761*G761/1</f>
        <v>0</v>
      </c>
      <c r="P761" s="72">
        <f>IF(
                        C761="INSUMO",
                                        IFERROR(
                                            IF(
                                                INDEX(
                                                    Insumos!C:C,
                                                    MATCH(
                                                        A761&amp;B761,
                                                        Insumos!I:I,
                                                        0)
                                                )="Transporte",
                                                INDEX(
                                                    Insumos!F:F,
                                                    MATCH(
                                                        A761&amp;B761,
                                                        Insumos!I:I,
                                                        0)
                                                ),
                                                0
                                            ),
                                            "Não encontrado"),
                                        IFERROR(
                                            INDEX(Q:Q,
                                                MATCH(
                                                    A761&amp;B761,AG:AG,
                                                    0)
                                            ),
                                            "Não encontrado")
                                    )</f>
        <v>0</v>
      </c>
      <c r="Q761" s="72">
        <f>P761*G761/1</f>
        <v>0</v>
      </c>
      <c r="R761" s="72">
        <f>IF(
                        C761="INSUMO",
                                        IFERROR(
                                            IF(
                                                INDEX(
                                                    Insumos!C:C,
                                                    MATCH(
                                                        A761&amp;B761,
                                                        Insumos!I:I,
                                                        0)
                                                )="Terceirizados",
                                                INDEX(
                                                    Insumos!F:F,
                                                    MATCH(
                                                        A761&amp;B761,
                                                        Insumos!I:I,
                                                        0)
                                                ),
                                                0
                                            ),
                                            "Não encontrado"),
                                        IFERROR(
                                            INDEX(S:S,
                                                MATCH(
                                                    A761&amp;B761,AG:AG,
                                                    0)
                                            ),
                                            "Não encontrado")
                                    )</f>
        <v>0</v>
      </c>
      <c r="S761" s="72">
        <f>R761*G761/1</f>
        <v>0</v>
      </c>
      <c r="T761" s="72">
        <f>IF(
                        C761="INSUMO",
                                        IFERROR(
                                            IF(
                                                INDEX(
                                                    Insumos!C:C,
                                                    MATCH(
                                                        A761&amp;B761,
                                                        Insumos!I:I,
                                                        0)
                                                )="Comissionamento",
                                                INDEX(
                                                    Insumos!F:F,
                                                    MATCH(
                                                        A761&amp;B761,
                                                        Insumos!I:I,
                                                        0)
                                                ),
                                                0
                                            ),
                                            "Não encontrado"),
                                        IFERROR(
                                            INDEX(U:U,
                                                MATCH(
                                                    A761&amp;B761,AG:AG,
                                                    0)
                                            ),
                                            "Não encontrado")
                                    )</f>
        <v>0</v>
      </c>
      <c r="U761" s="72">
        <f>T761*G761/1</f>
        <v>0</v>
      </c>
      <c r="V761" s="72">
        <f>IF(
                        C761="INSUMO",
                                        IFERROR(
                                            IF(
                                                INDEX(
                                                    Insumos!C:C,
                                                    MATCH(
                                                        A761&amp;B761,
                                                        Insumos!I:I,
                                                        0)
                                                )="Verba",
                                                INDEX(
                                                    Insumos!F:F,
                                                    MATCH(
                                                        A761&amp;B761,
                                                        Insumos!I:I,
                                                        0)
                                                ),
                                                0
                                            ),
                                            "Não encontrado"),
                                        IFERROR(
                                            INDEX(W:W,
                                                MATCH(
                                                    A761&amp;B761,AG:AG,
                                                    0)
                                            ),
                                            "Não encontrado")
                                    )</f>
        <v>0</v>
      </c>
      <c r="W761" s="72">
        <f>V761*G761/1</f>
        <v>0</v>
      </c>
      <c r="X761" s="72">
        <f>IF(
                        C761="INSUMO",
                                        IFERROR(
                                            IF(
                                                INDEX(
                                                    Insumos!C:C,
                                                    MATCH(
                                                        A761&amp;B761,
                                                        Insumos!I:I,
                                                        0)
                                                )="Outro",
                                                INDEX(
                                                    Insumos!F:F,
                                                    MATCH(
                                                        A761&amp;B761,
                                                        Insumos!I:I,
                                                        0)
                                                ),
                                                0
                                            ),
                                            "Não encontrado"),
                                        IFERROR(
                                            INDEX(Y:Y,
                                                MATCH(
                                                    A761&amp;B761,AG:AG,
                                                    0)
                                            ),
                                            "Não encontrado")
                                    )</f>
        <v>0</v>
      </c>
      <c r="Y761" s="72">
        <f>X761*G761/1</f>
        <v>0</v>
      </c>
      <c r="Z761" s="72">
        <f>IF(
                            C761="INSUMO",
                            IFERROR(
                                INDEX(
                                    Insumos!F:F,
                                    MATCH(
                                        A761&amp;B761,
                                        Insumos!I:I,
                                        0)
                                ),
                                "Não encontrado"),
                            IFERROR(
                                INDEX(AA:AA,
                                    MATCH(
                                        A761&amp;B761,AG:AG,
                                        0)
                                ),
                                "Não encontrado")
                        )</f>
        <v>0.9</v>
      </c>
      <c r="AA761" s="72">
        <f>G761*Z761</f>
        <v>197.03700000000001</v>
      </c>
      <c r="AB761" s="73"/>
      <c r="AC761" s="73"/>
      <c r="AD761" s="70" t="s">
        <v>39</v>
      </c>
      <c r="AE761" s="74"/>
      <c r="AF761" s="74"/>
    </row>
    <row r="762" spans="1:33" x14ac:dyDescent="0.25">
      <c r="A762" s="138" t="s">
        <v>238</v>
      </c>
      <c r="B762" s="60" t="s">
        <v>38</v>
      </c>
      <c r="C762" s="61" t="s">
        <v>45</v>
      </c>
      <c r="D762" s="62" t="s">
        <v>40</v>
      </c>
      <c r="E762" s="62" t="s">
        <v>239</v>
      </c>
      <c r="F762" s="63" t="s">
        <v>108</v>
      </c>
      <c r="G762" s="63">
        <v>0.8538</v>
      </c>
      <c r="H762" s="64">
        <f>IF(
                        C762="INSUMO",
                                        IFERROR(
                                            IF(
                                                INDEX(
                                                    Insumos!C:C,
                                                    MATCH(
                                                        A762&amp;B762,
                                                        Insumos!I:I,
                                                        0)
                                                )="Material",
                                                INDEX(
                                                    Insumos!F:F,
                                                    MATCH(
                                                        A762&amp;B762,
                                                        Insumos!I:I,
                                                        0)
                                                ),
                                                0
                                            ),
                                            "Não encontrado"),
                                        IFERROR(
                                            INDEX(I:I,
                                                MATCH(
                                                    A762&amp;B762,AG:AG,
                                                    0)
                                            ),
                                            "Não encontrado")
                                    )</f>
        <v>147.16</v>
      </c>
      <c r="I762" s="64">
        <f>H762*G762/1</f>
        <v>125.645208</v>
      </c>
      <c r="J762" s="64">
        <f t="shared" si="430"/>
        <v>0</v>
      </c>
      <c r="K762" s="64">
        <f t="shared" si="430"/>
        <v>0</v>
      </c>
      <c r="L762" s="64">
        <f>IF(
                        C762="INSUMO",
                                        IFERROR(
                                            IF(
                                                INDEX(
                                                    Insumos!C:C,
                                                    MATCH(
                                                        A762&amp;B762,
                                                        Insumos!I:I,
                                                        0)
                                                )="Mao_obra",
                                                INDEX(
                                                    Insumos!F:F,
                                                    MATCH(
                                                        A762&amp;B762,
                                                        Insumos!I:I,
                                                        0)
                                                ),
                                                0
                                            ),
                                            "Não encontrado"),
                                        IFERROR(
                                            INDEX(M:M,
                                                MATCH(
                                                    A762&amp;B762,AG:AG,
                                                    0)
                                            ),
                                            "Não encontrado")
                                    )</f>
        <v>0</v>
      </c>
      <c r="M762" s="64">
        <f>L762*G762/1</f>
        <v>0</v>
      </c>
      <c r="N762" s="64">
        <f>IF(
                        C762="INSUMO",
                                        IFERROR(
                                            IF(
                                                INDEX(
                                                    Insumos!C:C,
                                                    MATCH(
                                                        A762&amp;B762,
                                                        Insumos!I:I,
                                                        0)
                                                )="Equipamento",
                                                INDEX(
                                                    Insumos!F:F,
                                                    MATCH(
                                                        A762&amp;B762,
                                                        Insumos!I:I,
                                                        0)
                                                ),
                                                0
                                            ),
                                            "Não encontrado"),
                                        IFERROR(
                                            INDEX(O:O,
                                                MATCH(
                                                    A762&amp;B762,AG:AG,
                                                    0)
                                            ),
                                            "Não encontrado")
                                    )</f>
        <v>0</v>
      </c>
      <c r="O762" s="64">
        <f>N762*G762/1</f>
        <v>0</v>
      </c>
      <c r="P762" s="64">
        <f>IF(
                        C762="INSUMO",
                                        IFERROR(
                                            IF(
                                                INDEX(
                                                    Insumos!C:C,
                                                    MATCH(
                                                        A762&amp;B762,
                                                        Insumos!I:I,
                                                        0)
                                                )="Transporte",
                                                INDEX(
                                                    Insumos!F:F,
                                                    MATCH(
                                                        A762&amp;B762,
                                                        Insumos!I:I,
                                                        0)
                                                ),
                                                0
                                            ),
                                            "Não encontrado"),
                                        IFERROR(
                                            INDEX(Q:Q,
                                                MATCH(
                                                    A762&amp;B762,AG:AG,
                                                    0)
                                            ),
                                            "Não encontrado")
                                    )</f>
        <v>0</v>
      </c>
      <c r="Q762" s="64">
        <f>P762*G762/1</f>
        <v>0</v>
      </c>
      <c r="R762" s="64">
        <f>IF(
                        C762="INSUMO",
                                        IFERROR(
                                            IF(
                                                INDEX(
                                                    Insumos!C:C,
                                                    MATCH(
                                                        A762&amp;B762,
                                                        Insumos!I:I,
                                                        0)
                                                )="Terceirizados",
                                                INDEX(
                                                    Insumos!F:F,
                                                    MATCH(
                                                        A762&amp;B762,
                                                        Insumos!I:I,
                                                        0)
                                                ),
                                                0
                                            ),
                                            "Não encontrado"),
                                        IFERROR(
                                            INDEX(S:S,
                                                MATCH(
                                                    A762&amp;B762,AG:AG,
                                                    0)
                                            ),
                                            "Não encontrado")
                                    )</f>
        <v>0</v>
      </c>
      <c r="S762" s="64">
        <f>R762*G762/1</f>
        <v>0</v>
      </c>
      <c r="T762" s="64">
        <f>IF(
                        C762="INSUMO",
                                        IFERROR(
                                            IF(
                                                INDEX(
                                                    Insumos!C:C,
                                                    MATCH(
                                                        A762&amp;B762,
                                                        Insumos!I:I,
                                                        0)
                                                )="Comissionamento",
                                                INDEX(
                                                    Insumos!F:F,
                                                    MATCH(
                                                        A762&amp;B762,
                                                        Insumos!I:I,
                                                        0)
                                                ),
                                                0
                                            ),
                                            "Não encontrado"),
                                        IFERROR(
                                            INDEX(U:U,
                                                MATCH(
                                                    A762&amp;B762,AG:AG,
                                                    0)
                                            ),
                                            "Não encontrado")
                                    )</f>
        <v>0</v>
      </c>
      <c r="U762" s="64">
        <f>T762*G762/1</f>
        <v>0</v>
      </c>
      <c r="V762" s="64">
        <f>IF(
                        C762="INSUMO",
                                        IFERROR(
                                            IF(
                                                INDEX(
                                                    Insumos!C:C,
                                                    MATCH(
                                                        A762&amp;B762,
                                                        Insumos!I:I,
                                                        0)
                                                )="Verba",
                                                INDEX(
                                                    Insumos!F:F,
                                                    MATCH(
                                                        A762&amp;B762,
                                                        Insumos!I:I,
                                                        0)
                                                ),
                                                0
                                            ),
                                            "Não encontrado"),
                                        IFERROR(
                                            INDEX(W:W,
                                                MATCH(
                                                    A762&amp;B762,AG:AG,
                                                    0)
                                            ),
                                            "Não encontrado")
                                    )</f>
        <v>0</v>
      </c>
      <c r="W762" s="64">
        <f>V762*G762/1</f>
        <v>0</v>
      </c>
      <c r="X762" s="64">
        <f>IF(
                        C762="INSUMO",
                                        IFERROR(
                                            IF(
                                                INDEX(
                                                    Insumos!C:C,
                                                    MATCH(
                                                        A762&amp;B762,
                                                        Insumos!I:I,
                                                        0)
                                                )="Outro",
                                                INDEX(
                                                    Insumos!F:F,
                                                    MATCH(
                                                        A762&amp;B762,
                                                        Insumos!I:I,
                                                        0)
                                                ),
                                                0
                                            ),
                                            "Não encontrado"),
                                        IFERROR(
                                            INDEX(Y:Y,
                                                MATCH(
                                                    A762&amp;B762,AG:AG,
                                                    0)
                                            ),
                                            "Não encontrado")
                                    )</f>
        <v>0</v>
      </c>
      <c r="Y762" s="64">
        <f>X762*G762/1</f>
        <v>0</v>
      </c>
      <c r="Z762" s="64">
        <f>IF(
                            C762="INSUMO",
                            IFERROR(
                                INDEX(
                                    Insumos!F:F,
                                    MATCH(
                                        A762&amp;B762,
                                        Insumos!I:I,
                                        0)
                                ),
                                "Não encontrado"),
                            IFERROR(
                                INDEX(AA:AA,
                                    MATCH(
                                        A762&amp;B762,AG:AG,
                                        0)
                                ),
                                "Não encontrado")
                        )</f>
        <v>147.16</v>
      </c>
      <c r="AA762" s="64">
        <f>G762*Z762</f>
        <v>125.645208</v>
      </c>
      <c r="AB762" s="65"/>
      <c r="AC762" s="65"/>
      <c r="AD762" s="62" t="s">
        <v>39</v>
      </c>
      <c r="AE762" s="66"/>
      <c r="AF762" s="66"/>
    </row>
    <row r="763" spans="1:33" x14ac:dyDescent="0.25">
      <c r="A763" s="136" t="s">
        <v>109</v>
      </c>
      <c r="B763" s="51" t="s">
        <v>38</v>
      </c>
      <c r="C763" s="52" t="s">
        <v>39</v>
      </c>
      <c r="D763" s="53" t="s">
        <v>40</v>
      </c>
      <c r="E763" s="53" t="s">
        <v>110</v>
      </c>
      <c r="F763" s="54" t="s">
        <v>111</v>
      </c>
      <c r="G763" s="55"/>
      <c r="H763" s="56"/>
      <c r="I763" s="56">
        <f>SUM(I764:I766)</f>
        <v>0</v>
      </c>
      <c r="J763" s="56"/>
      <c r="K763" s="56">
        <f>SUM(K764:K766)</f>
        <v>40.621443828000004</v>
      </c>
      <c r="L763" s="56"/>
      <c r="M763" s="56">
        <f>SUM(M764:M766)</f>
        <v>36.769479000000004</v>
      </c>
      <c r="N763" s="56"/>
      <c r="O763" s="56">
        <f>SUM(O764:O766)</f>
        <v>0.10196482800000001</v>
      </c>
      <c r="P763" s="56"/>
      <c r="Q763" s="56">
        <f>SUM(Q764:Q766)</f>
        <v>0</v>
      </c>
      <c r="R763" s="56"/>
      <c r="S763" s="56">
        <f>SUM(S764:S766)</f>
        <v>0</v>
      </c>
      <c r="T763" s="56"/>
      <c r="U763" s="56">
        <f>SUM(U764:U766)</f>
        <v>0</v>
      </c>
      <c r="V763" s="56"/>
      <c r="W763" s="56">
        <f>SUM(W764:W766)</f>
        <v>0</v>
      </c>
      <c r="X763" s="56"/>
      <c r="Y763" s="56">
        <f>SUM(Y764:Y766)</f>
        <v>3.7499999999999996</v>
      </c>
      <c r="Z763" s="56"/>
      <c r="AA763" s="56">
        <f>SUM(AA764:AA766)</f>
        <v>40.621443828000004</v>
      </c>
      <c r="AB763" s="57" t="s">
        <v>39</v>
      </c>
      <c r="AC763" s="57"/>
      <c r="AD763" s="53" t="s">
        <v>39</v>
      </c>
      <c r="AE763" s="58" t="s">
        <v>39</v>
      </c>
      <c r="AF763" s="58" t="s">
        <v>830</v>
      </c>
      <c r="AG763" t="str">
        <f>A763&amp;B763&amp;C763</f>
        <v>91693SINAPI</v>
      </c>
    </row>
    <row r="764" spans="1:33" x14ac:dyDescent="0.25">
      <c r="A764" s="137" t="s">
        <v>831</v>
      </c>
      <c r="B764" s="68" t="s">
        <v>38</v>
      </c>
      <c r="C764" s="69" t="s">
        <v>86</v>
      </c>
      <c r="D764" s="70" t="s">
        <v>40</v>
      </c>
      <c r="E764" s="70" t="s">
        <v>832</v>
      </c>
      <c r="F764" s="71" t="s">
        <v>90</v>
      </c>
      <c r="G764" s="71">
        <v>1</v>
      </c>
      <c r="H764" s="72">
        <f>IF(
                        C764="INSUMO",
                                        IFERROR(
                                            IF(
                                                INDEX(
                                                    Insumos!C:C,
                                                    MATCH(
                                                        A764&amp;B764,
                                                        Insumos!I:I,
                                                        0)
                                                )="Material",
                                                INDEX(
                                                    Insumos!F:F,
                                                    MATCH(
                                                        A764&amp;B764,
                                                        Insumos!I:I,
                                                        0)
                                                ),
                                                0
                                            ),
                                            "Não encontrado"),
                                        IFERROR(
                                            INDEX(I:I,
                                                MATCH(
                                                    A764&amp;B764,AG:AG,
                                                    0)
                                            ),
                                            "Não encontrado")
                                    )</f>
        <v>0</v>
      </c>
      <c r="I764" s="72">
        <f>H764*G764/1</f>
        <v>0</v>
      </c>
      <c r="J764" s="72">
        <f t="shared" ref="J764:K766" si="431">T764 + N764 + L764 + X764 + R764 + P764 + V764</f>
        <v>1.7385708E-2</v>
      </c>
      <c r="K764" s="72">
        <f t="shared" si="431"/>
        <v>1.7385708E-2</v>
      </c>
      <c r="L764" s="72">
        <f>IF(
                        C764="INSUMO",
                                        IFERROR(
                                            IF(
                                                INDEX(
                                                    Insumos!C:C,
                                                    MATCH(
                                                        A764&amp;B764,
                                                        Insumos!I:I,
                                                        0)
                                                )="Mao_obra",
                                                INDEX(
                                                    Insumos!F:F,
                                                    MATCH(
                                                        A764&amp;B764,
                                                        Insumos!I:I,
                                                        0)
                                                ),
                                                0
                                            ),
                                            "Não encontrado"),
                                        IFERROR(
                                            INDEX(M:M,
                                                MATCH(
                                                    A764&amp;B764,AG:AG,
                                                    0)
                                            ),
                                            "Não encontrado")
                                    )</f>
        <v>0</v>
      </c>
      <c r="M764" s="72">
        <f>L764*G764/1</f>
        <v>0</v>
      </c>
      <c r="N764" s="72">
        <f>IF(
                        C764="INSUMO",
                                        IFERROR(
                                            IF(
                                                INDEX(
                                                    Insumos!C:C,
                                                    MATCH(
                                                        A764&amp;B764,
                                                        Insumos!I:I,
                                                        0)
                                                )="Equipamento",
                                                INDEX(
                                                    Insumos!F:F,
                                                    MATCH(
                                                        A764&amp;B764,
                                                        Insumos!I:I,
                                                        0)
                                                ),
                                                0
                                            ),
                                            "Não encontrado"),
                                        IFERROR(
                                            INDEX(O:O,
                                                MATCH(
                                                    A764&amp;B764,AG:AG,
                                                    0)
                                            ),
                                            "Não encontrado")
                                    )</f>
        <v>1.7385708E-2</v>
      </c>
      <c r="O764" s="72">
        <f>N764*G764/1</f>
        <v>1.7385708E-2</v>
      </c>
      <c r="P764" s="72">
        <f>IF(
                        C764="INSUMO",
                                        IFERROR(
                                            IF(
                                                INDEX(
                                                    Insumos!C:C,
                                                    MATCH(
                                                        A764&amp;B764,
                                                        Insumos!I:I,
                                                        0)
                                                )="Transporte",
                                                INDEX(
                                                    Insumos!F:F,
                                                    MATCH(
                                                        A764&amp;B764,
                                                        Insumos!I:I,
                                                        0)
                                                ),
                                                0
                                            ),
                                            "Não encontrado"),
                                        IFERROR(
                                            INDEX(Q:Q,
                                                MATCH(
                                                    A764&amp;B764,AG:AG,
                                                    0)
                                            ),
                                            "Não encontrado")
                                    )</f>
        <v>0</v>
      </c>
      <c r="Q764" s="72">
        <f>P764*G764/1</f>
        <v>0</v>
      </c>
      <c r="R764" s="72">
        <f>IF(
                        C764="INSUMO",
                                        IFERROR(
                                            IF(
                                                INDEX(
                                                    Insumos!C:C,
                                                    MATCH(
                                                        A764&amp;B764,
                                                        Insumos!I:I,
                                                        0)
                                                )="Terceirizados",
                                                INDEX(
                                                    Insumos!F:F,
                                                    MATCH(
                                                        A764&amp;B764,
                                                        Insumos!I:I,
                                                        0)
                                                ),
                                                0
                                            ),
                                            "Não encontrado"),
                                        IFERROR(
                                            INDEX(S:S,
                                                MATCH(
                                                    A764&amp;B764,AG:AG,
                                                    0)
                                            ),
                                            "Não encontrado")
                                    )</f>
        <v>0</v>
      </c>
      <c r="S764" s="72">
        <f>R764*G764/1</f>
        <v>0</v>
      </c>
      <c r="T764" s="72">
        <f>IF(
                        C764="INSUMO",
                                        IFERROR(
                                            IF(
                                                INDEX(
                                                    Insumos!C:C,
                                                    MATCH(
                                                        A764&amp;B764,
                                                        Insumos!I:I,
                                                        0)
                                                )="Comissionamento",
                                                INDEX(
                                                    Insumos!F:F,
                                                    MATCH(
                                                        A764&amp;B764,
                                                        Insumos!I:I,
                                                        0)
                                                ),
                                                0
                                            ),
                                            "Não encontrado"),
                                        IFERROR(
                                            INDEX(U:U,
                                                MATCH(
                                                    A764&amp;B764,AG:AG,
                                                    0)
                                            ),
                                            "Não encontrado")
                                    )</f>
        <v>0</v>
      </c>
      <c r="U764" s="72">
        <f>T764*G764/1</f>
        <v>0</v>
      </c>
      <c r="V764" s="72">
        <f>IF(
                        C764="INSUMO",
                                        IFERROR(
                                            IF(
                                                INDEX(
                                                    Insumos!C:C,
                                                    MATCH(
                                                        A764&amp;B764,
                                                        Insumos!I:I,
                                                        0)
                                                )="Verba",
                                                INDEX(
                                                    Insumos!F:F,
                                                    MATCH(
                                                        A764&amp;B764,
                                                        Insumos!I:I,
                                                        0)
                                                ),
                                                0
                                            ),
                                            "Não encontrado"),
                                        IFERROR(
                                            INDEX(W:W,
                                                MATCH(
                                                    A764&amp;B764,AG:AG,
                                                    0)
                                            ),
                                            "Não encontrado")
                                    )</f>
        <v>0</v>
      </c>
      <c r="W764" s="72">
        <f>V764*G764/1</f>
        <v>0</v>
      </c>
      <c r="X764" s="72">
        <f>IF(
                        C764="INSUMO",
                                        IFERROR(
                                            IF(
                                                INDEX(
                                                    Insumos!C:C,
                                                    MATCH(
                                                        A764&amp;B764,
                                                        Insumos!I:I,
                                                        0)
                                                )="Outro",
                                                INDEX(
                                                    Insumos!F:F,
                                                    MATCH(
                                                        A764&amp;B764,
                                                        Insumos!I:I,
                                                        0)
                                                ),
                                                0
                                            ),
                                            "Não encontrado"),
                                        IFERROR(
                                            INDEX(Y:Y,
                                                MATCH(
                                                    A764&amp;B764,AG:AG,
                                                    0)
                                            ),
                                            "Não encontrado")
                                    )</f>
        <v>0</v>
      </c>
      <c r="Y764" s="72">
        <f>X764*G764/1</f>
        <v>0</v>
      </c>
      <c r="Z764" s="72">
        <f>IF(
                            C764="INSUMO",
                            IFERROR(
                                INDEX(
                                    Insumos!F:F,
                                    MATCH(
                                        A764&amp;B764,
                                        Insumos!I:I,
                                        0)
                                ),
                                "Não encontrado"),
                            IFERROR(
                                INDEX(AA:AA,
                                    MATCH(
                                        A764&amp;B764,AG:AG,
                                        0)
                                ),
                                "Não encontrado")
                        )</f>
        <v>1.7385708E-2</v>
      </c>
      <c r="AA764" s="72">
        <f>G764*Z764</f>
        <v>1.7385708E-2</v>
      </c>
      <c r="AB764" s="73"/>
      <c r="AC764" s="73"/>
      <c r="AD764" s="70" t="s">
        <v>39</v>
      </c>
      <c r="AE764" s="74"/>
      <c r="AF764" s="74"/>
    </row>
    <row r="765" spans="1:33" x14ac:dyDescent="0.25">
      <c r="A765" s="138" t="s">
        <v>833</v>
      </c>
      <c r="B765" s="60" t="s">
        <v>38</v>
      </c>
      <c r="C765" s="61" t="s">
        <v>86</v>
      </c>
      <c r="D765" s="62" t="s">
        <v>40</v>
      </c>
      <c r="E765" s="62" t="s">
        <v>834</v>
      </c>
      <c r="F765" s="63" t="s">
        <v>90</v>
      </c>
      <c r="G765" s="63">
        <v>1</v>
      </c>
      <c r="H765" s="64">
        <f>IF(
                        C765="INSUMO",
                                        IFERROR(
                                            IF(
                                                INDEX(
                                                    Insumos!C:C,
                                                    MATCH(
                                                        A765&amp;B765,
                                                        Insumos!I:I,
                                                        0)
                                                )="Material",
                                                INDEX(
                                                    Insumos!F:F,
                                                    MATCH(
                                                        A765&amp;B765,
                                                        Insumos!I:I,
                                                        0)
                                                ),
                                                0
                                            ),
                                            "Não encontrado"),
                                        IFERROR(
                                            INDEX(I:I,
                                                MATCH(
                                                    A765&amp;B765,AG:AG,
                                                    0)
                                            ),
                                            "Não encontrado")
                                    )</f>
        <v>0</v>
      </c>
      <c r="I765" s="64">
        <f>H765*G765/1</f>
        <v>0</v>
      </c>
      <c r="J765" s="64">
        <f t="shared" si="431"/>
        <v>8.4579120000000008E-2</v>
      </c>
      <c r="K765" s="64">
        <f t="shared" si="431"/>
        <v>8.4579120000000008E-2</v>
      </c>
      <c r="L765" s="64">
        <f>IF(
                        C765="INSUMO",
                                        IFERROR(
                                            IF(
                                                INDEX(
                                                    Insumos!C:C,
                                                    MATCH(
                                                        A765&amp;B765,
                                                        Insumos!I:I,
                                                        0)
                                                )="Mao_obra",
                                                INDEX(
                                                    Insumos!F:F,
                                                    MATCH(
                                                        A765&amp;B765,
                                                        Insumos!I:I,
                                                        0)
                                                ),
                                                0
                                            ),
                                            "Não encontrado"),
                                        IFERROR(
                                            INDEX(M:M,
                                                MATCH(
                                                    A765&amp;B765,AG:AG,
                                                    0)
                                            ),
                                            "Não encontrado")
                                    )</f>
        <v>0</v>
      </c>
      <c r="M765" s="64">
        <f>L765*G765/1</f>
        <v>0</v>
      </c>
      <c r="N765" s="64">
        <f>IF(
                        C765="INSUMO",
                                        IFERROR(
                                            IF(
                                                INDEX(
                                                    Insumos!C:C,
                                                    MATCH(
                                                        A765&amp;B765,
                                                        Insumos!I:I,
                                                        0)
                                                )="Equipamento",
                                                INDEX(
                                                    Insumos!F:F,
                                                    MATCH(
                                                        A765&amp;B765,
                                                        Insumos!I:I,
                                                        0)
                                                ),
                                                0
                                            ),
                                            "Não encontrado"),
                                        IFERROR(
                                            INDEX(O:O,
                                                MATCH(
                                                    A765&amp;B765,AG:AG,
                                                    0)
                                            ),
                                            "Não encontrado")
                                    )</f>
        <v>8.4579120000000008E-2</v>
      </c>
      <c r="O765" s="64">
        <f>N765*G765/1</f>
        <v>8.4579120000000008E-2</v>
      </c>
      <c r="P765" s="64">
        <f>IF(
                        C765="INSUMO",
                                        IFERROR(
                                            IF(
                                                INDEX(
                                                    Insumos!C:C,
                                                    MATCH(
                                                        A765&amp;B765,
                                                        Insumos!I:I,
                                                        0)
                                                )="Transporte",
                                                INDEX(
                                                    Insumos!F:F,
                                                    MATCH(
                                                        A765&amp;B765,
                                                        Insumos!I:I,
                                                        0)
                                                ),
                                                0
                                            ),
                                            "Não encontrado"),
                                        IFERROR(
                                            INDEX(Q:Q,
                                                MATCH(
                                                    A765&amp;B765,AG:AG,
                                                    0)
                                            ),
                                            "Não encontrado")
                                    )</f>
        <v>0</v>
      </c>
      <c r="Q765" s="64">
        <f>P765*G765/1</f>
        <v>0</v>
      </c>
      <c r="R765" s="64">
        <f>IF(
                        C765="INSUMO",
                                        IFERROR(
                                            IF(
                                                INDEX(
                                                    Insumos!C:C,
                                                    MATCH(
                                                        A765&amp;B765,
                                                        Insumos!I:I,
                                                        0)
                                                )="Terceirizados",
                                                INDEX(
                                                    Insumos!F:F,
                                                    MATCH(
                                                        A765&amp;B765,
                                                        Insumos!I:I,
                                                        0)
                                                ),
                                                0
                                            ),
                                            "Não encontrado"),
                                        IFERROR(
                                            INDEX(S:S,
                                                MATCH(
                                                    A765&amp;B765,AG:AG,
                                                    0)
                                            ),
                                            "Não encontrado")
                                    )</f>
        <v>0</v>
      </c>
      <c r="S765" s="64">
        <f>R765*G765/1</f>
        <v>0</v>
      </c>
      <c r="T765" s="64">
        <f>IF(
                        C765="INSUMO",
                                        IFERROR(
                                            IF(
                                                INDEX(
                                                    Insumos!C:C,
                                                    MATCH(
                                                        A765&amp;B765,
                                                        Insumos!I:I,
                                                        0)
                                                )="Comissionamento",
                                                INDEX(
                                                    Insumos!F:F,
                                                    MATCH(
                                                        A765&amp;B765,
                                                        Insumos!I:I,
                                                        0)
                                                ),
                                                0
                                            ),
                                            "Não encontrado"),
                                        IFERROR(
                                            INDEX(U:U,
                                                MATCH(
                                                    A765&amp;B765,AG:AG,
                                                    0)
                                            ),
                                            "Não encontrado")
                                    )</f>
        <v>0</v>
      </c>
      <c r="U765" s="64">
        <f>T765*G765/1</f>
        <v>0</v>
      </c>
      <c r="V765" s="64">
        <f>IF(
                        C765="INSUMO",
                                        IFERROR(
                                            IF(
                                                INDEX(
                                                    Insumos!C:C,
                                                    MATCH(
                                                        A765&amp;B765,
                                                        Insumos!I:I,
                                                        0)
                                                )="Verba",
                                                INDEX(
                                                    Insumos!F:F,
                                                    MATCH(
                                                        A765&amp;B765,
                                                        Insumos!I:I,
                                                        0)
                                                ),
                                                0
                                            ),
                                            "Não encontrado"),
                                        IFERROR(
                                            INDEX(W:W,
                                                MATCH(
                                                    A765&amp;B765,AG:AG,
                                                    0)
                                            ),
                                            "Não encontrado")
                                    )</f>
        <v>0</v>
      </c>
      <c r="W765" s="64">
        <f>V765*G765/1</f>
        <v>0</v>
      </c>
      <c r="X765" s="64">
        <f>IF(
                        C765="INSUMO",
                                        IFERROR(
                                            IF(
                                                INDEX(
                                                    Insumos!C:C,
                                                    MATCH(
                                                        A765&amp;B765,
                                                        Insumos!I:I,
                                                        0)
                                                )="Outro",
                                                INDEX(
                                                    Insumos!F:F,
                                                    MATCH(
                                                        A765&amp;B765,
                                                        Insumos!I:I,
                                                        0)
                                                ),
                                                0
                                            ),
                                            "Não encontrado"),
                                        IFERROR(
                                            INDEX(Y:Y,
                                                MATCH(
                                                    A765&amp;B765,AG:AG,
                                                    0)
                                            ),
                                            "Não encontrado")
                                    )</f>
        <v>0</v>
      </c>
      <c r="Y765" s="64">
        <f>X765*G765/1</f>
        <v>0</v>
      </c>
      <c r="Z765" s="64">
        <f>IF(
                            C765="INSUMO",
                            IFERROR(
                                INDEX(
                                    Insumos!F:F,
                                    MATCH(
                                        A765&amp;B765,
                                        Insumos!I:I,
                                        0)
                                ),
                                "Não encontrado"),
                            IFERROR(
                                INDEX(AA:AA,
                                    MATCH(
                                        A765&amp;B765,AG:AG,
                                        0)
                                ),
                                "Não encontrado")
                        )</f>
        <v>8.4579120000000008E-2</v>
      </c>
      <c r="AA765" s="64">
        <f>G765*Z765</f>
        <v>8.4579120000000008E-2</v>
      </c>
      <c r="AB765" s="65"/>
      <c r="AC765" s="65"/>
      <c r="AD765" s="62" t="s">
        <v>39</v>
      </c>
      <c r="AE765" s="66"/>
      <c r="AF765" s="66"/>
    </row>
    <row r="766" spans="1:33" x14ac:dyDescent="0.25">
      <c r="A766" s="137" t="s">
        <v>835</v>
      </c>
      <c r="B766" s="68" t="s">
        <v>38</v>
      </c>
      <c r="C766" s="69" t="s">
        <v>86</v>
      </c>
      <c r="D766" s="70" t="s">
        <v>40</v>
      </c>
      <c r="E766" s="70" t="s">
        <v>836</v>
      </c>
      <c r="F766" s="71" t="s">
        <v>90</v>
      </c>
      <c r="G766" s="71">
        <v>1</v>
      </c>
      <c r="H766" s="72">
        <f>IF(
                        C766="INSUMO",
                                        IFERROR(
                                            IF(
                                                INDEX(
                                                    Insumos!C:C,
                                                    MATCH(
                                                        A766&amp;B766,
                                                        Insumos!I:I,
                                                        0)
                                                )="Material",
                                                INDEX(
                                                    Insumos!F:F,
                                                    MATCH(
                                                        A766&amp;B766,
                                                        Insumos!I:I,
                                                        0)
                                                ),
                                                0
                                            ),
                                            "Não encontrado"),
                                        IFERROR(
                                            INDEX(I:I,
                                                MATCH(
                                                    A766&amp;B766,AG:AG,
                                                    0)
                                            ),
                                            "Não encontrado")
                                    )</f>
        <v>0</v>
      </c>
      <c r="I766" s="72">
        <f>H766*G766/1</f>
        <v>0</v>
      </c>
      <c r="J766" s="72">
        <f t="shared" si="431"/>
        <v>40.519479000000004</v>
      </c>
      <c r="K766" s="72">
        <f t="shared" si="431"/>
        <v>40.519479000000004</v>
      </c>
      <c r="L766" s="72">
        <f>IF(
                        C766="INSUMO",
                                        IFERROR(
                                            IF(
                                                INDEX(
                                                    Insumos!C:C,
                                                    MATCH(
                                                        A766&amp;B766,
                                                        Insumos!I:I,
                                                        0)
                                                )="Mao_obra",
                                                INDEX(
                                                    Insumos!F:F,
                                                    MATCH(
                                                        A766&amp;B766,
                                                        Insumos!I:I,
                                                        0)
                                                ),
                                                0
                                            ),
                                            "Não encontrado"),
                                        IFERROR(
                                            INDEX(M:M,
                                                MATCH(
                                                    A766&amp;B766,AG:AG,
                                                    0)
                                            ),
                                            "Não encontrado")
                                    )</f>
        <v>36.769479000000004</v>
      </c>
      <c r="M766" s="72">
        <f>L766*G766/1</f>
        <v>36.769479000000004</v>
      </c>
      <c r="N766" s="72">
        <f>IF(
                        C766="INSUMO",
                                        IFERROR(
                                            IF(
                                                INDEX(
                                                    Insumos!C:C,
                                                    MATCH(
                                                        A766&amp;B766,
                                                        Insumos!I:I,
                                                        0)
                                                )="Equipamento",
                                                INDEX(
                                                    Insumos!F:F,
                                                    MATCH(
                                                        A766&amp;B766,
                                                        Insumos!I:I,
                                                        0)
                                                ),
                                                0
                                            ),
                                            "Não encontrado"),
                                        IFERROR(
                                            INDEX(O:O,
                                                MATCH(
                                                    A766&amp;B766,AG:AG,
                                                    0)
                                            ),
                                            "Não encontrado")
                                    )</f>
        <v>0</v>
      </c>
      <c r="O766" s="72">
        <f>N766*G766/1</f>
        <v>0</v>
      </c>
      <c r="P766" s="72">
        <f>IF(
                        C766="INSUMO",
                                        IFERROR(
                                            IF(
                                                INDEX(
                                                    Insumos!C:C,
                                                    MATCH(
                                                        A766&amp;B766,
                                                        Insumos!I:I,
                                                        0)
                                                )="Transporte",
                                                INDEX(
                                                    Insumos!F:F,
                                                    MATCH(
                                                        A766&amp;B766,
                                                        Insumos!I:I,
                                                        0)
                                                ),
                                                0
                                            ),
                                            "Não encontrado"),
                                        IFERROR(
                                            INDEX(Q:Q,
                                                MATCH(
                                                    A766&amp;B766,AG:AG,
                                                    0)
                                            ),
                                            "Não encontrado")
                                    )</f>
        <v>0</v>
      </c>
      <c r="Q766" s="72">
        <f>P766*G766/1</f>
        <v>0</v>
      </c>
      <c r="R766" s="72">
        <f>IF(
                        C766="INSUMO",
                                        IFERROR(
                                            IF(
                                                INDEX(
                                                    Insumos!C:C,
                                                    MATCH(
                                                        A766&amp;B766,
                                                        Insumos!I:I,
                                                        0)
                                                )="Terceirizados",
                                                INDEX(
                                                    Insumos!F:F,
                                                    MATCH(
                                                        A766&amp;B766,
                                                        Insumos!I:I,
                                                        0)
                                                ),
                                                0
                                            ),
                                            "Não encontrado"),
                                        IFERROR(
                                            INDEX(S:S,
                                                MATCH(
                                                    A766&amp;B766,AG:AG,
                                                    0)
                                            ),
                                            "Não encontrado")
                                    )</f>
        <v>0</v>
      </c>
      <c r="S766" s="72">
        <f>R766*G766/1</f>
        <v>0</v>
      </c>
      <c r="T766" s="72">
        <f>IF(
                        C766="INSUMO",
                                        IFERROR(
                                            IF(
                                                INDEX(
                                                    Insumos!C:C,
                                                    MATCH(
                                                        A766&amp;B766,
                                                        Insumos!I:I,
                                                        0)
                                                )="Comissionamento",
                                                INDEX(
                                                    Insumos!F:F,
                                                    MATCH(
                                                        A766&amp;B766,
                                                        Insumos!I:I,
                                                        0)
                                                ),
                                                0
                                            ),
                                            "Não encontrado"),
                                        IFERROR(
                                            INDEX(U:U,
                                                MATCH(
                                                    A766&amp;B766,AG:AG,
                                                    0)
                                            ),
                                            "Não encontrado")
                                    )</f>
        <v>0</v>
      </c>
      <c r="U766" s="72">
        <f>T766*G766/1</f>
        <v>0</v>
      </c>
      <c r="V766" s="72">
        <f>IF(
                        C766="INSUMO",
                                        IFERROR(
                                            IF(
                                                INDEX(
                                                    Insumos!C:C,
                                                    MATCH(
                                                        A766&amp;B766,
                                                        Insumos!I:I,
                                                        0)
                                                )="Verba",
                                                INDEX(
                                                    Insumos!F:F,
                                                    MATCH(
                                                        A766&amp;B766,
                                                        Insumos!I:I,
                                                        0)
                                                ),
                                                0
                                            ),
                                            "Não encontrado"),
                                        IFERROR(
                                            INDEX(W:W,
                                                MATCH(
                                                    A766&amp;B766,AG:AG,
                                                    0)
                                            ),
                                            "Não encontrado")
                                    )</f>
        <v>0</v>
      </c>
      <c r="W766" s="72">
        <f>V766*G766/1</f>
        <v>0</v>
      </c>
      <c r="X766" s="72">
        <f>IF(
                        C766="INSUMO",
                                        IFERROR(
                                            IF(
                                                INDEX(
                                                    Insumos!C:C,
                                                    MATCH(
                                                        A766&amp;B766,
                                                        Insumos!I:I,
                                                        0)
                                                )="Outro",
                                                INDEX(
                                                    Insumos!F:F,
                                                    MATCH(
                                                        A766&amp;B766,
                                                        Insumos!I:I,
                                                        0)
                                                ),
                                                0
                                            ),
                                            "Não encontrado"),
                                        IFERROR(
                                            INDEX(Y:Y,
                                                MATCH(
                                                    A766&amp;B766,AG:AG,
                                                    0)
                                            ),
                                            "Não encontrado")
                                    )</f>
        <v>3.7499999999999996</v>
      </c>
      <c r="Y766" s="72">
        <f>X766*G766/1</f>
        <v>3.7499999999999996</v>
      </c>
      <c r="Z766" s="72">
        <f>IF(
                            C766="INSUMO",
                            IFERROR(
                                INDEX(
                                    Insumos!F:F,
                                    MATCH(
                                        A766&amp;B766,
                                        Insumos!I:I,
                                        0)
                                ),
                                "Não encontrado"),
                            IFERROR(
                                INDEX(AA:AA,
                                    MATCH(
                                        A766&amp;B766,AG:AG,
                                        0)
                                ),
                                "Não encontrado")
                        )</f>
        <v>40.519479000000004</v>
      </c>
      <c r="AA766" s="72">
        <f>G766*Z766</f>
        <v>40.519479000000004</v>
      </c>
      <c r="AB766" s="73"/>
      <c r="AC766" s="73"/>
      <c r="AD766" s="70" t="s">
        <v>39</v>
      </c>
      <c r="AE766" s="74"/>
      <c r="AF766" s="74"/>
    </row>
    <row r="767" spans="1:33" x14ac:dyDescent="0.25">
      <c r="A767" s="136" t="s">
        <v>112</v>
      </c>
      <c r="B767" s="51" t="s">
        <v>38</v>
      </c>
      <c r="C767" s="52" t="s">
        <v>39</v>
      </c>
      <c r="D767" s="53" t="s">
        <v>40</v>
      </c>
      <c r="E767" s="53" t="s">
        <v>113</v>
      </c>
      <c r="F767" s="54" t="s">
        <v>114</v>
      </c>
      <c r="G767" s="55"/>
      <c r="H767" s="56"/>
      <c r="I767" s="56">
        <f>SUM(I768:I772)</f>
        <v>0</v>
      </c>
      <c r="J767" s="56"/>
      <c r="K767" s="56">
        <f>SUM(K768:K772)</f>
        <v>41.836179328000007</v>
      </c>
      <c r="L767" s="56"/>
      <c r="M767" s="56">
        <f>SUM(M768:M772)</f>
        <v>36.769479000000004</v>
      </c>
      <c r="N767" s="56"/>
      <c r="O767" s="56">
        <f>SUM(O768:O772)</f>
        <v>0.160700328</v>
      </c>
      <c r="P767" s="56"/>
      <c r="Q767" s="56">
        <f>SUM(Q768:Q772)</f>
        <v>0</v>
      </c>
      <c r="R767" s="56"/>
      <c r="S767" s="56">
        <f>SUM(S768:S772)</f>
        <v>0</v>
      </c>
      <c r="T767" s="56"/>
      <c r="U767" s="56">
        <f>SUM(U768:U772)</f>
        <v>0</v>
      </c>
      <c r="V767" s="56"/>
      <c r="W767" s="56">
        <f>SUM(W768:W772)</f>
        <v>0</v>
      </c>
      <c r="X767" s="56"/>
      <c r="Y767" s="56">
        <f>SUM(Y768:Y772)</f>
        <v>4.9059999999999997</v>
      </c>
      <c r="Z767" s="56"/>
      <c r="AA767" s="56">
        <f>SUM(AA768:AA772)</f>
        <v>41.836179328000007</v>
      </c>
      <c r="AB767" s="57" t="s">
        <v>39</v>
      </c>
      <c r="AC767" s="57"/>
      <c r="AD767" s="53" t="s">
        <v>39</v>
      </c>
      <c r="AE767" s="58" t="s">
        <v>39</v>
      </c>
      <c r="AF767" s="58" t="s">
        <v>830</v>
      </c>
      <c r="AG767" t="str">
        <f>A767&amp;B767&amp;C767</f>
        <v>91692SINAPI</v>
      </c>
    </row>
    <row r="768" spans="1:33" x14ac:dyDescent="0.25">
      <c r="A768" s="137" t="s">
        <v>837</v>
      </c>
      <c r="B768" s="68" t="s">
        <v>38</v>
      </c>
      <c r="C768" s="69" t="s">
        <v>86</v>
      </c>
      <c r="D768" s="70" t="s">
        <v>40</v>
      </c>
      <c r="E768" s="70" t="s">
        <v>838</v>
      </c>
      <c r="F768" s="71" t="s">
        <v>90</v>
      </c>
      <c r="G768" s="71">
        <v>1</v>
      </c>
      <c r="H768" s="72">
        <f>IF(
                        C768="INSUMO",
                                        IFERROR(
                                            IF(
                                                INDEX(
                                                    Insumos!C:C,
                                                    MATCH(
                                                        A768&amp;B768,
                                                        Insumos!I:I,
                                                        0)
                                                )="Material",
                                                INDEX(
                                                    Insumos!F:F,
                                                    MATCH(
                                                        A768&amp;B768,
                                                        Insumos!I:I,
                                                        0)
                                                ),
                                                0
                                            ),
                                            "Não encontrado"),
                                        IFERROR(
                                            INDEX(I:I,
                                                MATCH(
                                                    A768&amp;B768,AG:AG,
                                                    0)
                                            ),
                                            "Não encontrado")
                                    )</f>
        <v>0</v>
      </c>
      <c r="I768" s="72">
        <f>H768*G768/1</f>
        <v>0</v>
      </c>
      <c r="J768" s="72">
        <f t="shared" ref="J768:K772" si="432">T768 + N768 + L768 + X768 + R768 + P768 + V768</f>
        <v>1.1560000000000001</v>
      </c>
      <c r="K768" s="72">
        <f t="shared" si="432"/>
        <v>1.1560000000000001</v>
      </c>
      <c r="L768" s="72">
        <f>IF(
                        C768="INSUMO",
                                        IFERROR(
                                            IF(
                                                INDEX(
                                                    Insumos!C:C,
                                                    MATCH(
                                                        A768&amp;B768,
                                                        Insumos!I:I,
                                                        0)
                                                )="Mao_obra",
                                                INDEX(
                                                    Insumos!F:F,
                                                    MATCH(
                                                        A768&amp;B768,
                                                        Insumos!I:I,
                                                        0)
                                                ),
                                                0
                                            ),
                                            "Não encontrado"),
                                        IFERROR(
                                            INDEX(M:M,
                                                MATCH(
                                                    A768&amp;B768,AG:AG,
                                                    0)
                                            ),
                                            "Não encontrado")
                                    )</f>
        <v>0</v>
      </c>
      <c r="M768" s="72">
        <f>L768*G768/1</f>
        <v>0</v>
      </c>
      <c r="N768" s="72">
        <f>IF(
                        C768="INSUMO",
                                        IFERROR(
                                            IF(
                                                INDEX(
                                                    Insumos!C:C,
                                                    MATCH(
                                                        A768&amp;B768,
                                                        Insumos!I:I,
                                                        0)
                                                )="Equipamento",
                                                INDEX(
                                                    Insumos!F:F,
                                                    MATCH(
                                                        A768&amp;B768,
                                                        Insumos!I:I,
                                                        0)
                                                ),
                                                0
                                            ),
                                            "Não encontrado"),
                                        IFERROR(
                                            INDEX(O:O,
                                                MATCH(
                                                    A768&amp;B768,AG:AG,
                                                    0)
                                            ),
                                            "Não encontrado")
                                    )</f>
        <v>0</v>
      </c>
      <c r="O768" s="72">
        <f>N768*G768/1</f>
        <v>0</v>
      </c>
      <c r="P768" s="72">
        <f>IF(
                        C768="INSUMO",
                                        IFERROR(
                                            IF(
                                                INDEX(
                                                    Insumos!C:C,
                                                    MATCH(
                                                        A768&amp;B768,
                                                        Insumos!I:I,
                                                        0)
                                                )="Transporte",
                                                INDEX(
                                                    Insumos!F:F,
                                                    MATCH(
                                                        A768&amp;B768,
                                                        Insumos!I:I,
                                                        0)
                                                ),
                                                0
                                            ),
                                            "Não encontrado"),
                                        IFERROR(
                                            INDEX(Q:Q,
                                                MATCH(
                                                    A768&amp;B768,AG:AG,
                                                    0)
                                            ),
                                            "Não encontrado")
                                    )</f>
        <v>0</v>
      </c>
      <c r="Q768" s="72">
        <f>P768*G768/1</f>
        <v>0</v>
      </c>
      <c r="R768" s="72">
        <f>IF(
                        C768="INSUMO",
                                        IFERROR(
                                            IF(
                                                INDEX(
                                                    Insumos!C:C,
                                                    MATCH(
                                                        A768&amp;B768,
                                                        Insumos!I:I,
                                                        0)
                                                )="Terceirizados",
                                                INDEX(
                                                    Insumos!F:F,
                                                    MATCH(
                                                        A768&amp;B768,
                                                        Insumos!I:I,
                                                        0)
                                                ),
                                                0
                                            ),
                                            "Não encontrado"),
                                        IFERROR(
                                            INDEX(S:S,
                                                MATCH(
                                                    A768&amp;B768,AG:AG,
                                                    0)
                                            ),
                                            "Não encontrado")
                                    )</f>
        <v>0</v>
      </c>
      <c r="S768" s="72">
        <f>R768*G768/1</f>
        <v>0</v>
      </c>
      <c r="T768" s="72">
        <f>IF(
                        C768="INSUMO",
                                        IFERROR(
                                            IF(
                                                INDEX(
                                                    Insumos!C:C,
                                                    MATCH(
                                                        A768&amp;B768,
                                                        Insumos!I:I,
                                                        0)
                                                )="Comissionamento",
                                                INDEX(
                                                    Insumos!F:F,
                                                    MATCH(
                                                        A768&amp;B768,
                                                        Insumos!I:I,
                                                        0)
                                                ),
                                                0
                                            ),
                                            "Não encontrado"),
                                        IFERROR(
                                            INDEX(U:U,
                                                MATCH(
                                                    A768&amp;B768,AG:AG,
                                                    0)
                                            ),
                                            "Não encontrado")
                                    )</f>
        <v>0</v>
      </c>
      <c r="U768" s="72">
        <f>T768*G768/1</f>
        <v>0</v>
      </c>
      <c r="V768" s="72">
        <f>IF(
                        C768="INSUMO",
                                        IFERROR(
                                            IF(
                                                INDEX(
                                                    Insumos!C:C,
                                                    MATCH(
                                                        A768&amp;B768,
                                                        Insumos!I:I,
                                                        0)
                                                )="Verba",
                                                INDEX(
                                                    Insumos!F:F,
                                                    MATCH(
                                                        A768&amp;B768,
                                                        Insumos!I:I,
                                                        0)
                                                ),
                                                0
                                            ),
                                            "Não encontrado"),
                                        IFERROR(
                                            INDEX(W:W,
                                                MATCH(
                                                    A768&amp;B768,AG:AG,
                                                    0)
                                            ),
                                            "Não encontrado")
                                    )</f>
        <v>0</v>
      </c>
      <c r="W768" s="72">
        <f>V768*G768/1</f>
        <v>0</v>
      </c>
      <c r="X768" s="72">
        <f>IF(
                        C768="INSUMO",
                                        IFERROR(
                                            IF(
                                                INDEX(
                                                    Insumos!C:C,
                                                    MATCH(
                                                        A768&amp;B768,
                                                        Insumos!I:I,
                                                        0)
                                                )="Outro",
                                                INDEX(
                                                    Insumos!F:F,
                                                    MATCH(
                                                        A768&amp;B768,
                                                        Insumos!I:I,
                                                        0)
                                                ),
                                                0
                                            ),
                                            "Não encontrado"),
                                        IFERROR(
                                            INDEX(Y:Y,
                                                MATCH(
                                                    A768&amp;B768,AG:AG,
                                                    0)
                                            ),
                                            "Não encontrado")
                                    )</f>
        <v>1.1560000000000001</v>
      </c>
      <c r="Y768" s="72">
        <f>X768*G768/1</f>
        <v>1.1560000000000001</v>
      </c>
      <c r="Z768" s="72">
        <f>IF(
                            C768="INSUMO",
                            IFERROR(
                                INDEX(
                                    Insumos!F:F,
                                    MATCH(
                                        A768&amp;B768,
                                        Insumos!I:I,
                                        0)
                                ),
                                "Não encontrado"),
                            IFERROR(
                                INDEX(AA:AA,
                                    MATCH(
                                        A768&amp;B768,AG:AG,
                                        0)
                                ),
                                "Não encontrado")
                        )</f>
        <v>1.1560000000000001</v>
      </c>
      <c r="AA768" s="72">
        <f>G768*Z768</f>
        <v>1.1560000000000001</v>
      </c>
      <c r="AB768" s="73"/>
      <c r="AC768" s="73"/>
      <c r="AD768" s="70" t="s">
        <v>39</v>
      </c>
      <c r="AE768" s="74"/>
      <c r="AF768" s="74"/>
    </row>
    <row r="769" spans="1:33" x14ac:dyDescent="0.25">
      <c r="A769" s="138" t="s">
        <v>839</v>
      </c>
      <c r="B769" s="60" t="s">
        <v>38</v>
      </c>
      <c r="C769" s="61" t="s">
        <v>86</v>
      </c>
      <c r="D769" s="62" t="s">
        <v>40</v>
      </c>
      <c r="E769" s="62" t="s">
        <v>840</v>
      </c>
      <c r="F769" s="63" t="s">
        <v>90</v>
      </c>
      <c r="G769" s="63">
        <v>1</v>
      </c>
      <c r="H769" s="64">
        <f>IF(
                        C769="INSUMO",
                                        IFERROR(
                                            IF(
                                                INDEX(
                                                    Insumos!C:C,
                                                    MATCH(
                                                        A769&amp;B769,
                                                        Insumos!I:I,
                                                        0)
                                                )="Material",
                                                INDEX(
                                                    Insumos!F:F,
                                                    MATCH(
                                                        A769&amp;B769,
                                                        Insumos!I:I,
                                                        0)
                                                ),
                                                0
                                            ),
                                            "Não encontrado"),
                                        IFERROR(
                                            INDEX(I:I,
                                                MATCH(
                                                    A769&amp;B769,AG:AG,
                                                    0)
                                            ),
                                            "Não encontrado")
                                    )</f>
        <v>0</v>
      </c>
      <c r="I769" s="64">
        <f>H769*G769/1</f>
        <v>0</v>
      </c>
      <c r="J769" s="64">
        <f t="shared" si="432"/>
        <v>5.8735500000000003E-2</v>
      </c>
      <c r="K769" s="64">
        <f t="shared" si="432"/>
        <v>5.8735500000000003E-2</v>
      </c>
      <c r="L769" s="64">
        <f>IF(
                        C769="INSUMO",
                                        IFERROR(
                                            IF(
                                                INDEX(
                                                    Insumos!C:C,
                                                    MATCH(
                                                        A769&amp;B769,
                                                        Insumos!I:I,
                                                        0)
                                                )="Mao_obra",
                                                INDEX(
                                                    Insumos!F:F,
                                                    MATCH(
                                                        A769&amp;B769,
                                                        Insumos!I:I,
                                                        0)
                                                ),
                                                0
                                            ),
                                            "Não encontrado"),
                                        IFERROR(
                                            INDEX(M:M,
                                                MATCH(
                                                    A769&amp;B769,AG:AG,
                                                    0)
                                            ),
                                            "Não encontrado")
                                    )</f>
        <v>0</v>
      </c>
      <c r="M769" s="64">
        <f>L769*G769/1</f>
        <v>0</v>
      </c>
      <c r="N769" s="64">
        <f>IF(
                        C769="INSUMO",
                                        IFERROR(
                                            IF(
                                                INDEX(
                                                    Insumos!C:C,
                                                    MATCH(
                                                        A769&amp;B769,
                                                        Insumos!I:I,
                                                        0)
                                                )="Equipamento",
                                                INDEX(
                                                    Insumos!F:F,
                                                    MATCH(
                                                        A769&amp;B769,
                                                        Insumos!I:I,
                                                        0)
                                                ),
                                                0
                                            ),
                                            "Não encontrado"),
                                        IFERROR(
                                            INDEX(O:O,
                                                MATCH(
                                                    A769&amp;B769,AG:AG,
                                                    0)
                                            ),
                                            "Não encontrado")
                                    )</f>
        <v>5.8735500000000003E-2</v>
      </c>
      <c r="O769" s="64">
        <f>N769*G769/1</f>
        <v>5.8735500000000003E-2</v>
      </c>
      <c r="P769" s="64">
        <f>IF(
                        C769="INSUMO",
                                        IFERROR(
                                            IF(
                                                INDEX(
                                                    Insumos!C:C,
                                                    MATCH(
                                                        A769&amp;B769,
                                                        Insumos!I:I,
                                                        0)
                                                )="Transporte",
                                                INDEX(
                                                    Insumos!F:F,
                                                    MATCH(
                                                        A769&amp;B769,
                                                        Insumos!I:I,
                                                        0)
                                                ),
                                                0
                                            ),
                                            "Não encontrado"),
                                        IFERROR(
                                            INDEX(Q:Q,
                                                MATCH(
                                                    A769&amp;B769,AG:AG,
                                                    0)
                                            ),
                                            "Não encontrado")
                                    )</f>
        <v>0</v>
      </c>
      <c r="Q769" s="64">
        <f>P769*G769/1</f>
        <v>0</v>
      </c>
      <c r="R769" s="64">
        <f>IF(
                        C769="INSUMO",
                                        IFERROR(
                                            IF(
                                                INDEX(
                                                    Insumos!C:C,
                                                    MATCH(
                                                        A769&amp;B769,
                                                        Insumos!I:I,
                                                        0)
                                                )="Terceirizados",
                                                INDEX(
                                                    Insumos!F:F,
                                                    MATCH(
                                                        A769&amp;B769,
                                                        Insumos!I:I,
                                                        0)
                                                ),
                                                0
                                            ),
                                            "Não encontrado"),
                                        IFERROR(
                                            INDEX(S:S,
                                                MATCH(
                                                    A769&amp;B769,AG:AG,
                                                    0)
                                            ),
                                            "Não encontrado")
                                    )</f>
        <v>0</v>
      </c>
      <c r="S769" s="64">
        <f>R769*G769/1</f>
        <v>0</v>
      </c>
      <c r="T769" s="64">
        <f>IF(
                        C769="INSUMO",
                                        IFERROR(
                                            IF(
                                                INDEX(
                                                    Insumos!C:C,
                                                    MATCH(
                                                        A769&amp;B769,
                                                        Insumos!I:I,
                                                        0)
                                                )="Comissionamento",
                                                INDEX(
                                                    Insumos!F:F,
                                                    MATCH(
                                                        A769&amp;B769,
                                                        Insumos!I:I,
                                                        0)
                                                ),
                                                0
                                            ),
                                            "Não encontrado"),
                                        IFERROR(
                                            INDEX(U:U,
                                                MATCH(
                                                    A769&amp;B769,AG:AG,
                                                    0)
                                            ),
                                            "Não encontrado")
                                    )</f>
        <v>0</v>
      </c>
      <c r="U769" s="64">
        <f>T769*G769/1</f>
        <v>0</v>
      </c>
      <c r="V769" s="64">
        <f>IF(
                        C769="INSUMO",
                                        IFERROR(
                                            IF(
                                                INDEX(
                                                    Insumos!C:C,
                                                    MATCH(
                                                        A769&amp;B769,
                                                        Insumos!I:I,
                                                        0)
                                                )="Verba",
                                                INDEX(
                                                    Insumos!F:F,
                                                    MATCH(
                                                        A769&amp;B769,
                                                        Insumos!I:I,
                                                        0)
                                                ),
                                                0
                                            ),
                                            "Não encontrado"),
                                        IFERROR(
                                            INDEX(W:W,
                                                MATCH(
                                                    A769&amp;B769,AG:AG,
                                                    0)
                                            ),
                                            "Não encontrado")
                                    )</f>
        <v>0</v>
      </c>
      <c r="W769" s="64">
        <f>V769*G769/1</f>
        <v>0</v>
      </c>
      <c r="X769" s="64">
        <f>IF(
                        C769="INSUMO",
                                        IFERROR(
                                            IF(
                                                INDEX(
                                                    Insumos!C:C,
                                                    MATCH(
                                                        A769&amp;B769,
                                                        Insumos!I:I,
                                                        0)
                                                )="Outro",
                                                INDEX(
                                                    Insumos!F:F,
                                                    MATCH(
                                                        A769&amp;B769,
                                                        Insumos!I:I,
                                                        0)
                                                ),
                                                0
                                            ),
                                            "Não encontrado"),
                                        IFERROR(
                                            INDEX(Y:Y,
                                                MATCH(
                                                    A769&amp;B769,AG:AG,
                                                    0)
                                            ),
                                            "Não encontrado")
                                    )</f>
        <v>0</v>
      </c>
      <c r="Y769" s="64">
        <f>X769*G769/1</f>
        <v>0</v>
      </c>
      <c r="Z769" s="64">
        <f>IF(
                            C769="INSUMO",
                            IFERROR(
                                INDEX(
                                    Insumos!F:F,
                                    MATCH(
                                        A769&amp;B769,
                                        Insumos!I:I,
                                        0)
                                ),
                                "Não encontrado"),
                            IFERROR(
                                INDEX(AA:AA,
                                    MATCH(
                                        A769&amp;B769,AG:AG,
                                        0)
                                ),
                                "Não encontrado")
                        )</f>
        <v>5.8735500000000003E-2</v>
      </c>
      <c r="AA769" s="64">
        <f>G769*Z769</f>
        <v>5.8735500000000003E-2</v>
      </c>
      <c r="AB769" s="65"/>
      <c r="AC769" s="65"/>
      <c r="AD769" s="62" t="s">
        <v>39</v>
      </c>
      <c r="AE769" s="66"/>
      <c r="AF769" s="66"/>
    </row>
    <row r="770" spans="1:33" x14ac:dyDescent="0.25">
      <c r="A770" s="137" t="s">
        <v>831</v>
      </c>
      <c r="B770" s="68" t="s">
        <v>38</v>
      </c>
      <c r="C770" s="69" t="s">
        <v>86</v>
      </c>
      <c r="D770" s="70" t="s">
        <v>40</v>
      </c>
      <c r="E770" s="70" t="s">
        <v>832</v>
      </c>
      <c r="F770" s="71" t="s">
        <v>90</v>
      </c>
      <c r="G770" s="71">
        <v>1</v>
      </c>
      <c r="H770" s="72">
        <f>IF(
                        C770="INSUMO",
                                        IFERROR(
                                            IF(
                                                INDEX(
                                                    Insumos!C:C,
                                                    MATCH(
                                                        A770&amp;B770,
                                                        Insumos!I:I,
                                                        0)
                                                )="Material",
                                                INDEX(
                                                    Insumos!F:F,
                                                    MATCH(
                                                        A770&amp;B770,
                                                        Insumos!I:I,
                                                        0)
                                                ),
                                                0
                                            ),
                                            "Não encontrado"),
                                        IFERROR(
                                            INDEX(I:I,
                                                MATCH(
                                                    A770&amp;B770,AG:AG,
                                                    0)
                                            ),
                                            "Não encontrado")
                                    )</f>
        <v>0</v>
      </c>
      <c r="I770" s="72">
        <f>H770*G770/1</f>
        <v>0</v>
      </c>
      <c r="J770" s="72">
        <f t="shared" si="432"/>
        <v>1.7385708E-2</v>
      </c>
      <c r="K770" s="72">
        <f t="shared" si="432"/>
        <v>1.7385708E-2</v>
      </c>
      <c r="L770" s="72">
        <f>IF(
                        C770="INSUMO",
                                        IFERROR(
                                            IF(
                                                INDEX(
                                                    Insumos!C:C,
                                                    MATCH(
                                                        A770&amp;B770,
                                                        Insumos!I:I,
                                                        0)
                                                )="Mao_obra",
                                                INDEX(
                                                    Insumos!F:F,
                                                    MATCH(
                                                        A770&amp;B770,
                                                        Insumos!I:I,
                                                        0)
                                                ),
                                                0
                                            ),
                                            "Não encontrado"),
                                        IFERROR(
                                            INDEX(M:M,
                                                MATCH(
                                                    A770&amp;B770,AG:AG,
                                                    0)
                                            ),
                                            "Não encontrado")
                                    )</f>
        <v>0</v>
      </c>
      <c r="M770" s="72">
        <f>L770*G770/1</f>
        <v>0</v>
      </c>
      <c r="N770" s="72">
        <f>IF(
                        C770="INSUMO",
                                        IFERROR(
                                            IF(
                                                INDEX(
                                                    Insumos!C:C,
                                                    MATCH(
                                                        A770&amp;B770,
                                                        Insumos!I:I,
                                                        0)
                                                )="Equipamento",
                                                INDEX(
                                                    Insumos!F:F,
                                                    MATCH(
                                                        A770&amp;B770,
                                                        Insumos!I:I,
                                                        0)
                                                ),
                                                0
                                            ),
                                            "Não encontrado"),
                                        IFERROR(
                                            INDEX(O:O,
                                                MATCH(
                                                    A770&amp;B770,AG:AG,
                                                    0)
                                            ),
                                            "Não encontrado")
                                    )</f>
        <v>1.7385708E-2</v>
      </c>
      <c r="O770" s="72">
        <f>N770*G770/1</f>
        <v>1.7385708E-2</v>
      </c>
      <c r="P770" s="72">
        <f>IF(
                        C770="INSUMO",
                                        IFERROR(
                                            IF(
                                                INDEX(
                                                    Insumos!C:C,
                                                    MATCH(
                                                        A770&amp;B770,
                                                        Insumos!I:I,
                                                        0)
                                                )="Transporte",
                                                INDEX(
                                                    Insumos!F:F,
                                                    MATCH(
                                                        A770&amp;B770,
                                                        Insumos!I:I,
                                                        0)
                                                ),
                                                0
                                            ),
                                            "Não encontrado"),
                                        IFERROR(
                                            INDEX(Q:Q,
                                                MATCH(
                                                    A770&amp;B770,AG:AG,
                                                    0)
                                            ),
                                            "Não encontrado")
                                    )</f>
        <v>0</v>
      </c>
      <c r="Q770" s="72">
        <f>P770*G770/1</f>
        <v>0</v>
      </c>
      <c r="R770" s="72">
        <f>IF(
                        C770="INSUMO",
                                        IFERROR(
                                            IF(
                                                INDEX(
                                                    Insumos!C:C,
                                                    MATCH(
                                                        A770&amp;B770,
                                                        Insumos!I:I,
                                                        0)
                                                )="Terceirizados",
                                                INDEX(
                                                    Insumos!F:F,
                                                    MATCH(
                                                        A770&amp;B770,
                                                        Insumos!I:I,
                                                        0)
                                                ),
                                                0
                                            ),
                                            "Não encontrado"),
                                        IFERROR(
                                            INDEX(S:S,
                                                MATCH(
                                                    A770&amp;B770,AG:AG,
                                                    0)
                                            ),
                                            "Não encontrado")
                                    )</f>
        <v>0</v>
      </c>
      <c r="S770" s="72">
        <f>R770*G770/1</f>
        <v>0</v>
      </c>
      <c r="T770" s="72">
        <f>IF(
                        C770="INSUMO",
                                        IFERROR(
                                            IF(
                                                INDEX(
                                                    Insumos!C:C,
                                                    MATCH(
                                                        A770&amp;B770,
                                                        Insumos!I:I,
                                                        0)
                                                )="Comissionamento",
                                                INDEX(
                                                    Insumos!F:F,
                                                    MATCH(
                                                        A770&amp;B770,
                                                        Insumos!I:I,
                                                        0)
                                                ),
                                                0
                                            ),
                                            "Não encontrado"),
                                        IFERROR(
                                            INDEX(U:U,
                                                MATCH(
                                                    A770&amp;B770,AG:AG,
                                                    0)
                                            ),
                                            "Não encontrado")
                                    )</f>
        <v>0</v>
      </c>
      <c r="U770" s="72">
        <f>T770*G770/1</f>
        <v>0</v>
      </c>
      <c r="V770" s="72">
        <f>IF(
                        C770="INSUMO",
                                        IFERROR(
                                            IF(
                                                INDEX(
                                                    Insumos!C:C,
                                                    MATCH(
                                                        A770&amp;B770,
                                                        Insumos!I:I,
                                                        0)
                                                )="Verba",
                                                INDEX(
                                                    Insumos!F:F,
                                                    MATCH(
                                                        A770&amp;B770,
                                                        Insumos!I:I,
                                                        0)
                                                ),
                                                0
                                            ),
                                            "Não encontrado"),
                                        IFERROR(
                                            INDEX(W:W,
                                                MATCH(
                                                    A770&amp;B770,AG:AG,
                                                    0)
                                            ),
                                            "Não encontrado")
                                    )</f>
        <v>0</v>
      </c>
      <c r="W770" s="72">
        <f>V770*G770/1</f>
        <v>0</v>
      </c>
      <c r="X770" s="72">
        <f>IF(
                        C770="INSUMO",
                                        IFERROR(
                                            IF(
                                                INDEX(
                                                    Insumos!C:C,
                                                    MATCH(
                                                        A770&amp;B770,
                                                        Insumos!I:I,
                                                        0)
                                                )="Outro",
                                                INDEX(
                                                    Insumos!F:F,
                                                    MATCH(
                                                        A770&amp;B770,
                                                        Insumos!I:I,
                                                        0)
                                                ),
                                                0
                                            ),
                                            "Não encontrado"),
                                        IFERROR(
                                            INDEX(Y:Y,
                                                MATCH(
                                                    A770&amp;B770,AG:AG,
                                                    0)
                                            ),
                                            "Não encontrado")
                                    )</f>
        <v>0</v>
      </c>
      <c r="Y770" s="72">
        <f>X770*G770/1</f>
        <v>0</v>
      </c>
      <c r="Z770" s="72">
        <f>IF(
                            C770="INSUMO",
                            IFERROR(
                                INDEX(
                                    Insumos!F:F,
                                    MATCH(
                                        A770&amp;B770,
                                        Insumos!I:I,
                                        0)
                                ),
                                "Não encontrado"),
                            IFERROR(
                                INDEX(AA:AA,
                                    MATCH(
                                        A770&amp;B770,AG:AG,
                                        0)
                                ),
                                "Não encontrado")
                        )</f>
        <v>1.7385708E-2</v>
      </c>
      <c r="AA770" s="72">
        <f>G770*Z770</f>
        <v>1.7385708E-2</v>
      </c>
      <c r="AB770" s="73"/>
      <c r="AC770" s="73"/>
      <c r="AD770" s="70" t="s">
        <v>39</v>
      </c>
      <c r="AE770" s="74"/>
      <c r="AF770" s="74"/>
    </row>
    <row r="771" spans="1:33" x14ac:dyDescent="0.25">
      <c r="A771" s="138" t="s">
        <v>833</v>
      </c>
      <c r="B771" s="60" t="s">
        <v>38</v>
      </c>
      <c r="C771" s="61" t="s">
        <v>86</v>
      </c>
      <c r="D771" s="62" t="s">
        <v>40</v>
      </c>
      <c r="E771" s="62" t="s">
        <v>834</v>
      </c>
      <c r="F771" s="63" t="s">
        <v>90</v>
      </c>
      <c r="G771" s="63">
        <v>1</v>
      </c>
      <c r="H771" s="64">
        <f>IF(
                        C771="INSUMO",
                                        IFERROR(
                                            IF(
                                                INDEX(
                                                    Insumos!C:C,
                                                    MATCH(
                                                        A771&amp;B771,
                                                        Insumos!I:I,
                                                        0)
                                                )="Material",
                                                INDEX(
                                                    Insumos!F:F,
                                                    MATCH(
                                                        A771&amp;B771,
                                                        Insumos!I:I,
                                                        0)
                                                ),
                                                0
                                            ),
                                            "Não encontrado"),
                                        IFERROR(
                                            INDEX(I:I,
                                                MATCH(
                                                    A771&amp;B771,AG:AG,
                                                    0)
                                            ),
                                            "Não encontrado")
                                    )</f>
        <v>0</v>
      </c>
      <c r="I771" s="64">
        <f>H771*G771/1</f>
        <v>0</v>
      </c>
      <c r="J771" s="64">
        <f t="shared" si="432"/>
        <v>8.4579120000000008E-2</v>
      </c>
      <c r="K771" s="64">
        <f t="shared" si="432"/>
        <v>8.4579120000000008E-2</v>
      </c>
      <c r="L771" s="64">
        <f>IF(
                        C771="INSUMO",
                                        IFERROR(
                                            IF(
                                                INDEX(
                                                    Insumos!C:C,
                                                    MATCH(
                                                        A771&amp;B771,
                                                        Insumos!I:I,
                                                        0)
                                                )="Mao_obra",
                                                INDEX(
                                                    Insumos!F:F,
                                                    MATCH(
                                                        A771&amp;B771,
                                                        Insumos!I:I,
                                                        0)
                                                ),
                                                0
                                            ),
                                            "Não encontrado"),
                                        IFERROR(
                                            INDEX(M:M,
                                                MATCH(
                                                    A771&amp;B771,AG:AG,
                                                    0)
                                            ),
                                            "Não encontrado")
                                    )</f>
        <v>0</v>
      </c>
      <c r="M771" s="64">
        <f>L771*G771/1</f>
        <v>0</v>
      </c>
      <c r="N771" s="64">
        <f>IF(
                        C771="INSUMO",
                                        IFERROR(
                                            IF(
                                                INDEX(
                                                    Insumos!C:C,
                                                    MATCH(
                                                        A771&amp;B771,
                                                        Insumos!I:I,
                                                        0)
                                                )="Equipamento",
                                                INDEX(
                                                    Insumos!F:F,
                                                    MATCH(
                                                        A771&amp;B771,
                                                        Insumos!I:I,
                                                        0)
                                                ),
                                                0
                                            ),
                                            "Não encontrado"),
                                        IFERROR(
                                            INDEX(O:O,
                                                MATCH(
                                                    A771&amp;B771,AG:AG,
                                                    0)
                                            ),
                                            "Não encontrado")
                                    )</f>
        <v>8.4579120000000008E-2</v>
      </c>
      <c r="O771" s="64">
        <f>N771*G771/1</f>
        <v>8.4579120000000008E-2</v>
      </c>
      <c r="P771" s="64">
        <f>IF(
                        C771="INSUMO",
                                        IFERROR(
                                            IF(
                                                INDEX(
                                                    Insumos!C:C,
                                                    MATCH(
                                                        A771&amp;B771,
                                                        Insumos!I:I,
                                                        0)
                                                )="Transporte",
                                                INDEX(
                                                    Insumos!F:F,
                                                    MATCH(
                                                        A771&amp;B771,
                                                        Insumos!I:I,
                                                        0)
                                                ),
                                                0
                                            ),
                                            "Não encontrado"),
                                        IFERROR(
                                            INDEX(Q:Q,
                                                MATCH(
                                                    A771&amp;B771,AG:AG,
                                                    0)
                                            ),
                                            "Não encontrado")
                                    )</f>
        <v>0</v>
      </c>
      <c r="Q771" s="64">
        <f>P771*G771/1</f>
        <v>0</v>
      </c>
      <c r="R771" s="64">
        <f>IF(
                        C771="INSUMO",
                                        IFERROR(
                                            IF(
                                                INDEX(
                                                    Insumos!C:C,
                                                    MATCH(
                                                        A771&amp;B771,
                                                        Insumos!I:I,
                                                        0)
                                                )="Terceirizados",
                                                INDEX(
                                                    Insumos!F:F,
                                                    MATCH(
                                                        A771&amp;B771,
                                                        Insumos!I:I,
                                                        0)
                                                ),
                                                0
                                            ),
                                            "Não encontrado"),
                                        IFERROR(
                                            INDEX(S:S,
                                                MATCH(
                                                    A771&amp;B771,AG:AG,
                                                    0)
                                            ),
                                            "Não encontrado")
                                    )</f>
        <v>0</v>
      </c>
      <c r="S771" s="64">
        <f>R771*G771/1</f>
        <v>0</v>
      </c>
      <c r="T771" s="64">
        <f>IF(
                        C771="INSUMO",
                                        IFERROR(
                                            IF(
                                                INDEX(
                                                    Insumos!C:C,
                                                    MATCH(
                                                        A771&amp;B771,
                                                        Insumos!I:I,
                                                        0)
                                                )="Comissionamento",
                                                INDEX(
                                                    Insumos!F:F,
                                                    MATCH(
                                                        A771&amp;B771,
                                                        Insumos!I:I,
                                                        0)
                                                ),
                                                0
                                            ),
                                            "Não encontrado"),
                                        IFERROR(
                                            INDEX(U:U,
                                                MATCH(
                                                    A771&amp;B771,AG:AG,
                                                    0)
                                            ),
                                            "Não encontrado")
                                    )</f>
        <v>0</v>
      </c>
      <c r="U771" s="64">
        <f>T771*G771/1</f>
        <v>0</v>
      </c>
      <c r="V771" s="64">
        <f>IF(
                        C771="INSUMO",
                                        IFERROR(
                                            IF(
                                                INDEX(
                                                    Insumos!C:C,
                                                    MATCH(
                                                        A771&amp;B771,
                                                        Insumos!I:I,
                                                        0)
                                                )="Verba",
                                                INDEX(
                                                    Insumos!F:F,
                                                    MATCH(
                                                        A771&amp;B771,
                                                        Insumos!I:I,
                                                        0)
                                                ),
                                                0
                                            ),
                                            "Não encontrado"),
                                        IFERROR(
                                            INDEX(W:W,
                                                MATCH(
                                                    A771&amp;B771,AG:AG,
                                                    0)
                                            ),
                                            "Não encontrado")
                                    )</f>
        <v>0</v>
      </c>
      <c r="W771" s="64">
        <f>V771*G771/1</f>
        <v>0</v>
      </c>
      <c r="X771" s="64">
        <f>IF(
                        C771="INSUMO",
                                        IFERROR(
                                            IF(
                                                INDEX(
                                                    Insumos!C:C,
                                                    MATCH(
                                                        A771&amp;B771,
                                                        Insumos!I:I,
                                                        0)
                                                )="Outro",
                                                INDEX(
                                                    Insumos!F:F,
                                                    MATCH(
                                                        A771&amp;B771,
                                                        Insumos!I:I,
                                                        0)
                                                ),
                                                0
                                            ),
                                            "Não encontrado"),
                                        IFERROR(
                                            INDEX(Y:Y,
                                                MATCH(
                                                    A771&amp;B771,AG:AG,
                                                    0)
                                            ),
                                            "Não encontrado")
                                    )</f>
        <v>0</v>
      </c>
      <c r="Y771" s="64">
        <f>X771*G771/1</f>
        <v>0</v>
      </c>
      <c r="Z771" s="64">
        <f>IF(
                            C771="INSUMO",
                            IFERROR(
                                INDEX(
                                    Insumos!F:F,
                                    MATCH(
                                        A771&amp;B771,
                                        Insumos!I:I,
                                        0)
                                ),
                                "Não encontrado"),
                            IFERROR(
                                INDEX(AA:AA,
                                    MATCH(
                                        A771&amp;B771,AG:AG,
                                        0)
                                ),
                                "Não encontrado")
                        )</f>
        <v>8.4579120000000008E-2</v>
      </c>
      <c r="AA771" s="64">
        <f>G771*Z771</f>
        <v>8.4579120000000008E-2</v>
      </c>
      <c r="AB771" s="65"/>
      <c r="AC771" s="65"/>
      <c r="AD771" s="62" t="s">
        <v>39</v>
      </c>
      <c r="AE771" s="66"/>
      <c r="AF771" s="66"/>
    </row>
    <row r="772" spans="1:33" x14ac:dyDescent="0.25">
      <c r="A772" s="137" t="s">
        <v>835</v>
      </c>
      <c r="B772" s="68" t="s">
        <v>38</v>
      </c>
      <c r="C772" s="69" t="s">
        <v>86</v>
      </c>
      <c r="D772" s="70" t="s">
        <v>40</v>
      </c>
      <c r="E772" s="70" t="s">
        <v>836</v>
      </c>
      <c r="F772" s="71" t="s">
        <v>90</v>
      </c>
      <c r="G772" s="71">
        <v>1</v>
      </c>
      <c r="H772" s="72">
        <f>IF(
                        C772="INSUMO",
                                        IFERROR(
                                            IF(
                                                INDEX(
                                                    Insumos!C:C,
                                                    MATCH(
                                                        A772&amp;B772,
                                                        Insumos!I:I,
                                                        0)
                                                )="Material",
                                                INDEX(
                                                    Insumos!F:F,
                                                    MATCH(
                                                        A772&amp;B772,
                                                        Insumos!I:I,
                                                        0)
                                                ),
                                                0
                                            ),
                                            "Não encontrado"),
                                        IFERROR(
                                            INDEX(I:I,
                                                MATCH(
                                                    A772&amp;B772,AG:AG,
                                                    0)
                                            ),
                                            "Não encontrado")
                                    )</f>
        <v>0</v>
      </c>
      <c r="I772" s="72">
        <f>H772*G772/1</f>
        <v>0</v>
      </c>
      <c r="J772" s="72">
        <f t="shared" si="432"/>
        <v>40.519479000000004</v>
      </c>
      <c r="K772" s="72">
        <f t="shared" si="432"/>
        <v>40.519479000000004</v>
      </c>
      <c r="L772" s="72">
        <f>IF(
                        C772="INSUMO",
                                        IFERROR(
                                            IF(
                                                INDEX(
                                                    Insumos!C:C,
                                                    MATCH(
                                                        A772&amp;B772,
                                                        Insumos!I:I,
                                                        0)
                                                )="Mao_obra",
                                                INDEX(
                                                    Insumos!F:F,
                                                    MATCH(
                                                        A772&amp;B772,
                                                        Insumos!I:I,
                                                        0)
                                                ),
                                                0
                                            ),
                                            "Não encontrado"),
                                        IFERROR(
                                            INDEX(M:M,
                                                MATCH(
                                                    A772&amp;B772,AG:AG,
                                                    0)
                                            ),
                                            "Não encontrado")
                                    )</f>
        <v>36.769479000000004</v>
      </c>
      <c r="M772" s="72">
        <f>L772*G772/1</f>
        <v>36.769479000000004</v>
      </c>
      <c r="N772" s="72">
        <f>IF(
                        C772="INSUMO",
                                        IFERROR(
                                            IF(
                                                INDEX(
                                                    Insumos!C:C,
                                                    MATCH(
                                                        A772&amp;B772,
                                                        Insumos!I:I,
                                                        0)
                                                )="Equipamento",
                                                INDEX(
                                                    Insumos!F:F,
                                                    MATCH(
                                                        A772&amp;B772,
                                                        Insumos!I:I,
                                                        0)
                                                ),
                                                0
                                            ),
                                            "Não encontrado"),
                                        IFERROR(
                                            INDEX(O:O,
                                                MATCH(
                                                    A772&amp;B772,AG:AG,
                                                    0)
                                            ),
                                            "Não encontrado")
                                    )</f>
        <v>0</v>
      </c>
      <c r="O772" s="72">
        <f>N772*G772/1</f>
        <v>0</v>
      </c>
      <c r="P772" s="72">
        <f>IF(
                        C772="INSUMO",
                                        IFERROR(
                                            IF(
                                                INDEX(
                                                    Insumos!C:C,
                                                    MATCH(
                                                        A772&amp;B772,
                                                        Insumos!I:I,
                                                        0)
                                                )="Transporte",
                                                INDEX(
                                                    Insumos!F:F,
                                                    MATCH(
                                                        A772&amp;B772,
                                                        Insumos!I:I,
                                                        0)
                                                ),
                                                0
                                            ),
                                            "Não encontrado"),
                                        IFERROR(
                                            INDEX(Q:Q,
                                                MATCH(
                                                    A772&amp;B772,AG:AG,
                                                    0)
                                            ),
                                            "Não encontrado")
                                    )</f>
        <v>0</v>
      </c>
      <c r="Q772" s="72">
        <f>P772*G772/1</f>
        <v>0</v>
      </c>
      <c r="R772" s="72">
        <f>IF(
                        C772="INSUMO",
                                        IFERROR(
                                            IF(
                                                INDEX(
                                                    Insumos!C:C,
                                                    MATCH(
                                                        A772&amp;B772,
                                                        Insumos!I:I,
                                                        0)
                                                )="Terceirizados",
                                                INDEX(
                                                    Insumos!F:F,
                                                    MATCH(
                                                        A772&amp;B772,
                                                        Insumos!I:I,
                                                        0)
                                                ),
                                                0
                                            ),
                                            "Não encontrado"),
                                        IFERROR(
                                            INDEX(S:S,
                                                MATCH(
                                                    A772&amp;B772,AG:AG,
                                                    0)
                                            ),
                                            "Não encontrado")
                                    )</f>
        <v>0</v>
      </c>
      <c r="S772" s="72">
        <f>R772*G772/1</f>
        <v>0</v>
      </c>
      <c r="T772" s="72">
        <f>IF(
                        C772="INSUMO",
                                        IFERROR(
                                            IF(
                                                INDEX(
                                                    Insumos!C:C,
                                                    MATCH(
                                                        A772&amp;B772,
                                                        Insumos!I:I,
                                                        0)
                                                )="Comissionamento",
                                                INDEX(
                                                    Insumos!F:F,
                                                    MATCH(
                                                        A772&amp;B772,
                                                        Insumos!I:I,
                                                        0)
                                                ),
                                                0
                                            ),
                                            "Não encontrado"),
                                        IFERROR(
                                            INDEX(U:U,
                                                MATCH(
                                                    A772&amp;B772,AG:AG,
                                                    0)
                                            ),
                                            "Não encontrado")
                                    )</f>
        <v>0</v>
      </c>
      <c r="U772" s="72">
        <f>T772*G772/1</f>
        <v>0</v>
      </c>
      <c r="V772" s="72">
        <f>IF(
                        C772="INSUMO",
                                        IFERROR(
                                            IF(
                                                INDEX(
                                                    Insumos!C:C,
                                                    MATCH(
                                                        A772&amp;B772,
                                                        Insumos!I:I,
                                                        0)
                                                )="Verba",
                                                INDEX(
                                                    Insumos!F:F,
                                                    MATCH(
                                                        A772&amp;B772,
                                                        Insumos!I:I,
                                                        0)
                                                ),
                                                0
                                            ),
                                            "Não encontrado"),
                                        IFERROR(
                                            INDEX(W:W,
                                                MATCH(
                                                    A772&amp;B772,AG:AG,
                                                    0)
                                            ),
                                            "Não encontrado")
                                    )</f>
        <v>0</v>
      </c>
      <c r="W772" s="72">
        <f>V772*G772/1</f>
        <v>0</v>
      </c>
      <c r="X772" s="72">
        <f>IF(
                        C772="INSUMO",
                                        IFERROR(
                                            IF(
                                                INDEX(
                                                    Insumos!C:C,
                                                    MATCH(
                                                        A772&amp;B772,
                                                        Insumos!I:I,
                                                        0)
                                                )="Outro",
                                                INDEX(
                                                    Insumos!F:F,
                                                    MATCH(
                                                        A772&amp;B772,
                                                        Insumos!I:I,
                                                        0)
                                                ),
                                                0
                                            ),
                                            "Não encontrado"),
                                        IFERROR(
                                            INDEX(Y:Y,
                                                MATCH(
                                                    A772&amp;B772,AG:AG,
                                                    0)
                                            ),
                                            "Não encontrado")
                                    )</f>
        <v>3.7499999999999996</v>
      </c>
      <c r="Y772" s="72">
        <f>X772*G772/1</f>
        <v>3.7499999999999996</v>
      </c>
      <c r="Z772" s="72">
        <f>IF(
                            C772="INSUMO",
                            IFERROR(
                                INDEX(
                                    Insumos!F:F,
                                    MATCH(
                                        A772&amp;B772,
                                        Insumos!I:I,
                                        0)
                                ),
                                "Não encontrado"),
                            IFERROR(
                                INDEX(AA:AA,
                                    MATCH(
                                        A772&amp;B772,AG:AG,
                                        0)
                                ),
                                "Não encontrado")
                        )</f>
        <v>40.519479000000004</v>
      </c>
      <c r="AA772" s="72">
        <f>G772*Z772</f>
        <v>40.519479000000004</v>
      </c>
      <c r="AB772" s="73"/>
      <c r="AC772" s="73"/>
      <c r="AD772" s="70" t="s">
        <v>39</v>
      </c>
      <c r="AE772" s="74"/>
      <c r="AF772" s="74"/>
    </row>
    <row r="773" spans="1:33" x14ac:dyDescent="0.25">
      <c r="A773" s="136" t="s">
        <v>115</v>
      </c>
      <c r="B773" s="51" t="s">
        <v>38</v>
      </c>
      <c r="C773" s="52" t="s">
        <v>39</v>
      </c>
      <c r="D773" s="53" t="s">
        <v>40</v>
      </c>
      <c r="E773" s="53" t="s">
        <v>116</v>
      </c>
      <c r="F773" s="54" t="s">
        <v>90</v>
      </c>
      <c r="G773" s="55"/>
      <c r="H773" s="56"/>
      <c r="I773" s="56">
        <f>SUM(I774:I781)</f>
        <v>0</v>
      </c>
      <c r="J773" s="56"/>
      <c r="K773" s="56">
        <f>SUM(K774:K781)</f>
        <v>29.705605200000001</v>
      </c>
      <c r="L773" s="56"/>
      <c r="M773" s="56">
        <f>SUM(M774:M781)</f>
        <v>25.135605200000001</v>
      </c>
      <c r="N773" s="56"/>
      <c r="O773" s="56">
        <f>SUM(O774:O781)</f>
        <v>0</v>
      </c>
      <c r="P773" s="56"/>
      <c r="Q773" s="56">
        <f>SUM(Q774:Q781)</f>
        <v>0</v>
      </c>
      <c r="R773" s="56"/>
      <c r="S773" s="56">
        <f>SUM(S774:S781)</f>
        <v>0</v>
      </c>
      <c r="T773" s="56"/>
      <c r="U773" s="56">
        <f>SUM(U774:U781)</f>
        <v>0</v>
      </c>
      <c r="V773" s="56"/>
      <c r="W773" s="56">
        <f>SUM(W774:W781)</f>
        <v>0</v>
      </c>
      <c r="X773" s="56"/>
      <c r="Y773" s="56">
        <f>SUM(Y774:Y781)</f>
        <v>4.57</v>
      </c>
      <c r="Z773" s="56"/>
      <c r="AA773" s="56">
        <f>SUM(AA774:AA781)</f>
        <v>29.705605200000001</v>
      </c>
      <c r="AB773" s="57" t="s">
        <v>39</v>
      </c>
      <c r="AC773" s="57"/>
      <c r="AD773" s="53" t="s">
        <v>39</v>
      </c>
      <c r="AE773" s="58" t="s">
        <v>39</v>
      </c>
      <c r="AF773" s="58" t="s">
        <v>43</v>
      </c>
      <c r="AG773" t="str">
        <f>A773&amp;B773&amp;C773</f>
        <v>88239SINAPI</v>
      </c>
    </row>
    <row r="774" spans="1:33" x14ac:dyDescent="0.25">
      <c r="A774" s="137" t="s">
        <v>841</v>
      </c>
      <c r="B774" s="68" t="s">
        <v>38</v>
      </c>
      <c r="C774" s="69" t="s">
        <v>86</v>
      </c>
      <c r="D774" s="70" t="s">
        <v>40</v>
      </c>
      <c r="E774" s="70" t="s">
        <v>842</v>
      </c>
      <c r="F774" s="71" t="s">
        <v>90</v>
      </c>
      <c r="G774" s="71">
        <v>1</v>
      </c>
      <c r="H774" s="72">
        <f>IF(
                        C774="INSUMO",
                                        IFERROR(
                                            IF(
                                                INDEX(
                                                    Insumos!C:C,
                                                    MATCH(
                                                        A774&amp;B774,
                                                        Insumos!I:I,
                                                        0)
                                                )="Material",
                                                INDEX(
                                                    Insumos!F:F,
                                                    MATCH(
                                                        A774&amp;B774,
                                                        Insumos!I:I,
                                                        0)
                                                ),
                                                0
                                            ),
                                            "Não encontrado"),
                                        IFERROR(
                                            INDEX(I:I,
                                                MATCH(
                                                    A774&amp;B774,AG:AG,
                                                    0)
                                            ),
                                            "Não encontrado")
                                    )</f>
        <v>0</v>
      </c>
      <c r="I774" s="72">
        <f t="shared" ref="I774:I781" si="433">H774*G774/1</f>
        <v>0</v>
      </c>
      <c r="J774" s="72">
        <f t="shared" ref="J774:K781" si="434">T774 + N774 + L774 + X774 + R774 + P774 + V774</f>
        <v>0.36560520000000002</v>
      </c>
      <c r="K774" s="72">
        <f t="shared" si="434"/>
        <v>0.36560520000000002</v>
      </c>
      <c r="L774" s="72">
        <f>IF(
                        C774="INSUMO",
                                        IFERROR(
                                            IF(
                                                INDEX(
                                                    Insumos!C:C,
                                                    MATCH(
                                                        A774&amp;B774,
                                                        Insumos!I:I,
                                                        0)
                                                )="Mao_obra",
                                                INDEX(
                                                    Insumos!F:F,
                                                    MATCH(
                                                        A774&amp;B774,
                                                        Insumos!I:I,
                                                        0)
                                                ),
                                                0
                                            ),
                                            "Não encontrado"),
                                        IFERROR(
                                            INDEX(M:M,
                                                MATCH(
                                                    A774&amp;B774,AG:AG,
                                                    0)
                                            ),
                                            "Não encontrado")
                                    )</f>
        <v>0.36560520000000002</v>
      </c>
      <c r="M774" s="72">
        <f t="shared" ref="M774:M781" si="435">L774*G774/1</f>
        <v>0.36560520000000002</v>
      </c>
      <c r="N774" s="72">
        <f>IF(
                        C774="INSUMO",
                                        IFERROR(
                                            IF(
                                                INDEX(
                                                    Insumos!C:C,
                                                    MATCH(
                                                        A774&amp;B774,
                                                        Insumos!I:I,
                                                        0)
                                                )="Equipamento",
                                                INDEX(
                                                    Insumos!F:F,
                                                    MATCH(
                                                        A774&amp;B774,
                                                        Insumos!I:I,
                                                        0)
                                                ),
                                                0
                                            ),
                                            "Não encontrado"),
                                        IFERROR(
                                            INDEX(O:O,
                                                MATCH(
                                                    A774&amp;B774,AG:AG,
                                                    0)
                                            ),
                                            "Não encontrado")
                                    )</f>
        <v>0</v>
      </c>
      <c r="O774" s="72">
        <f t="shared" ref="O774:O781" si="436">N774*G774/1</f>
        <v>0</v>
      </c>
      <c r="P774" s="72">
        <f>IF(
                        C774="INSUMO",
                                        IFERROR(
                                            IF(
                                                INDEX(
                                                    Insumos!C:C,
                                                    MATCH(
                                                        A774&amp;B774,
                                                        Insumos!I:I,
                                                        0)
                                                )="Transporte",
                                                INDEX(
                                                    Insumos!F:F,
                                                    MATCH(
                                                        A774&amp;B774,
                                                        Insumos!I:I,
                                                        0)
                                                ),
                                                0
                                            ),
                                            "Não encontrado"),
                                        IFERROR(
                                            INDEX(Q:Q,
                                                MATCH(
                                                    A774&amp;B774,AG:AG,
                                                    0)
                                            ),
                                            "Não encontrado")
                                    )</f>
        <v>0</v>
      </c>
      <c r="Q774" s="72">
        <f t="shared" ref="Q774:Q781" si="437">P774*G774/1</f>
        <v>0</v>
      </c>
      <c r="R774" s="72">
        <f>IF(
                        C774="INSUMO",
                                        IFERROR(
                                            IF(
                                                INDEX(
                                                    Insumos!C:C,
                                                    MATCH(
                                                        A774&amp;B774,
                                                        Insumos!I:I,
                                                        0)
                                                )="Terceirizados",
                                                INDEX(
                                                    Insumos!F:F,
                                                    MATCH(
                                                        A774&amp;B774,
                                                        Insumos!I:I,
                                                        0)
                                                ),
                                                0
                                            ),
                                            "Não encontrado"),
                                        IFERROR(
                                            INDEX(S:S,
                                                MATCH(
                                                    A774&amp;B774,AG:AG,
                                                    0)
                                            ),
                                            "Não encontrado")
                                    )</f>
        <v>0</v>
      </c>
      <c r="S774" s="72">
        <f t="shared" ref="S774:S781" si="438">R774*G774/1</f>
        <v>0</v>
      </c>
      <c r="T774" s="72">
        <f>IF(
                        C774="INSUMO",
                                        IFERROR(
                                            IF(
                                                INDEX(
                                                    Insumos!C:C,
                                                    MATCH(
                                                        A774&amp;B774,
                                                        Insumos!I:I,
                                                        0)
                                                )="Comissionamento",
                                                INDEX(
                                                    Insumos!F:F,
                                                    MATCH(
                                                        A774&amp;B774,
                                                        Insumos!I:I,
                                                        0)
                                                ),
                                                0
                                            ),
                                            "Não encontrado"),
                                        IFERROR(
                                            INDEX(U:U,
                                                MATCH(
                                                    A774&amp;B774,AG:AG,
                                                    0)
                                            ),
                                            "Não encontrado")
                                    )</f>
        <v>0</v>
      </c>
      <c r="U774" s="72">
        <f t="shared" ref="U774:U781" si="439">T774*G774/1</f>
        <v>0</v>
      </c>
      <c r="V774" s="72">
        <f>IF(
                        C774="INSUMO",
                                        IFERROR(
                                            IF(
                                                INDEX(
                                                    Insumos!C:C,
                                                    MATCH(
                                                        A774&amp;B774,
                                                        Insumos!I:I,
                                                        0)
                                                )="Verba",
                                                INDEX(
                                                    Insumos!F:F,
                                                    MATCH(
                                                        A774&amp;B774,
                                                        Insumos!I:I,
                                                        0)
                                                ),
                                                0
                                            ),
                                            "Não encontrado"),
                                        IFERROR(
                                            INDEX(W:W,
                                                MATCH(
                                                    A774&amp;B774,AG:AG,
                                                    0)
                                            ),
                                            "Não encontrado")
                                    )</f>
        <v>0</v>
      </c>
      <c r="W774" s="72">
        <f t="shared" ref="W774:W781" si="440">V774*G774/1</f>
        <v>0</v>
      </c>
      <c r="X774" s="72">
        <f>IF(
                        C774="INSUMO",
                                        IFERROR(
                                            IF(
                                                INDEX(
                                                    Insumos!C:C,
                                                    MATCH(
                                                        A774&amp;B774,
                                                        Insumos!I:I,
                                                        0)
                                                )="Outro",
                                                INDEX(
                                                    Insumos!F:F,
                                                    MATCH(
                                                        A774&amp;B774,
                                                        Insumos!I:I,
                                                        0)
                                                ),
                                                0
                                            ),
                                            "Não encontrado"),
                                        IFERROR(
                                            INDEX(Y:Y,
                                                MATCH(
                                                    A774&amp;B774,AG:AG,
                                                    0)
                                            ),
                                            "Não encontrado")
                                    )</f>
        <v>0</v>
      </c>
      <c r="Y774" s="72">
        <f t="shared" ref="Y774:Y781" si="441">X774*G774/1</f>
        <v>0</v>
      </c>
      <c r="Z774" s="72">
        <f>IF(
                            C774="INSUMO",
                            IFERROR(
                                INDEX(
                                    Insumos!F:F,
                                    MATCH(
                                        A774&amp;B774,
                                        Insumos!I:I,
                                        0)
                                ),
                                "Não encontrado"),
                            IFERROR(
                                INDEX(AA:AA,
                                    MATCH(
                                        A774&amp;B774,AG:AG,
                                        0)
                                ),
                                "Não encontrado")
                        )</f>
        <v>0.36560520000000002</v>
      </c>
      <c r="AA774" s="72">
        <f t="shared" ref="AA774:AA781" si="442">G774*Z774</f>
        <v>0.36560520000000002</v>
      </c>
      <c r="AB774" s="73"/>
      <c r="AC774" s="73"/>
      <c r="AD774" s="70" t="s">
        <v>39</v>
      </c>
      <c r="AE774" s="74"/>
      <c r="AF774" s="74"/>
    </row>
    <row r="775" spans="1:33" x14ac:dyDescent="0.25">
      <c r="A775" s="138" t="s">
        <v>813</v>
      </c>
      <c r="B775" s="60" t="s">
        <v>38</v>
      </c>
      <c r="C775" s="61" t="s">
        <v>45</v>
      </c>
      <c r="D775" s="62" t="s">
        <v>40</v>
      </c>
      <c r="E775" s="62" t="s">
        <v>814</v>
      </c>
      <c r="F775" s="63" t="s">
        <v>90</v>
      </c>
      <c r="G775" s="63">
        <v>1</v>
      </c>
      <c r="H775" s="64">
        <f>IF(
                        C775="INSUMO",
                                        IFERROR(
                                            IF(
                                                INDEX(
                                                    Insumos!C:C,
                                                    MATCH(
                                                        A775&amp;B775,
                                                        Insumos!I:I,
                                                        0)
                                                )="Material",
                                                INDEX(
                                                    Insumos!F:F,
                                                    MATCH(
                                                        A775&amp;B775,
                                                        Insumos!I:I,
                                                        0)
                                                ),
                                                0
                                            ),
                                            "Não encontrado"),
                                        IFERROR(
                                            INDEX(I:I,
                                                MATCH(
                                                    A775&amp;B775,AG:AG,
                                                    0)
                                            ),
                                            "Não encontrado")
                                    )</f>
        <v>0</v>
      </c>
      <c r="I775" s="64">
        <f t="shared" si="433"/>
        <v>0</v>
      </c>
      <c r="J775" s="64">
        <f t="shared" si="434"/>
        <v>1.52</v>
      </c>
      <c r="K775" s="64">
        <f t="shared" si="434"/>
        <v>1.52</v>
      </c>
      <c r="L775" s="64">
        <f>IF(
                        C775="INSUMO",
                                        IFERROR(
                                            IF(
                                                INDEX(
                                                    Insumos!C:C,
                                                    MATCH(
                                                        A775&amp;B775,
                                                        Insumos!I:I,
                                                        0)
                                                )="Mao_obra",
                                                INDEX(
                                                    Insumos!F:F,
                                                    MATCH(
                                                        A775&amp;B775,
                                                        Insumos!I:I,
                                                        0)
                                                ),
                                                0
                                            ),
                                            "Não encontrado"),
                                        IFERROR(
                                            INDEX(M:M,
                                                MATCH(
                                                    A775&amp;B775,AG:AG,
                                                    0)
                                            ),
                                            "Não encontrado")
                                    )</f>
        <v>0</v>
      </c>
      <c r="M775" s="64">
        <f t="shared" si="435"/>
        <v>0</v>
      </c>
      <c r="N775" s="64">
        <f>IF(
                        C775="INSUMO",
                                        IFERROR(
                                            IF(
                                                INDEX(
                                                    Insumos!C:C,
                                                    MATCH(
                                                        A775&amp;B775,
                                                        Insumos!I:I,
                                                        0)
                                                )="Equipamento",
                                                INDEX(
                                                    Insumos!F:F,
                                                    MATCH(
                                                        A775&amp;B775,
                                                        Insumos!I:I,
                                                        0)
                                                ),
                                                0
                                            ),
                                            "Não encontrado"),
                                        IFERROR(
                                            INDEX(O:O,
                                                MATCH(
                                                    A775&amp;B775,AG:AG,
                                                    0)
                                            ),
                                            "Não encontrado")
                                    )</f>
        <v>0</v>
      </c>
      <c r="O775" s="64">
        <f t="shared" si="436"/>
        <v>0</v>
      </c>
      <c r="P775" s="64">
        <f>IF(
                        C775="INSUMO",
                                        IFERROR(
                                            IF(
                                                INDEX(
                                                    Insumos!C:C,
                                                    MATCH(
                                                        A775&amp;B775,
                                                        Insumos!I:I,
                                                        0)
                                                )="Transporte",
                                                INDEX(
                                                    Insumos!F:F,
                                                    MATCH(
                                                        A775&amp;B775,
                                                        Insumos!I:I,
                                                        0)
                                                ),
                                                0
                                            ),
                                            "Não encontrado"),
                                        IFERROR(
                                            INDEX(Q:Q,
                                                MATCH(
                                                    A775&amp;B775,AG:AG,
                                                    0)
                                            ),
                                            "Não encontrado")
                                    )</f>
        <v>0</v>
      </c>
      <c r="Q775" s="64">
        <f t="shared" si="437"/>
        <v>0</v>
      </c>
      <c r="R775" s="64">
        <f>IF(
                        C775="INSUMO",
                                        IFERROR(
                                            IF(
                                                INDEX(
                                                    Insumos!C:C,
                                                    MATCH(
                                                        A775&amp;B775,
                                                        Insumos!I:I,
                                                        0)
                                                )="Terceirizados",
                                                INDEX(
                                                    Insumos!F:F,
                                                    MATCH(
                                                        A775&amp;B775,
                                                        Insumos!I:I,
                                                        0)
                                                ),
                                                0
                                            ),
                                            "Não encontrado"),
                                        IFERROR(
                                            INDEX(S:S,
                                                MATCH(
                                                    A775&amp;B775,AG:AG,
                                                    0)
                                            ),
                                            "Não encontrado")
                                    )</f>
        <v>0</v>
      </c>
      <c r="S775" s="64">
        <f t="shared" si="438"/>
        <v>0</v>
      </c>
      <c r="T775" s="64">
        <f>IF(
                        C775="INSUMO",
                                        IFERROR(
                                            IF(
                                                INDEX(
                                                    Insumos!C:C,
                                                    MATCH(
                                                        A775&amp;B775,
                                                        Insumos!I:I,
                                                        0)
                                                )="Comissionamento",
                                                INDEX(
                                                    Insumos!F:F,
                                                    MATCH(
                                                        A775&amp;B775,
                                                        Insumos!I:I,
                                                        0)
                                                ),
                                                0
                                            ),
                                            "Não encontrado"),
                                        IFERROR(
                                            INDEX(U:U,
                                                MATCH(
                                                    A775&amp;B775,AG:AG,
                                                    0)
                                            ),
                                            "Não encontrado")
                                    )</f>
        <v>0</v>
      </c>
      <c r="U775" s="64">
        <f t="shared" si="439"/>
        <v>0</v>
      </c>
      <c r="V775" s="64">
        <f>IF(
                        C775="INSUMO",
                                        IFERROR(
                                            IF(
                                                INDEX(
                                                    Insumos!C:C,
                                                    MATCH(
                                                        A775&amp;B775,
                                                        Insumos!I:I,
                                                        0)
                                                )="Verba",
                                                INDEX(
                                                    Insumos!F:F,
                                                    MATCH(
                                                        A775&amp;B775,
                                                        Insumos!I:I,
                                                        0)
                                                ),
                                                0
                                            ),
                                            "Não encontrado"),
                                        IFERROR(
                                            INDEX(W:W,
                                                MATCH(
                                                    A775&amp;B775,AG:AG,
                                                    0)
                                            ),
                                            "Não encontrado")
                                    )</f>
        <v>0</v>
      </c>
      <c r="W775" s="64">
        <f t="shared" si="440"/>
        <v>0</v>
      </c>
      <c r="X775" s="64">
        <f>IF(
                        C775="INSUMO",
                                        IFERROR(
                                            IF(
                                                INDEX(
                                                    Insumos!C:C,
                                                    MATCH(
                                                        A775&amp;B775,
                                                        Insumos!I:I,
                                                        0)
                                                )="Outro",
                                                INDEX(
                                                    Insumos!F:F,
                                                    MATCH(
                                                        A775&amp;B775,
                                                        Insumos!I:I,
                                                        0)
                                                ),
                                                0
                                            ),
                                            "Não encontrado"),
                                        IFERROR(
                                            INDEX(Y:Y,
                                                MATCH(
                                                    A775&amp;B775,AG:AG,
                                                    0)
                                            ),
                                            "Não encontrado")
                                    )</f>
        <v>1.52</v>
      </c>
      <c r="Y775" s="64">
        <f t="shared" si="441"/>
        <v>1.52</v>
      </c>
      <c r="Z775" s="64">
        <f>IF(
                            C775="INSUMO",
                            IFERROR(
                                INDEX(
                                    Insumos!F:F,
                                    MATCH(
                                        A775&amp;B775,
                                        Insumos!I:I,
                                        0)
                                ),
                                "Não encontrado"),
                            IFERROR(
                                INDEX(AA:AA,
                                    MATCH(
                                        A775&amp;B775,AG:AG,
                                        0)
                                ),
                                "Não encontrado")
                        )</f>
        <v>1.52</v>
      </c>
      <c r="AA775" s="64">
        <f t="shared" si="442"/>
        <v>1.52</v>
      </c>
      <c r="AB775" s="65"/>
      <c r="AC775" s="65"/>
      <c r="AD775" s="62" t="s">
        <v>39</v>
      </c>
      <c r="AE775" s="66"/>
      <c r="AF775" s="66"/>
    </row>
    <row r="776" spans="1:33" x14ac:dyDescent="0.25">
      <c r="A776" s="137" t="s">
        <v>815</v>
      </c>
      <c r="B776" s="68" t="s">
        <v>38</v>
      </c>
      <c r="C776" s="69" t="s">
        <v>45</v>
      </c>
      <c r="D776" s="70" t="s">
        <v>40</v>
      </c>
      <c r="E776" s="70" t="s">
        <v>816</v>
      </c>
      <c r="F776" s="71" t="s">
        <v>90</v>
      </c>
      <c r="G776" s="71">
        <v>1</v>
      </c>
      <c r="H776" s="72">
        <f>IF(
                        C776="INSUMO",
                                        IFERROR(
                                            IF(
                                                INDEX(
                                                    Insumos!C:C,
                                                    MATCH(
                                                        A776&amp;B776,
                                                        Insumos!I:I,
                                                        0)
                                                )="Material",
                                                INDEX(
                                                    Insumos!F:F,
                                                    MATCH(
                                                        A776&amp;B776,
                                                        Insumos!I:I,
                                                        0)
                                                ),
                                                0
                                            ),
                                            "Não encontrado"),
                                        IFERROR(
                                            INDEX(I:I,
                                                MATCH(
                                                    A776&amp;B776,AG:AG,
                                                    0)
                                            ),
                                            "Não encontrado")
                                    )</f>
        <v>0</v>
      </c>
      <c r="I776" s="72">
        <f t="shared" si="433"/>
        <v>0</v>
      </c>
      <c r="J776" s="72">
        <f t="shared" si="434"/>
        <v>0.3</v>
      </c>
      <c r="K776" s="72">
        <f t="shared" si="434"/>
        <v>0.3</v>
      </c>
      <c r="L776" s="72">
        <f>IF(
                        C776="INSUMO",
                                        IFERROR(
                                            IF(
                                                INDEX(
                                                    Insumos!C:C,
                                                    MATCH(
                                                        A776&amp;B776,
                                                        Insumos!I:I,
                                                        0)
                                                )="Mao_obra",
                                                INDEX(
                                                    Insumos!F:F,
                                                    MATCH(
                                                        A776&amp;B776,
                                                        Insumos!I:I,
                                                        0)
                                                ),
                                                0
                                            ),
                                            "Não encontrado"),
                                        IFERROR(
                                            INDEX(M:M,
                                                MATCH(
                                                    A776&amp;B776,AG:AG,
                                                    0)
                                            ),
                                            "Não encontrado")
                                    )</f>
        <v>0</v>
      </c>
      <c r="M776" s="72">
        <f t="shared" si="435"/>
        <v>0</v>
      </c>
      <c r="N776" s="72">
        <f>IF(
                        C776="INSUMO",
                                        IFERROR(
                                            IF(
                                                INDEX(
                                                    Insumos!C:C,
                                                    MATCH(
                                                        A776&amp;B776,
                                                        Insumos!I:I,
                                                        0)
                                                )="Equipamento",
                                                INDEX(
                                                    Insumos!F:F,
                                                    MATCH(
                                                        A776&amp;B776,
                                                        Insumos!I:I,
                                                        0)
                                                ),
                                                0
                                            ),
                                            "Não encontrado"),
                                        IFERROR(
                                            INDEX(O:O,
                                                MATCH(
                                                    A776&amp;B776,AG:AG,
                                                    0)
                                            ),
                                            "Não encontrado")
                                    )</f>
        <v>0</v>
      </c>
      <c r="O776" s="72">
        <f t="shared" si="436"/>
        <v>0</v>
      </c>
      <c r="P776" s="72">
        <f>IF(
                        C776="INSUMO",
                                        IFERROR(
                                            IF(
                                                INDEX(
                                                    Insumos!C:C,
                                                    MATCH(
                                                        A776&amp;B776,
                                                        Insumos!I:I,
                                                        0)
                                                )="Transporte",
                                                INDEX(
                                                    Insumos!F:F,
                                                    MATCH(
                                                        A776&amp;B776,
                                                        Insumos!I:I,
                                                        0)
                                                ),
                                                0
                                            ),
                                            "Não encontrado"),
                                        IFERROR(
                                            INDEX(Q:Q,
                                                MATCH(
                                                    A776&amp;B776,AG:AG,
                                                    0)
                                            ),
                                            "Não encontrado")
                                    )</f>
        <v>0</v>
      </c>
      <c r="Q776" s="72">
        <f t="shared" si="437"/>
        <v>0</v>
      </c>
      <c r="R776" s="72">
        <f>IF(
                        C776="INSUMO",
                                        IFERROR(
                                            IF(
                                                INDEX(
                                                    Insumos!C:C,
                                                    MATCH(
                                                        A776&amp;B776,
                                                        Insumos!I:I,
                                                        0)
                                                )="Terceirizados",
                                                INDEX(
                                                    Insumos!F:F,
                                                    MATCH(
                                                        A776&amp;B776,
                                                        Insumos!I:I,
                                                        0)
                                                ),
                                                0
                                            ),
                                            "Não encontrado"),
                                        IFERROR(
                                            INDEX(S:S,
                                                MATCH(
                                                    A776&amp;B776,AG:AG,
                                                    0)
                                            ),
                                            "Não encontrado")
                                    )</f>
        <v>0</v>
      </c>
      <c r="S776" s="72">
        <f t="shared" si="438"/>
        <v>0</v>
      </c>
      <c r="T776" s="72">
        <f>IF(
                        C776="INSUMO",
                                        IFERROR(
                                            IF(
                                                INDEX(
                                                    Insumos!C:C,
                                                    MATCH(
                                                        A776&amp;B776,
                                                        Insumos!I:I,
                                                        0)
                                                )="Comissionamento",
                                                INDEX(
                                                    Insumos!F:F,
                                                    MATCH(
                                                        A776&amp;B776,
                                                        Insumos!I:I,
                                                        0)
                                                ),
                                                0
                                            ),
                                            "Não encontrado"),
                                        IFERROR(
                                            INDEX(U:U,
                                                MATCH(
                                                    A776&amp;B776,AG:AG,
                                                    0)
                                            ),
                                            "Não encontrado")
                                    )</f>
        <v>0</v>
      </c>
      <c r="U776" s="72">
        <f t="shared" si="439"/>
        <v>0</v>
      </c>
      <c r="V776" s="72">
        <f>IF(
                        C776="INSUMO",
                                        IFERROR(
                                            IF(
                                                INDEX(
                                                    Insumos!C:C,
                                                    MATCH(
                                                        A776&amp;B776,
                                                        Insumos!I:I,
                                                        0)
                                                )="Verba",
                                                INDEX(
                                                    Insumos!F:F,
                                                    MATCH(
                                                        A776&amp;B776,
                                                        Insumos!I:I,
                                                        0)
                                                ),
                                                0
                                            ),
                                            "Não encontrado"),
                                        IFERROR(
                                            INDEX(W:W,
                                                MATCH(
                                                    A776&amp;B776,AG:AG,
                                                    0)
                                            ),
                                            "Não encontrado")
                                    )</f>
        <v>0</v>
      </c>
      <c r="W776" s="72">
        <f t="shared" si="440"/>
        <v>0</v>
      </c>
      <c r="X776" s="72">
        <f>IF(
                        C776="INSUMO",
                                        IFERROR(
                                            IF(
                                                INDEX(
                                                    Insumos!C:C,
                                                    MATCH(
                                                        A776&amp;B776,
                                                        Insumos!I:I,
                                                        0)
                                                )="Outro",
                                                INDEX(
                                                    Insumos!F:F,
                                                    MATCH(
                                                        A776&amp;B776,
                                                        Insumos!I:I,
                                                        0)
                                                ),
                                                0
                                            ),
                                            "Não encontrado"),
                                        IFERROR(
                                            INDEX(Y:Y,
                                                MATCH(
                                                    A776&amp;B776,AG:AG,
                                                    0)
                                            ),
                                            "Não encontrado")
                                    )</f>
        <v>0.3</v>
      </c>
      <c r="Y776" s="72">
        <f t="shared" si="441"/>
        <v>0.3</v>
      </c>
      <c r="Z776" s="72">
        <f>IF(
                            C776="INSUMO",
                            IFERROR(
                                INDEX(
                                    Insumos!F:F,
                                    MATCH(
                                        A776&amp;B776,
                                        Insumos!I:I,
                                        0)
                                ),
                                "Não encontrado"),
                            IFERROR(
                                INDEX(AA:AA,
                                    MATCH(
                                        A776&amp;B776,AG:AG,
                                        0)
                                ),
                                "Não encontrado")
                        )</f>
        <v>0.3</v>
      </c>
      <c r="AA776" s="72">
        <f t="shared" si="442"/>
        <v>0.3</v>
      </c>
      <c r="AB776" s="73"/>
      <c r="AC776" s="73"/>
      <c r="AD776" s="70" t="s">
        <v>39</v>
      </c>
      <c r="AE776" s="74"/>
      <c r="AF776" s="74"/>
    </row>
    <row r="777" spans="1:33" x14ac:dyDescent="0.25">
      <c r="A777" s="138" t="s">
        <v>801</v>
      </c>
      <c r="B777" s="60" t="s">
        <v>38</v>
      </c>
      <c r="C777" s="61" t="s">
        <v>45</v>
      </c>
      <c r="D777" s="62" t="s">
        <v>40</v>
      </c>
      <c r="E777" s="62" t="s">
        <v>802</v>
      </c>
      <c r="F777" s="63" t="s">
        <v>90</v>
      </c>
      <c r="G777" s="63">
        <v>1</v>
      </c>
      <c r="H777" s="64">
        <f>IF(
                        C777="INSUMO",
                                        IFERROR(
                                            IF(
                                                INDEX(
                                                    Insumos!C:C,
                                                    MATCH(
                                                        A777&amp;B777,
                                                        Insumos!I:I,
                                                        0)
                                                )="Material",
                                                INDEX(
                                                    Insumos!F:F,
                                                    MATCH(
                                                        A777&amp;B777,
                                                        Insumos!I:I,
                                                        0)
                                                ),
                                                0
                                            ),
                                            "Não encontrado"),
                                        IFERROR(
                                            INDEX(I:I,
                                                MATCH(
                                                    A777&amp;B777,AG:AG,
                                                    0)
                                            ),
                                            "Não encontrado")
                                    )</f>
        <v>0</v>
      </c>
      <c r="I777" s="64">
        <f t="shared" si="433"/>
        <v>0</v>
      </c>
      <c r="J777" s="64">
        <f t="shared" si="434"/>
        <v>0.11</v>
      </c>
      <c r="K777" s="64">
        <f t="shared" si="434"/>
        <v>0.11</v>
      </c>
      <c r="L777" s="64">
        <f>IF(
                        C777="INSUMO",
                                        IFERROR(
                                            IF(
                                                INDEX(
                                                    Insumos!C:C,
                                                    MATCH(
                                                        A777&amp;B777,
                                                        Insumos!I:I,
                                                        0)
                                                )="Mao_obra",
                                                INDEX(
                                                    Insumos!F:F,
                                                    MATCH(
                                                        A777&amp;B777,
                                                        Insumos!I:I,
                                                        0)
                                                ),
                                                0
                                            ),
                                            "Não encontrado"),
                                        IFERROR(
                                            INDEX(M:M,
                                                MATCH(
                                                    A777&amp;B777,AG:AG,
                                                    0)
                                            ),
                                            "Não encontrado")
                                    )</f>
        <v>0</v>
      </c>
      <c r="M777" s="64">
        <f t="shared" si="435"/>
        <v>0</v>
      </c>
      <c r="N777" s="64">
        <f>IF(
                        C777="INSUMO",
                                        IFERROR(
                                            IF(
                                                INDEX(
                                                    Insumos!C:C,
                                                    MATCH(
                                                        A777&amp;B777,
                                                        Insumos!I:I,
                                                        0)
                                                )="Equipamento",
                                                INDEX(
                                                    Insumos!F:F,
                                                    MATCH(
                                                        A777&amp;B777,
                                                        Insumos!I:I,
                                                        0)
                                                ),
                                                0
                                            ),
                                            "Não encontrado"),
                                        IFERROR(
                                            INDEX(O:O,
                                                MATCH(
                                                    A777&amp;B777,AG:AG,
                                                    0)
                                            ),
                                            "Não encontrado")
                                    )</f>
        <v>0</v>
      </c>
      <c r="O777" s="64">
        <f t="shared" si="436"/>
        <v>0</v>
      </c>
      <c r="P777" s="64">
        <f>IF(
                        C777="INSUMO",
                                        IFERROR(
                                            IF(
                                                INDEX(
                                                    Insumos!C:C,
                                                    MATCH(
                                                        A777&amp;B777,
                                                        Insumos!I:I,
                                                        0)
                                                )="Transporte",
                                                INDEX(
                                                    Insumos!F:F,
                                                    MATCH(
                                                        A777&amp;B777,
                                                        Insumos!I:I,
                                                        0)
                                                ),
                                                0
                                            ),
                                            "Não encontrado"),
                                        IFERROR(
                                            INDEX(Q:Q,
                                                MATCH(
                                                    A777&amp;B777,AG:AG,
                                                    0)
                                            ),
                                            "Não encontrado")
                                    )</f>
        <v>0</v>
      </c>
      <c r="Q777" s="64">
        <f t="shared" si="437"/>
        <v>0</v>
      </c>
      <c r="R777" s="64">
        <f>IF(
                        C777="INSUMO",
                                        IFERROR(
                                            IF(
                                                INDEX(
                                                    Insumos!C:C,
                                                    MATCH(
                                                        A777&amp;B777,
                                                        Insumos!I:I,
                                                        0)
                                                )="Terceirizados",
                                                INDEX(
                                                    Insumos!F:F,
                                                    MATCH(
                                                        A777&amp;B777,
                                                        Insumos!I:I,
                                                        0)
                                                ),
                                                0
                                            ),
                                            "Não encontrado"),
                                        IFERROR(
                                            INDEX(S:S,
                                                MATCH(
                                                    A777&amp;B777,AG:AG,
                                                    0)
                                            ),
                                            "Não encontrado")
                                    )</f>
        <v>0</v>
      </c>
      <c r="S777" s="64">
        <f t="shared" si="438"/>
        <v>0</v>
      </c>
      <c r="T777" s="64">
        <f>IF(
                        C777="INSUMO",
                                        IFERROR(
                                            IF(
                                                INDEX(
                                                    Insumos!C:C,
                                                    MATCH(
                                                        A777&amp;B777,
                                                        Insumos!I:I,
                                                        0)
                                                )="Comissionamento",
                                                INDEX(
                                                    Insumos!F:F,
                                                    MATCH(
                                                        A777&amp;B777,
                                                        Insumos!I:I,
                                                        0)
                                                ),
                                                0
                                            ),
                                            "Não encontrado"),
                                        IFERROR(
                                            INDEX(U:U,
                                                MATCH(
                                                    A777&amp;B777,AG:AG,
                                                    0)
                                            ),
                                            "Não encontrado")
                                    )</f>
        <v>0</v>
      </c>
      <c r="U777" s="64">
        <f t="shared" si="439"/>
        <v>0</v>
      </c>
      <c r="V777" s="64">
        <f>IF(
                        C777="INSUMO",
                                        IFERROR(
                                            IF(
                                                INDEX(
                                                    Insumos!C:C,
                                                    MATCH(
                                                        A777&amp;B777,
                                                        Insumos!I:I,
                                                        0)
                                                )="Verba",
                                                INDEX(
                                                    Insumos!F:F,
                                                    MATCH(
                                                        A777&amp;B777,
                                                        Insumos!I:I,
                                                        0)
                                                ),
                                                0
                                            ),
                                            "Não encontrado"),
                                        IFERROR(
                                            INDEX(W:W,
                                                MATCH(
                                                    A777&amp;B777,AG:AG,
                                                    0)
                                            ),
                                            "Não encontrado")
                                    )</f>
        <v>0</v>
      </c>
      <c r="W777" s="64">
        <f t="shared" si="440"/>
        <v>0</v>
      </c>
      <c r="X777" s="64">
        <f>IF(
                        C777="INSUMO",
                                        IFERROR(
                                            IF(
                                                INDEX(
                                                    Insumos!C:C,
                                                    MATCH(
                                                        A777&amp;B777,
                                                        Insumos!I:I,
                                                        0)
                                                )="Outro",
                                                INDEX(
                                                    Insumos!F:F,
                                                    MATCH(
                                                        A777&amp;B777,
                                                        Insumos!I:I,
                                                        0)
                                                ),
                                                0
                                            ),
                                            "Não encontrado"),
                                        IFERROR(
                                            INDEX(Y:Y,
                                                MATCH(
                                                    A777&amp;B777,AG:AG,
                                                    0)
                                            ),
                                            "Não encontrado")
                                    )</f>
        <v>0.11</v>
      </c>
      <c r="Y777" s="64">
        <f t="shared" si="441"/>
        <v>0.11</v>
      </c>
      <c r="Z777" s="64">
        <f>IF(
                            C777="INSUMO",
                            IFERROR(
                                INDEX(
                                    Insumos!F:F,
                                    MATCH(
                                        A777&amp;B777,
                                        Insumos!I:I,
                                        0)
                                ),
                                "Não encontrado"),
                            IFERROR(
                                INDEX(AA:AA,
                                    MATCH(
                                        A777&amp;B777,AG:AG,
                                        0)
                                ),
                                "Não encontrado")
                        )</f>
        <v>0.11</v>
      </c>
      <c r="AA777" s="64">
        <f t="shared" si="442"/>
        <v>0.11</v>
      </c>
      <c r="AB777" s="65"/>
      <c r="AC777" s="65"/>
      <c r="AD777" s="62" t="s">
        <v>39</v>
      </c>
      <c r="AE777" s="66"/>
      <c r="AF777" s="66"/>
    </row>
    <row r="778" spans="1:33" x14ac:dyDescent="0.25">
      <c r="A778" s="137" t="s">
        <v>803</v>
      </c>
      <c r="B778" s="68" t="s">
        <v>38</v>
      </c>
      <c r="C778" s="69" t="s">
        <v>45</v>
      </c>
      <c r="D778" s="70" t="s">
        <v>40</v>
      </c>
      <c r="E778" s="70" t="s">
        <v>804</v>
      </c>
      <c r="F778" s="71" t="s">
        <v>90</v>
      </c>
      <c r="G778" s="71">
        <v>1</v>
      </c>
      <c r="H778" s="72">
        <f>IF(
                        C778="INSUMO",
                                        IFERROR(
                                            IF(
                                                INDEX(
                                                    Insumos!C:C,
                                                    MATCH(
                                                        A778&amp;B778,
                                                        Insumos!I:I,
                                                        0)
                                                )="Material",
                                                INDEX(
                                                    Insumos!F:F,
                                                    MATCH(
                                                        A778&amp;B778,
                                                        Insumos!I:I,
                                                        0)
                                                ),
                                                0
                                            ),
                                            "Não encontrado"),
                                        IFERROR(
                                            INDEX(I:I,
                                                MATCH(
                                                    A778&amp;B778,AG:AG,
                                                    0)
                                            ),
                                            "Não encontrado")
                                    )</f>
        <v>0</v>
      </c>
      <c r="I778" s="72">
        <f t="shared" si="433"/>
        <v>0</v>
      </c>
      <c r="J778" s="72">
        <f t="shared" si="434"/>
        <v>1.65</v>
      </c>
      <c r="K778" s="72">
        <f t="shared" si="434"/>
        <v>1.65</v>
      </c>
      <c r="L778" s="72">
        <f>IF(
                        C778="INSUMO",
                                        IFERROR(
                                            IF(
                                                INDEX(
                                                    Insumos!C:C,
                                                    MATCH(
                                                        A778&amp;B778,
                                                        Insumos!I:I,
                                                        0)
                                                )="Mao_obra",
                                                INDEX(
                                                    Insumos!F:F,
                                                    MATCH(
                                                        A778&amp;B778,
                                                        Insumos!I:I,
                                                        0)
                                                ),
                                                0
                                            ),
                                            "Não encontrado"),
                                        IFERROR(
                                            INDEX(M:M,
                                                MATCH(
                                                    A778&amp;B778,AG:AG,
                                                    0)
                                            ),
                                            "Não encontrado")
                                    )</f>
        <v>0</v>
      </c>
      <c r="M778" s="72">
        <f t="shared" si="435"/>
        <v>0</v>
      </c>
      <c r="N778" s="72">
        <f>IF(
                        C778="INSUMO",
                                        IFERROR(
                                            IF(
                                                INDEX(
                                                    Insumos!C:C,
                                                    MATCH(
                                                        A778&amp;B778,
                                                        Insumos!I:I,
                                                        0)
                                                )="Equipamento",
                                                INDEX(
                                                    Insumos!F:F,
                                                    MATCH(
                                                        A778&amp;B778,
                                                        Insumos!I:I,
                                                        0)
                                                ),
                                                0
                                            ),
                                            "Não encontrado"),
                                        IFERROR(
                                            INDEX(O:O,
                                                MATCH(
                                                    A778&amp;B778,AG:AG,
                                                    0)
                                            ),
                                            "Não encontrado")
                                    )</f>
        <v>0</v>
      </c>
      <c r="O778" s="72">
        <f t="shared" si="436"/>
        <v>0</v>
      </c>
      <c r="P778" s="72">
        <f>IF(
                        C778="INSUMO",
                                        IFERROR(
                                            IF(
                                                INDEX(
                                                    Insumos!C:C,
                                                    MATCH(
                                                        A778&amp;B778,
                                                        Insumos!I:I,
                                                        0)
                                                )="Transporte",
                                                INDEX(
                                                    Insumos!F:F,
                                                    MATCH(
                                                        A778&amp;B778,
                                                        Insumos!I:I,
                                                        0)
                                                ),
                                                0
                                            ),
                                            "Não encontrado"),
                                        IFERROR(
                                            INDEX(Q:Q,
                                                MATCH(
                                                    A778&amp;B778,AG:AG,
                                                    0)
                                            ),
                                            "Não encontrado")
                                    )</f>
        <v>0</v>
      </c>
      <c r="Q778" s="72">
        <f t="shared" si="437"/>
        <v>0</v>
      </c>
      <c r="R778" s="72">
        <f>IF(
                        C778="INSUMO",
                                        IFERROR(
                                            IF(
                                                INDEX(
                                                    Insumos!C:C,
                                                    MATCH(
                                                        A778&amp;B778,
                                                        Insumos!I:I,
                                                        0)
                                                )="Terceirizados",
                                                INDEX(
                                                    Insumos!F:F,
                                                    MATCH(
                                                        A778&amp;B778,
                                                        Insumos!I:I,
                                                        0)
                                                ),
                                                0
                                            ),
                                            "Não encontrado"),
                                        IFERROR(
                                            INDEX(S:S,
                                                MATCH(
                                                    A778&amp;B778,AG:AG,
                                                    0)
                                            ),
                                            "Não encontrado")
                                    )</f>
        <v>0</v>
      </c>
      <c r="S778" s="72">
        <f t="shared" si="438"/>
        <v>0</v>
      </c>
      <c r="T778" s="72">
        <f>IF(
                        C778="INSUMO",
                                        IFERROR(
                                            IF(
                                                INDEX(
                                                    Insumos!C:C,
                                                    MATCH(
                                                        A778&amp;B778,
                                                        Insumos!I:I,
                                                        0)
                                                )="Comissionamento",
                                                INDEX(
                                                    Insumos!F:F,
                                                    MATCH(
                                                        A778&amp;B778,
                                                        Insumos!I:I,
                                                        0)
                                                ),
                                                0
                                            ),
                                            "Não encontrado"),
                                        IFERROR(
                                            INDEX(U:U,
                                                MATCH(
                                                    A778&amp;B778,AG:AG,
                                                    0)
                                            ),
                                            "Não encontrado")
                                    )</f>
        <v>0</v>
      </c>
      <c r="U778" s="72">
        <f t="shared" si="439"/>
        <v>0</v>
      </c>
      <c r="V778" s="72">
        <f>IF(
                        C778="INSUMO",
                                        IFERROR(
                                            IF(
                                                INDEX(
                                                    Insumos!C:C,
                                                    MATCH(
                                                        A778&amp;B778,
                                                        Insumos!I:I,
                                                        0)
                                                )="Verba",
                                                INDEX(
                                                    Insumos!F:F,
                                                    MATCH(
                                                        A778&amp;B778,
                                                        Insumos!I:I,
                                                        0)
                                                ),
                                                0
                                            ),
                                            "Não encontrado"),
                                        IFERROR(
                                            INDEX(W:W,
                                                MATCH(
                                                    A778&amp;B778,AG:AG,
                                                    0)
                                            ),
                                            "Não encontrado")
                                    )</f>
        <v>0</v>
      </c>
      <c r="W778" s="72">
        <f t="shared" si="440"/>
        <v>0</v>
      </c>
      <c r="X778" s="72">
        <f>IF(
                        C778="INSUMO",
                                        IFERROR(
                                            IF(
                                                INDEX(
                                                    Insumos!C:C,
                                                    MATCH(
                                                        A778&amp;B778,
                                                        Insumos!I:I,
                                                        0)
                                                )="Outro",
                                                INDEX(
                                                    Insumos!F:F,
                                                    MATCH(
                                                        A778&amp;B778,
                                                        Insumos!I:I,
                                                        0)
                                                ),
                                                0
                                            ),
                                            "Não encontrado"),
                                        IFERROR(
                                            INDEX(Y:Y,
                                                MATCH(
                                                    A778&amp;B778,AG:AG,
                                                    0)
                                            ),
                                            "Não encontrado")
                                    )</f>
        <v>1.65</v>
      </c>
      <c r="Y778" s="72">
        <f t="shared" si="441"/>
        <v>1.65</v>
      </c>
      <c r="Z778" s="72">
        <f>IF(
                            C778="INSUMO",
                            IFERROR(
                                INDEX(
                                    Insumos!F:F,
                                    MATCH(
                                        A778&amp;B778,
                                        Insumos!I:I,
                                        0)
                                ),
                                "Não encontrado"),
                            IFERROR(
                                INDEX(AA:AA,
                                    MATCH(
                                        A778&amp;B778,AG:AG,
                                        0)
                                ),
                                "Não encontrado")
                        )</f>
        <v>1.65</v>
      </c>
      <c r="AA778" s="72">
        <f t="shared" si="442"/>
        <v>1.65</v>
      </c>
      <c r="AB778" s="73"/>
      <c r="AC778" s="73"/>
      <c r="AD778" s="70" t="s">
        <v>39</v>
      </c>
      <c r="AE778" s="74"/>
      <c r="AF778" s="74"/>
    </row>
    <row r="779" spans="1:33" x14ac:dyDescent="0.25">
      <c r="A779" s="138" t="s">
        <v>805</v>
      </c>
      <c r="B779" s="60" t="s">
        <v>38</v>
      </c>
      <c r="C779" s="61" t="s">
        <v>45</v>
      </c>
      <c r="D779" s="62" t="s">
        <v>40</v>
      </c>
      <c r="E779" s="62" t="s">
        <v>806</v>
      </c>
      <c r="F779" s="63" t="s">
        <v>90</v>
      </c>
      <c r="G779" s="63">
        <v>1</v>
      </c>
      <c r="H779" s="64">
        <f>IF(
                        C779="INSUMO",
                                        IFERROR(
                                            IF(
                                                INDEX(
                                                    Insumos!C:C,
                                                    MATCH(
                                                        A779&amp;B779,
                                                        Insumos!I:I,
                                                        0)
                                                )="Material",
                                                INDEX(
                                                    Insumos!F:F,
                                                    MATCH(
                                                        A779&amp;B779,
                                                        Insumos!I:I,
                                                        0)
                                                ),
                                                0
                                            ),
                                            "Não encontrado"),
                                        IFERROR(
                                            INDEX(I:I,
                                                MATCH(
                                                    A779&amp;B779,AG:AG,
                                                    0)
                                            ),
                                            "Não encontrado")
                                    )</f>
        <v>0</v>
      </c>
      <c r="I779" s="64">
        <f t="shared" si="433"/>
        <v>0</v>
      </c>
      <c r="J779" s="64">
        <f t="shared" si="434"/>
        <v>0.98</v>
      </c>
      <c r="K779" s="64">
        <f t="shared" si="434"/>
        <v>0.98</v>
      </c>
      <c r="L779" s="64">
        <f>IF(
                        C779="INSUMO",
                                        IFERROR(
                                            IF(
                                                INDEX(
                                                    Insumos!C:C,
                                                    MATCH(
                                                        A779&amp;B779,
                                                        Insumos!I:I,
                                                        0)
                                                )="Mao_obra",
                                                INDEX(
                                                    Insumos!F:F,
                                                    MATCH(
                                                        A779&amp;B779,
                                                        Insumos!I:I,
                                                        0)
                                                ),
                                                0
                                            ),
                                            "Não encontrado"),
                                        IFERROR(
                                            INDEX(M:M,
                                                MATCH(
                                                    A779&amp;B779,AG:AG,
                                                    0)
                                            ),
                                            "Não encontrado")
                                    )</f>
        <v>0</v>
      </c>
      <c r="M779" s="64">
        <f t="shared" si="435"/>
        <v>0</v>
      </c>
      <c r="N779" s="64">
        <f>IF(
                        C779="INSUMO",
                                        IFERROR(
                                            IF(
                                                INDEX(
                                                    Insumos!C:C,
                                                    MATCH(
                                                        A779&amp;B779,
                                                        Insumos!I:I,
                                                        0)
                                                )="Equipamento",
                                                INDEX(
                                                    Insumos!F:F,
                                                    MATCH(
                                                        A779&amp;B779,
                                                        Insumos!I:I,
                                                        0)
                                                ),
                                                0
                                            ),
                                            "Não encontrado"),
                                        IFERROR(
                                            INDEX(O:O,
                                                MATCH(
                                                    A779&amp;B779,AG:AG,
                                                    0)
                                            ),
                                            "Não encontrado")
                                    )</f>
        <v>0</v>
      </c>
      <c r="O779" s="64">
        <f t="shared" si="436"/>
        <v>0</v>
      </c>
      <c r="P779" s="64">
        <f>IF(
                        C779="INSUMO",
                                        IFERROR(
                                            IF(
                                                INDEX(
                                                    Insumos!C:C,
                                                    MATCH(
                                                        A779&amp;B779,
                                                        Insumos!I:I,
                                                        0)
                                                )="Transporte",
                                                INDEX(
                                                    Insumos!F:F,
                                                    MATCH(
                                                        A779&amp;B779,
                                                        Insumos!I:I,
                                                        0)
                                                ),
                                                0
                                            ),
                                            "Não encontrado"),
                                        IFERROR(
                                            INDEX(Q:Q,
                                                MATCH(
                                                    A779&amp;B779,AG:AG,
                                                    0)
                                            ),
                                            "Não encontrado")
                                    )</f>
        <v>0</v>
      </c>
      <c r="Q779" s="64">
        <f t="shared" si="437"/>
        <v>0</v>
      </c>
      <c r="R779" s="64">
        <f>IF(
                        C779="INSUMO",
                                        IFERROR(
                                            IF(
                                                INDEX(
                                                    Insumos!C:C,
                                                    MATCH(
                                                        A779&amp;B779,
                                                        Insumos!I:I,
                                                        0)
                                                )="Terceirizados",
                                                INDEX(
                                                    Insumos!F:F,
                                                    MATCH(
                                                        A779&amp;B779,
                                                        Insumos!I:I,
                                                        0)
                                                ),
                                                0
                                            ),
                                            "Não encontrado"),
                                        IFERROR(
                                            INDEX(S:S,
                                                MATCH(
                                                    A779&amp;B779,AG:AG,
                                                    0)
                                            ),
                                            "Não encontrado")
                                    )</f>
        <v>0</v>
      </c>
      <c r="S779" s="64">
        <f t="shared" si="438"/>
        <v>0</v>
      </c>
      <c r="T779" s="64">
        <f>IF(
                        C779="INSUMO",
                                        IFERROR(
                                            IF(
                                                INDEX(
                                                    Insumos!C:C,
                                                    MATCH(
                                                        A779&amp;B779,
                                                        Insumos!I:I,
                                                        0)
                                                )="Comissionamento",
                                                INDEX(
                                                    Insumos!F:F,
                                                    MATCH(
                                                        A779&amp;B779,
                                                        Insumos!I:I,
                                                        0)
                                                ),
                                                0
                                            ),
                                            "Não encontrado"),
                                        IFERROR(
                                            INDEX(U:U,
                                                MATCH(
                                                    A779&amp;B779,AG:AG,
                                                    0)
                                            ),
                                            "Não encontrado")
                                    )</f>
        <v>0</v>
      </c>
      <c r="U779" s="64">
        <f t="shared" si="439"/>
        <v>0</v>
      </c>
      <c r="V779" s="64">
        <f>IF(
                        C779="INSUMO",
                                        IFERROR(
                                            IF(
                                                INDEX(
                                                    Insumos!C:C,
                                                    MATCH(
                                                        A779&amp;B779,
                                                        Insumos!I:I,
                                                        0)
                                                )="Verba",
                                                INDEX(
                                                    Insumos!F:F,
                                                    MATCH(
                                                        A779&amp;B779,
                                                        Insumos!I:I,
                                                        0)
                                                ),
                                                0
                                            ),
                                            "Não encontrado"),
                                        IFERROR(
                                            INDEX(W:W,
                                                MATCH(
                                                    A779&amp;B779,AG:AG,
                                                    0)
                                            ),
                                            "Não encontrado")
                                    )</f>
        <v>0</v>
      </c>
      <c r="W779" s="64">
        <f t="shared" si="440"/>
        <v>0</v>
      </c>
      <c r="X779" s="64">
        <f>IF(
                        C779="INSUMO",
                                        IFERROR(
                                            IF(
                                                INDEX(
                                                    Insumos!C:C,
                                                    MATCH(
                                                        A779&amp;B779,
                                                        Insumos!I:I,
                                                        0)
                                                )="Outro",
                                                INDEX(
                                                    Insumos!F:F,
                                                    MATCH(
                                                        A779&amp;B779,
                                                        Insumos!I:I,
                                                        0)
                                                ),
                                                0
                                            ),
                                            "Não encontrado"),
                                        IFERROR(
                                            INDEX(Y:Y,
                                                MATCH(
                                                    A779&amp;B779,AG:AG,
                                                    0)
                                            ),
                                            "Não encontrado")
                                    )</f>
        <v>0.98</v>
      </c>
      <c r="Y779" s="64">
        <f t="shared" si="441"/>
        <v>0.98</v>
      </c>
      <c r="Z779" s="64">
        <f>IF(
                            C779="INSUMO",
                            IFERROR(
                                INDEX(
                                    Insumos!F:F,
                                    MATCH(
                                        A779&amp;B779,
                                        Insumos!I:I,
                                        0)
                                ),
                                "Não encontrado"),
                            IFERROR(
                                INDEX(AA:AA,
                                    MATCH(
                                        A779&amp;B779,AG:AG,
                                        0)
                                ),
                                "Não encontrado")
                        )</f>
        <v>0.98</v>
      </c>
      <c r="AA779" s="64">
        <f t="shared" si="442"/>
        <v>0.98</v>
      </c>
      <c r="AB779" s="65"/>
      <c r="AC779" s="65"/>
      <c r="AD779" s="62" t="s">
        <v>39</v>
      </c>
      <c r="AE779" s="66"/>
      <c r="AF779" s="66"/>
    </row>
    <row r="780" spans="1:33" x14ac:dyDescent="0.25">
      <c r="A780" s="137" t="s">
        <v>807</v>
      </c>
      <c r="B780" s="68" t="s">
        <v>38</v>
      </c>
      <c r="C780" s="69" t="s">
        <v>45</v>
      </c>
      <c r="D780" s="70" t="s">
        <v>40</v>
      </c>
      <c r="E780" s="70" t="s">
        <v>808</v>
      </c>
      <c r="F780" s="71" t="s">
        <v>90</v>
      </c>
      <c r="G780" s="71">
        <v>1</v>
      </c>
      <c r="H780" s="72">
        <f>IF(
                        C780="INSUMO",
                                        IFERROR(
                                            IF(
                                                INDEX(
                                                    Insumos!C:C,
                                                    MATCH(
                                                        A780&amp;B780,
                                                        Insumos!I:I,
                                                        0)
                                                )="Material",
                                                INDEX(
                                                    Insumos!F:F,
                                                    MATCH(
                                                        A780&amp;B780,
                                                        Insumos!I:I,
                                                        0)
                                                ),
                                                0
                                            ),
                                            "Não encontrado"),
                                        IFERROR(
                                            INDEX(I:I,
                                                MATCH(
                                                    A780&amp;B780,AG:AG,
                                                    0)
                                            ),
                                            "Não encontrado")
                                    )</f>
        <v>0</v>
      </c>
      <c r="I780" s="72">
        <f t="shared" si="433"/>
        <v>0</v>
      </c>
      <c r="J780" s="72">
        <f t="shared" si="434"/>
        <v>0.01</v>
      </c>
      <c r="K780" s="72">
        <f t="shared" si="434"/>
        <v>0.01</v>
      </c>
      <c r="L780" s="72">
        <f>IF(
                        C780="INSUMO",
                                        IFERROR(
                                            IF(
                                                INDEX(
                                                    Insumos!C:C,
                                                    MATCH(
                                                        A780&amp;B780,
                                                        Insumos!I:I,
                                                        0)
                                                )="Mao_obra",
                                                INDEX(
                                                    Insumos!F:F,
                                                    MATCH(
                                                        A780&amp;B780,
                                                        Insumos!I:I,
                                                        0)
                                                ),
                                                0
                                            ),
                                            "Não encontrado"),
                                        IFERROR(
                                            INDEX(M:M,
                                                MATCH(
                                                    A780&amp;B780,AG:AG,
                                                    0)
                                            ),
                                            "Não encontrado")
                                    )</f>
        <v>0</v>
      </c>
      <c r="M780" s="72">
        <f t="shared" si="435"/>
        <v>0</v>
      </c>
      <c r="N780" s="72">
        <f>IF(
                        C780="INSUMO",
                                        IFERROR(
                                            IF(
                                                INDEX(
                                                    Insumos!C:C,
                                                    MATCH(
                                                        A780&amp;B780,
                                                        Insumos!I:I,
                                                        0)
                                                )="Equipamento",
                                                INDEX(
                                                    Insumos!F:F,
                                                    MATCH(
                                                        A780&amp;B780,
                                                        Insumos!I:I,
                                                        0)
                                                ),
                                                0
                                            ),
                                            "Não encontrado"),
                                        IFERROR(
                                            INDEX(O:O,
                                                MATCH(
                                                    A780&amp;B780,AG:AG,
                                                    0)
                                            ),
                                            "Não encontrado")
                                    )</f>
        <v>0</v>
      </c>
      <c r="O780" s="72">
        <f t="shared" si="436"/>
        <v>0</v>
      </c>
      <c r="P780" s="72">
        <f>IF(
                        C780="INSUMO",
                                        IFERROR(
                                            IF(
                                                INDEX(
                                                    Insumos!C:C,
                                                    MATCH(
                                                        A780&amp;B780,
                                                        Insumos!I:I,
                                                        0)
                                                )="Transporte",
                                                INDEX(
                                                    Insumos!F:F,
                                                    MATCH(
                                                        A780&amp;B780,
                                                        Insumos!I:I,
                                                        0)
                                                ),
                                                0
                                            ),
                                            "Não encontrado"),
                                        IFERROR(
                                            INDEX(Q:Q,
                                                MATCH(
                                                    A780&amp;B780,AG:AG,
                                                    0)
                                            ),
                                            "Não encontrado")
                                    )</f>
        <v>0</v>
      </c>
      <c r="Q780" s="72">
        <f t="shared" si="437"/>
        <v>0</v>
      </c>
      <c r="R780" s="72">
        <f>IF(
                        C780="INSUMO",
                                        IFERROR(
                                            IF(
                                                INDEX(
                                                    Insumos!C:C,
                                                    MATCH(
                                                        A780&amp;B780,
                                                        Insumos!I:I,
                                                        0)
                                                )="Terceirizados",
                                                INDEX(
                                                    Insumos!F:F,
                                                    MATCH(
                                                        A780&amp;B780,
                                                        Insumos!I:I,
                                                        0)
                                                ),
                                                0
                                            ),
                                            "Não encontrado"),
                                        IFERROR(
                                            INDEX(S:S,
                                                MATCH(
                                                    A780&amp;B780,AG:AG,
                                                    0)
                                            ),
                                            "Não encontrado")
                                    )</f>
        <v>0</v>
      </c>
      <c r="S780" s="72">
        <f t="shared" si="438"/>
        <v>0</v>
      </c>
      <c r="T780" s="72">
        <f>IF(
                        C780="INSUMO",
                                        IFERROR(
                                            IF(
                                                INDEX(
                                                    Insumos!C:C,
                                                    MATCH(
                                                        A780&amp;B780,
                                                        Insumos!I:I,
                                                        0)
                                                )="Comissionamento",
                                                INDEX(
                                                    Insumos!F:F,
                                                    MATCH(
                                                        A780&amp;B780,
                                                        Insumos!I:I,
                                                        0)
                                                ),
                                                0
                                            ),
                                            "Não encontrado"),
                                        IFERROR(
                                            INDEX(U:U,
                                                MATCH(
                                                    A780&amp;B780,AG:AG,
                                                    0)
                                            ),
                                            "Não encontrado")
                                    )</f>
        <v>0</v>
      </c>
      <c r="U780" s="72">
        <f t="shared" si="439"/>
        <v>0</v>
      </c>
      <c r="V780" s="72">
        <f>IF(
                        C780="INSUMO",
                                        IFERROR(
                                            IF(
                                                INDEX(
                                                    Insumos!C:C,
                                                    MATCH(
                                                        A780&amp;B780,
                                                        Insumos!I:I,
                                                        0)
                                                )="Verba",
                                                INDEX(
                                                    Insumos!F:F,
                                                    MATCH(
                                                        A780&amp;B780,
                                                        Insumos!I:I,
                                                        0)
                                                ),
                                                0
                                            ),
                                            "Não encontrado"),
                                        IFERROR(
                                            INDEX(W:W,
                                                MATCH(
                                                    A780&amp;B780,AG:AG,
                                                    0)
                                            ),
                                            "Não encontrado")
                                    )</f>
        <v>0</v>
      </c>
      <c r="W780" s="72">
        <f t="shared" si="440"/>
        <v>0</v>
      </c>
      <c r="X780" s="72">
        <f>IF(
                        C780="INSUMO",
                                        IFERROR(
                                            IF(
                                                INDEX(
                                                    Insumos!C:C,
                                                    MATCH(
                                                        A780&amp;B780,
                                                        Insumos!I:I,
                                                        0)
                                                )="Outro",
                                                INDEX(
                                                    Insumos!F:F,
                                                    MATCH(
                                                        A780&amp;B780,
                                                        Insumos!I:I,
                                                        0)
                                                ),
                                                0
                                            ),
                                            "Não encontrado"),
                                        IFERROR(
                                            INDEX(Y:Y,
                                                MATCH(
                                                    A780&amp;B780,AG:AG,
                                                    0)
                                            ),
                                            "Não encontrado")
                                    )</f>
        <v>0.01</v>
      </c>
      <c r="Y780" s="72">
        <f t="shared" si="441"/>
        <v>0.01</v>
      </c>
      <c r="Z780" s="72">
        <f>IF(
                            C780="INSUMO",
                            IFERROR(
                                INDEX(
                                    Insumos!F:F,
                                    MATCH(
                                        A780&amp;B780,
                                        Insumos!I:I,
                                        0)
                                ),
                                "Não encontrado"),
                            IFERROR(
                                INDEX(AA:AA,
                                    MATCH(
                                        A780&amp;B780,AG:AG,
                                        0)
                                ),
                                "Não encontrado")
                        )</f>
        <v>0.01</v>
      </c>
      <c r="AA780" s="72">
        <f t="shared" si="442"/>
        <v>0.01</v>
      </c>
      <c r="AB780" s="73"/>
      <c r="AC780" s="73"/>
      <c r="AD780" s="70" t="s">
        <v>39</v>
      </c>
      <c r="AE780" s="74"/>
      <c r="AF780" s="74"/>
    </row>
    <row r="781" spans="1:33" x14ac:dyDescent="0.25">
      <c r="A781" s="138" t="s">
        <v>843</v>
      </c>
      <c r="B781" s="60" t="s">
        <v>38</v>
      </c>
      <c r="C781" s="61" t="s">
        <v>45</v>
      </c>
      <c r="D781" s="62" t="s">
        <v>40</v>
      </c>
      <c r="E781" s="62" t="s">
        <v>844</v>
      </c>
      <c r="F781" s="63" t="s">
        <v>90</v>
      </c>
      <c r="G781" s="63">
        <v>1</v>
      </c>
      <c r="H781" s="64">
        <f>IF(
                        C781="INSUMO",
                                        IFERROR(
                                            IF(
                                                INDEX(
                                                    Insumos!C:C,
                                                    MATCH(
                                                        A781&amp;B781,
                                                        Insumos!I:I,
                                                        0)
                                                )="Material",
                                                INDEX(
                                                    Insumos!F:F,
                                                    MATCH(
                                                        A781&amp;B781,
                                                        Insumos!I:I,
                                                        0)
                                                ),
                                                0
                                            ),
                                            "Não encontrado"),
                                        IFERROR(
                                            INDEX(I:I,
                                                MATCH(
                                                    A781&amp;B781,AG:AG,
                                                    0)
                                            ),
                                            "Não encontrado")
                                    )</f>
        <v>0</v>
      </c>
      <c r="I781" s="64">
        <f t="shared" si="433"/>
        <v>0</v>
      </c>
      <c r="J781" s="64">
        <f t="shared" si="434"/>
        <v>24.77</v>
      </c>
      <c r="K781" s="64">
        <f t="shared" si="434"/>
        <v>24.77</v>
      </c>
      <c r="L781" s="64">
        <f>IF(
                        C781="INSUMO",
                                        IFERROR(
                                            IF(
                                                INDEX(
                                                    Insumos!C:C,
                                                    MATCH(
                                                        A781&amp;B781,
                                                        Insumos!I:I,
                                                        0)
                                                )="Mao_obra",
                                                INDEX(
                                                    Insumos!F:F,
                                                    MATCH(
                                                        A781&amp;B781,
                                                        Insumos!I:I,
                                                        0)
                                                ),
                                                0
                                            ),
                                            "Não encontrado"),
                                        IFERROR(
                                            INDEX(M:M,
                                                MATCH(
                                                    A781&amp;B781,AG:AG,
                                                    0)
                                            ),
                                            "Não encontrado")
                                    )</f>
        <v>24.77</v>
      </c>
      <c r="M781" s="64">
        <f t="shared" si="435"/>
        <v>24.77</v>
      </c>
      <c r="N781" s="64">
        <f>IF(
                        C781="INSUMO",
                                        IFERROR(
                                            IF(
                                                INDEX(
                                                    Insumos!C:C,
                                                    MATCH(
                                                        A781&amp;B781,
                                                        Insumos!I:I,
                                                        0)
                                                )="Equipamento",
                                                INDEX(
                                                    Insumos!F:F,
                                                    MATCH(
                                                        A781&amp;B781,
                                                        Insumos!I:I,
                                                        0)
                                                ),
                                                0
                                            ),
                                            "Não encontrado"),
                                        IFERROR(
                                            INDEX(O:O,
                                                MATCH(
                                                    A781&amp;B781,AG:AG,
                                                    0)
                                            ),
                                            "Não encontrado")
                                    )</f>
        <v>0</v>
      </c>
      <c r="O781" s="64">
        <f t="shared" si="436"/>
        <v>0</v>
      </c>
      <c r="P781" s="64">
        <f>IF(
                        C781="INSUMO",
                                        IFERROR(
                                            IF(
                                                INDEX(
                                                    Insumos!C:C,
                                                    MATCH(
                                                        A781&amp;B781,
                                                        Insumos!I:I,
                                                        0)
                                                )="Transporte",
                                                INDEX(
                                                    Insumos!F:F,
                                                    MATCH(
                                                        A781&amp;B781,
                                                        Insumos!I:I,
                                                        0)
                                                ),
                                                0
                                            ),
                                            "Não encontrado"),
                                        IFERROR(
                                            INDEX(Q:Q,
                                                MATCH(
                                                    A781&amp;B781,AG:AG,
                                                    0)
                                            ),
                                            "Não encontrado")
                                    )</f>
        <v>0</v>
      </c>
      <c r="Q781" s="64">
        <f t="shared" si="437"/>
        <v>0</v>
      </c>
      <c r="R781" s="64">
        <f>IF(
                        C781="INSUMO",
                                        IFERROR(
                                            IF(
                                                INDEX(
                                                    Insumos!C:C,
                                                    MATCH(
                                                        A781&amp;B781,
                                                        Insumos!I:I,
                                                        0)
                                                )="Terceirizados",
                                                INDEX(
                                                    Insumos!F:F,
                                                    MATCH(
                                                        A781&amp;B781,
                                                        Insumos!I:I,
                                                        0)
                                                ),
                                                0
                                            ),
                                            "Não encontrado"),
                                        IFERROR(
                                            INDEX(S:S,
                                                MATCH(
                                                    A781&amp;B781,AG:AG,
                                                    0)
                                            ),
                                            "Não encontrado")
                                    )</f>
        <v>0</v>
      </c>
      <c r="S781" s="64">
        <f t="shared" si="438"/>
        <v>0</v>
      </c>
      <c r="T781" s="64">
        <f>IF(
                        C781="INSUMO",
                                        IFERROR(
                                            IF(
                                                INDEX(
                                                    Insumos!C:C,
                                                    MATCH(
                                                        A781&amp;B781,
                                                        Insumos!I:I,
                                                        0)
                                                )="Comissionamento",
                                                INDEX(
                                                    Insumos!F:F,
                                                    MATCH(
                                                        A781&amp;B781,
                                                        Insumos!I:I,
                                                        0)
                                                ),
                                                0
                                            ),
                                            "Não encontrado"),
                                        IFERROR(
                                            INDEX(U:U,
                                                MATCH(
                                                    A781&amp;B781,AG:AG,
                                                    0)
                                            ),
                                            "Não encontrado")
                                    )</f>
        <v>0</v>
      </c>
      <c r="U781" s="64">
        <f t="shared" si="439"/>
        <v>0</v>
      </c>
      <c r="V781" s="64">
        <f>IF(
                        C781="INSUMO",
                                        IFERROR(
                                            IF(
                                                INDEX(
                                                    Insumos!C:C,
                                                    MATCH(
                                                        A781&amp;B781,
                                                        Insumos!I:I,
                                                        0)
                                                )="Verba",
                                                INDEX(
                                                    Insumos!F:F,
                                                    MATCH(
                                                        A781&amp;B781,
                                                        Insumos!I:I,
                                                        0)
                                                ),
                                                0
                                            ),
                                            "Não encontrado"),
                                        IFERROR(
                                            INDEX(W:W,
                                                MATCH(
                                                    A781&amp;B781,AG:AG,
                                                    0)
                                            ),
                                            "Não encontrado")
                                    )</f>
        <v>0</v>
      </c>
      <c r="W781" s="64">
        <f t="shared" si="440"/>
        <v>0</v>
      </c>
      <c r="X781" s="64">
        <f>IF(
                        C781="INSUMO",
                                        IFERROR(
                                            IF(
                                                INDEX(
                                                    Insumos!C:C,
                                                    MATCH(
                                                        A781&amp;B781,
                                                        Insumos!I:I,
                                                        0)
                                                )="Outro",
                                                INDEX(
                                                    Insumos!F:F,
                                                    MATCH(
                                                        A781&amp;B781,
                                                        Insumos!I:I,
                                                        0)
                                                ),
                                                0
                                            ),
                                            "Não encontrado"),
                                        IFERROR(
                                            INDEX(Y:Y,
                                                MATCH(
                                                    A781&amp;B781,AG:AG,
                                                    0)
                                            ),
                                            "Não encontrado")
                                    )</f>
        <v>0</v>
      </c>
      <c r="Y781" s="64">
        <f t="shared" si="441"/>
        <v>0</v>
      </c>
      <c r="Z781" s="64">
        <f>IF(
                            C781="INSUMO",
                            IFERROR(
                                INDEX(
                                    Insumos!F:F,
                                    MATCH(
                                        A781&amp;B781,
                                        Insumos!I:I,
                                        0)
                                ),
                                "Não encontrado"),
                            IFERROR(
                                INDEX(AA:AA,
                                    MATCH(
                                        A781&amp;B781,AG:AG,
                                        0)
                                ),
                                "Não encontrado")
                        )</f>
        <v>24.77</v>
      </c>
      <c r="AA781" s="64">
        <f t="shared" si="442"/>
        <v>24.77</v>
      </c>
      <c r="AB781" s="65"/>
      <c r="AC781" s="65"/>
      <c r="AD781" s="62" t="s">
        <v>39</v>
      </c>
      <c r="AE781" s="66"/>
      <c r="AF781" s="66"/>
    </row>
    <row r="782" spans="1:33" x14ac:dyDescent="0.25">
      <c r="A782" s="136" t="s">
        <v>831</v>
      </c>
      <c r="B782" s="51" t="s">
        <v>38</v>
      </c>
      <c r="C782" s="52" t="s">
        <v>39</v>
      </c>
      <c r="D782" s="53" t="s">
        <v>40</v>
      </c>
      <c r="E782" s="53" t="s">
        <v>832</v>
      </c>
      <c r="F782" s="54" t="s">
        <v>90</v>
      </c>
      <c r="G782" s="55"/>
      <c r="H782" s="56"/>
      <c r="I782" s="56">
        <f>SUM(I783:I783)</f>
        <v>0</v>
      </c>
      <c r="J782" s="56"/>
      <c r="K782" s="56">
        <f>SUM(K783:K783)</f>
        <v>1.7385708E-2</v>
      </c>
      <c r="L782" s="56"/>
      <c r="M782" s="56">
        <f>SUM(M783:M783)</f>
        <v>0</v>
      </c>
      <c r="N782" s="56"/>
      <c r="O782" s="56">
        <f>SUM(O783:O783)</f>
        <v>1.7385708E-2</v>
      </c>
      <c r="P782" s="56"/>
      <c r="Q782" s="56">
        <f>SUM(Q783:Q783)</f>
        <v>0</v>
      </c>
      <c r="R782" s="56"/>
      <c r="S782" s="56">
        <f>SUM(S783:S783)</f>
        <v>0</v>
      </c>
      <c r="T782" s="56"/>
      <c r="U782" s="56">
        <f>SUM(U783:U783)</f>
        <v>0</v>
      </c>
      <c r="V782" s="56"/>
      <c r="W782" s="56">
        <f>SUM(W783:W783)</f>
        <v>0</v>
      </c>
      <c r="X782" s="56"/>
      <c r="Y782" s="56">
        <f>SUM(Y783:Y783)</f>
        <v>0</v>
      </c>
      <c r="Z782" s="56"/>
      <c r="AA782" s="56">
        <f>SUM(AA783:AA783)</f>
        <v>1.7385708E-2</v>
      </c>
      <c r="AB782" s="57" t="s">
        <v>39</v>
      </c>
      <c r="AC782" s="57"/>
      <c r="AD782" s="53" t="s">
        <v>39</v>
      </c>
      <c r="AE782" s="58" t="s">
        <v>39</v>
      </c>
      <c r="AF782" s="58" t="s">
        <v>845</v>
      </c>
      <c r="AG782" t="str">
        <f>A782&amp;B782&amp;C782</f>
        <v>91689SINAPI</v>
      </c>
    </row>
    <row r="783" spans="1:33" x14ac:dyDescent="0.25">
      <c r="A783" s="137" t="s">
        <v>846</v>
      </c>
      <c r="B783" s="68" t="s">
        <v>38</v>
      </c>
      <c r="C783" s="69" t="s">
        <v>45</v>
      </c>
      <c r="D783" s="70" t="s">
        <v>40</v>
      </c>
      <c r="E783" s="70" t="s">
        <v>847</v>
      </c>
      <c r="F783" s="71" t="s">
        <v>78</v>
      </c>
      <c r="G783" s="71">
        <v>1.4800000000000001E-5</v>
      </c>
      <c r="H783" s="72">
        <f>IF(
                        C783="INSUMO",
                                        IFERROR(
                                            IF(
                                                INDEX(
                                                    Insumos!C:C,
                                                    MATCH(
                                                        A783&amp;B783,
                                                        Insumos!I:I,
                                                        0)
                                                )="Material",
                                                INDEX(
                                                    Insumos!F:F,
                                                    MATCH(
                                                        A783&amp;B783,
                                                        Insumos!I:I,
                                                        0)
                                                ),
                                                0
                                            ),
                                            "Não encontrado"),
                                        IFERROR(
                                            INDEX(I:I,
                                                MATCH(
                                                    A783&amp;B783,AG:AG,
                                                    0)
                                            ),
                                            "Não encontrado")
                                    )</f>
        <v>0</v>
      </c>
      <c r="I783" s="72">
        <f>H783*G783/1</f>
        <v>0</v>
      </c>
      <c r="J783" s="72">
        <f>T783 + N783 + L783 + X783 + R783 + P783 + V783</f>
        <v>1174.71</v>
      </c>
      <c r="K783" s="72">
        <f>U783 + O783 + M783 + Y783 + S783 + Q783 + W783</f>
        <v>1.7385708E-2</v>
      </c>
      <c r="L783" s="72">
        <f>IF(
                        C783="INSUMO",
                                        IFERROR(
                                            IF(
                                                INDEX(
                                                    Insumos!C:C,
                                                    MATCH(
                                                        A783&amp;B783,
                                                        Insumos!I:I,
                                                        0)
                                                )="Mao_obra",
                                                INDEX(
                                                    Insumos!F:F,
                                                    MATCH(
                                                        A783&amp;B783,
                                                        Insumos!I:I,
                                                        0)
                                                ),
                                                0
                                            ),
                                            "Não encontrado"),
                                        IFERROR(
                                            INDEX(M:M,
                                                MATCH(
                                                    A783&amp;B783,AG:AG,
                                                    0)
                                            ),
                                            "Não encontrado")
                                    )</f>
        <v>0</v>
      </c>
      <c r="M783" s="72">
        <f>L783*G783/1</f>
        <v>0</v>
      </c>
      <c r="N783" s="72">
        <f>IF(
                        C783="INSUMO",
                                        IFERROR(
                                            IF(
                                                INDEX(
                                                    Insumos!C:C,
                                                    MATCH(
                                                        A783&amp;B783,
                                                        Insumos!I:I,
                                                        0)
                                                )="Equipamento",
                                                INDEX(
                                                    Insumos!F:F,
                                                    MATCH(
                                                        A783&amp;B783,
                                                        Insumos!I:I,
                                                        0)
                                                ),
                                                0
                                            ),
                                            "Não encontrado"),
                                        IFERROR(
                                            INDEX(O:O,
                                                MATCH(
                                                    A783&amp;B783,AG:AG,
                                                    0)
                                            ),
                                            "Não encontrado")
                                    )</f>
        <v>1174.71</v>
      </c>
      <c r="O783" s="72">
        <f>N783*G783/1</f>
        <v>1.7385708E-2</v>
      </c>
      <c r="P783" s="72">
        <f>IF(
                        C783="INSUMO",
                                        IFERROR(
                                            IF(
                                                INDEX(
                                                    Insumos!C:C,
                                                    MATCH(
                                                        A783&amp;B783,
                                                        Insumos!I:I,
                                                        0)
                                                )="Transporte",
                                                INDEX(
                                                    Insumos!F:F,
                                                    MATCH(
                                                        A783&amp;B783,
                                                        Insumos!I:I,
                                                        0)
                                                ),
                                                0
                                            ),
                                            "Não encontrado"),
                                        IFERROR(
                                            INDEX(Q:Q,
                                                MATCH(
                                                    A783&amp;B783,AG:AG,
                                                    0)
                                            ),
                                            "Não encontrado")
                                    )</f>
        <v>0</v>
      </c>
      <c r="Q783" s="72">
        <f>P783*G783/1</f>
        <v>0</v>
      </c>
      <c r="R783" s="72">
        <f>IF(
                        C783="INSUMO",
                                        IFERROR(
                                            IF(
                                                INDEX(
                                                    Insumos!C:C,
                                                    MATCH(
                                                        A783&amp;B783,
                                                        Insumos!I:I,
                                                        0)
                                                )="Terceirizados",
                                                INDEX(
                                                    Insumos!F:F,
                                                    MATCH(
                                                        A783&amp;B783,
                                                        Insumos!I:I,
                                                        0)
                                                ),
                                                0
                                            ),
                                            "Não encontrado"),
                                        IFERROR(
                                            INDEX(S:S,
                                                MATCH(
                                                    A783&amp;B783,AG:AG,
                                                    0)
                                            ),
                                            "Não encontrado")
                                    )</f>
        <v>0</v>
      </c>
      <c r="S783" s="72">
        <f>R783*G783/1</f>
        <v>0</v>
      </c>
      <c r="T783" s="72">
        <f>IF(
                        C783="INSUMO",
                                        IFERROR(
                                            IF(
                                                INDEX(
                                                    Insumos!C:C,
                                                    MATCH(
                                                        A783&amp;B783,
                                                        Insumos!I:I,
                                                        0)
                                                )="Comissionamento",
                                                INDEX(
                                                    Insumos!F:F,
                                                    MATCH(
                                                        A783&amp;B783,
                                                        Insumos!I:I,
                                                        0)
                                                ),
                                                0
                                            ),
                                            "Não encontrado"),
                                        IFERROR(
                                            INDEX(U:U,
                                                MATCH(
                                                    A783&amp;B783,AG:AG,
                                                    0)
                                            ),
                                            "Não encontrado")
                                    )</f>
        <v>0</v>
      </c>
      <c r="U783" s="72">
        <f>T783*G783/1</f>
        <v>0</v>
      </c>
      <c r="V783" s="72">
        <f>IF(
                        C783="INSUMO",
                                        IFERROR(
                                            IF(
                                                INDEX(
                                                    Insumos!C:C,
                                                    MATCH(
                                                        A783&amp;B783,
                                                        Insumos!I:I,
                                                        0)
                                                )="Verba",
                                                INDEX(
                                                    Insumos!F:F,
                                                    MATCH(
                                                        A783&amp;B783,
                                                        Insumos!I:I,
                                                        0)
                                                ),
                                                0
                                            ),
                                            "Não encontrado"),
                                        IFERROR(
                                            INDEX(W:W,
                                                MATCH(
                                                    A783&amp;B783,AG:AG,
                                                    0)
                                            ),
                                            "Não encontrado")
                                    )</f>
        <v>0</v>
      </c>
      <c r="W783" s="72">
        <f>V783*G783/1</f>
        <v>0</v>
      </c>
      <c r="X783" s="72">
        <f>IF(
                        C783="INSUMO",
                                        IFERROR(
                                            IF(
                                                INDEX(
                                                    Insumos!C:C,
                                                    MATCH(
                                                        A783&amp;B783,
                                                        Insumos!I:I,
                                                        0)
                                                )="Outro",
                                                INDEX(
                                                    Insumos!F:F,
                                                    MATCH(
                                                        A783&amp;B783,
                                                        Insumos!I:I,
                                                        0)
                                                ),
                                                0
                                            ),
                                            "Não encontrado"),
                                        IFERROR(
                                            INDEX(Y:Y,
                                                MATCH(
                                                    A783&amp;B783,AG:AG,
                                                    0)
                                            ),
                                            "Não encontrado")
                                    )</f>
        <v>0</v>
      </c>
      <c r="Y783" s="72">
        <f>X783*G783/1</f>
        <v>0</v>
      </c>
      <c r="Z783" s="72">
        <f>IF(
                            C783="INSUMO",
                            IFERROR(
                                INDEX(
                                    Insumos!F:F,
                                    MATCH(
                                        A783&amp;B783,
                                        Insumos!I:I,
                                        0)
                                ),
                                "Não encontrado"),
                            IFERROR(
                                INDEX(AA:AA,
                                    MATCH(
                                        A783&amp;B783,AG:AG,
                                        0)
                                ),
                                "Não encontrado")
                        )</f>
        <v>1174.71</v>
      </c>
      <c r="AA783" s="72">
        <f>G783*Z783</f>
        <v>1.7385708E-2</v>
      </c>
      <c r="AB783" s="73"/>
      <c r="AC783" s="73"/>
      <c r="AD783" s="70" t="s">
        <v>39</v>
      </c>
      <c r="AE783" s="74"/>
      <c r="AF783" s="74"/>
    </row>
    <row r="784" spans="1:33" x14ac:dyDescent="0.25">
      <c r="A784" s="136" t="s">
        <v>833</v>
      </c>
      <c r="B784" s="51" t="s">
        <v>38</v>
      </c>
      <c r="C784" s="52" t="s">
        <v>39</v>
      </c>
      <c r="D784" s="53" t="s">
        <v>40</v>
      </c>
      <c r="E784" s="53" t="s">
        <v>834</v>
      </c>
      <c r="F784" s="54" t="s">
        <v>90</v>
      </c>
      <c r="G784" s="55"/>
      <c r="H784" s="56"/>
      <c r="I784" s="56">
        <f>SUM(I785:I785)</f>
        <v>0</v>
      </c>
      <c r="J784" s="56"/>
      <c r="K784" s="56">
        <f>SUM(K785:K785)</f>
        <v>8.4579120000000008E-2</v>
      </c>
      <c r="L784" s="56"/>
      <c r="M784" s="56">
        <f>SUM(M785:M785)</f>
        <v>0</v>
      </c>
      <c r="N784" s="56"/>
      <c r="O784" s="56">
        <f>SUM(O785:O785)</f>
        <v>8.4579120000000008E-2</v>
      </c>
      <c r="P784" s="56"/>
      <c r="Q784" s="56">
        <f>SUM(Q785:Q785)</f>
        <v>0</v>
      </c>
      <c r="R784" s="56"/>
      <c r="S784" s="56">
        <f>SUM(S785:S785)</f>
        <v>0</v>
      </c>
      <c r="T784" s="56"/>
      <c r="U784" s="56">
        <f>SUM(U785:U785)</f>
        <v>0</v>
      </c>
      <c r="V784" s="56"/>
      <c r="W784" s="56">
        <f>SUM(W785:W785)</f>
        <v>0</v>
      </c>
      <c r="X784" s="56"/>
      <c r="Y784" s="56">
        <f>SUM(Y785:Y785)</f>
        <v>0</v>
      </c>
      <c r="Z784" s="56"/>
      <c r="AA784" s="56">
        <f>SUM(AA785:AA785)</f>
        <v>8.4579120000000008E-2</v>
      </c>
      <c r="AB784" s="57" t="s">
        <v>39</v>
      </c>
      <c r="AC784" s="57"/>
      <c r="AD784" s="53" t="s">
        <v>39</v>
      </c>
      <c r="AE784" s="58" t="s">
        <v>39</v>
      </c>
      <c r="AF784" s="58" t="s">
        <v>845</v>
      </c>
      <c r="AG784" t="str">
        <f>A784&amp;B784&amp;C784</f>
        <v>91688SINAPI</v>
      </c>
    </row>
    <row r="785" spans="1:33" x14ac:dyDescent="0.25">
      <c r="A785" s="137" t="s">
        <v>846</v>
      </c>
      <c r="B785" s="68" t="s">
        <v>38</v>
      </c>
      <c r="C785" s="69" t="s">
        <v>45</v>
      </c>
      <c r="D785" s="70" t="s">
        <v>40</v>
      </c>
      <c r="E785" s="70" t="s">
        <v>847</v>
      </c>
      <c r="F785" s="71" t="s">
        <v>78</v>
      </c>
      <c r="G785" s="71">
        <v>7.2000000000000002E-5</v>
      </c>
      <c r="H785" s="72">
        <f>IF(
                        C785="INSUMO",
                                        IFERROR(
                                            IF(
                                                INDEX(
                                                    Insumos!C:C,
                                                    MATCH(
                                                        A785&amp;B785,
                                                        Insumos!I:I,
                                                        0)
                                                )="Material",
                                                INDEX(
                                                    Insumos!F:F,
                                                    MATCH(
                                                        A785&amp;B785,
                                                        Insumos!I:I,
                                                        0)
                                                ),
                                                0
                                            ),
                                            "Não encontrado"),
                                        IFERROR(
                                            INDEX(I:I,
                                                MATCH(
                                                    A785&amp;B785,AG:AG,
                                                    0)
                                            ),
                                            "Não encontrado")
                                    )</f>
        <v>0</v>
      </c>
      <c r="I785" s="72">
        <f>H785*G785/1</f>
        <v>0</v>
      </c>
      <c r="J785" s="72">
        <f>T785 + N785 + L785 + X785 + R785 + P785 + V785</f>
        <v>1174.71</v>
      </c>
      <c r="K785" s="72">
        <f>U785 + O785 + M785 + Y785 + S785 + Q785 + W785</f>
        <v>8.4579120000000008E-2</v>
      </c>
      <c r="L785" s="72">
        <f>IF(
                        C785="INSUMO",
                                        IFERROR(
                                            IF(
                                                INDEX(
                                                    Insumos!C:C,
                                                    MATCH(
                                                        A785&amp;B785,
                                                        Insumos!I:I,
                                                        0)
                                                )="Mao_obra",
                                                INDEX(
                                                    Insumos!F:F,
                                                    MATCH(
                                                        A785&amp;B785,
                                                        Insumos!I:I,
                                                        0)
                                                ),
                                                0
                                            ),
                                            "Não encontrado"),
                                        IFERROR(
                                            INDEX(M:M,
                                                MATCH(
                                                    A785&amp;B785,AG:AG,
                                                    0)
                                            ),
                                            "Não encontrado")
                                    )</f>
        <v>0</v>
      </c>
      <c r="M785" s="72">
        <f>L785*G785/1</f>
        <v>0</v>
      </c>
      <c r="N785" s="72">
        <f>IF(
                        C785="INSUMO",
                                        IFERROR(
                                            IF(
                                                INDEX(
                                                    Insumos!C:C,
                                                    MATCH(
                                                        A785&amp;B785,
                                                        Insumos!I:I,
                                                        0)
                                                )="Equipamento",
                                                INDEX(
                                                    Insumos!F:F,
                                                    MATCH(
                                                        A785&amp;B785,
                                                        Insumos!I:I,
                                                        0)
                                                ),
                                                0
                                            ),
                                            "Não encontrado"),
                                        IFERROR(
                                            INDEX(O:O,
                                                MATCH(
                                                    A785&amp;B785,AG:AG,
                                                    0)
                                            ),
                                            "Não encontrado")
                                    )</f>
        <v>1174.71</v>
      </c>
      <c r="O785" s="72">
        <f>N785*G785/1</f>
        <v>8.4579120000000008E-2</v>
      </c>
      <c r="P785" s="72">
        <f>IF(
                        C785="INSUMO",
                                        IFERROR(
                                            IF(
                                                INDEX(
                                                    Insumos!C:C,
                                                    MATCH(
                                                        A785&amp;B785,
                                                        Insumos!I:I,
                                                        0)
                                                )="Transporte",
                                                INDEX(
                                                    Insumos!F:F,
                                                    MATCH(
                                                        A785&amp;B785,
                                                        Insumos!I:I,
                                                        0)
                                                ),
                                                0
                                            ),
                                            "Não encontrado"),
                                        IFERROR(
                                            INDEX(Q:Q,
                                                MATCH(
                                                    A785&amp;B785,AG:AG,
                                                    0)
                                            ),
                                            "Não encontrado")
                                    )</f>
        <v>0</v>
      </c>
      <c r="Q785" s="72">
        <f>P785*G785/1</f>
        <v>0</v>
      </c>
      <c r="R785" s="72">
        <f>IF(
                        C785="INSUMO",
                                        IFERROR(
                                            IF(
                                                INDEX(
                                                    Insumos!C:C,
                                                    MATCH(
                                                        A785&amp;B785,
                                                        Insumos!I:I,
                                                        0)
                                                )="Terceirizados",
                                                INDEX(
                                                    Insumos!F:F,
                                                    MATCH(
                                                        A785&amp;B785,
                                                        Insumos!I:I,
                                                        0)
                                                ),
                                                0
                                            ),
                                            "Não encontrado"),
                                        IFERROR(
                                            INDEX(S:S,
                                                MATCH(
                                                    A785&amp;B785,AG:AG,
                                                    0)
                                            ),
                                            "Não encontrado")
                                    )</f>
        <v>0</v>
      </c>
      <c r="S785" s="72">
        <f>R785*G785/1</f>
        <v>0</v>
      </c>
      <c r="T785" s="72">
        <f>IF(
                        C785="INSUMO",
                                        IFERROR(
                                            IF(
                                                INDEX(
                                                    Insumos!C:C,
                                                    MATCH(
                                                        A785&amp;B785,
                                                        Insumos!I:I,
                                                        0)
                                                )="Comissionamento",
                                                INDEX(
                                                    Insumos!F:F,
                                                    MATCH(
                                                        A785&amp;B785,
                                                        Insumos!I:I,
                                                        0)
                                                ),
                                                0
                                            ),
                                            "Não encontrado"),
                                        IFERROR(
                                            INDEX(U:U,
                                                MATCH(
                                                    A785&amp;B785,AG:AG,
                                                    0)
                                            ),
                                            "Não encontrado")
                                    )</f>
        <v>0</v>
      </c>
      <c r="U785" s="72">
        <f>T785*G785/1</f>
        <v>0</v>
      </c>
      <c r="V785" s="72">
        <f>IF(
                        C785="INSUMO",
                                        IFERROR(
                                            IF(
                                                INDEX(
                                                    Insumos!C:C,
                                                    MATCH(
                                                        A785&amp;B785,
                                                        Insumos!I:I,
                                                        0)
                                                )="Verba",
                                                INDEX(
                                                    Insumos!F:F,
                                                    MATCH(
                                                        A785&amp;B785,
                                                        Insumos!I:I,
                                                        0)
                                                ),
                                                0
                                            ),
                                            "Não encontrado"),
                                        IFERROR(
                                            INDEX(W:W,
                                                MATCH(
                                                    A785&amp;B785,AG:AG,
                                                    0)
                                            ),
                                            "Não encontrado")
                                    )</f>
        <v>0</v>
      </c>
      <c r="W785" s="72">
        <f>V785*G785/1</f>
        <v>0</v>
      </c>
      <c r="X785" s="72">
        <f>IF(
                        C785="INSUMO",
                                        IFERROR(
                                            IF(
                                                INDEX(
                                                    Insumos!C:C,
                                                    MATCH(
                                                        A785&amp;B785,
                                                        Insumos!I:I,
                                                        0)
                                                )="Outro",
                                                INDEX(
                                                    Insumos!F:F,
                                                    MATCH(
                                                        A785&amp;B785,
                                                        Insumos!I:I,
                                                        0)
                                                ),
                                                0
                                            ),
                                            "Não encontrado"),
                                        IFERROR(
                                            INDEX(Y:Y,
                                                MATCH(
                                                    A785&amp;B785,AG:AG,
                                                    0)
                                            ),
                                            "Não encontrado")
                                    )</f>
        <v>0</v>
      </c>
      <c r="Y785" s="72">
        <f>X785*G785/1</f>
        <v>0</v>
      </c>
      <c r="Z785" s="72">
        <f>IF(
                            C785="INSUMO",
                            IFERROR(
                                INDEX(
                                    Insumos!F:F,
                                    MATCH(
                                        A785&amp;B785,
                                        Insumos!I:I,
                                        0)
                                ),
                                "Não encontrado"),
                            IFERROR(
                                INDEX(AA:AA,
                                    MATCH(
                                        A785&amp;B785,AG:AG,
                                        0)
                                ),
                                "Não encontrado")
                        )</f>
        <v>1174.71</v>
      </c>
      <c r="AA785" s="72">
        <f>G785*Z785</f>
        <v>8.4579120000000008E-2</v>
      </c>
      <c r="AB785" s="73"/>
      <c r="AC785" s="73"/>
      <c r="AD785" s="70" t="s">
        <v>39</v>
      </c>
      <c r="AE785" s="74"/>
      <c r="AF785" s="74"/>
    </row>
    <row r="786" spans="1:33" x14ac:dyDescent="0.25">
      <c r="A786" s="136" t="s">
        <v>835</v>
      </c>
      <c r="B786" s="51" t="s">
        <v>38</v>
      </c>
      <c r="C786" s="52" t="s">
        <v>39</v>
      </c>
      <c r="D786" s="53" t="s">
        <v>40</v>
      </c>
      <c r="E786" s="53" t="s">
        <v>836</v>
      </c>
      <c r="F786" s="54" t="s">
        <v>90</v>
      </c>
      <c r="G786" s="55"/>
      <c r="H786" s="56"/>
      <c r="I786" s="56">
        <f>SUM(I787:I794)</f>
        <v>0</v>
      </c>
      <c r="J786" s="56"/>
      <c r="K786" s="56">
        <f>SUM(K787:K794)</f>
        <v>40.519479000000004</v>
      </c>
      <c r="L786" s="56"/>
      <c r="M786" s="56">
        <f>SUM(M787:M794)</f>
        <v>36.769479000000004</v>
      </c>
      <c r="N786" s="56"/>
      <c r="O786" s="56">
        <f>SUM(O787:O794)</f>
        <v>0</v>
      </c>
      <c r="P786" s="56"/>
      <c r="Q786" s="56">
        <f>SUM(Q787:Q794)</f>
        <v>0</v>
      </c>
      <c r="R786" s="56"/>
      <c r="S786" s="56">
        <f>SUM(S787:S794)</f>
        <v>0</v>
      </c>
      <c r="T786" s="56"/>
      <c r="U786" s="56">
        <f>SUM(U787:U794)</f>
        <v>0</v>
      </c>
      <c r="V786" s="56"/>
      <c r="W786" s="56">
        <f>SUM(W787:W794)</f>
        <v>0</v>
      </c>
      <c r="X786" s="56"/>
      <c r="Y786" s="56">
        <f>SUM(Y787:Y794)</f>
        <v>3.7499999999999996</v>
      </c>
      <c r="Z786" s="56"/>
      <c r="AA786" s="56">
        <f>SUM(AA787:AA794)</f>
        <v>40.519479000000004</v>
      </c>
      <c r="AB786" s="57" t="s">
        <v>39</v>
      </c>
      <c r="AC786" s="57"/>
      <c r="AD786" s="53" t="s">
        <v>39</v>
      </c>
      <c r="AE786" s="58" t="s">
        <v>39</v>
      </c>
      <c r="AF786" s="58" t="s">
        <v>43</v>
      </c>
      <c r="AG786" t="str">
        <f>A786&amp;B786&amp;C786</f>
        <v>88297SINAPI</v>
      </c>
    </row>
    <row r="787" spans="1:33" x14ac:dyDescent="0.25">
      <c r="A787" s="137" t="s">
        <v>848</v>
      </c>
      <c r="B787" s="68" t="s">
        <v>38</v>
      </c>
      <c r="C787" s="69" t="s">
        <v>86</v>
      </c>
      <c r="D787" s="70" t="s">
        <v>40</v>
      </c>
      <c r="E787" s="70" t="s">
        <v>849</v>
      </c>
      <c r="F787" s="71" t="s">
        <v>90</v>
      </c>
      <c r="G787" s="71">
        <v>1</v>
      </c>
      <c r="H787" s="72">
        <f>IF(
                        C787="INSUMO",
                                        IFERROR(
                                            IF(
                                                INDEX(
                                                    Insumos!C:C,
                                                    MATCH(
                                                        A787&amp;B787,
                                                        Insumos!I:I,
                                                        0)
                                                )="Material",
                                                INDEX(
                                                    Insumos!F:F,
                                                    MATCH(
                                                        A787&amp;B787,
                                                        Insumos!I:I,
                                                        0)
                                                ),
                                                0
                                            ),
                                            "Não encontrado"),
                                        IFERROR(
                                            INDEX(I:I,
                                                MATCH(
                                                    A787&amp;B787,AG:AG,
                                                    0)
                                            ),
                                            "Não encontrado")
                                    )</f>
        <v>0</v>
      </c>
      <c r="I787" s="72">
        <f t="shared" ref="I787:I794" si="443">H787*G787/1</f>
        <v>0</v>
      </c>
      <c r="J787" s="72">
        <f t="shared" ref="J787:K794" si="444">T787 + N787 + L787 + X787 + R787 + P787 + V787</f>
        <v>0.41947899999999999</v>
      </c>
      <c r="K787" s="72">
        <f t="shared" si="444"/>
        <v>0.41947899999999999</v>
      </c>
      <c r="L787" s="72">
        <f>IF(
                        C787="INSUMO",
                                        IFERROR(
                                            IF(
                                                INDEX(
                                                    Insumos!C:C,
                                                    MATCH(
                                                        A787&amp;B787,
                                                        Insumos!I:I,
                                                        0)
                                                )="Mao_obra",
                                                INDEX(
                                                    Insumos!F:F,
                                                    MATCH(
                                                        A787&amp;B787,
                                                        Insumos!I:I,
                                                        0)
                                                ),
                                                0
                                            ),
                                            "Não encontrado"),
                                        IFERROR(
                                            INDEX(M:M,
                                                MATCH(
                                                    A787&amp;B787,AG:AG,
                                                    0)
                                            ),
                                            "Não encontrado")
                                    )</f>
        <v>0.41947899999999999</v>
      </c>
      <c r="M787" s="72">
        <f t="shared" ref="M787:M794" si="445">L787*G787/1</f>
        <v>0.41947899999999999</v>
      </c>
      <c r="N787" s="72">
        <f>IF(
                        C787="INSUMO",
                                        IFERROR(
                                            IF(
                                                INDEX(
                                                    Insumos!C:C,
                                                    MATCH(
                                                        A787&amp;B787,
                                                        Insumos!I:I,
                                                        0)
                                                )="Equipamento",
                                                INDEX(
                                                    Insumos!F:F,
                                                    MATCH(
                                                        A787&amp;B787,
                                                        Insumos!I:I,
                                                        0)
                                                ),
                                                0
                                            ),
                                            "Não encontrado"),
                                        IFERROR(
                                            INDEX(O:O,
                                                MATCH(
                                                    A787&amp;B787,AG:AG,
                                                    0)
                                            ),
                                            "Não encontrado")
                                    )</f>
        <v>0</v>
      </c>
      <c r="O787" s="72">
        <f t="shared" ref="O787:O794" si="446">N787*G787/1</f>
        <v>0</v>
      </c>
      <c r="P787" s="72">
        <f>IF(
                        C787="INSUMO",
                                        IFERROR(
                                            IF(
                                                INDEX(
                                                    Insumos!C:C,
                                                    MATCH(
                                                        A787&amp;B787,
                                                        Insumos!I:I,
                                                        0)
                                                )="Transporte",
                                                INDEX(
                                                    Insumos!F:F,
                                                    MATCH(
                                                        A787&amp;B787,
                                                        Insumos!I:I,
                                                        0)
                                                ),
                                                0
                                            ),
                                            "Não encontrado"),
                                        IFERROR(
                                            INDEX(Q:Q,
                                                MATCH(
                                                    A787&amp;B787,AG:AG,
                                                    0)
                                            ),
                                            "Não encontrado")
                                    )</f>
        <v>0</v>
      </c>
      <c r="Q787" s="72">
        <f t="shared" ref="Q787:Q794" si="447">P787*G787/1</f>
        <v>0</v>
      </c>
      <c r="R787" s="72">
        <f>IF(
                        C787="INSUMO",
                                        IFERROR(
                                            IF(
                                                INDEX(
                                                    Insumos!C:C,
                                                    MATCH(
                                                        A787&amp;B787,
                                                        Insumos!I:I,
                                                        0)
                                                )="Terceirizados",
                                                INDEX(
                                                    Insumos!F:F,
                                                    MATCH(
                                                        A787&amp;B787,
                                                        Insumos!I:I,
                                                        0)
                                                ),
                                                0
                                            ),
                                            "Não encontrado"),
                                        IFERROR(
                                            INDEX(S:S,
                                                MATCH(
                                                    A787&amp;B787,AG:AG,
                                                    0)
                                            ),
                                            "Não encontrado")
                                    )</f>
        <v>0</v>
      </c>
      <c r="S787" s="72">
        <f t="shared" ref="S787:S794" si="448">R787*G787/1</f>
        <v>0</v>
      </c>
      <c r="T787" s="72">
        <f>IF(
                        C787="INSUMO",
                                        IFERROR(
                                            IF(
                                                INDEX(
                                                    Insumos!C:C,
                                                    MATCH(
                                                        A787&amp;B787,
                                                        Insumos!I:I,
                                                        0)
                                                )="Comissionamento",
                                                INDEX(
                                                    Insumos!F:F,
                                                    MATCH(
                                                        A787&amp;B787,
                                                        Insumos!I:I,
                                                        0)
                                                ),
                                                0
                                            ),
                                            "Não encontrado"),
                                        IFERROR(
                                            INDEX(U:U,
                                                MATCH(
                                                    A787&amp;B787,AG:AG,
                                                    0)
                                            ),
                                            "Não encontrado")
                                    )</f>
        <v>0</v>
      </c>
      <c r="U787" s="72">
        <f t="shared" ref="U787:U794" si="449">T787*G787/1</f>
        <v>0</v>
      </c>
      <c r="V787" s="72">
        <f>IF(
                        C787="INSUMO",
                                        IFERROR(
                                            IF(
                                                INDEX(
                                                    Insumos!C:C,
                                                    MATCH(
                                                        A787&amp;B787,
                                                        Insumos!I:I,
                                                        0)
                                                )="Verba",
                                                INDEX(
                                                    Insumos!F:F,
                                                    MATCH(
                                                        A787&amp;B787,
                                                        Insumos!I:I,
                                                        0)
                                                ),
                                                0
                                            ),
                                            "Não encontrado"),
                                        IFERROR(
                                            INDEX(W:W,
                                                MATCH(
                                                    A787&amp;B787,AG:AG,
                                                    0)
                                            ),
                                            "Não encontrado")
                                    )</f>
        <v>0</v>
      </c>
      <c r="W787" s="72">
        <f t="shared" ref="W787:W794" si="450">V787*G787/1</f>
        <v>0</v>
      </c>
      <c r="X787" s="72">
        <f>IF(
                        C787="INSUMO",
                                        IFERROR(
                                            IF(
                                                INDEX(
                                                    Insumos!C:C,
                                                    MATCH(
                                                        A787&amp;B787,
                                                        Insumos!I:I,
                                                        0)
                                                )="Outro",
                                                INDEX(
                                                    Insumos!F:F,
                                                    MATCH(
                                                        A787&amp;B787,
                                                        Insumos!I:I,
                                                        0)
                                                ),
                                                0
                                            ),
                                            "Não encontrado"),
                                        IFERROR(
                                            INDEX(Y:Y,
                                                MATCH(
                                                    A787&amp;B787,AG:AG,
                                                    0)
                                            ),
                                            "Não encontrado")
                                    )</f>
        <v>0</v>
      </c>
      <c r="Y787" s="72">
        <f t="shared" ref="Y787:Y794" si="451">X787*G787/1</f>
        <v>0</v>
      </c>
      <c r="Z787" s="72">
        <f>IF(
                            C787="INSUMO",
                            IFERROR(
                                INDEX(
                                    Insumos!F:F,
                                    MATCH(
                                        A787&amp;B787,
                                        Insumos!I:I,
                                        0)
                                ),
                                "Não encontrado"),
                            IFERROR(
                                INDEX(AA:AA,
                                    MATCH(
                                        A787&amp;B787,AG:AG,
                                        0)
                                ),
                                "Não encontrado")
                        )</f>
        <v>0.41947899999999999</v>
      </c>
      <c r="AA787" s="72">
        <f t="shared" ref="AA787:AA794" si="452">G787*Z787</f>
        <v>0.41947899999999999</v>
      </c>
      <c r="AB787" s="73"/>
      <c r="AC787" s="73"/>
      <c r="AD787" s="70" t="s">
        <v>39</v>
      </c>
      <c r="AE787" s="74"/>
      <c r="AF787" s="74"/>
    </row>
    <row r="788" spans="1:33" x14ac:dyDescent="0.25">
      <c r="A788" s="138" t="s">
        <v>850</v>
      </c>
      <c r="B788" s="60" t="s">
        <v>38</v>
      </c>
      <c r="C788" s="61" t="s">
        <v>45</v>
      </c>
      <c r="D788" s="62" t="s">
        <v>40</v>
      </c>
      <c r="E788" s="62" t="s">
        <v>851</v>
      </c>
      <c r="F788" s="63" t="s">
        <v>90</v>
      </c>
      <c r="G788" s="63">
        <v>1</v>
      </c>
      <c r="H788" s="64">
        <f>IF(
                        C788="INSUMO",
                                        IFERROR(
                                            IF(
                                                INDEX(
                                                    Insumos!C:C,
                                                    MATCH(
                                                        A788&amp;B788,
                                                        Insumos!I:I,
                                                        0)
                                                )="Material",
                                                INDEX(
                                                    Insumos!F:F,
                                                    MATCH(
                                                        A788&amp;B788,
                                                        Insumos!I:I,
                                                        0)
                                                ),
                                                0
                                            ),
                                            "Não encontrado"),
                                        IFERROR(
                                            INDEX(I:I,
                                                MATCH(
                                                    A788&amp;B788,AG:AG,
                                                    0)
                                            ),
                                            "Não encontrado")
                                    )</f>
        <v>0</v>
      </c>
      <c r="I788" s="64">
        <f t="shared" si="443"/>
        <v>0</v>
      </c>
      <c r="J788" s="64">
        <f t="shared" si="444"/>
        <v>0.97</v>
      </c>
      <c r="K788" s="64">
        <f t="shared" si="444"/>
        <v>0.97</v>
      </c>
      <c r="L788" s="64">
        <f>IF(
                        C788="INSUMO",
                                        IFERROR(
                                            IF(
                                                INDEX(
                                                    Insumos!C:C,
                                                    MATCH(
                                                        A788&amp;B788,
                                                        Insumos!I:I,
                                                        0)
                                                )="Mao_obra",
                                                INDEX(
                                                    Insumos!F:F,
                                                    MATCH(
                                                        A788&amp;B788,
                                                        Insumos!I:I,
                                                        0)
                                                ),
                                                0
                                            ),
                                            "Não encontrado"),
                                        IFERROR(
                                            INDEX(M:M,
                                                MATCH(
                                                    A788&amp;B788,AG:AG,
                                                    0)
                                            ),
                                            "Não encontrado")
                                    )</f>
        <v>0</v>
      </c>
      <c r="M788" s="64">
        <f t="shared" si="445"/>
        <v>0</v>
      </c>
      <c r="N788" s="64">
        <f>IF(
                        C788="INSUMO",
                                        IFERROR(
                                            IF(
                                                INDEX(
                                                    Insumos!C:C,
                                                    MATCH(
                                                        A788&amp;B788,
                                                        Insumos!I:I,
                                                        0)
                                                )="Equipamento",
                                                INDEX(
                                                    Insumos!F:F,
                                                    MATCH(
                                                        A788&amp;B788,
                                                        Insumos!I:I,
                                                        0)
                                                ),
                                                0
                                            ),
                                            "Não encontrado"),
                                        IFERROR(
                                            INDEX(O:O,
                                                MATCH(
                                                    A788&amp;B788,AG:AG,
                                                    0)
                                            ),
                                            "Não encontrado")
                                    )</f>
        <v>0</v>
      </c>
      <c r="O788" s="64">
        <f t="shared" si="446"/>
        <v>0</v>
      </c>
      <c r="P788" s="64">
        <f>IF(
                        C788="INSUMO",
                                        IFERROR(
                                            IF(
                                                INDEX(
                                                    Insumos!C:C,
                                                    MATCH(
                                                        A788&amp;B788,
                                                        Insumos!I:I,
                                                        0)
                                                )="Transporte",
                                                INDEX(
                                                    Insumos!F:F,
                                                    MATCH(
                                                        A788&amp;B788,
                                                        Insumos!I:I,
                                                        0)
                                                ),
                                                0
                                            ),
                                            "Não encontrado"),
                                        IFERROR(
                                            INDEX(Q:Q,
                                                MATCH(
                                                    A788&amp;B788,AG:AG,
                                                    0)
                                            ),
                                            "Não encontrado")
                                    )</f>
        <v>0</v>
      </c>
      <c r="Q788" s="64">
        <f t="shared" si="447"/>
        <v>0</v>
      </c>
      <c r="R788" s="64">
        <f>IF(
                        C788="INSUMO",
                                        IFERROR(
                                            IF(
                                                INDEX(
                                                    Insumos!C:C,
                                                    MATCH(
                                                        A788&amp;B788,
                                                        Insumos!I:I,
                                                        0)
                                                )="Terceirizados",
                                                INDEX(
                                                    Insumos!F:F,
                                                    MATCH(
                                                        A788&amp;B788,
                                                        Insumos!I:I,
                                                        0)
                                                ),
                                                0
                                            ),
                                            "Não encontrado"),
                                        IFERROR(
                                            INDEX(S:S,
                                                MATCH(
                                                    A788&amp;B788,AG:AG,
                                                    0)
                                            ),
                                            "Não encontrado")
                                    )</f>
        <v>0</v>
      </c>
      <c r="S788" s="64">
        <f t="shared" si="448"/>
        <v>0</v>
      </c>
      <c r="T788" s="64">
        <f>IF(
                        C788="INSUMO",
                                        IFERROR(
                                            IF(
                                                INDEX(
                                                    Insumos!C:C,
                                                    MATCH(
                                                        A788&amp;B788,
                                                        Insumos!I:I,
                                                        0)
                                                )="Comissionamento",
                                                INDEX(
                                                    Insumos!F:F,
                                                    MATCH(
                                                        A788&amp;B788,
                                                        Insumos!I:I,
                                                        0)
                                                ),
                                                0
                                            ),
                                            "Não encontrado"),
                                        IFERROR(
                                            INDEX(U:U,
                                                MATCH(
                                                    A788&amp;B788,AG:AG,
                                                    0)
                                            ),
                                            "Não encontrado")
                                    )</f>
        <v>0</v>
      </c>
      <c r="U788" s="64">
        <f t="shared" si="449"/>
        <v>0</v>
      </c>
      <c r="V788" s="64">
        <f>IF(
                        C788="INSUMO",
                                        IFERROR(
                                            IF(
                                                INDEX(
                                                    Insumos!C:C,
                                                    MATCH(
                                                        A788&amp;B788,
                                                        Insumos!I:I,
                                                        0)
                                                )="Verba",
                                                INDEX(
                                                    Insumos!F:F,
                                                    MATCH(
                                                        A788&amp;B788,
                                                        Insumos!I:I,
                                                        0)
                                                ),
                                                0
                                            ),
                                            "Não encontrado"),
                                        IFERROR(
                                            INDEX(W:W,
                                                MATCH(
                                                    A788&amp;B788,AG:AG,
                                                    0)
                                            ),
                                            "Não encontrado")
                                    )</f>
        <v>0</v>
      </c>
      <c r="W788" s="64">
        <f t="shared" si="450"/>
        <v>0</v>
      </c>
      <c r="X788" s="64">
        <f>IF(
                        C788="INSUMO",
                                        IFERROR(
                                            IF(
                                                INDEX(
                                                    Insumos!C:C,
                                                    MATCH(
                                                        A788&amp;B788,
                                                        Insumos!I:I,
                                                        0)
                                                )="Outro",
                                                INDEX(
                                                    Insumos!F:F,
                                                    MATCH(
                                                        A788&amp;B788,
                                                        Insumos!I:I,
                                                        0)
                                                ),
                                                0
                                            ),
                                            "Não encontrado"),
                                        IFERROR(
                                            INDEX(Y:Y,
                                                MATCH(
                                                    A788&amp;B788,AG:AG,
                                                    0)
                                            ),
                                            "Não encontrado")
                                    )</f>
        <v>0.97</v>
      </c>
      <c r="Y788" s="64">
        <f t="shared" si="451"/>
        <v>0.97</v>
      </c>
      <c r="Z788" s="64">
        <f>IF(
                            C788="INSUMO",
                            IFERROR(
                                INDEX(
                                    Insumos!F:F,
                                    MATCH(
                                        A788&amp;B788,
                                        Insumos!I:I,
                                        0)
                                ),
                                "Não encontrado"),
                            IFERROR(
                                INDEX(AA:AA,
                                    MATCH(
                                        A788&amp;B788,AG:AG,
                                        0)
                                ),
                                "Não encontrado")
                        )</f>
        <v>0.97</v>
      </c>
      <c r="AA788" s="64">
        <f t="shared" si="452"/>
        <v>0.97</v>
      </c>
      <c r="AB788" s="65"/>
      <c r="AC788" s="65"/>
      <c r="AD788" s="62" t="s">
        <v>39</v>
      </c>
      <c r="AE788" s="66"/>
      <c r="AF788" s="66"/>
    </row>
    <row r="789" spans="1:33" x14ac:dyDescent="0.25">
      <c r="A789" s="137" t="s">
        <v>852</v>
      </c>
      <c r="B789" s="68" t="s">
        <v>38</v>
      </c>
      <c r="C789" s="69" t="s">
        <v>45</v>
      </c>
      <c r="D789" s="70" t="s">
        <v>40</v>
      </c>
      <c r="E789" s="70" t="s">
        <v>853</v>
      </c>
      <c r="F789" s="71" t="s">
        <v>90</v>
      </c>
      <c r="G789" s="71">
        <v>1</v>
      </c>
      <c r="H789" s="72">
        <f>IF(
                        C789="INSUMO",
                                        IFERROR(
                                            IF(
                                                INDEX(
                                                    Insumos!C:C,
                                                    MATCH(
                                                        A789&amp;B789,
                                                        Insumos!I:I,
                                                        0)
                                                )="Material",
                                                INDEX(
                                                    Insumos!F:F,
                                                    MATCH(
                                                        A789&amp;B789,
                                                        Insumos!I:I,
                                                        0)
                                                ),
                                                0
                                            ),
                                            "Não encontrado"),
                                        IFERROR(
                                            INDEX(I:I,
                                                MATCH(
                                                    A789&amp;B789,AG:AG,
                                                    0)
                                            ),
                                            "Não encontrado")
                                    )</f>
        <v>0</v>
      </c>
      <c r="I789" s="72">
        <f t="shared" si="443"/>
        <v>0</v>
      </c>
      <c r="J789" s="72">
        <f t="shared" si="444"/>
        <v>0.03</v>
      </c>
      <c r="K789" s="72">
        <f t="shared" si="444"/>
        <v>0.03</v>
      </c>
      <c r="L789" s="72">
        <f>IF(
                        C789="INSUMO",
                                        IFERROR(
                                            IF(
                                                INDEX(
                                                    Insumos!C:C,
                                                    MATCH(
                                                        A789&amp;B789,
                                                        Insumos!I:I,
                                                        0)
                                                )="Mao_obra",
                                                INDEX(
                                                    Insumos!F:F,
                                                    MATCH(
                                                        A789&amp;B789,
                                                        Insumos!I:I,
                                                        0)
                                                ),
                                                0
                                            ),
                                            "Não encontrado"),
                                        IFERROR(
                                            INDEX(M:M,
                                                MATCH(
                                                    A789&amp;B789,AG:AG,
                                                    0)
                                            ),
                                            "Não encontrado")
                                    )</f>
        <v>0</v>
      </c>
      <c r="M789" s="72">
        <f t="shared" si="445"/>
        <v>0</v>
      </c>
      <c r="N789" s="72">
        <f>IF(
                        C789="INSUMO",
                                        IFERROR(
                                            IF(
                                                INDEX(
                                                    Insumos!C:C,
                                                    MATCH(
                                                        A789&amp;B789,
                                                        Insumos!I:I,
                                                        0)
                                                )="Equipamento",
                                                INDEX(
                                                    Insumos!F:F,
                                                    MATCH(
                                                        A789&amp;B789,
                                                        Insumos!I:I,
                                                        0)
                                                ),
                                                0
                                            ),
                                            "Não encontrado"),
                                        IFERROR(
                                            INDEX(O:O,
                                                MATCH(
                                                    A789&amp;B789,AG:AG,
                                                    0)
                                            ),
                                            "Não encontrado")
                                    )</f>
        <v>0</v>
      </c>
      <c r="O789" s="72">
        <f t="shared" si="446"/>
        <v>0</v>
      </c>
      <c r="P789" s="72">
        <f>IF(
                        C789="INSUMO",
                                        IFERROR(
                                            IF(
                                                INDEX(
                                                    Insumos!C:C,
                                                    MATCH(
                                                        A789&amp;B789,
                                                        Insumos!I:I,
                                                        0)
                                                )="Transporte",
                                                INDEX(
                                                    Insumos!F:F,
                                                    MATCH(
                                                        A789&amp;B789,
                                                        Insumos!I:I,
                                                        0)
                                                ),
                                                0
                                            ),
                                            "Não encontrado"),
                                        IFERROR(
                                            INDEX(Q:Q,
                                                MATCH(
                                                    A789&amp;B789,AG:AG,
                                                    0)
                                            ),
                                            "Não encontrado")
                                    )</f>
        <v>0</v>
      </c>
      <c r="Q789" s="72">
        <f t="shared" si="447"/>
        <v>0</v>
      </c>
      <c r="R789" s="72">
        <f>IF(
                        C789="INSUMO",
                                        IFERROR(
                                            IF(
                                                INDEX(
                                                    Insumos!C:C,
                                                    MATCH(
                                                        A789&amp;B789,
                                                        Insumos!I:I,
                                                        0)
                                                )="Terceirizados",
                                                INDEX(
                                                    Insumos!F:F,
                                                    MATCH(
                                                        A789&amp;B789,
                                                        Insumos!I:I,
                                                        0)
                                                ),
                                                0
                                            ),
                                            "Não encontrado"),
                                        IFERROR(
                                            INDEX(S:S,
                                                MATCH(
                                                    A789&amp;B789,AG:AG,
                                                    0)
                                            ),
                                            "Não encontrado")
                                    )</f>
        <v>0</v>
      </c>
      <c r="S789" s="72">
        <f t="shared" si="448"/>
        <v>0</v>
      </c>
      <c r="T789" s="72">
        <f>IF(
                        C789="INSUMO",
                                        IFERROR(
                                            IF(
                                                INDEX(
                                                    Insumos!C:C,
                                                    MATCH(
                                                        A789&amp;B789,
                                                        Insumos!I:I,
                                                        0)
                                                )="Comissionamento",
                                                INDEX(
                                                    Insumos!F:F,
                                                    MATCH(
                                                        A789&amp;B789,
                                                        Insumos!I:I,
                                                        0)
                                                ),
                                                0
                                            ),
                                            "Não encontrado"),
                                        IFERROR(
                                            INDEX(U:U,
                                                MATCH(
                                                    A789&amp;B789,AG:AG,
                                                    0)
                                            ),
                                            "Não encontrado")
                                    )</f>
        <v>0</v>
      </c>
      <c r="U789" s="72">
        <f t="shared" si="449"/>
        <v>0</v>
      </c>
      <c r="V789" s="72">
        <f>IF(
                        C789="INSUMO",
                                        IFERROR(
                                            IF(
                                                INDEX(
                                                    Insumos!C:C,
                                                    MATCH(
                                                        A789&amp;B789,
                                                        Insumos!I:I,
                                                        0)
                                                )="Verba",
                                                INDEX(
                                                    Insumos!F:F,
                                                    MATCH(
                                                        A789&amp;B789,
                                                        Insumos!I:I,
                                                        0)
                                                ),
                                                0
                                            ),
                                            "Não encontrado"),
                                        IFERROR(
                                            INDEX(W:W,
                                                MATCH(
                                                    A789&amp;B789,AG:AG,
                                                    0)
                                            ),
                                            "Não encontrado")
                                    )</f>
        <v>0</v>
      </c>
      <c r="W789" s="72">
        <f t="shared" si="450"/>
        <v>0</v>
      </c>
      <c r="X789" s="72">
        <f>IF(
                        C789="INSUMO",
                                        IFERROR(
                                            IF(
                                                INDEX(
                                                    Insumos!C:C,
                                                    MATCH(
                                                        A789&amp;B789,
                                                        Insumos!I:I,
                                                        0)
                                                )="Outro",
                                                INDEX(
                                                    Insumos!F:F,
                                                    MATCH(
                                                        A789&amp;B789,
                                                        Insumos!I:I,
                                                        0)
                                                ),
                                                0
                                            ),
                                            "Não encontrado"),
                                        IFERROR(
                                            INDEX(Y:Y,
                                                MATCH(
                                                    A789&amp;B789,AG:AG,
                                                    0)
                                            ),
                                            "Não encontrado")
                                    )</f>
        <v>0.03</v>
      </c>
      <c r="Y789" s="72">
        <f t="shared" si="451"/>
        <v>0.03</v>
      </c>
      <c r="Z789" s="72">
        <f>IF(
                            C789="INSUMO",
                            IFERROR(
                                INDEX(
                                    Insumos!F:F,
                                    MATCH(
                                        A789&amp;B789,
                                        Insumos!I:I,
                                        0)
                                ),
                                "Não encontrado"),
                            IFERROR(
                                INDEX(AA:AA,
                                    MATCH(
                                        A789&amp;B789,AG:AG,
                                        0)
                                ),
                                "Não encontrado")
                        )</f>
        <v>0.03</v>
      </c>
      <c r="AA789" s="72">
        <f t="shared" si="452"/>
        <v>0.03</v>
      </c>
      <c r="AB789" s="73"/>
      <c r="AC789" s="73"/>
      <c r="AD789" s="70" t="s">
        <v>39</v>
      </c>
      <c r="AE789" s="74"/>
      <c r="AF789" s="74"/>
    </row>
    <row r="790" spans="1:33" x14ac:dyDescent="0.25">
      <c r="A790" s="138" t="s">
        <v>801</v>
      </c>
      <c r="B790" s="60" t="s">
        <v>38</v>
      </c>
      <c r="C790" s="61" t="s">
        <v>45</v>
      </c>
      <c r="D790" s="62" t="s">
        <v>40</v>
      </c>
      <c r="E790" s="62" t="s">
        <v>802</v>
      </c>
      <c r="F790" s="63" t="s">
        <v>90</v>
      </c>
      <c r="G790" s="63">
        <v>1</v>
      </c>
      <c r="H790" s="64">
        <f>IF(
                        C790="INSUMO",
                                        IFERROR(
                                            IF(
                                                INDEX(
                                                    Insumos!C:C,
                                                    MATCH(
                                                        A790&amp;B790,
                                                        Insumos!I:I,
                                                        0)
                                                )="Material",
                                                INDEX(
                                                    Insumos!F:F,
                                                    MATCH(
                                                        A790&amp;B790,
                                                        Insumos!I:I,
                                                        0)
                                                ),
                                                0
                                            ),
                                            "Não encontrado"),
                                        IFERROR(
                                            INDEX(I:I,
                                                MATCH(
                                                    A790&amp;B790,AG:AG,
                                                    0)
                                            ),
                                            "Não encontrado")
                                    )</f>
        <v>0</v>
      </c>
      <c r="I790" s="64">
        <f t="shared" si="443"/>
        <v>0</v>
      </c>
      <c r="J790" s="64">
        <f t="shared" si="444"/>
        <v>0.11</v>
      </c>
      <c r="K790" s="64">
        <f t="shared" si="444"/>
        <v>0.11</v>
      </c>
      <c r="L790" s="64">
        <f>IF(
                        C790="INSUMO",
                                        IFERROR(
                                            IF(
                                                INDEX(
                                                    Insumos!C:C,
                                                    MATCH(
                                                        A790&amp;B790,
                                                        Insumos!I:I,
                                                        0)
                                                )="Mao_obra",
                                                INDEX(
                                                    Insumos!F:F,
                                                    MATCH(
                                                        A790&amp;B790,
                                                        Insumos!I:I,
                                                        0)
                                                ),
                                                0
                                            ),
                                            "Não encontrado"),
                                        IFERROR(
                                            INDEX(M:M,
                                                MATCH(
                                                    A790&amp;B790,AG:AG,
                                                    0)
                                            ),
                                            "Não encontrado")
                                    )</f>
        <v>0</v>
      </c>
      <c r="M790" s="64">
        <f t="shared" si="445"/>
        <v>0</v>
      </c>
      <c r="N790" s="64">
        <f>IF(
                        C790="INSUMO",
                                        IFERROR(
                                            IF(
                                                INDEX(
                                                    Insumos!C:C,
                                                    MATCH(
                                                        A790&amp;B790,
                                                        Insumos!I:I,
                                                        0)
                                                )="Equipamento",
                                                INDEX(
                                                    Insumos!F:F,
                                                    MATCH(
                                                        A790&amp;B790,
                                                        Insumos!I:I,
                                                        0)
                                                ),
                                                0
                                            ),
                                            "Não encontrado"),
                                        IFERROR(
                                            INDEX(O:O,
                                                MATCH(
                                                    A790&amp;B790,AG:AG,
                                                    0)
                                            ),
                                            "Não encontrado")
                                    )</f>
        <v>0</v>
      </c>
      <c r="O790" s="64">
        <f t="shared" si="446"/>
        <v>0</v>
      </c>
      <c r="P790" s="64">
        <f>IF(
                        C790="INSUMO",
                                        IFERROR(
                                            IF(
                                                INDEX(
                                                    Insumos!C:C,
                                                    MATCH(
                                                        A790&amp;B790,
                                                        Insumos!I:I,
                                                        0)
                                                )="Transporte",
                                                INDEX(
                                                    Insumos!F:F,
                                                    MATCH(
                                                        A790&amp;B790,
                                                        Insumos!I:I,
                                                        0)
                                                ),
                                                0
                                            ),
                                            "Não encontrado"),
                                        IFERROR(
                                            INDEX(Q:Q,
                                                MATCH(
                                                    A790&amp;B790,AG:AG,
                                                    0)
                                            ),
                                            "Não encontrado")
                                    )</f>
        <v>0</v>
      </c>
      <c r="Q790" s="64">
        <f t="shared" si="447"/>
        <v>0</v>
      </c>
      <c r="R790" s="64">
        <f>IF(
                        C790="INSUMO",
                                        IFERROR(
                                            IF(
                                                INDEX(
                                                    Insumos!C:C,
                                                    MATCH(
                                                        A790&amp;B790,
                                                        Insumos!I:I,
                                                        0)
                                                )="Terceirizados",
                                                INDEX(
                                                    Insumos!F:F,
                                                    MATCH(
                                                        A790&amp;B790,
                                                        Insumos!I:I,
                                                        0)
                                                ),
                                                0
                                            ),
                                            "Não encontrado"),
                                        IFERROR(
                                            INDEX(S:S,
                                                MATCH(
                                                    A790&amp;B790,AG:AG,
                                                    0)
                                            ),
                                            "Não encontrado")
                                    )</f>
        <v>0</v>
      </c>
      <c r="S790" s="64">
        <f t="shared" si="448"/>
        <v>0</v>
      </c>
      <c r="T790" s="64">
        <f>IF(
                        C790="INSUMO",
                                        IFERROR(
                                            IF(
                                                INDEX(
                                                    Insumos!C:C,
                                                    MATCH(
                                                        A790&amp;B790,
                                                        Insumos!I:I,
                                                        0)
                                                )="Comissionamento",
                                                INDEX(
                                                    Insumos!F:F,
                                                    MATCH(
                                                        A790&amp;B790,
                                                        Insumos!I:I,
                                                        0)
                                                ),
                                                0
                                            ),
                                            "Não encontrado"),
                                        IFERROR(
                                            INDEX(U:U,
                                                MATCH(
                                                    A790&amp;B790,AG:AG,
                                                    0)
                                            ),
                                            "Não encontrado")
                                    )</f>
        <v>0</v>
      </c>
      <c r="U790" s="64">
        <f t="shared" si="449"/>
        <v>0</v>
      </c>
      <c r="V790" s="64">
        <f>IF(
                        C790="INSUMO",
                                        IFERROR(
                                            IF(
                                                INDEX(
                                                    Insumos!C:C,
                                                    MATCH(
                                                        A790&amp;B790,
                                                        Insumos!I:I,
                                                        0)
                                                )="Verba",
                                                INDEX(
                                                    Insumos!F:F,
                                                    MATCH(
                                                        A790&amp;B790,
                                                        Insumos!I:I,
                                                        0)
                                                ),
                                                0
                                            ),
                                            "Não encontrado"),
                                        IFERROR(
                                            INDEX(W:W,
                                                MATCH(
                                                    A790&amp;B790,AG:AG,
                                                    0)
                                            ),
                                            "Não encontrado")
                                    )</f>
        <v>0</v>
      </c>
      <c r="W790" s="64">
        <f t="shared" si="450"/>
        <v>0</v>
      </c>
      <c r="X790" s="64">
        <f>IF(
                        C790="INSUMO",
                                        IFERROR(
                                            IF(
                                                INDEX(
                                                    Insumos!C:C,
                                                    MATCH(
                                                        A790&amp;B790,
                                                        Insumos!I:I,
                                                        0)
                                                )="Outro",
                                                INDEX(
                                                    Insumos!F:F,
                                                    MATCH(
                                                        A790&amp;B790,
                                                        Insumos!I:I,
                                                        0)
                                                ),
                                                0
                                            ),
                                            "Não encontrado"),
                                        IFERROR(
                                            INDEX(Y:Y,
                                                MATCH(
                                                    A790&amp;B790,AG:AG,
                                                    0)
                                            ),
                                            "Não encontrado")
                                    )</f>
        <v>0.11</v>
      </c>
      <c r="Y790" s="64">
        <f t="shared" si="451"/>
        <v>0.11</v>
      </c>
      <c r="Z790" s="64">
        <f>IF(
                            C790="INSUMO",
                            IFERROR(
                                INDEX(
                                    Insumos!F:F,
                                    MATCH(
                                        A790&amp;B790,
                                        Insumos!I:I,
                                        0)
                                ),
                                "Não encontrado"),
                            IFERROR(
                                INDEX(AA:AA,
                                    MATCH(
                                        A790&amp;B790,AG:AG,
                                        0)
                                ),
                                "Não encontrado")
                        )</f>
        <v>0.11</v>
      </c>
      <c r="AA790" s="64">
        <f t="shared" si="452"/>
        <v>0.11</v>
      </c>
      <c r="AB790" s="65"/>
      <c r="AC790" s="65"/>
      <c r="AD790" s="62" t="s">
        <v>39</v>
      </c>
      <c r="AE790" s="66"/>
      <c r="AF790" s="66"/>
    </row>
    <row r="791" spans="1:33" x14ac:dyDescent="0.25">
      <c r="A791" s="137" t="s">
        <v>803</v>
      </c>
      <c r="B791" s="68" t="s">
        <v>38</v>
      </c>
      <c r="C791" s="69" t="s">
        <v>45</v>
      </c>
      <c r="D791" s="70" t="s">
        <v>40</v>
      </c>
      <c r="E791" s="70" t="s">
        <v>804</v>
      </c>
      <c r="F791" s="71" t="s">
        <v>90</v>
      </c>
      <c r="G791" s="71">
        <v>1</v>
      </c>
      <c r="H791" s="72">
        <f>IF(
                        C791="INSUMO",
                                        IFERROR(
                                            IF(
                                                INDEX(
                                                    Insumos!C:C,
                                                    MATCH(
                                                        A791&amp;B791,
                                                        Insumos!I:I,
                                                        0)
                                                )="Material",
                                                INDEX(
                                                    Insumos!F:F,
                                                    MATCH(
                                                        A791&amp;B791,
                                                        Insumos!I:I,
                                                        0)
                                                ),
                                                0
                                            ),
                                            "Não encontrado"),
                                        IFERROR(
                                            INDEX(I:I,
                                                MATCH(
                                                    A791&amp;B791,AG:AG,
                                                    0)
                                            ),
                                            "Não encontrado")
                                    )</f>
        <v>0</v>
      </c>
      <c r="I791" s="72">
        <f t="shared" si="443"/>
        <v>0</v>
      </c>
      <c r="J791" s="72">
        <f t="shared" si="444"/>
        <v>1.65</v>
      </c>
      <c r="K791" s="72">
        <f t="shared" si="444"/>
        <v>1.65</v>
      </c>
      <c r="L791" s="72">
        <f>IF(
                        C791="INSUMO",
                                        IFERROR(
                                            IF(
                                                INDEX(
                                                    Insumos!C:C,
                                                    MATCH(
                                                        A791&amp;B791,
                                                        Insumos!I:I,
                                                        0)
                                                )="Mao_obra",
                                                INDEX(
                                                    Insumos!F:F,
                                                    MATCH(
                                                        A791&amp;B791,
                                                        Insumos!I:I,
                                                        0)
                                                ),
                                                0
                                            ),
                                            "Não encontrado"),
                                        IFERROR(
                                            INDEX(M:M,
                                                MATCH(
                                                    A791&amp;B791,AG:AG,
                                                    0)
                                            ),
                                            "Não encontrado")
                                    )</f>
        <v>0</v>
      </c>
      <c r="M791" s="72">
        <f t="shared" si="445"/>
        <v>0</v>
      </c>
      <c r="N791" s="72">
        <f>IF(
                        C791="INSUMO",
                                        IFERROR(
                                            IF(
                                                INDEX(
                                                    Insumos!C:C,
                                                    MATCH(
                                                        A791&amp;B791,
                                                        Insumos!I:I,
                                                        0)
                                                )="Equipamento",
                                                INDEX(
                                                    Insumos!F:F,
                                                    MATCH(
                                                        A791&amp;B791,
                                                        Insumos!I:I,
                                                        0)
                                                ),
                                                0
                                            ),
                                            "Não encontrado"),
                                        IFERROR(
                                            INDEX(O:O,
                                                MATCH(
                                                    A791&amp;B791,AG:AG,
                                                    0)
                                            ),
                                            "Não encontrado")
                                    )</f>
        <v>0</v>
      </c>
      <c r="O791" s="72">
        <f t="shared" si="446"/>
        <v>0</v>
      </c>
      <c r="P791" s="72">
        <f>IF(
                        C791="INSUMO",
                                        IFERROR(
                                            IF(
                                                INDEX(
                                                    Insumos!C:C,
                                                    MATCH(
                                                        A791&amp;B791,
                                                        Insumos!I:I,
                                                        0)
                                                )="Transporte",
                                                INDEX(
                                                    Insumos!F:F,
                                                    MATCH(
                                                        A791&amp;B791,
                                                        Insumos!I:I,
                                                        0)
                                                ),
                                                0
                                            ),
                                            "Não encontrado"),
                                        IFERROR(
                                            INDEX(Q:Q,
                                                MATCH(
                                                    A791&amp;B791,AG:AG,
                                                    0)
                                            ),
                                            "Não encontrado")
                                    )</f>
        <v>0</v>
      </c>
      <c r="Q791" s="72">
        <f t="shared" si="447"/>
        <v>0</v>
      </c>
      <c r="R791" s="72">
        <f>IF(
                        C791="INSUMO",
                                        IFERROR(
                                            IF(
                                                INDEX(
                                                    Insumos!C:C,
                                                    MATCH(
                                                        A791&amp;B791,
                                                        Insumos!I:I,
                                                        0)
                                                )="Terceirizados",
                                                INDEX(
                                                    Insumos!F:F,
                                                    MATCH(
                                                        A791&amp;B791,
                                                        Insumos!I:I,
                                                        0)
                                                ),
                                                0
                                            ),
                                            "Não encontrado"),
                                        IFERROR(
                                            INDEX(S:S,
                                                MATCH(
                                                    A791&amp;B791,AG:AG,
                                                    0)
                                            ),
                                            "Não encontrado")
                                    )</f>
        <v>0</v>
      </c>
      <c r="S791" s="72">
        <f t="shared" si="448"/>
        <v>0</v>
      </c>
      <c r="T791" s="72">
        <f>IF(
                        C791="INSUMO",
                                        IFERROR(
                                            IF(
                                                INDEX(
                                                    Insumos!C:C,
                                                    MATCH(
                                                        A791&amp;B791,
                                                        Insumos!I:I,
                                                        0)
                                                )="Comissionamento",
                                                INDEX(
                                                    Insumos!F:F,
                                                    MATCH(
                                                        A791&amp;B791,
                                                        Insumos!I:I,
                                                        0)
                                                ),
                                                0
                                            ),
                                            "Não encontrado"),
                                        IFERROR(
                                            INDEX(U:U,
                                                MATCH(
                                                    A791&amp;B791,AG:AG,
                                                    0)
                                            ),
                                            "Não encontrado")
                                    )</f>
        <v>0</v>
      </c>
      <c r="U791" s="72">
        <f t="shared" si="449"/>
        <v>0</v>
      </c>
      <c r="V791" s="72">
        <f>IF(
                        C791="INSUMO",
                                        IFERROR(
                                            IF(
                                                INDEX(
                                                    Insumos!C:C,
                                                    MATCH(
                                                        A791&amp;B791,
                                                        Insumos!I:I,
                                                        0)
                                                )="Verba",
                                                INDEX(
                                                    Insumos!F:F,
                                                    MATCH(
                                                        A791&amp;B791,
                                                        Insumos!I:I,
                                                        0)
                                                ),
                                                0
                                            ),
                                            "Não encontrado"),
                                        IFERROR(
                                            INDEX(W:W,
                                                MATCH(
                                                    A791&amp;B791,AG:AG,
                                                    0)
                                            ),
                                            "Não encontrado")
                                    )</f>
        <v>0</v>
      </c>
      <c r="W791" s="72">
        <f t="shared" si="450"/>
        <v>0</v>
      </c>
      <c r="X791" s="72">
        <f>IF(
                        C791="INSUMO",
                                        IFERROR(
                                            IF(
                                                INDEX(
                                                    Insumos!C:C,
                                                    MATCH(
                                                        A791&amp;B791,
                                                        Insumos!I:I,
                                                        0)
                                                )="Outro",
                                                INDEX(
                                                    Insumos!F:F,
                                                    MATCH(
                                                        A791&amp;B791,
                                                        Insumos!I:I,
                                                        0)
                                                ),
                                                0
                                            ),
                                            "Não encontrado"),
                                        IFERROR(
                                            INDEX(Y:Y,
                                                MATCH(
                                                    A791&amp;B791,AG:AG,
                                                    0)
                                            ),
                                            "Não encontrado")
                                    )</f>
        <v>1.65</v>
      </c>
      <c r="Y791" s="72">
        <f t="shared" si="451"/>
        <v>1.65</v>
      </c>
      <c r="Z791" s="72">
        <f>IF(
                            C791="INSUMO",
                            IFERROR(
                                INDEX(
                                    Insumos!F:F,
                                    MATCH(
                                        A791&amp;B791,
                                        Insumos!I:I,
                                        0)
                                ),
                                "Não encontrado"),
                            IFERROR(
                                INDEX(AA:AA,
                                    MATCH(
                                        A791&amp;B791,AG:AG,
                                        0)
                                ),
                                "Não encontrado")
                        )</f>
        <v>1.65</v>
      </c>
      <c r="AA791" s="72">
        <f t="shared" si="452"/>
        <v>1.65</v>
      </c>
      <c r="AB791" s="73"/>
      <c r="AC791" s="73"/>
      <c r="AD791" s="70" t="s">
        <v>39</v>
      </c>
      <c r="AE791" s="74"/>
      <c r="AF791" s="74"/>
    </row>
    <row r="792" spans="1:33" x14ac:dyDescent="0.25">
      <c r="A792" s="138" t="s">
        <v>805</v>
      </c>
      <c r="B792" s="60" t="s">
        <v>38</v>
      </c>
      <c r="C792" s="61" t="s">
        <v>45</v>
      </c>
      <c r="D792" s="62" t="s">
        <v>40</v>
      </c>
      <c r="E792" s="62" t="s">
        <v>806</v>
      </c>
      <c r="F792" s="63" t="s">
        <v>90</v>
      </c>
      <c r="G792" s="63">
        <v>1</v>
      </c>
      <c r="H792" s="64">
        <f>IF(
                        C792="INSUMO",
                                        IFERROR(
                                            IF(
                                                INDEX(
                                                    Insumos!C:C,
                                                    MATCH(
                                                        A792&amp;B792,
                                                        Insumos!I:I,
                                                        0)
                                                )="Material",
                                                INDEX(
                                                    Insumos!F:F,
                                                    MATCH(
                                                        A792&amp;B792,
                                                        Insumos!I:I,
                                                        0)
                                                ),
                                                0
                                            ),
                                            "Não encontrado"),
                                        IFERROR(
                                            INDEX(I:I,
                                                MATCH(
                                                    A792&amp;B792,AG:AG,
                                                    0)
                                            ),
                                            "Não encontrado")
                                    )</f>
        <v>0</v>
      </c>
      <c r="I792" s="64">
        <f t="shared" si="443"/>
        <v>0</v>
      </c>
      <c r="J792" s="64">
        <f t="shared" si="444"/>
        <v>0.98</v>
      </c>
      <c r="K792" s="64">
        <f t="shared" si="444"/>
        <v>0.98</v>
      </c>
      <c r="L792" s="64">
        <f>IF(
                        C792="INSUMO",
                                        IFERROR(
                                            IF(
                                                INDEX(
                                                    Insumos!C:C,
                                                    MATCH(
                                                        A792&amp;B792,
                                                        Insumos!I:I,
                                                        0)
                                                )="Mao_obra",
                                                INDEX(
                                                    Insumos!F:F,
                                                    MATCH(
                                                        A792&amp;B792,
                                                        Insumos!I:I,
                                                        0)
                                                ),
                                                0
                                            ),
                                            "Não encontrado"),
                                        IFERROR(
                                            INDEX(M:M,
                                                MATCH(
                                                    A792&amp;B792,AG:AG,
                                                    0)
                                            ),
                                            "Não encontrado")
                                    )</f>
        <v>0</v>
      </c>
      <c r="M792" s="64">
        <f t="shared" si="445"/>
        <v>0</v>
      </c>
      <c r="N792" s="64">
        <f>IF(
                        C792="INSUMO",
                                        IFERROR(
                                            IF(
                                                INDEX(
                                                    Insumos!C:C,
                                                    MATCH(
                                                        A792&amp;B792,
                                                        Insumos!I:I,
                                                        0)
                                                )="Equipamento",
                                                INDEX(
                                                    Insumos!F:F,
                                                    MATCH(
                                                        A792&amp;B792,
                                                        Insumos!I:I,
                                                        0)
                                                ),
                                                0
                                            ),
                                            "Não encontrado"),
                                        IFERROR(
                                            INDEX(O:O,
                                                MATCH(
                                                    A792&amp;B792,AG:AG,
                                                    0)
                                            ),
                                            "Não encontrado")
                                    )</f>
        <v>0</v>
      </c>
      <c r="O792" s="64">
        <f t="shared" si="446"/>
        <v>0</v>
      </c>
      <c r="P792" s="64">
        <f>IF(
                        C792="INSUMO",
                                        IFERROR(
                                            IF(
                                                INDEX(
                                                    Insumos!C:C,
                                                    MATCH(
                                                        A792&amp;B792,
                                                        Insumos!I:I,
                                                        0)
                                                )="Transporte",
                                                INDEX(
                                                    Insumos!F:F,
                                                    MATCH(
                                                        A792&amp;B792,
                                                        Insumos!I:I,
                                                        0)
                                                ),
                                                0
                                            ),
                                            "Não encontrado"),
                                        IFERROR(
                                            INDEX(Q:Q,
                                                MATCH(
                                                    A792&amp;B792,AG:AG,
                                                    0)
                                            ),
                                            "Não encontrado")
                                    )</f>
        <v>0</v>
      </c>
      <c r="Q792" s="64">
        <f t="shared" si="447"/>
        <v>0</v>
      </c>
      <c r="R792" s="64">
        <f>IF(
                        C792="INSUMO",
                                        IFERROR(
                                            IF(
                                                INDEX(
                                                    Insumos!C:C,
                                                    MATCH(
                                                        A792&amp;B792,
                                                        Insumos!I:I,
                                                        0)
                                                )="Terceirizados",
                                                INDEX(
                                                    Insumos!F:F,
                                                    MATCH(
                                                        A792&amp;B792,
                                                        Insumos!I:I,
                                                        0)
                                                ),
                                                0
                                            ),
                                            "Não encontrado"),
                                        IFERROR(
                                            INDEX(S:S,
                                                MATCH(
                                                    A792&amp;B792,AG:AG,
                                                    0)
                                            ),
                                            "Não encontrado")
                                    )</f>
        <v>0</v>
      </c>
      <c r="S792" s="64">
        <f t="shared" si="448"/>
        <v>0</v>
      </c>
      <c r="T792" s="64">
        <f>IF(
                        C792="INSUMO",
                                        IFERROR(
                                            IF(
                                                INDEX(
                                                    Insumos!C:C,
                                                    MATCH(
                                                        A792&amp;B792,
                                                        Insumos!I:I,
                                                        0)
                                                )="Comissionamento",
                                                INDEX(
                                                    Insumos!F:F,
                                                    MATCH(
                                                        A792&amp;B792,
                                                        Insumos!I:I,
                                                        0)
                                                ),
                                                0
                                            ),
                                            "Não encontrado"),
                                        IFERROR(
                                            INDEX(U:U,
                                                MATCH(
                                                    A792&amp;B792,AG:AG,
                                                    0)
                                            ),
                                            "Não encontrado")
                                    )</f>
        <v>0</v>
      </c>
      <c r="U792" s="64">
        <f t="shared" si="449"/>
        <v>0</v>
      </c>
      <c r="V792" s="64">
        <f>IF(
                        C792="INSUMO",
                                        IFERROR(
                                            IF(
                                                INDEX(
                                                    Insumos!C:C,
                                                    MATCH(
                                                        A792&amp;B792,
                                                        Insumos!I:I,
                                                        0)
                                                )="Verba",
                                                INDEX(
                                                    Insumos!F:F,
                                                    MATCH(
                                                        A792&amp;B792,
                                                        Insumos!I:I,
                                                        0)
                                                ),
                                                0
                                            ),
                                            "Não encontrado"),
                                        IFERROR(
                                            INDEX(W:W,
                                                MATCH(
                                                    A792&amp;B792,AG:AG,
                                                    0)
                                            ),
                                            "Não encontrado")
                                    )</f>
        <v>0</v>
      </c>
      <c r="W792" s="64">
        <f t="shared" si="450"/>
        <v>0</v>
      </c>
      <c r="X792" s="64">
        <f>IF(
                        C792="INSUMO",
                                        IFERROR(
                                            IF(
                                                INDEX(
                                                    Insumos!C:C,
                                                    MATCH(
                                                        A792&amp;B792,
                                                        Insumos!I:I,
                                                        0)
                                                )="Outro",
                                                INDEX(
                                                    Insumos!F:F,
                                                    MATCH(
                                                        A792&amp;B792,
                                                        Insumos!I:I,
                                                        0)
                                                ),
                                                0
                                            ),
                                            "Não encontrado"),
                                        IFERROR(
                                            INDEX(Y:Y,
                                                MATCH(
                                                    A792&amp;B792,AG:AG,
                                                    0)
                                            ),
                                            "Não encontrado")
                                    )</f>
        <v>0.98</v>
      </c>
      <c r="Y792" s="64">
        <f t="shared" si="451"/>
        <v>0.98</v>
      </c>
      <c r="Z792" s="64">
        <f>IF(
                            C792="INSUMO",
                            IFERROR(
                                INDEX(
                                    Insumos!F:F,
                                    MATCH(
                                        A792&amp;B792,
                                        Insumos!I:I,
                                        0)
                                ),
                                "Não encontrado"),
                            IFERROR(
                                INDEX(AA:AA,
                                    MATCH(
                                        A792&amp;B792,AG:AG,
                                        0)
                                ),
                                "Não encontrado")
                        )</f>
        <v>0.98</v>
      </c>
      <c r="AA792" s="64">
        <f t="shared" si="452"/>
        <v>0.98</v>
      </c>
      <c r="AB792" s="65"/>
      <c r="AC792" s="65"/>
      <c r="AD792" s="62" t="s">
        <v>39</v>
      </c>
      <c r="AE792" s="66"/>
      <c r="AF792" s="66"/>
    </row>
    <row r="793" spans="1:33" x14ac:dyDescent="0.25">
      <c r="A793" s="137" t="s">
        <v>807</v>
      </c>
      <c r="B793" s="68" t="s">
        <v>38</v>
      </c>
      <c r="C793" s="69" t="s">
        <v>45</v>
      </c>
      <c r="D793" s="70" t="s">
        <v>40</v>
      </c>
      <c r="E793" s="70" t="s">
        <v>808</v>
      </c>
      <c r="F793" s="71" t="s">
        <v>90</v>
      </c>
      <c r="G793" s="71">
        <v>1</v>
      </c>
      <c r="H793" s="72">
        <f>IF(
                        C793="INSUMO",
                                        IFERROR(
                                            IF(
                                                INDEX(
                                                    Insumos!C:C,
                                                    MATCH(
                                                        A793&amp;B793,
                                                        Insumos!I:I,
                                                        0)
                                                )="Material",
                                                INDEX(
                                                    Insumos!F:F,
                                                    MATCH(
                                                        A793&amp;B793,
                                                        Insumos!I:I,
                                                        0)
                                                ),
                                                0
                                            ),
                                            "Não encontrado"),
                                        IFERROR(
                                            INDEX(I:I,
                                                MATCH(
                                                    A793&amp;B793,AG:AG,
                                                    0)
                                            ),
                                            "Não encontrado")
                                    )</f>
        <v>0</v>
      </c>
      <c r="I793" s="72">
        <f t="shared" si="443"/>
        <v>0</v>
      </c>
      <c r="J793" s="72">
        <f t="shared" si="444"/>
        <v>0.01</v>
      </c>
      <c r="K793" s="72">
        <f t="shared" si="444"/>
        <v>0.01</v>
      </c>
      <c r="L793" s="72">
        <f>IF(
                        C793="INSUMO",
                                        IFERROR(
                                            IF(
                                                INDEX(
                                                    Insumos!C:C,
                                                    MATCH(
                                                        A793&amp;B793,
                                                        Insumos!I:I,
                                                        0)
                                                )="Mao_obra",
                                                INDEX(
                                                    Insumos!F:F,
                                                    MATCH(
                                                        A793&amp;B793,
                                                        Insumos!I:I,
                                                        0)
                                                ),
                                                0
                                            ),
                                            "Não encontrado"),
                                        IFERROR(
                                            INDEX(M:M,
                                                MATCH(
                                                    A793&amp;B793,AG:AG,
                                                    0)
                                            ),
                                            "Não encontrado")
                                    )</f>
        <v>0</v>
      </c>
      <c r="M793" s="72">
        <f t="shared" si="445"/>
        <v>0</v>
      </c>
      <c r="N793" s="72">
        <f>IF(
                        C793="INSUMO",
                                        IFERROR(
                                            IF(
                                                INDEX(
                                                    Insumos!C:C,
                                                    MATCH(
                                                        A793&amp;B793,
                                                        Insumos!I:I,
                                                        0)
                                                )="Equipamento",
                                                INDEX(
                                                    Insumos!F:F,
                                                    MATCH(
                                                        A793&amp;B793,
                                                        Insumos!I:I,
                                                        0)
                                                ),
                                                0
                                            ),
                                            "Não encontrado"),
                                        IFERROR(
                                            INDEX(O:O,
                                                MATCH(
                                                    A793&amp;B793,AG:AG,
                                                    0)
                                            ),
                                            "Não encontrado")
                                    )</f>
        <v>0</v>
      </c>
      <c r="O793" s="72">
        <f t="shared" si="446"/>
        <v>0</v>
      </c>
      <c r="P793" s="72">
        <f>IF(
                        C793="INSUMO",
                                        IFERROR(
                                            IF(
                                                INDEX(
                                                    Insumos!C:C,
                                                    MATCH(
                                                        A793&amp;B793,
                                                        Insumos!I:I,
                                                        0)
                                                )="Transporte",
                                                INDEX(
                                                    Insumos!F:F,
                                                    MATCH(
                                                        A793&amp;B793,
                                                        Insumos!I:I,
                                                        0)
                                                ),
                                                0
                                            ),
                                            "Não encontrado"),
                                        IFERROR(
                                            INDEX(Q:Q,
                                                MATCH(
                                                    A793&amp;B793,AG:AG,
                                                    0)
                                            ),
                                            "Não encontrado")
                                    )</f>
        <v>0</v>
      </c>
      <c r="Q793" s="72">
        <f t="shared" si="447"/>
        <v>0</v>
      </c>
      <c r="R793" s="72">
        <f>IF(
                        C793="INSUMO",
                                        IFERROR(
                                            IF(
                                                INDEX(
                                                    Insumos!C:C,
                                                    MATCH(
                                                        A793&amp;B793,
                                                        Insumos!I:I,
                                                        0)
                                                )="Terceirizados",
                                                INDEX(
                                                    Insumos!F:F,
                                                    MATCH(
                                                        A793&amp;B793,
                                                        Insumos!I:I,
                                                        0)
                                                ),
                                                0
                                            ),
                                            "Não encontrado"),
                                        IFERROR(
                                            INDEX(S:S,
                                                MATCH(
                                                    A793&amp;B793,AG:AG,
                                                    0)
                                            ),
                                            "Não encontrado")
                                    )</f>
        <v>0</v>
      </c>
      <c r="S793" s="72">
        <f t="shared" si="448"/>
        <v>0</v>
      </c>
      <c r="T793" s="72">
        <f>IF(
                        C793="INSUMO",
                                        IFERROR(
                                            IF(
                                                INDEX(
                                                    Insumos!C:C,
                                                    MATCH(
                                                        A793&amp;B793,
                                                        Insumos!I:I,
                                                        0)
                                                )="Comissionamento",
                                                INDEX(
                                                    Insumos!F:F,
                                                    MATCH(
                                                        A793&amp;B793,
                                                        Insumos!I:I,
                                                        0)
                                                ),
                                                0
                                            ),
                                            "Não encontrado"),
                                        IFERROR(
                                            INDEX(U:U,
                                                MATCH(
                                                    A793&amp;B793,AG:AG,
                                                    0)
                                            ),
                                            "Não encontrado")
                                    )</f>
        <v>0</v>
      </c>
      <c r="U793" s="72">
        <f t="shared" si="449"/>
        <v>0</v>
      </c>
      <c r="V793" s="72">
        <f>IF(
                        C793="INSUMO",
                                        IFERROR(
                                            IF(
                                                INDEX(
                                                    Insumos!C:C,
                                                    MATCH(
                                                        A793&amp;B793,
                                                        Insumos!I:I,
                                                        0)
                                                )="Verba",
                                                INDEX(
                                                    Insumos!F:F,
                                                    MATCH(
                                                        A793&amp;B793,
                                                        Insumos!I:I,
                                                        0)
                                                ),
                                                0
                                            ),
                                            "Não encontrado"),
                                        IFERROR(
                                            INDEX(W:W,
                                                MATCH(
                                                    A793&amp;B793,AG:AG,
                                                    0)
                                            ),
                                            "Não encontrado")
                                    )</f>
        <v>0</v>
      </c>
      <c r="W793" s="72">
        <f t="shared" si="450"/>
        <v>0</v>
      </c>
      <c r="X793" s="72">
        <f>IF(
                        C793="INSUMO",
                                        IFERROR(
                                            IF(
                                                INDEX(
                                                    Insumos!C:C,
                                                    MATCH(
                                                        A793&amp;B793,
                                                        Insumos!I:I,
                                                        0)
                                                )="Outro",
                                                INDEX(
                                                    Insumos!F:F,
                                                    MATCH(
                                                        A793&amp;B793,
                                                        Insumos!I:I,
                                                        0)
                                                ),
                                                0
                                            ),
                                            "Não encontrado"),
                                        IFERROR(
                                            INDEX(Y:Y,
                                                MATCH(
                                                    A793&amp;B793,AG:AG,
                                                    0)
                                            ),
                                            "Não encontrado")
                                    )</f>
        <v>0.01</v>
      </c>
      <c r="Y793" s="72">
        <f t="shared" si="451"/>
        <v>0.01</v>
      </c>
      <c r="Z793" s="72">
        <f>IF(
                            C793="INSUMO",
                            IFERROR(
                                INDEX(
                                    Insumos!F:F,
                                    MATCH(
                                        A793&amp;B793,
                                        Insumos!I:I,
                                        0)
                                ),
                                "Não encontrado"),
                            IFERROR(
                                INDEX(AA:AA,
                                    MATCH(
                                        A793&amp;B793,AG:AG,
                                        0)
                                ),
                                "Não encontrado")
                        )</f>
        <v>0.01</v>
      </c>
      <c r="AA793" s="72">
        <f t="shared" si="452"/>
        <v>0.01</v>
      </c>
      <c r="AB793" s="73"/>
      <c r="AC793" s="73"/>
      <c r="AD793" s="70" t="s">
        <v>39</v>
      </c>
      <c r="AE793" s="74"/>
      <c r="AF793" s="74"/>
    </row>
    <row r="794" spans="1:33" x14ac:dyDescent="0.25">
      <c r="A794" s="138" t="s">
        <v>854</v>
      </c>
      <c r="B794" s="60" t="s">
        <v>38</v>
      </c>
      <c r="C794" s="61" t="s">
        <v>45</v>
      </c>
      <c r="D794" s="62" t="s">
        <v>40</v>
      </c>
      <c r="E794" s="62" t="s">
        <v>855</v>
      </c>
      <c r="F794" s="63" t="s">
        <v>90</v>
      </c>
      <c r="G794" s="63">
        <v>1</v>
      </c>
      <c r="H794" s="64">
        <f>IF(
                        C794="INSUMO",
                                        IFERROR(
                                            IF(
                                                INDEX(
                                                    Insumos!C:C,
                                                    MATCH(
                                                        A794&amp;B794,
                                                        Insumos!I:I,
                                                        0)
                                                )="Material",
                                                INDEX(
                                                    Insumos!F:F,
                                                    MATCH(
                                                        A794&amp;B794,
                                                        Insumos!I:I,
                                                        0)
                                                ),
                                                0
                                            ),
                                            "Não encontrado"),
                                        IFERROR(
                                            INDEX(I:I,
                                                MATCH(
                                                    A794&amp;B794,AG:AG,
                                                    0)
                                            ),
                                            "Não encontrado")
                                    )</f>
        <v>0</v>
      </c>
      <c r="I794" s="64">
        <f t="shared" si="443"/>
        <v>0</v>
      </c>
      <c r="J794" s="64">
        <f t="shared" si="444"/>
        <v>36.35</v>
      </c>
      <c r="K794" s="64">
        <f t="shared" si="444"/>
        <v>36.35</v>
      </c>
      <c r="L794" s="64">
        <f>IF(
                        C794="INSUMO",
                                        IFERROR(
                                            IF(
                                                INDEX(
                                                    Insumos!C:C,
                                                    MATCH(
                                                        A794&amp;B794,
                                                        Insumos!I:I,
                                                        0)
                                                )="Mao_obra",
                                                INDEX(
                                                    Insumos!F:F,
                                                    MATCH(
                                                        A794&amp;B794,
                                                        Insumos!I:I,
                                                        0)
                                                ),
                                                0
                                            ),
                                            "Não encontrado"),
                                        IFERROR(
                                            INDEX(M:M,
                                                MATCH(
                                                    A794&amp;B794,AG:AG,
                                                    0)
                                            ),
                                            "Não encontrado")
                                    )</f>
        <v>36.35</v>
      </c>
      <c r="M794" s="64">
        <f t="shared" si="445"/>
        <v>36.35</v>
      </c>
      <c r="N794" s="64">
        <f>IF(
                        C794="INSUMO",
                                        IFERROR(
                                            IF(
                                                INDEX(
                                                    Insumos!C:C,
                                                    MATCH(
                                                        A794&amp;B794,
                                                        Insumos!I:I,
                                                        0)
                                                )="Equipamento",
                                                INDEX(
                                                    Insumos!F:F,
                                                    MATCH(
                                                        A794&amp;B794,
                                                        Insumos!I:I,
                                                        0)
                                                ),
                                                0
                                            ),
                                            "Não encontrado"),
                                        IFERROR(
                                            INDEX(O:O,
                                                MATCH(
                                                    A794&amp;B794,AG:AG,
                                                    0)
                                            ),
                                            "Não encontrado")
                                    )</f>
        <v>0</v>
      </c>
      <c r="O794" s="64">
        <f t="shared" si="446"/>
        <v>0</v>
      </c>
      <c r="P794" s="64">
        <f>IF(
                        C794="INSUMO",
                                        IFERROR(
                                            IF(
                                                INDEX(
                                                    Insumos!C:C,
                                                    MATCH(
                                                        A794&amp;B794,
                                                        Insumos!I:I,
                                                        0)
                                                )="Transporte",
                                                INDEX(
                                                    Insumos!F:F,
                                                    MATCH(
                                                        A794&amp;B794,
                                                        Insumos!I:I,
                                                        0)
                                                ),
                                                0
                                            ),
                                            "Não encontrado"),
                                        IFERROR(
                                            INDEX(Q:Q,
                                                MATCH(
                                                    A794&amp;B794,AG:AG,
                                                    0)
                                            ),
                                            "Não encontrado")
                                    )</f>
        <v>0</v>
      </c>
      <c r="Q794" s="64">
        <f t="shared" si="447"/>
        <v>0</v>
      </c>
      <c r="R794" s="64">
        <f>IF(
                        C794="INSUMO",
                                        IFERROR(
                                            IF(
                                                INDEX(
                                                    Insumos!C:C,
                                                    MATCH(
                                                        A794&amp;B794,
                                                        Insumos!I:I,
                                                        0)
                                                )="Terceirizados",
                                                INDEX(
                                                    Insumos!F:F,
                                                    MATCH(
                                                        A794&amp;B794,
                                                        Insumos!I:I,
                                                        0)
                                                ),
                                                0
                                            ),
                                            "Não encontrado"),
                                        IFERROR(
                                            INDEX(S:S,
                                                MATCH(
                                                    A794&amp;B794,AG:AG,
                                                    0)
                                            ),
                                            "Não encontrado")
                                    )</f>
        <v>0</v>
      </c>
      <c r="S794" s="64">
        <f t="shared" si="448"/>
        <v>0</v>
      </c>
      <c r="T794" s="64">
        <f>IF(
                        C794="INSUMO",
                                        IFERROR(
                                            IF(
                                                INDEX(
                                                    Insumos!C:C,
                                                    MATCH(
                                                        A794&amp;B794,
                                                        Insumos!I:I,
                                                        0)
                                                )="Comissionamento",
                                                INDEX(
                                                    Insumos!F:F,
                                                    MATCH(
                                                        A794&amp;B794,
                                                        Insumos!I:I,
                                                        0)
                                                ),
                                                0
                                            ),
                                            "Não encontrado"),
                                        IFERROR(
                                            INDEX(U:U,
                                                MATCH(
                                                    A794&amp;B794,AG:AG,
                                                    0)
                                            ),
                                            "Não encontrado")
                                    )</f>
        <v>0</v>
      </c>
      <c r="U794" s="64">
        <f t="shared" si="449"/>
        <v>0</v>
      </c>
      <c r="V794" s="64">
        <f>IF(
                        C794="INSUMO",
                                        IFERROR(
                                            IF(
                                                INDEX(
                                                    Insumos!C:C,
                                                    MATCH(
                                                        A794&amp;B794,
                                                        Insumos!I:I,
                                                        0)
                                                )="Verba",
                                                INDEX(
                                                    Insumos!F:F,
                                                    MATCH(
                                                        A794&amp;B794,
                                                        Insumos!I:I,
                                                        0)
                                                ),
                                                0
                                            ),
                                            "Não encontrado"),
                                        IFERROR(
                                            INDEX(W:W,
                                                MATCH(
                                                    A794&amp;B794,AG:AG,
                                                    0)
                                            ),
                                            "Não encontrado")
                                    )</f>
        <v>0</v>
      </c>
      <c r="W794" s="64">
        <f t="shared" si="450"/>
        <v>0</v>
      </c>
      <c r="X794" s="64">
        <f>IF(
                        C794="INSUMO",
                                        IFERROR(
                                            IF(
                                                INDEX(
                                                    Insumos!C:C,
                                                    MATCH(
                                                        A794&amp;B794,
                                                        Insumos!I:I,
                                                        0)
                                                )="Outro",
                                                INDEX(
                                                    Insumos!F:F,
                                                    MATCH(
                                                        A794&amp;B794,
                                                        Insumos!I:I,
                                                        0)
                                                ),
                                                0
                                            ),
                                            "Não encontrado"),
                                        IFERROR(
                                            INDEX(Y:Y,
                                                MATCH(
                                                    A794&amp;B794,AG:AG,
                                                    0)
                                            ),
                                            "Não encontrado")
                                    )</f>
        <v>0</v>
      </c>
      <c r="Y794" s="64">
        <f t="shared" si="451"/>
        <v>0</v>
      </c>
      <c r="Z794" s="64">
        <f>IF(
                            C794="INSUMO",
                            IFERROR(
                                INDEX(
                                    Insumos!F:F,
                                    MATCH(
                                        A794&amp;B794,
                                        Insumos!I:I,
                                        0)
                                ),
                                "Não encontrado"),
                            IFERROR(
                                INDEX(AA:AA,
                                    MATCH(
                                        A794&amp;B794,AG:AG,
                                        0)
                                ),
                                "Não encontrado")
                        )</f>
        <v>36.35</v>
      </c>
      <c r="AA794" s="64">
        <f t="shared" si="452"/>
        <v>36.35</v>
      </c>
      <c r="AB794" s="65"/>
      <c r="AC794" s="65"/>
      <c r="AD794" s="62" t="s">
        <v>39</v>
      </c>
      <c r="AE794" s="66"/>
      <c r="AF794" s="66"/>
    </row>
    <row r="795" spans="1:33" x14ac:dyDescent="0.25">
      <c r="A795" s="136" t="s">
        <v>837</v>
      </c>
      <c r="B795" s="51" t="s">
        <v>38</v>
      </c>
      <c r="C795" s="52" t="s">
        <v>39</v>
      </c>
      <c r="D795" s="53" t="s">
        <v>40</v>
      </c>
      <c r="E795" s="53" t="s">
        <v>838</v>
      </c>
      <c r="F795" s="54" t="s">
        <v>90</v>
      </c>
      <c r="G795" s="55"/>
      <c r="H795" s="56"/>
      <c r="I795" s="56">
        <f>SUM(I796:I796)</f>
        <v>0</v>
      </c>
      <c r="J795" s="56"/>
      <c r="K795" s="56">
        <f>SUM(K796:K796)</f>
        <v>1.1560000000000001</v>
      </c>
      <c r="L795" s="56"/>
      <c r="M795" s="56">
        <f>SUM(M796:M796)</f>
        <v>0</v>
      </c>
      <c r="N795" s="56"/>
      <c r="O795" s="56">
        <f>SUM(O796:O796)</f>
        <v>0</v>
      </c>
      <c r="P795" s="56"/>
      <c r="Q795" s="56">
        <f>SUM(Q796:Q796)</f>
        <v>0</v>
      </c>
      <c r="R795" s="56"/>
      <c r="S795" s="56">
        <f>SUM(S796:S796)</f>
        <v>0</v>
      </c>
      <c r="T795" s="56"/>
      <c r="U795" s="56">
        <f>SUM(U796:U796)</f>
        <v>0</v>
      </c>
      <c r="V795" s="56"/>
      <c r="W795" s="56">
        <f>SUM(W796:W796)</f>
        <v>0</v>
      </c>
      <c r="X795" s="56"/>
      <c r="Y795" s="56">
        <f>SUM(Y796:Y796)</f>
        <v>1.1560000000000001</v>
      </c>
      <c r="Z795" s="56"/>
      <c r="AA795" s="56">
        <f>SUM(AA796:AA796)</f>
        <v>1.1560000000000001</v>
      </c>
      <c r="AB795" s="57" t="s">
        <v>39</v>
      </c>
      <c r="AC795" s="57"/>
      <c r="AD795" s="53" t="s">
        <v>39</v>
      </c>
      <c r="AE795" s="58" t="s">
        <v>39</v>
      </c>
      <c r="AF795" s="58" t="s">
        <v>845</v>
      </c>
      <c r="AG795" t="str">
        <f>A795&amp;B795&amp;C795</f>
        <v>91691SINAPI</v>
      </c>
    </row>
    <row r="796" spans="1:33" x14ac:dyDescent="0.25">
      <c r="A796" s="137" t="s">
        <v>856</v>
      </c>
      <c r="B796" s="68" t="s">
        <v>38</v>
      </c>
      <c r="C796" s="69" t="s">
        <v>45</v>
      </c>
      <c r="D796" s="70" t="s">
        <v>40</v>
      </c>
      <c r="E796" s="70" t="s">
        <v>857</v>
      </c>
      <c r="F796" s="71" t="s">
        <v>858</v>
      </c>
      <c r="G796" s="71">
        <v>1.36</v>
      </c>
      <c r="H796" s="72">
        <f>IF(
                        C796="INSUMO",
                                        IFERROR(
                                            IF(
                                                INDEX(
                                                    Insumos!C:C,
                                                    MATCH(
                                                        A796&amp;B796,
                                                        Insumos!I:I,
                                                        0)
                                                )="Material",
                                                INDEX(
                                                    Insumos!F:F,
                                                    MATCH(
                                                        A796&amp;B796,
                                                        Insumos!I:I,
                                                        0)
                                                ),
                                                0
                                            ),
                                            "Não encontrado"),
                                        IFERROR(
                                            INDEX(I:I,
                                                MATCH(
                                                    A796&amp;B796,AG:AG,
                                                    0)
                                            ),
                                            "Não encontrado")
                                    )</f>
        <v>0</v>
      </c>
      <c r="I796" s="72">
        <f>H796*G796/1</f>
        <v>0</v>
      </c>
      <c r="J796" s="72">
        <f>T796 + N796 + L796 + X796 + R796 + P796 + V796</f>
        <v>0.85</v>
      </c>
      <c r="K796" s="72">
        <f>U796 + O796 + M796 + Y796 + S796 + Q796 + W796</f>
        <v>1.1560000000000001</v>
      </c>
      <c r="L796" s="72">
        <f>IF(
                        C796="INSUMO",
                                        IFERROR(
                                            IF(
                                                INDEX(
                                                    Insumos!C:C,
                                                    MATCH(
                                                        A796&amp;B796,
                                                        Insumos!I:I,
                                                        0)
                                                )="Mao_obra",
                                                INDEX(
                                                    Insumos!F:F,
                                                    MATCH(
                                                        A796&amp;B796,
                                                        Insumos!I:I,
                                                        0)
                                                ),
                                                0
                                            ),
                                            "Não encontrado"),
                                        IFERROR(
                                            INDEX(M:M,
                                                MATCH(
                                                    A796&amp;B796,AG:AG,
                                                    0)
                                            ),
                                            "Não encontrado")
                                    )</f>
        <v>0</v>
      </c>
      <c r="M796" s="72">
        <f>L796*G796/1</f>
        <v>0</v>
      </c>
      <c r="N796" s="72">
        <f>IF(
                        C796="INSUMO",
                                        IFERROR(
                                            IF(
                                                INDEX(
                                                    Insumos!C:C,
                                                    MATCH(
                                                        A796&amp;B796,
                                                        Insumos!I:I,
                                                        0)
                                                )="Equipamento",
                                                INDEX(
                                                    Insumos!F:F,
                                                    MATCH(
                                                        A796&amp;B796,
                                                        Insumos!I:I,
                                                        0)
                                                ),
                                                0
                                            ),
                                            "Não encontrado"),
                                        IFERROR(
                                            INDEX(O:O,
                                                MATCH(
                                                    A796&amp;B796,AG:AG,
                                                    0)
                                            ),
                                            "Não encontrado")
                                    )</f>
        <v>0</v>
      </c>
      <c r="O796" s="72">
        <f>N796*G796/1</f>
        <v>0</v>
      </c>
      <c r="P796" s="72">
        <f>IF(
                        C796="INSUMO",
                                        IFERROR(
                                            IF(
                                                INDEX(
                                                    Insumos!C:C,
                                                    MATCH(
                                                        A796&amp;B796,
                                                        Insumos!I:I,
                                                        0)
                                                )="Transporte",
                                                INDEX(
                                                    Insumos!F:F,
                                                    MATCH(
                                                        A796&amp;B796,
                                                        Insumos!I:I,
                                                        0)
                                                ),
                                                0
                                            ),
                                            "Não encontrado"),
                                        IFERROR(
                                            INDEX(Q:Q,
                                                MATCH(
                                                    A796&amp;B796,AG:AG,
                                                    0)
                                            ),
                                            "Não encontrado")
                                    )</f>
        <v>0</v>
      </c>
      <c r="Q796" s="72">
        <f>P796*G796/1</f>
        <v>0</v>
      </c>
      <c r="R796" s="72">
        <f>IF(
                        C796="INSUMO",
                                        IFERROR(
                                            IF(
                                                INDEX(
                                                    Insumos!C:C,
                                                    MATCH(
                                                        A796&amp;B796,
                                                        Insumos!I:I,
                                                        0)
                                                )="Terceirizados",
                                                INDEX(
                                                    Insumos!F:F,
                                                    MATCH(
                                                        A796&amp;B796,
                                                        Insumos!I:I,
                                                        0)
                                                ),
                                                0
                                            ),
                                            "Não encontrado"),
                                        IFERROR(
                                            INDEX(S:S,
                                                MATCH(
                                                    A796&amp;B796,AG:AG,
                                                    0)
                                            ),
                                            "Não encontrado")
                                    )</f>
        <v>0</v>
      </c>
      <c r="S796" s="72">
        <f>R796*G796/1</f>
        <v>0</v>
      </c>
      <c r="T796" s="72">
        <f>IF(
                        C796="INSUMO",
                                        IFERROR(
                                            IF(
                                                INDEX(
                                                    Insumos!C:C,
                                                    MATCH(
                                                        A796&amp;B796,
                                                        Insumos!I:I,
                                                        0)
                                                )="Comissionamento",
                                                INDEX(
                                                    Insumos!F:F,
                                                    MATCH(
                                                        A796&amp;B796,
                                                        Insumos!I:I,
                                                        0)
                                                ),
                                                0
                                            ),
                                            "Não encontrado"),
                                        IFERROR(
                                            INDEX(U:U,
                                                MATCH(
                                                    A796&amp;B796,AG:AG,
                                                    0)
                                            ),
                                            "Não encontrado")
                                    )</f>
        <v>0</v>
      </c>
      <c r="U796" s="72">
        <f>T796*G796/1</f>
        <v>0</v>
      </c>
      <c r="V796" s="72">
        <f>IF(
                        C796="INSUMO",
                                        IFERROR(
                                            IF(
                                                INDEX(
                                                    Insumos!C:C,
                                                    MATCH(
                                                        A796&amp;B796,
                                                        Insumos!I:I,
                                                        0)
                                                )="Verba",
                                                INDEX(
                                                    Insumos!F:F,
                                                    MATCH(
                                                        A796&amp;B796,
                                                        Insumos!I:I,
                                                        0)
                                                ),
                                                0
                                            ),
                                            "Não encontrado"),
                                        IFERROR(
                                            INDEX(W:W,
                                                MATCH(
                                                    A796&amp;B796,AG:AG,
                                                    0)
                                            ),
                                            "Não encontrado")
                                    )</f>
        <v>0</v>
      </c>
      <c r="W796" s="72">
        <f>V796*G796/1</f>
        <v>0</v>
      </c>
      <c r="X796" s="72">
        <f>IF(
                        C796="INSUMO",
                                        IFERROR(
                                            IF(
                                                INDEX(
                                                    Insumos!C:C,
                                                    MATCH(
                                                        A796&amp;B796,
                                                        Insumos!I:I,
                                                        0)
                                                )="Outro",
                                                INDEX(
                                                    Insumos!F:F,
                                                    MATCH(
                                                        A796&amp;B796,
                                                        Insumos!I:I,
                                                        0)
                                                ),
                                                0
                                            ),
                                            "Não encontrado"),
                                        IFERROR(
                                            INDEX(Y:Y,
                                                MATCH(
                                                    A796&amp;B796,AG:AG,
                                                    0)
                                            ),
                                            "Não encontrado")
                                    )</f>
        <v>0.85</v>
      </c>
      <c r="Y796" s="72">
        <f>X796*G796/1</f>
        <v>1.1560000000000001</v>
      </c>
      <c r="Z796" s="72">
        <f>IF(
                            C796="INSUMO",
                            IFERROR(
                                INDEX(
                                    Insumos!F:F,
                                    MATCH(
                                        A796&amp;B796,
                                        Insumos!I:I,
                                        0)
                                ),
                                "Não encontrado"),
                            IFERROR(
                                INDEX(AA:AA,
                                    MATCH(
                                        A796&amp;B796,AG:AG,
                                        0)
                                ),
                                "Não encontrado")
                        )</f>
        <v>0.85</v>
      </c>
      <c r="AA796" s="72">
        <f>G796*Z796</f>
        <v>1.1560000000000001</v>
      </c>
      <c r="AB796" s="73"/>
      <c r="AC796" s="73"/>
      <c r="AD796" s="70" t="s">
        <v>39</v>
      </c>
      <c r="AE796" s="74"/>
      <c r="AF796" s="74"/>
    </row>
    <row r="797" spans="1:33" x14ac:dyDescent="0.25">
      <c r="A797" s="136" t="s">
        <v>839</v>
      </c>
      <c r="B797" s="51" t="s">
        <v>38</v>
      </c>
      <c r="C797" s="52" t="s">
        <v>39</v>
      </c>
      <c r="D797" s="53" t="s">
        <v>40</v>
      </c>
      <c r="E797" s="53" t="s">
        <v>840</v>
      </c>
      <c r="F797" s="54" t="s">
        <v>90</v>
      </c>
      <c r="G797" s="55"/>
      <c r="H797" s="56"/>
      <c r="I797" s="56">
        <f>SUM(I798:I798)</f>
        <v>0</v>
      </c>
      <c r="J797" s="56"/>
      <c r="K797" s="56">
        <f>SUM(K798:K798)</f>
        <v>5.8735500000000003E-2</v>
      </c>
      <c r="L797" s="56"/>
      <c r="M797" s="56">
        <f>SUM(M798:M798)</f>
        <v>0</v>
      </c>
      <c r="N797" s="56"/>
      <c r="O797" s="56">
        <f>SUM(O798:O798)</f>
        <v>5.8735500000000003E-2</v>
      </c>
      <c r="P797" s="56"/>
      <c r="Q797" s="56">
        <f>SUM(Q798:Q798)</f>
        <v>0</v>
      </c>
      <c r="R797" s="56"/>
      <c r="S797" s="56">
        <f>SUM(S798:S798)</f>
        <v>0</v>
      </c>
      <c r="T797" s="56"/>
      <c r="U797" s="56">
        <f>SUM(U798:U798)</f>
        <v>0</v>
      </c>
      <c r="V797" s="56"/>
      <c r="W797" s="56">
        <f>SUM(W798:W798)</f>
        <v>0</v>
      </c>
      <c r="X797" s="56"/>
      <c r="Y797" s="56">
        <f>SUM(Y798:Y798)</f>
        <v>0</v>
      </c>
      <c r="Z797" s="56"/>
      <c r="AA797" s="56">
        <f>SUM(AA798:AA798)</f>
        <v>5.8735500000000003E-2</v>
      </c>
      <c r="AB797" s="57" t="s">
        <v>39</v>
      </c>
      <c r="AC797" s="57"/>
      <c r="AD797" s="53" t="s">
        <v>39</v>
      </c>
      <c r="AE797" s="58" t="s">
        <v>39</v>
      </c>
      <c r="AF797" s="58" t="s">
        <v>845</v>
      </c>
      <c r="AG797" t="str">
        <f>A797&amp;B797&amp;C797</f>
        <v>91690SINAPI</v>
      </c>
    </row>
    <row r="798" spans="1:33" x14ac:dyDescent="0.25">
      <c r="A798" s="137" t="s">
        <v>846</v>
      </c>
      <c r="B798" s="68" t="s">
        <v>38</v>
      </c>
      <c r="C798" s="69" t="s">
        <v>45</v>
      </c>
      <c r="D798" s="70" t="s">
        <v>40</v>
      </c>
      <c r="E798" s="70" t="s">
        <v>847</v>
      </c>
      <c r="F798" s="71" t="s">
        <v>78</v>
      </c>
      <c r="G798" s="71">
        <v>5.0000000000000002E-5</v>
      </c>
      <c r="H798" s="72">
        <f>IF(
                        C798="INSUMO",
                                        IFERROR(
                                            IF(
                                                INDEX(
                                                    Insumos!C:C,
                                                    MATCH(
                                                        A798&amp;B798,
                                                        Insumos!I:I,
                                                        0)
                                                )="Material",
                                                INDEX(
                                                    Insumos!F:F,
                                                    MATCH(
                                                        A798&amp;B798,
                                                        Insumos!I:I,
                                                        0)
                                                ),
                                                0
                                            ),
                                            "Não encontrado"),
                                        IFERROR(
                                            INDEX(I:I,
                                                MATCH(
                                                    A798&amp;B798,AG:AG,
                                                    0)
                                            ),
                                            "Não encontrado")
                                    )</f>
        <v>0</v>
      </c>
      <c r="I798" s="72">
        <f>H798*G798/1</f>
        <v>0</v>
      </c>
      <c r="J798" s="72">
        <f>T798 + N798 + L798 + X798 + R798 + P798 + V798</f>
        <v>1174.71</v>
      </c>
      <c r="K798" s="72">
        <f>U798 + O798 + M798 + Y798 + S798 + Q798 + W798</f>
        <v>5.8735500000000003E-2</v>
      </c>
      <c r="L798" s="72">
        <f>IF(
                        C798="INSUMO",
                                        IFERROR(
                                            IF(
                                                INDEX(
                                                    Insumos!C:C,
                                                    MATCH(
                                                        A798&amp;B798,
                                                        Insumos!I:I,
                                                        0)
                                                )="Mao_obra",
                                                INDEX(
                                                    Insumos!F:F,
                                                    MATCH(
                                                        A798&amp;B798,
                                                        Insumos!I:I,
                                                        0)
                                                ),
                                                0
                                            ),
                                            "Não encontrado"),
                                        IFERROR(
                                            INDEX(M:M,
                                                MATCH(
                                                    A798&amp;B798,AG:AG,
                                                    0)
                                            ),
                                            "Não encontrado")
                                    )</f>
        <v>0</v>
      </c>
      <c r="M798" s="72">
        <f>L798*G798/1</f>
        <v>0</v>
      </c>
      <c r="N798" s="72">
        <f>IF(
                        C798="INSUMO",
                                        IFERROR(
                                            IF(
                                                INDEX(
                                                    Insumos!C:C,
                                                    MATCH(
                                                        A798&amp;B798,
                                                        Insumos!I:I,
                                                        0)
                                                )="Equipamento",
                                                INDEX(
                                                    Insumos!F:F,
                                                    MATCH(
                                                        A798&amp;B798,
                                                        Insumos!I:I,
                                                        0)
                                                ),
                                                0
                                            ),
                                            "Não encontrado"),
                                        IFERROR(
                                            INDEX(O:O,
                                                MATCH(
                                                    A798&amp;B798,AG:AG,
                                                    0)
                                            ),
                                            "Não encontrado")
                                    )</f>
        <v>1174.71</v>
      </c>
      <c r="O798" s="72">
        <f>N798*G798/1</f>
        <v>5.8735500000000003E-2</v>
      </c>
      <c r="P798" s="72">
        <f>IF(
                        C798="INSUMO",
                                        IFERROR(
                                            IF(
                                                INDEX(
                                                    Insumos!C:C,
                                                    MATCH(
                                                        A798&amp;B798,
                                                        Insumos!I:I,
                                                        0)
                                                )="Transporte",
                                                INDEX(
                                                    Insumos!F:F,
                                                    MATCH(
                                                        A798&amp;B798,
                                                        Insumos!I:I,
                                                        0)
                                                ),
                                                0
                                            ),
                                            "Não encontrado"),
                                        IFERROR(
                                            INDEX(Q:Q,
                                                MATCH(
                                                    A798&amp;B798,AG:AG,
                                                    0)
                                            ),
                                            "Não encontrado")
                                    )</f>
        <v>0</v>
      </c>
      <c r="Q798" s="72">
        <f>P798*G798/1</f>
        <v>0</v>
      </c>
      <c r="R798" s="72">
        <f>IF(
                        C798="INSUMO",
                                        IFERROR(
                                            IF(
                                                INDEX(
                                                    Insumos!C:C,
                                                    MATCH(
                                                        A798&amp;B798,
                                                        Insumos!I:I,
                                                        0)
                                                )="Terceirizados",
                                                INDEX(
                                                    Insumos!F:F,
                                                    MATCH(
                                                        A798&amp;B798,
                                                        Insumos!I:I,
                                                        0)
                                                ),
                                                0
                                            ),
                                            "Não encontrado"),
                                        IFERROR(
                                            INDEX(S:S,
                                                MATCH(
                                                    A798&amp;B798,AG:AG,
                                                    0)
                                            ),
                                            "Não encontrado")
                                    )</f>
        <v>0</v>
      </c>
      <c r="S798" s="72">
        <f>R798*G798/1</f>
        <v>0</v>
      </c>
      <c r="T798" s="72">
        <f>IF(
                        C798="INSUMO",
                                        IFERROR(
                                            IF(
                                                INDEX(
                                                    Insumos!C:C,
                                                    MATCH(
                                                        A798&amp;B798,
                                                        Insumos!I:I,
                                                        0)
                                                )="Comissionamento",
                                                INDEX(
                                                    Insumos!F:F,
                                                    MATCH(
                                                        A798&amp;B798,
                                                        Insumos!I:I,
                                                        0)
                                                ),
                                                0
                                            ),
                                            "Não encontrado"),
                                        IFERROR(
                                            INDEX(U:U,
                                                MATCH(
                                                    A798&amp;B798,AG:AG,
                                                    0)
                                            ),
                                            "Não encontrado")
                                    )</f>
        <v>0</v>
      </c>
      <c r="U798" s="72">
        <f>T798*G798/1</f>
        <v>0</v>
      </c>
      <c r="V798" s="72">
        <f>IF(
                        C798="INSUMO",
                                        IFERROR(
                                            IF(
                                                INDEX(
                                                    Insumos!C:C,
                                                    MATCH(
                                                        A798&amp;B798,
                                                        Insumos!I:I,
                                                        0)
                                                )="Verba",
                                                INDEX(
                                                    Insumos!F:F,
                                                    MATCH(
                                                        A798&amp;B798,
                                                        Insumos!I:I,
                                                        0)
                                                ),
                                                0
                                            ),
                                            "Não encontrado"),
                                        IFERROR(
                                            INDEX(W:W,
                                                MATCH(
                                                    A798&amp;B798,AG:AG,
                                                    0)
                                            ),
                                            "Não encontrado")
                                    )</f>
        <v>0</v>
      </c>
      <c r="W798" s="72">
        <f>V798*G798/1</f>
        <v>0</v>
      </c>
      <c r="X798" s="72">
        <f>IF(
                        C798="INSUMO",
                                        IFERROR(
                                            IF(
                                                INDEX(
                                                    Insumos!C:C,
                                                    MATCH(
                                                        A798&amp;B798,
                                                        Insumos!I:I,
                                                        0)
                                                )="Outro",
                                                INDEX(
                                                    Insumos!F:F,
                                                    MATCH(
                                                        A798&amp;B798,
                                                        Insumos!I:I,
                                                        0)
                                                ),
                                                0
                                            ),
                                            "Não encontrado"),
                                        IFERROR(
                                            INDEX(Y:Y,
                                                MATCH(
                                                    A798&amp;B798,AG:AG,
                                                    0)
                                            ),
                                            "Não encontrado")
                                    )</f>
        <v>0</v>
      </c>
      <c r="Y798" s="72">
        <f>X798*G798/1</f>
        <v>0</v>
      </c>
      <c r="Z798" s="72">
        <f>IF(
                            C798="INSUMO",
                            IFERROR(
                                INDEX(
                                    Insumos!F:F,
                                    MATCH(
                                        A798&amp;B798,
                                        Insumos!I:I,
                                        0)
                                ),
                                "Não encontrado"),
                            IFERROR(
                                INDEX(AA:AA,
                                    MATCH(
                                        A798&amp;B798,AG:AG,
                                        0)
                                ),
                                "Não encontrado")
                        )</f>
        <v>1174.71</v>
      </c>
      <c r="AA798" s="72">
        <f>G798*Z798</f>
        <v>5.8735500000000003E-2</v>
      </c>
      <c r="AB798" s="73"/>
      <c r="AC798" s="73"/>
      <c r="AD798" s="70" t="s">
        <v>39</v>
      </c>
      <c r="AE798" s="74"/>
      <c r="AF798" s="74"/>
    </row>
    <row r="799" spans="1:33" x14ac:dyDescent="0.25">
      <c r="A799" s="136" t="s">
        <v>841</v>
      </c>
      <c r="B799" s="51" t="s">
        <v>38</v>
      </c>
      <c r="C799" s="52" t="s">
        <v>39</v>
      </c>
      <c r="D799" s="53" t="s">
        <v>40</v>
      </c>
      <c r="E799" s="53" t="s">
        <v>842</v>
      </c>
      <c r="F799" s="54" t="s">
        <v>90</v>
      </c>
      <c r="G799" s="55"/>
      <c r="H799" s="56"/>
      <c r="I799" s="56">
        <f>SUM(I800:I800)</f>
        <v>0</v>
      </c>
      <c r="J799" s="56"/>
      <c r="K799" s="56">
        <f>SUM(K800:K800)</f>
        <v>0.36560520000000002</v>
      </c>
      <c r="L799" s="56"/>
      <c r="M799" s="56">
        <f>SUM(M800:M800)</f>
        <v>0.36560520000000002</v>
      </c>
      <c r="N799" s="56"/>
      <c r="O799" s="56">
        <f>SUM(O800:O800)</f>
        <v>0</v>
      </c>
      <c r="P799" s="56"/>
      <c r="Q799" s="56">
        <f>SUM(Q800:Q800)</f>
        <v>0</v>
      </c>
      <c r="R799" s="56"/>
      <c r="S799" s="56">
        <f>SUM(S800:S800)</f>
        <v>0</v>
      </c>
      <c r="T799" s="56"/>
      <c r="U799" s="56">
        <f>SUM(U800:U800)</f>
        <v>0</v>
      </c>
      <c r="V799" s="56"/>
      <c r="W799" s="56">
        <f>SUM(W800:W800)</f>
        <v>0</v>
      </c>
      <c r="X799" s="56"/>
      <c r="Y799" s="56">
        <f>SUM(Y800:Y800)</f>
        <v>0</v>
      </c>
      <c r="Z799" s="56"/>
      <c r="AA799" s="56">
        <f>SUM(AA800:AA800)</f>
        <v>0.36560520000000002</v>
      </c>
      <c r="AB799" s="57" t="s">
        <v>39</v>
      </c>
      <c r="AC799" s="57"/>
      <c r="AD799" s="53" t="s">
        <v>39</v>
      </c>
      <c r="AE799" s="58" t="s">
        <v>39</v>
      </c>
      <c r="AF799" s="58" t="s">
        <v>43</v>
      </c>
      <c r="AG799" t="str">
        <f>A799&amp;B799&amp;C799</f>
        <v>95309SINAPI</v>
      </c>
    </row>
    <row r="800" spans="1:33" x14ac:dyDescent="0.25">
      <c r="A800" s="137" t="s">
        <v>843</v>
      </c>
      <c r="B800" s="68" t="s">
        <v>38</v>
      </c>
      <c r="C800" s="69" t="s">
        <v>45</v>
      </c>
      <c r="D800" s="70" t="s">
        <v>40</v>
      </c>
      <c r="E800" s="70" t="s">
        <v>844</v>
      </c>
      <c r="F800" s="71" t="s">
        <v>90</v>
      </c>
      <c r="G800" s="71">
        <v>1.4760000000000001E-2</v>
      </c>
      <c r="H800" s="72">
        <f>IF(
                        C800="INSUMO",
                                        IFERROR(
                                            IF(
                                                INDEX(
                                                    Insumos!C:C,
                                                    MATCH(
                                                        A800&amp;B800,
                                                        Insumos!I:I,
                                                        0)
                                                )="Material",
                                                INDEX(
                                                    Insumos!F:F,
                                                    MATCH(
                                                        A800&amp;B800,
                                                        Insumos!I:I,
                                                        0)
                                                ),
                                                0
                                            ),
                                            "Não encontrado"),
                                        IFERROR(
                                            INDEX(I:I,
                                                MATCH(
                                                    A800&amp;B800,AG:AG,
                                                    0)
                                            ),
                                            "Não encontrado")
                                    )</f>
        <v>0</v>
      </c>
      <c r="I800" s="72">
        <f>H800*G800/1</f>
        <v>0</v>
      </c>
      <c r="J800" s="72">
        <f>T800 + N800 + L800 + X800 + R800 + P800 + V800</f>
        <v>24.77</v>
      </c>
      <c r="K800" s="72">
        <f>U800 + O800 + M800 + Y800 + S800 + Q800 + W800</f>
        <v>0.36560520000000002</v>
      </c>
      <c r="L800" s="72">
        <f>IF(
                        C800="INSUMO",
                                        IFERROR(
                                            IF(
                                                INDEX(
                                                    Insumos!C:C,
                                                    MATCH(
                                                        A800&amp;B800,
                                                        Insumos!I:I,
                                                        0)
                                                )="Mao_obra",
                                                INDEX(
                                                    Insumos!F:F,
                                                    MATCH(
                                                        A800&amp;B800,
                                                        Insumos!I:I,
                                                        0)
                                                ),
                                                0
                                            ),
                                            "Não encontrado"),
                                        IFERROR(
                                            INDEX(M:M,
                                                MATCH(
                                                    A800&amp;B800,AG:AG,
                                                    0)
                                            ),
                                            "Não encontrado")
                                    )</f>
        <v>24.77</v>
      </c>
      <c r="M800" s="72">
        <f>L800*G800/1</f>
        <v>0.36560520000000002</v>
      </c>
      <c r="N800" s="72">
        <f>IF(
                        C800="INSUMO",
                                        IFERROR(
                                            IF(
                                                INDEX(
                                                    Insumos!C:C,
                                                    MATCH(
                                                        A800&amp;B800,
                                                        Insumos!I:I,
                                                        0)
                                                )="Equipamento",
                                                INDEX(
                                                    Insumos!F:F,
                                                    MATCH(
                                                        A800&amp;B800,
                                                        Insumos!I:I,
                                                        0)
                                                ),
                                                0
                                            ),
                                            "Não encontrado"),
                                        IFERROR(
                                            INDEX(O:O,
                                                MATCH(
                                                    A800&amp;B800,AG:AG,
                                                    0)
                                            ),
                                            "Não encontrado")
                                    )</f>
        <v>0</v>
      </c>
      <c r="O800" s="72">
        <f>N800*G800/1</f>
        <v>0</v>
      </c>
      <c r="P800" s="72">
        <f>IF(
                        C800="INSUMO",
                                        IFERROR(
                                            IF(
                                                INDEX(
                                                    Insumos!C:C,
                                                    MATCH(
                                                        A800&amp;B800,
                                                        Insumos!I:I,
                                                        0)
                                                )="Transporte",
                                                INDEX(
                                                    Insumos!F:F,
                                                    MATCH(
                                                        A800&amp;B800,
                                                        Insumos!I:I,
                                                        0)
                                                ),
                                                0
                                            ),
                                            "Não encontrado"),
                                        IFERROR(
                                            INDEX(Q:Q,
                                                MATCH(
                                                    A800&amp;B800,AG:AG,
                                                    0)
                                            ),
                                            "Não encontrado")
                                    )</f>
        <v>0</v>
      </c>
      <c r="Q800" s="72">
        <f>P800*G800/1</f>
        <v>0</v>
      </c>
      <c r="R800" s="72">
        <f>IF(
                        C800="INSUMO",
                                        IFERROR(
                                            IF(
                                                INDEX(
                                                    Insumos!C:C,
                                                    MATCH(
                                                        A800&amp;B800,
                                                        Insumos!I:I,
                                                        0)
                                                )="Terceirizados",
                                                INDEX(
                                                    Insumos!F:F,
                                                    MATCH(
                                                        A800&amp;B800,
                                                        Insumos!I:I,
                                                        0)
                                                ),
                                                0
                                            ),
                                            "Não encontrado"),
                                        IFERROR(
                                            INDEX(S:S,
                                                MATCH(
                                                    A800&amp;B800,AG:AG,
                                                    0)
                                            ),
                                            "Não encontrado")
                                    )</f>
        <v>0</v>
      </c>
      <c r="S800" s="72">
        <f>R800*G800/1</f>
        <v>0</v>
      </c>
      <c r="T800" s="72">
        <f>IF(
                        C800="INSUMO",
                                        IFERROR(
                                            IF(
                                                INDEX(
                                                    Insumos!C:C,
                                                    MATCH(
                                                        A800&amp;B800,
                                                        Insumos!I:I,
                                                        0)
                                                )="Comissionamento",
                                                INDEX(
                                                    Insumos!F:F,
                                                    MATCH(
                                                        A800&amp;B800,
                                                        Insumos!I:I,
                                                        0)
                                                ),
                                                0
                                            ),
                                            "Não encontrado"),
                                        IFERROR(
                                            INDEX(U:U,
                                                MATCH(
                                                    A800&amp;B800,AG:AG,
                                                    0)
                                            ),
                                            "Não encontrado")
                                    )</f>
        <v>0</v>
      </c>
      <c r="U800" s="72">
        <f>T800*G800/1</f>
        <v>0</v>
      </c>
      <c r="V800" s="72">
        <f>IF(
                        C800="INSUMO",
                                        IFERROR(
                                            IF(
                                                INDEX(
                                                    Insumos!C:C,
                                                    MATCH(
                                                        A800&amp;B800,
                                                        Insumos!I:I,
                                                        0)
                                                )="Verba",
                                                INDEX(
                                                    Insumos!F:F,
                                                    MATCH(
                                                        A800&amp;B800,
                                                        Insumos!I:I,
                                                        0)
                                                ),
                                                0
                                            ),
                                            "Não encontrado"),
                                        IFERROR(
                                            INDEX(W:W,
                                                MATCH(
                                                    A800&amp;B800,AG:AG,
                                                    0)
                                            ),
                                            "Não encontrado")
                                    )</f>
        <v>0</v>
      </c>
      <c r="W800" s="72">
        <f>V800*G800/1</f>
        <v>0</v>
      </c>
      <c r="X800" s="72">
        <f>IF(
                        C800="INSUMO",
                                        IFERROR(
                                            IF(
                                                INDEX(
                                                    Insumos!C:C,
                                                    MATCH(
                                                        A800&amp;B800,
                                                        Insumos!I:I,
                                                        0)
                                                )="Outro",
                                                INDEX(
                                                    Insumos!F:F,
                                                    MATCH(
                                                        A800&amp;B800,
                                                        Insumos!I:I,
                                                        0)
                                                ),
                                                0
                                            ),
                                            "Não encontrado"),
                                        IFERROR(
                                            INDEX(Y:Y,
                                                MATCH(
                                                    A800&amp;B800,AG:AG,
                                                    0)
                                            ),
                                            "Não encontrado")
                                    )</f>
        <v>0</v>
      </c>
      <c r="Y800" s="72">
        <f>X800*G800/1</f>
        <v>0</v>
      </c>
      <c r="Z800" s="72">
        <f>IF(
                            C800="INSUMO",
                            IFERROR(
                                INDEX(
                                    Insumos!F:F,
                                    MATCH(
                                        A800&amp;B800,
                                        Insumos!I:I,
                                        0)
                                ),
                                "Não encontrado"),
                            IFERROR(
                                INDEX(AA:AA,
                                    MATCH(
                                        A800&amp;B800,AG:AG,
                                        0)
                                ),
                                "Não encontrado")
                        )</f>
        <v>24.77</v>
      </c>
      <c r="AA800" s="72">
        <f>G800*Z800</f>
        <v>0.36560520000000002</v>
      </c>
      <c r="AB800" s="73"/>
      <c r="AC800" s="73"/>
      <c r="AD800" s="70" t="s">
        <v>39</v>
      </c>
      <c r="AE800" s="74"/>
      <c r="AF800" s="74"/>
    </row>
    <row r="801" spans="1:33" x14ac:dyDescent="0.25">
      <c r="A801" s="136" t="s">
        <v>848</v>
      </c>
      <c r="B801" s="51" t="s">
        <v>38</v>
      </c>
      <c r="C801" s="52" t="s">
        <v>39</v>
      </c>
      <c r="D801" s="53" t="s">
        <v>40</v>
      </c>
      <c r="E801" s="53" t="s">
        <v>849</v>
      </c>
      <c r="F801" s="54" t="s">
        <v>90</v>
      </c>
      <c r="G801" s="55"/>
      <c r="H801" s="56"/>
      <c r="I801" s="56">
        <f>SUM(I802:I802)</f>
        <v>0</v>
      </c>
      <c r="J801" s="56"/>
      <c r="K801" s="56">
        <f>SUM(K802:K802)</f>
        <v>0.41947899999999999</v>
      </c>
      <c r="L801" s="56"/>
      <c r="M801" s="56">
        <f>SUM(M802:M802)</f>
        <v>0.41947899999999999</v>
      </c>
      <c r="N801" s="56"/>
      <c r="O801" s="56">
        <f>SUM(O802:O802)</f>
        <v>0</v>
      </c>
      <c r="P801" s="56"/>
      <c r="Q801" s="56">
        <f>SUM(Q802:Q802)</f>
        <v>0</v>
      </c>
      <c r="R801" s="56"/>
      <c r="S801" s="56">
        <f>SUM(S802:S802)</f>
        <v>0</v>
      </c>
      <c r="T801" s="56"/>
      <c r="U801" s="56">
        <f>SUM(U802:U802)</f>
        <v>0</v>
      </c>
      <c r="V801" s="56"/>
      <c r="W801" s="56">
        <f>SUM(W802:W802)</f>
        <v>0</v>
      </c>
      <c r="X801" s="56"/>
      <c r="Y801" s="56">
        <f>SUM(Y802:Y802)</f>
        <v>0</v>
      </c>
      <c r="Z801" s="56"/>
      <c r="AA801" s="56">
        <f>SUM(AA802:AA802)</f>
        <v>0.41947899999999999</v>
      </c>
      <c r="AB801" s="57" t="s">
        <v>39</v>
      </c>
      <c r="AC801" s="57"/>
      <c r="AD801" s="53" t="s">
        <v>39</v>
      </c>
      <c r="AE801" s="58" t="s">
        <v>39</v>
      </c>
      <c r="AF801" s="58" t="s">
        <v>43</v>
      </c>
      <c r="AG801" t="str">
        <f>A801&amp;B801&amp;C801</f>
        <v>95360SINAPI</v>
      </c>
    </row>
    <row r="802" spans="1:33" x14ac:dyDescent="0.25">
      <c r="A802" s="137" t="s">
        <v>854</v>
      </c>
      <c r="B802" s="68" t="s">
        <v>38</v>
      </c>
      <c r="C802" s="69" t="s">
        <v>45</v>
      </c>
      <c r="D802" s="70" t="s">
        <v>40</v>
      </c>
      <c r="E802" s="70" t="s">
        <v>855</v>
      </c>
      <c r="F802" s="71" t="s">
        <v>90</v>
      </c>
      <c r="G802" s="71">
        <v>1.154E-2</v>
      </c>
      <c r="H802" s="72">
        <f>IF(
                        C802="INSUMO",
                                        IFERROR(
                                            IF(
                                                INDEX(
                                                    Insumos!C:C,
                                                    MATCH(
                                                        A802&amp;B802,
                                                        Insumos!I:I,
                                                        0)
                                                )="Material",
                                                INDEX(
                                                    Insumos!F:F,
                                                    MATCH(
                                                        A802&amp;B802,
                                                        Insumos!I:I,
                                                        0)
                                                ),
                                                0
                                            ),
                                            "Não encontrado"),
                                        IFERROR(
                                            INDEX(I:I,
                                                MATCH(
                                                    A802&amp;B802,AG:AG,
                                                    0)
                                            ),
                                            "Não encontrado")
                                    )</f>
        <v>0</v>
      </c>
      <c r="I802" s="72">
        <f>H802*G802/1</f>
        <v>0</v>
      </c>
      <c r="J802" s="72">
        <f>T802 + N802 + L802 + X802 + R802 + P802 + V802</f>
        <v>36.35</v>
      </c>
      <c r="K802" s="72">
        <f>U802 + O802 + M802 + Y802 + S802 + Q802 + W802</f>
        <v>0.41947899999999999</v>
      </c>
      <c r="L802" s="72">
        <f>IF(
                        C802="INSUMO",
                                        IFERROR(
                                            IF(
                                                INDEX(
                                                    Insumos!C:C,
                                                    MATCH(
                                                        A802&amp;B802,
                                                        Insumos!I:I,
                                                        0)
                                                )="Mao_obra",
                                                INDEX(
                                                    Insumos!F:F,
                                                    MATCH(
                                                        A802&amp;B802,
                                                        Insumos!I:I,
                                                        0)
                                                ),
                                                0
                                            ),
                                            "Não encontrado"),
                                        IFERROR(
                                            INDEX(M:M,
                                                MATCH(
                                                    A802&amp;B802,AG:AG,
                                                    0)
                                            ),
                                            "Não encontrado")
                                    )</f>
        <v>36.35</v>
      </c>
      <c r="M802" s="72">
        <f>L802*G802/1</f>
        <v>0.41947899999999999</v>
      </c>
      <c r="N802" s="72">
        <f>IF(
                        C802="INSUMO",
                                        IFERROR(
                                            IF(
                                                INDEX(
                                                    Insumos!C:C,
                                                    MATCH(
                                                        A802&amp;B802,
                                                        Insumos!I:I,
                                                        0)
                                                )="Equipamento",
                                                INDEX(
                                                    Insumos!F:F,
                                                    MATCH(
                                                        A802&amp;B802,
                                                        Insumos!I:I,
                                                        0)
                                                ),
                                                0
                                            ),
                                            "Não encontrado"),
                                        IFERROR(
                                            INDEX(O:O,
                                                MATCH(
                                                    A802&amp;B802,AG:AG,
                                                    0)
                                            ),
                                            "Não encontrado")
                                    )</f>
        <v>0</v>
      </c>
      <c r="O802" s="72">
        <f>N802*G802/1</f>
        <v>0</v>
      </c>
      <c r="P802" s="72">
        <f>IF(
                        C802="INSUMO",
                                        IFERROR(
                                            IF(
                                                INDEX(
                                                    Insumos!C:C,
                                                    MATCH(
                                                        A802&amp;B802,
                                                        Insumos!I:I,
                                                        0)
                                                )="Transporte",
                                                INDEX(
                                                    Insumos!F:F,
                                                    MATCH(
                                                        A802&amp;B802,
                                                        Insumos!I:I,
                                                        0)
                                                ),
                                                0
                                            ),
                                            "Não encontrado"),
                                        IFERROR(
                                            INDEX(Q:Q,
                                                MATCH(
                                                    A802&amp;B802,AG:AG,
                                                    0)
                                            ),
                                            "Não encontrado")
                                    )</f>
        <v>0</v>
      </c>
      <c r="Q802" s="72">
        <f>P802*G802/1</f>
        <v>0</v>
      </c>
      <c r="R802" s="72">
        <f>IF(
                        C802="INSUMO",
                                        IFERROR(
                                            IF(
                                                INDEX(
                                                    Insumos!C:C,
                                                    MATCH(
                                                        A802&amp;B802,
                                                        Insumos!I:I,
                                                        0)
                                                )="Terceirizados",
                                                INDEX(
                                                    Insumos!F:F,
                                                    MATCH(
                                                        A802&amp;B802,
                                                        Insumos!I:I,
                                                        0)
                                                ),
                                                0
                                            ),
                                            "Não encontrado"),
                                        IFERROR(
                                            INDEX(S:S,
                                                MATCH(
                                                    A802&amp;B802,AG:AG,
                                                    0)
                                            ),
                                            "Não encontrado")
                                    )</f>
        <v>0</v>
      </c>
      <c r="S802" s="72">
        <f>R802*G802/1</f>
        <v>0</v>
      </c>
      <c r="T802" s="72">
        <f>IF(
                        C802="INSUMO",
                                        IFERROR(
                                            IF(
                                                INDEX(
                                                    Insumos!C:C,
                                                    MATCH(
                                                        A802&amp;B802,
                                                        Insumos!I:I,
                                                        0)
                                                )="Comissionamento",
                                                INDEX(
                                                    Insumos!F:F,
                                                    MATCH(
                                                        A802&amp;B802,
                                                        Insumos!I:I,
                                                        0)
                                                ),
                                                0
                                            ),
                                            "Não encontrado"),
                                        IFERROR(
                                            INDEX(U:U,
                                                MATCH(
                                                    A802&amp;B802,AG:AG,
                                                    0)
                                            ),
                                            "Não encontrado")
                                    )</f>
        <v>0</v>
      </c>
      <c r="U802" s="72">
        <f>T802*G802/1</f>
        <v>0</v>
      </c>
      <c r="V802" s="72">
        <f>IF(
                        C802="INSUMO",
                                        IFERROR(
                                            IF(
                                                INDEX(
                                                    Insumos!C:C,
                                                    MATCH(
                                                        A802&amp;B802,
                                                        Insumos!I:I,
                                                        0)
                                                )="Verba",
                                                INDEX(
                                                    Insumos!F:F,
                                                    MATCH(
                                                        A802&amp;B802,
                                                        Insumos!I:I,
                                                        0)
                                                ),
                                                0
                                            ),
                                            "Não encontrado"),
                                        IFERROR(
                                            INDEX(W:W,
                                                MATCH(
                                                    A802&amp;B802,AG:AG,
                                                    0)
                                            ),
                                            "Não encontrado")
                                    )</f>
        <v>0</v>
      </c>
      <c r="W802" s="72">
        <f>V802*G802/1</f>
        <v>0</v>
      </c>
      <c r="X802" s="72">
        <f>IF(
                        C802="INSUMO",
                                        IFERROR(
                                            IF(
                                                INDEX(
                                                    Insumos!C:C,
                                                    MATCH(
                                                        A802&amp;B802,
                                                        Insumos!I:I,
                                                        0)
                                                )="Outro",
                                                INDEX(
                                                    Insumos!F:F,
                                                    MATCH(
                                                        A802&amp;B802,
                                                        Insumos!I:I,
                                                        0)
                                                ),
                                                0
                                            ),
                                            "Não encontrado"),
                                        IFERROR(
                                            INDEX(Y:Y,
                                                MATCH(
                                                    A802&amp;B802,AG:AG,
                                                    0)
                                            ),
                                            "Não encontrado")
                                    )</f>
        <v>0</v>
      </c>
      <c r="Y802" s="72">
        <f>X802*G802/1</f>
        <v>0</v>
      </c>
      <c r="Z802" s="72">
        <f>IF(
                            C802="INSUMO",
                            IFERROR(
                                INDEX(
                                    Insumos!F:F,
                                    MATCH(
                                        A802&amp;B802,
                                        Insumos!I:I,
                                        0)
                                ),
                                "Não encontrado"),
                            IFERROR(
                                INDEX(AA:AA,
                                    MATCH(
                                        A802&amp;B802,AG:AG,
                                        0)
                                ),
                                "Não encontrado")
                        )</f>
        <v>36.35</v>
      </c>
      <c r="AA802" s="72">
        <f>G802*Z802</f>
        <v>0.41947899999999999</v>
      </c>
      <c r="AB802" s="73"/>
      <c r="AC802" s="73"/>
      <c r="AD802" s="70" t="s">
        <v>39</v>
      </c>
      <c r="AE802" s="74"/>
      <c r="AF802" s="74"/>
    </row>
    <row r="803" spans="1:33" x14ac:dyDescent="0.25">
      <c r="A803" s="136" t="s">
        <v>154</v>
      </c>
      <c r="B803" s="51" t="s">
        <v>38</v>
      </c>
      <c r="C803" s="52" t="s">
        <v>39</v>
      </c>
      <c r="D803" s="53" t="s">
        <v>40</v>
      </c>
      <c r="E803" s="53" t="s">
        <v>155</v>
      </c>
      <c r="F803" s="54" t="s">
        <v>90</v>
      </c>
      <c r="G803" s="55"/>
      <c r="H803" s="56"/>
      <c r="I803" s="56">
        <f>SUM(I804:I811)</f>
        <v>0</v>
      </c>
      <c r="J803" s="56"/>
      <c r="K803" s="56">
        <f>SUM(K804:K811)</f>
        <v>29.353228900000001</v>
      </c>
      <c r="L803" s="56"/>
      <c r="M803" s="56">
        <f>SUM(M804:M811)</f>
        <v>24.333228900000002</v>
      </c>
      <c r="N803" s="56"/>
      <c r="O803" s="56">
        <f>SUM(O804:O811)</f>
        <v>0</v>
      </c>
      <c r="P803" s="56"/>
      <c r="Q803" s="56">
        <f>SUM(Q804:Q811)</f>
        <v>0</v>
      </c>
      <c r="R803" s="56"/>
      <c r="S803" s="56">
        <f>SUM(S804:S811)</f>
        <v>0</v>
      </c>
      <c r="T803" s="56"/>
      <c r="U803" s="56">
        <f>SUM(U804:U811)</f>
        <v>0</v>
      </c>
      <c r="V803" s="56"/>
      <c r="W803" s="56">
        <f>SUM(W804:W811)</f>
        <v>0</v>
      </c>
      <c r="X803" s="56"/>
      <c r="Y803" s="56">
        <f>SUM(Y804:Y811)</f>
        <v>5.0199999999999996</v>
      </c>
      <c r="Z803" s="56"/>
      <c r="AA803" s="56">
        <f>SUM(AA804:AA811)</f>
        <v>29.353228900000001</v>
      </c>
      <c r="AB803" s="57" t="s">
        <v>39</v>
      </c>
      <c r="AC803" s="57"/>
      <c r="AD803" s="53" t="s">
        <v>39</v>
      </c>
      <c r="AE803" s="58" t="s">
        <v>39</v>
      </c>
      <c r="AF803" s="58" t="s">
        <v>43</v>
      </c>
      <c r="AG803" t="str">
        <f>A803&amp;B803&amp;C803</f>
        <v>88441SINAPI</v>
      </c>
    </row>
    <row r="804" spans="1:33" x14ac:dyDescent="0.25">
      <c r="A804" s="137" t="s">
        <v>859</v>
      </c>
      <c r="B804" s="68" t="s">
        <v>38</v>
      </c>
      <c r="C804" s="69" t="s">
        <v>86</v>
      </c>
      <c r="D804" s="70" t="s">
        <v>40</v>
      </c>
      <c r="E804" s="70" t="s">
        <v>860</v>
      </c>
      <c r="F804" s="71" t="s">
        <v>90</v>
      </c>
      <c r="G804" s="71">
        <v>1</v>
      </c>
      <c r="H804" s="72">
        <f>IF(
                        C804="INSUMO",
                                        IFERROR(
                                            IF(
                                                INDEX(
                                                    Insumos!C:C,
                                                    MATCH(
                                                        A804&amp;B804,
                                                        Insumos!I:I,
                                                        0)
                                                )="Material",
                                                INDEX(
                                                    Insumos!F:F,
                                                    MATCH(
                                                        A804&amp;B804,
                                                        Insumos!I:I,
                                                        0)
                                                ),
                                                0
                                            ),
                                            "Não encontrado"),
                                        IFERROR(
                                            INDEX(I:I,
                                                MATCH(
                                                    A804&amp;B804,AG:AG,
                                                    0)
                                            ),
                                            "Não encontrado")
                                    )</f>
        <v>0</v>
      </c>
      <c r="I804" s="72">
        <f t="shared" ref="I804:I811" si="453">H804*G804/1</f>
        <v>0</v>
      </c>
      <c r="J804" s="72">
        <f t="shared" ref="J804:K811" si="454">T804 + N804 + L804 + X804 + R804 + P804 + V804</f>
        <v>0.1232289</v>
      </c>
      <c r="K804" s="72">
        <f t="shared" si="454"/>
        <v>0.1232289</v>
      </c>
      <c r="L804" s="72">
        <f>IF(
                        C804="INSUMO",
                                        IFERROR(
                                            IF(
                                                INDEX(
                                                    Insumos!C:C,
                                                    MATCH(
                                                        A804&amp;B804,
                                                        Insumos!I:I,
                                                        0)
                                                )="Mao_obra",
                                                INDEX(
                                                    Insumos!F:F,
                                                    MATCH(
                                                        A804&amp;B804,
                                                        Insumos!I:I,
                                                        0)
                                                ),
                                                0
                                            ),
                                            "Não encontrado"),
                                        IFERROR(
                                            INDEX(M:M,
                                                MATCH(
                                                    A804&amp;B804,AG:AG,
                                                    0)
                                            ),
                                            "Não encontrado")
                                    )</f>
        <v>0.1232289</v>
      </c>
      <c r="M804" s="72">
        <f t="shared" ref="M804:M811" si="455">L804*G804/1</f>
        <v>0.1232289</v>
      </c>
      <c r="N804" s="72">
        <f>IF(
                        C804="INSUMO",
                                        IFERROR(
                                            IF(
                                                INDEX(
                                                    Insumos!C:C,
                                                    MATCH(
                                                        A804&amp;B804,
                                                        Insumos!I:I,
                                                        0)
                                                )="Equipamento",
                                                INDEX(
                                                    Insumos!F:F,
                                                    MATCH(
                                                        A804&amp;B804,
                                                        Insumos!I:I,
                                                        0)
                                                ),
                                                0
                                            ),
                                            "Não encontrado"),
                                        IFERROR(
                                            INDEX(O:O,
                                                MATCH(
                                                    A804&amp;B804,AG:AG,
                                                    0)
                                            ),
                                            "Não encontrado")
                                    )</f>
        <v>0</v>
      </c>
      <c r="O804" s="72">
        <f t="shared" ref="O804:O811" si="456">N804*G804/1</f>
        <v>0</v>
      </c>
      <c r="P804" s="72">
        <f>IF(
                        C804="INSUMO",
                                        IFERROR(
                                            IF(
                                                INDEX(
                                                    Insumos!C:C,
                                                    MATCH(
                                                        A804&amp;B804,
                                                        Insumos!I:I,
                                                        0)
                                                )="Transporte",
                                                INDEX(
                                                    Insumos!F:F,
                                                    MATCH(
                                                        A804&amp;B804,
                                                        Insumos!I:I,
                                                        0)
                                                ),
                                                0
                                            ),
                                            "Não encontrado"),
                                        IFERROR(
                                            INDEX(Q:Q,
                                                MATCH(
                                                    A804&amp;B804,AG:AG,
                                                    0)
                                            ),
                                            "Não encontrado")
                                    )</f>
        <v>0</v>
      </c>
      <c r="Q804" s="72">
        <f t="shared" ref="Q804:Q811" si="457">P804*G804/1</f>
        <v>0</v>
      </c>
      <c r="R804" s="72">
        <f>IF(
                        C804="INSUMO",
                                        IFERROR(
                                            IF(
                                                INDEX(
                                                    Insumos!C:C,
                                                    MATCH(
                                                        A804&amp;B804,
                                                        Insumos!I:I,
                                                        0)
                                                )="Terceirizados",
                                                INDEX(
                                                    Insumos!F:F,
                                                    MATCH(
                                                        A804&amp;B804,
                                                        Insumos!I:I,
                                                        0)
                                                ),
                                                0
                                            ),
                                            "Não encontrado"),
                                        IFERROR(
                                            INDEX(S:S,
                                                MATCH(
                                                    A804&amp;B804,AG:AG,
                                                    0)
                                            ),
                                            "Não encontrado")
                                    )</f>
        <v>0</v>
      </c>
      <c r="S804" s="72">
        <f t="shared" ref="S804:S811" si="458">R804*G804/1</f>
        <v>0</v>
      </c>
      <c r="T804" s="72">
        <f>IF(
                        C804="INSUMO",
                                        IFERROR(
                                            IF(
                                                INDEX(
                                                    Insumos!C:C,
                                                    MATCH(
                                                        A804&amp;B804,
                                                        Insumos!I:I,
                                                        0)
                                                )="Comissionamento",
                                                INDEX(
                                                    Insumos!F:F,
                                                    MATCH(
                                                        A804&amp;B804,
                                                        Insumos!I:I,
                                                        0)
                                                ),
                                                0
                                            ),
                                            "Não encontrado"),
                                        IFERROR(
                                            INDEX(U:U,
                                                MATCH(
                                                    A804&amp;B804,AG:AG,
                                                    0)
                                            ),
                                            "Não encontrado")
                                    )</f>
        <v>0</v>
      </c>
      <c r="U804" s="72">
        <f t="shared" ref="U804:U811" si="459">T804*G804/1</f>
        <v>0</v>
      </c>
      <c r="V804" s="72">
        <f>IF(
                        C804="INSUMO",
                                        IFERROR(
                                            IF(
                                                INDEX(
                                                    Insumos!C:C,
                                                    MATCH(
                                                        A804&amp;B804,
                                                        Insumos!I:I,
                                                        0)
                                                )="Verba",
                                                INDEX(
                                                    Insumos!F:F,
                                                    MATCH(
                                                        A804&amp;B804,
                                                        Insumos!I:I,
                                                        0)
                                                ),
                                                0
                                            ),
                                            "Não encontrado"),
                                        IFERROR(
                                            INDEX(W:W,
                                                MATCH(
                                                    A804&amp;B804,AG:AG,
                                                    0)
                                            ),
                                            "Não encontrado")
                                    )</f>
        <v>0</v>
      </c>
      <c r="W804" s="72">
        <f t="shared" ref="W804:W811" si="460">V804*G804/1</f>
        <v>0</v>
      </c>
      <c r="X804" s="72">
        <f>IF(
                        C804="INSUMO",
                                        IFERROR(
                                            IF(
                                                INDEX(
                                                    Insumos!C:C,
                                                    MATCH(
                                                        A804&amp;B804,
                                                        Insumos!I:I,
                                                        0)
                                                )="Outro",
                                                INDEX(
                                                    Insumos!F:F,
                                                    MATCH(
                                                        A804&amp;B804,
                                                        Insumos!I:I,
                                                        0)
                                                ),
                                                0
                                            ),
                                            "Não encontrado"),
                                        IFERROR(
                                            INDEX(Y:Y,
                                                MATCH(
                                                    A804&amp;B804,AG:AG,
                                                    0)
                                            ),
                                            "Não encontrado")
                                    )</f>
        <v>0</v>
      </c>
      <c r="Y804" s="72">
        <f t="shared" ref="Y804:Y811" si="461">X804*G804/1</f>
        <v>0</v>
      </c>
      <c r="Z804" s="72">
        <f>IF(
                            C804="INSUMO",
                            IFERROR(
                                INDEX(
                                    Insumos!F:F,
                                    MATCH(
                                        A804&amp;B804,
                                        Insumos!I:I,
                                        0)
                                ),
                                "Não encontrado"),
                            IFERROR(
                                INDEX(AA:AA,
                                    MATCH(
                                        A804&amp;B804,AG:AG,
                                        0)
                                ),
                                "Não encontrado")
                        )</f>
        <v>0.1232289</v>
      </c>
      <c r="AA804" s="72">
        <f t="shared" ref="AA804:AA811" si="462">G804*Z804</f>
        <v>0.1232289</v>
      </c>
      <c r="AB804" s="73"/>
      <c r="AC804" s="73"/>
      <c r="AD804" s="70" t="s">
        <v>39</v>
      </c>
      <c r="AE804" s="74"/>
      <c r="AF804" s="74"/>
    </row>
    <row r="805" spans="1:33" x14ac:dyDescent="0.25">
      <c r="A805" s="138" t="s">
        <v>861</v>
      </c>
      <c r="B805" s="60" t="s">
        <v>38</v>
      </c>
      <c r="C805" s="61" t="s">
        <v>45</v>
      </c>
      <c r="D805" s="62" t="s">
        <v>40</v>
      </c>
      <c r="E805" s="62" t="s">
        <v>862</v>
      </c>
      <c r="F805" s="63" t="s">
        <v>90</v>
      </c>
      <c r="G805" s="63">
        <v>1</v>
      </c>
      <c r="H805" s="64">
        <f>IF(
                        C805="INSUMO",
                                        IFERROR(
                                            IF(
                                                INDEX(
                                                    Insumos!C:C,
                                                    MATCH(
                                                        A805&amp;B805,
                                                        Insumos!I:I,
                                                        0)
                                                )="Material",
                                                INDEX(
                                                    Insumos!F:F,
                                                    MATCH(
                                                        A805&amp;B805,
                                                        Insumos!I:I,
                                                        0)
                                                ),
                                                0
                                            ),
                                            "Não encontrado"),
                                        IFERROR(
                                            INDEX(I:I,
                                                MATCH(
                                                    A805&amp;B805,AG:AG,
                                                    0)
                                            ),
                                            "Não encontrado")
                                    )</f>
        <v>0</v>
      </c>
      <c r="I805" s="64">
        <f t="shared" si="453"/>
        <v>0</v>
      </c>
      <c r="J805" s="64">
        <f t="shared" si="454"/>
        <v>24.21</v>
      </c>
      <c r="K805" s="64">
        <f t="shared" si="454"/>
        <v>24.21</v>
      </c>
      <c r="L805" s="64">
        <f>IF(
                        C805="INSUMO",
                                        IFERROR(
                                            IF(
                                                INDEX(
                                                    Insumos!C:C,
                                                    MATCH(
                                                        A805&amp;B805,
                                                        Insumos!I:I,
                                                        0)
                                                )="Mao_obra",
                                                INDEX(
                                                    Insumos!F:F,
                                                    MATCH(
                                                        A805&amp;B805,
                                                        Insumos!I:I,
                                                        0)
                                                ),
                                                0
                                            ),
                                            "Não encontrado"),
                                        IFERROR(
                                            INDEX(M:M,
                                                MATCH(
                                                    A805&amp;B805,AG:AG,
                                                    0)
                                            ),
                                            "Não encontrado")
                                    )</f>
        <v>24.21</v>
      </c>
      <c r="M805" s="64">
        <f t="shared" si="455"/>
        <v>24.21</v>
      </c>
      <c r="N805" s="64">
        <f>IF(
                        C805="INSUMO",
                                        IFERROR(
                                            IF(
                                                INDEX(
                                                    Insumos!C:C,
                                                    MATCH(
                                                        A805&amp;B805,
                                                        Insumos!I:I,
                                                        0)
                                                )="Equipamento",
                                                INDEX(
                                                    Insumos!F:F,
                                                    MATCH(
                                                        A805&amp;B805,
                                                        Insumos!I:I,
                                                        0)
                                                ),
                                                0
                                            ),
                                            "Não encontrado"),
                                        IFERROR(
                                            INDEX(O:O,
                                                MATCH(
                                                    A805&amp;B805,AG:AG,
                                                    0)
                                            ),
                                            "Não encontrado")
                                    )</f>
        <v>0</v>
      </c>
      <c r="O805" s="64">
        <f t="shared" si="456"/>
        <v>0</v>
      </c>
      <c r="P805" s="64">
        <f>IF(
                        C805="INSUMO",
                                        IFERROR(
                                            IF(
                                                INDEX(
                                                    Insumos!C:C,
                                                    MATCH(
                                                        A805&amp;B805,
                                                        Insumos!I:I,
                                                        0)
                                                )="Transporte",
                                                INDEX(
                                                    Insumos!F:F,
                                                    MATCH(
                                                        A805&amp;B805,
                                                        Insumos!I:I,
                                                        0)
                                                ),
                                                0
                                            ),
                                            "Não encontrado"),
                                        IFERROR(
                                            INDEX(Q:Q,
                                                MATCH(
                                                    A805&amp;B805,AG:AG,
                                                    0)
                                            ),
                                            "Não encontrado")
                                    )</f>
        <v>0</v>
      </c>
      <c r="Q805" s="64">
        <f t="shared" si="457"/>
        <v>0</v>
      </c>
      <c r="R805" s="64">
        <f>IF(
                        C805="INSUMO",
                                        IFERROR(
                                            IF(
                                                INDEX(
                                                    Insumos!C:C,
                                                    MATCH(
                                                        A805&amp;B805,
                                                        Insumos!I:I,
                                                        0)
                                                )="Terceirizados",
                                                INDEX(
                                                    Insumos!F:F,
                                                    MATCH(
                                                        A805&amp;B805,
                                                        Insumos!I:I,
                                                        0)
                                                ),
                                                0
                                            ),
                                            "Não encontrado"),
                                        IFERROR(
                                            INDEX(S:S,
                                                MATCH(
                                                    A805&amp;B805,AG:AG,
                                                    0)
                                            ),
                                            "Não encontrado")
                                    )</f>
        <v>0</v>
      </c>
      <c r="S805" s="64">
        <f t="shared" si="458"/>
        <v>0</v>
      </c>
      <c r="T805" s="64">
        <f>IF(
                        C805="INSUMO",
                                        IFERROR(
                                            IF(
                                                INDEX(
                                                    Insumos!C:C,
                                                    MATCH(
                                                        A805&amp;B805,
                                                        Insumos!I:I,
                                                        0)
                                                )="Comissionamento",
                                                INDEX(
                                                    Insumos!F:F,
                                                    MATCH(
                                                        A805&amp;B805,
                                                        Insumos!I:I,
                                                        0)
                                                ),
                                                0
                                            ),
                                            "Não encontrado"),
                                        IFERROR(
                                            INDEX(U:U,
                                                MATCH(
                                                    A805&amp;B805,AG:AG,
                                                    0)
                                            ),
                                            "Não encontrado")
                                    )</f>
        <v>0</v>
      </c>
      <c r="U805" s="64">
        <f t="shared" si="459"/>
        <v>0</v>
      </c>
      <c r="V805" s="64">
        <f>IF(
                        C805="INSUMO",
                                        IFERROR(
                                            IF(
                                                INDEX(
                                                    Insumos!C:C,
                                                    MATCH(
                                                        A805&amp;B805,
                                                        Insumos!I:I,
                                                        0)
                                                )="Verba",
                                                INDEX(
                                                    Insumos!F:F,
                                                    MATCH(
                                                        A805&amp;B805,
                                                        Insumos!I:I,
                                                        0)
                                                ),
                                                0
                                            ),
                                            "Não encontrado"),
                                        IFERROR(
                                            INDEX(W:W,
                                                MATCH(
                                                    A805&amp;B805,AG:AG,
                                                    0)
                                            ),
                                            "Não encontrado")
                                    )</f>
        <v>0</v>
      </c>
      <c r="W805" s="64">
        <f t="shared" si="460"/>
        <v>0</v>
      </c>
      <c r="X805" s="64">
        <f>IF(
                        C805="INSUMO",
                                        IFERROR(
                                            IF(
                                                INDEX(
                                                    Insumos!C:C,
                                                    MATCH(
                                                        A805&amp;B805,
                                                        Insumos!I:I,
                                                        0)
                                                )="Outro",
                                                INDEX(
                                                    Insumos!F:F,
                                                    MATCH(
                                                        A805&amp;B805,
                                                        Insumos!I:I,
                                                        0)
                                                ),
                                                0
                                            ),
                                            "Não encontrado"),
                                        IFERROR(
                                            INDEX(Y:Y,
                                                MATCH(
                                                    A805&amp;B805,AG:AG,
                                                    0)
                                            ),
                                            "Não encontrado")
                                    )</f>
        <v>0</v>
      </c>
      <c r="Y805" s="64">
        <f t="shared" si="461"/>
        <v>0</v>
      </c>
      <c r="Z805" s="64">
        <f>IF(
                            C805="INSUMO",
                            IFERROR(
                                INDEX(
                                    Insumos!F:F,
                                    MATCH(
                                        A805&amp;B805,
                                        Insumos!I:I,
                                        0)
                                ),
                                "Não encontrado"),
                            IFERROR(
                                INDEX(AA:AA,
                                    MATCH(
                                        A805&amp;B805,AG:AG,
                                        0)
                                ),
                                "Não encontrado")
                        )</f>
        <v>24.21</v>
      </c>
      <c r="AA805" s="64">
        <f t="shared" si="462"/>
        <v>24.21</v>
      </c>
      <c r="AB805" s="65"/>
      <c r="AC805" s="65"/>
      <c r="AD805" s="62" t="s">
        <v>39</v>
      </c>
      <c r="AE805" s="66"/>
      <c r="AF805" s="66"/>
    </row>
    <row r="806" spans="1:33" x14ac:dyDescent="0.25">
      <c r="A806" s="137" t="s">
        <v>863</v>
      </c>
      <c r="B806" s="68" t="s">
        <v>38</v>
      </c>
      <c r="C806" s="69" t="s">
        <v>45</v>
      </c>
      <c r="D806" s="70" t="s">
        <v>40</v>
      </c>
      <c r="E806" s="70" t="s">
        <v>864</v>
      </c>
      <c r="F806" s="71" t="s">
        <v>90</v>
      </c>
      <c r="G806" s="71">
        <v>1</v>
      </c>
      <c r="H806" s="72">
        <f>IF(
                        C806="INSUMO",
                                        IFERROR(
                                            IF(
                                                INDEX(
                                                    Insumos!C:C,
                                                    MATCH(
                                                        A806&amp;B806,
                                                        Insumos!I:I,
                                                        0)
                                                )="Material",
                                                INDEX(
                                                    Insumos!F:F,
                                                    MATCH(
                                                        A806&amp;B806,
                                                        Insumos!I:I,
                                                        0)
                                                ),
                                                0
                                            ),
                                            "Não encontrado"),
                                        IFERROR(
                                            INDEX(I:I,
                                                MATCH(
                                                    A806&amp;B806,AG:AG,
                                                    0)
                                            ),
                                            "Não encontrado")
                                    )</f>
        <v>0</v>
      </c>
      <c r="I806" s="72">
        <f t="shared" si="453"/>
        <v>0</v>
      </c>
      <c r="J806" s="72">
        <f t="shared" si="454"/>
        <v>1.55</v>
      </c>
      <c r="K806" s="72">
        <f t="shared" si="454"/>
        <v>1.55</v>
      </c>
      <c r="L806" s="72">
        <f>IF(
                        C806="INSUMO",
                                        IFERROR(
                                            IF(
                                                INDEX(
                                                    Insumos!C:C,
                                                    MATCH(
                                                        A806&amp;B806,
                                                        Insumos!I:I,
                                                        0)
                                                )="Mao_obra",
                                                INDEX(
                                                    Insumos!F:F,
                                                    MATCH(
                                                        A806&amp;B806,
                                                        Insumos!I:I,
                                                        0)
                                                ),
                                                0
                                            ),
                                            "Não encontrado"),
                                        IFERROR(
                                            INDEX(M:M,
                                                MATCH(
                                                    A806&amp;B806,AG:AG,
                                                    0)
                                            ),
                                            "Não encontrado")
                                    )</f>
        <v>0</v>
      </c>
      <c r="M806" s="72">
        <f t="shared" si="455"/>
        <v>0</v>
      </c>
      <c r="N806" s="72">
        <f>IF(
                        C806="INSUMO",
                                        IFERROR(
                                            IF(
                                                INDEX(
                                                    Insumos!C:C,
                                                    MATCH(
                                                        A806&amp;B806,
                                                        Insumos!I:I,
                                                        0)
                                                )="Equipamento",
                                                INDEX(
                                                    Insumos!F:F,
                                                    MATCH(
                                                        A806&amp;B806,
                                                        Insumos!I:I,
                                                        0)
                                                ),
                                                0
                                            ),
                                            "Não encontrado"),
                                        IFERROR(
                                            INDEX(O:O,
                                                MATCH(
                                                    A806&amp;B806,AG:AG,
                                                    0)
                                            ),
                                            "Não encontrado")
                                    )</f>
        <v>0</v>
      </c>
      <c r="O806" s="72">
        <f t="shared" si="456"/>
        <v>0</v>
      </c>
      <c r="P806" s="72">
        <f>IF(
                        C806="INSUMO",
                                        IFERROR(
                                            IF(
                                                INDEX(
                                                    Insumos!C:C,
                                                    MATCH(
                                                        A806&amp;B806,
                                                        Insumos!I:I,
                                                        0)
                                                )="Transporte",
                                                INDEX(
                                                    Insumos!F:F,
                                                    MATCH(
                                                        A806&amp;B806,
                                                        Insumos!I:I,
                                                        0)
                                                ),
                                                0
                                            ),
                                            "Não encontrado"),
                                        IFERROR(
                                            INDEX(Q:Q,
                                                MATCH(
                                                    A806&amp;B806,AG:AG,
                                                    0)
                                            ),
                                            "Não encontrado")
                                    )</f>
        <v>0</v>
      </c>
      <c r="Q806" s="72">
        <f t="shared" si="457"/>
        <v>0</v>
      </c>
      <c r="R806" s="72">
        <f>IF(
                        C806="INSUMO",
                                        IFERROR(
                                            IF(
                                                INDEX(
                                                    Insumos!C:C,
                                                    MATCH(
                                                        A806&amp;B806,
                                                        Insumos!I:I,
                                                        0)
                                                )="Terceirizados",
                                                INDEX(
                                                    Insumos!F:F,
                                                    MATCH(
                                                        A806&amp;B806,
                                                        Insumos!I:I,
                                                        0)
                                                ),
                                                0
                                            ),
                                            "Não encontrado"),
                                        IFERROR(
                                            INDEX(S:S,
                                                MATCH(
                                                    A806&amp;B806,AG:AG,
                                                    0)
                                            ),
                                            "Não encontrado")
                                    )</f>
        <v>0</v>
      </c>
      <c r="S806" s="72">
        <f t="shared" si="458"/>
        <v>0</v>
      </c>
      <c r="T806" s="72">
        <f>IF(
                        C806="INSUMO",
                                        IFERROR(
                                            IF(
                                                INDEX(
                                                    Insumos!C:C,
                                                    MATCH(
                                                        A806&amp;B806,
                                                        Insumos!I:I,
                                                        0)
                                                )="Comissionamento",
                                                INDEX(
                                                    Insumos!F:F,
                                                    MATCH(
                                                        A806&amp;B806,
                                                        Insumos!I:I,
                                                        0)
                                                ),
                                                0
                                            ),
                                            "Não encontrado"),
                                        IFERROR(
                                            INDEX(U:U,
                                                MATCH(
                                                    A806&amp;B806,AG:AG,
                                                    0)
                                            ),
                                            "Não encontrado")
                                    )</f>
        <v>0</v>
      </c>
      <c r="U806" s="72">
        <f t="shared" si="459"/>
        <v>0</v>
      </c>
      <c r="V806" s="72">
        <f>IF(
                        C806="INSUMO",
                                        IFERROR(
                                            IF(
                                                INDEX(
                                                    Insumos!C:C,
                                                    MATCH(
                                                        A806&amp;B806,
                                                        Insumos!I:I,
                                                        0)
                                                )="Verba",
                                                INDEX(
                                                    Insumos!F:F,
                                                    MATCH(
                                                        A806&amp;B806,
                                                        Insumos!I:I,
                                                        0)
                                                ),
                                                0
                                            ),
                                            "Não encontrado"),
                                        IFERROR(
                                            INDEX(W:W,
                                                MATCH(
                                                    A806&amp;B806,AG:AG,
                                                    0)
                                            ),
                                            "Não encontrado")
                                    )</f>
        <v>0</v>
      </c>
      <c r="W806" s="72">
        <f t="shared" si="460"/>
        <v>0</v>
      </c>
      <c r="X806" s="72">
        <f>IF(
                        C806="INSUMO",
                                        IFERROR(
                                            IF(
                                                INDEX(
                                                    Insumos!C:C,
                                                    MATCH(
                                                        A806&amp;B806,
                                                        Insumos!I:I,
                                                        0)
                                                )="Outro",
                                                INDEX(
                                                    Insumos!F:F,
                                                    MATCH(
                                                        A806&amp;B806,
                                                        Insumos!I:I,
                                                        0)
                                                ),
                                                0
                                            ),
                                            "Não encontrado"),
                                        IFERROR(
                                            INDEX(Y:Y,
                                                MATCH(
                                                    A806&amp;B806,AG:AG,
                                                    0)
                                            ),
                                            "Não encontrado")
                                    )</f>
        <v>1.55</v>
      </c>
      <c r="Y806" s="72">
        <f t="shared" si="461"/>
        <v>1.55</v>
      </c>
      <c r="Z806" s="72">
        <f>IF(
                            C806="INSUMO",
                            IFERROR(
                                INDEX(
                                    Insumos!F:F,
                                    MATCH(
                                        A806&amp;B806,
                                        Insumos!I:I,
                                        0)
                                ),
                                "Não encontrado"),
                            IFERROR(
                                INDEX(AA:AA,
                                    MATCH(
                                        A806&amp;B806,AG:AG,
                                        0)
                                ),
                                "Não encontrado")
                        )</f>
        <v>1.55</v>
      </c>
      <c r="AA806" s="72">
        <f t="shared" si="462"/>
        <v>1.55</v>
      </c>
      <c r="AB806" s="73"/>
      <c r="AC806" s="73"/>
      <c r="AD806" s="70" t="s">
        <v>39</v>
      </c>
      <c r="AE806" s="74"/>
      <c r="AF806" s="74"/>
    </row>
    <row r="807" spans="1:33" x14ac:dyDescent="0.25">
      <c r="A807" s="138" t="s">
        <v>865</v>
      </c>
      <c r="B807" s="60" t="s">
        <v>38</v>
      </c>
      <c r="C807" s="61" t="s">
        <v>45</v>
      </c>
      <c r="D807" s="62" t="s">
        <v>40</v>
      </c>
      <c r="E807" s="62" t="s">
        <v>866</v>
      </c>
      <c r="F807" s="63" t="s">
        <v>90</v>
      </c>
      <c r="G807" s="63">
        <v>1</v>
      </c>
      <c r="H807" s="64">
        <f>IF(
                        C807="INSUMO",
                                        IFERROR(
                                            IF(
                                                INDEX(
                                                    Insumos!C:C,
                                                    MATCH(
                                                        A807&amp;B807,
                                                        Insumos!I:I,
                                                        0)
                                                )="Material",
                                                INDEX(
                                                    Insumos!F:F,
                                                    MATCH(
                                                        A807&amp;B807,
                                                        Insumos!I:I,
                                                        0)
                                                ),
                                                0
                                            ),
                                            "Não encontrado"),
                                        IFERROR(
                                            INDEX(I:I,
                                                MATCH(
                                                    A807&amp;B807,AG:AG,
                                                    0)
                                            ),
                                            "Não encontrado")
                                    )</f>
        <v>0</v>
      </c>
      <c r="I807" s="64">
        <f t="shared" si="453"/>
        <v>0</v>
      </c>
      <c r="J807" s="64">
        <f t="shared" si="454"/>
        <v>0.72</v>
      </c>
      <c r="K807" s="64">
        <f t="shared" si="454"/>
        <v>0.72</v>
      </c>
      <c r="L807" s="64">
        <f>IF(
                        C807="INSUMO",
                                        IFERROR(
                                            IF(
                                                INDEX(
                                                    Insumos!C:C,
                                                    MATCH(
                                                        A807&amp;B807,
                                                        Insumos!I:I,
                                                        0)
                                                )="Mao_obra",
                                                INDEX(
                                                    Insumos!F:F,
                                                    MATCH(
                                                        A807&amp;B807,
                                                        Insumos!I:I,
                                                        0)
                                                ),
                                                0
                                            ),
                                            "Não encontrado"),
                                        IFERROR(
                                            INDEX(M:M,
                                                MATCH(
                                                    A807&amp;B807,AG:AG,
                                                    0)
                                            ),
                                            "Não encontrado")
                                    )</f>
        <v>0</v>
      </c>
      <c r="M807" s="64">
        <f t="shared" si="455"/>
        <v>0</v>
      </c>
      <c r="N807" s="64">
        <f>IF(
                        C807="INSUMO",
                                        IFERROR(
                                            IF(
                                                INDEX(
                                                    Insumos!C:C,
                                                    MATCH(
                                                        A807&amp;B807,
                                                        Insumos!I:I,
                                                        0)
                                                )="Equipamento",
                                                INDEX(
                                                    Insumos!F:F,
                                                    MATCH(
                                                        A807&amp;B807,
                                                        Insumos!I:I,
                                                        0)
                                                ),
                                                0
                                            ),
                                            "Não encontrado"),
                                        IFERROR(
                                            INDEX(O:O,
                                                MATCH(
                                                    A807&amp;B807,AG:AG,
                                                    0)
                                            ),
                                            "Não encontrado")
                                    )</f>
        <v>0</v>
      </c>
      <c r="O807" s="64">
        <f t="shared" si="456"/>
        <v>0</v>
      </c>
      <c r="P807" s="64">
        <f>IF(
                        C807="INSUMO",
                                        IFERROR(
                                            IF(
                                                INDEX(
                                                    Insumos!C:C,
                                                    MATCH(
                                                        A807&amp;B807,
                                                        Insumos!I:I,
                                                        0)
                                                )="Transporte",
                                                INDEX(
                                                    Insumos!F:F,
                                                    MATCH(
                                                        A807&amp;B807,
                                                        Insumos!I:I,
                                                        0)
                                                ),
                                                0
                                            ),
                                            "Não encontrado"),
                                        IFERROR(
                                            INDEX(Q:Q,
                                                MATCH(
                                                    A807&amp;B807,AG:AG,
                                                    0)
                                            ),
                                            "Não encontrado")
                                    )</f>
        <v>0</v>
      </c>
      <c r="Q807" s="64">
        <f t="shared" si="457"/>
        <v>0</v>
      </c>
      <c r="R807" s="64">
        <f>IF(
                        C807="INSUMO",
                                        IFERROR(
                                            IF(
                                                INDEX(
                                                    Insumos!C:C,
                                                    MATCH(
                                                        A807&amp;B807,
                                                        Insumos!I:I,
                                                        0)
                                                )="Terceirizados",
                                                INDEX(
                                                    Insumos!F:F,
                                                    MATCH(
                                                        A807&amp;B807,
                                                        Insumos!I:I,
                                                        0)
                                                ),
                                                0
                                            ),
                                            "Não encontrado"),
                                        IFERROR(
                                            INDEX(S:S,
                                                MATCH(
                                                    A807&amp;B807,AG:AG,
                                                    0)
                                            ),
                                            "Não encontrado")
                                    )</f>
        <v>0</v>
      </c>
      <c r="S807" s="64">
        <f t="shared" si="458"/>
        <v>0</v>
      </c>
      <c r="T807" s="64">
        <f>IF(
                        C807="INSUMO",
                                        IFERROR(
                                            IF(
                                                INDEX(
                                                    Insumos!C:C,
                                                    MATCH(
                                                        A807&amp;B807,
                                                        Insumos!I:I,
                                                        0)
                                                )="Comissionamento",
                                                INDEX(
                                                    Insumos!F:F,
                                                    MATCH(
                                                        A807&amp;B807,
                                                        Insumos!I:I,
                                                        0)
                                                ),
                                                0
                                            ),
                                            "Não encontrado"),
                                        IFERROR(
                                            INDEX(U:U,
                                                MATCH(
                                                    A807&amp;B807,AG:AG,
                                                    0)
                                            ),
                                            "Não encontrado")
                                    )</f>
        <v>0</v>
      </c>
      <c r="U807" s="64">
        <f t="shared" si="459"/>
        <v>0</v>
      </c>
      <c r="V807" s="64">
        <f>IF(
                        C807="INSUMO",
                                        IFERROR(
                                            IF(
                                                INDEX(
                                                    Insumos!C:C,
                                                    MATCH(
                                                        A807&amp;B807,
                                                        Insumos!I:I,
                                                        0)
                                                )="Verba",
                                                INDEX(
                                                    Insumos!F:F,
                                                    MATCH(
                                                        A807&amp;B807,
                                                        Insumos!I:I,
                                                        0)
                                                ),
                                                0
                                            ),
                                            "Não encontrado"),
                                        IFERROR(
                                            INDEX(W:W,
                                                MATCH(
                                                    A807&amp;B807,AG:AG,
                                                    0)
                                            ),
                                            "Não encontrado")
                                    )</f>
        <v>0</v>
      </c>
      <c r="W807" s="64">
        <f t="shared" si="460"/>
        <v>0</v>
      </c>
      <c r="X807" s="64">
        <f>IF(
                        C807="INSUMO",
                                        IFERROR(
                                            IF(
                                                INDEX(
                                                    Insumos!C:C,
                                                    MATCH(
                                                        A807&amp;B807,
                                                        Insumos!I:I,
                                                        0)
                                                )="Outro",
                                                INDEX(
                                                    Insumos!F:F,
                                                    MATCH(
                                                        A807&amp;B807,
                                                        Insumos!I:I,
                                                        0)
                                                ),
                                                0
                                            ),
                                            "Não encontrado"),
                                        IFERROR(
                                            INDEX(Y:Y,
                                                MATCH(
                                                    A807&amp;B807,AG:AG,
                                                    0)
                                            ),
                                            "Não encontrado")
                                    )</f>
        <v>0.72</v>
      </c>
      <c r="Y807" s="64">
        <f t="shared" si="461"/>
        <v>0.72</v>
      </c>
      <c r="Z807" s="64">
        <f>IF(
                            C807="INSUMO",
                            IFERROR(
                                INDEX(
                                    Insumos!F:F,
                                    MATCH(
                                        A807&amp;B807,
                                        Insumos!I:I,
                                        0)
                                ),
                                "Não encontrado"),
                            IFERROR(
                                INDEX(AA:AA,
                                    MATCH(
                                        A807&amp;B807,AG:AG,
                                        0)
                                ),
                                "Não encontrado")
                        )</f>
        <v>0.72</v>
      </c>
      <c r="AA807" s="64">
        <f t="shared" si="462"/>
        <v>0.72</v>
      </c>
      <c r="AB807" s="65"/>
      <c r="AC807" s="65"/>
      <c r="AD807" s="62" t="s">
        <v>39</v>
      </c>
      <c r="AE807" s="66"/>
      <c r="AF807" s="66"/>
    </row>
    <row r="808" spans="1:33" x14ac:dyDescent="0.25">
      <c r="A808" s="137" t="s">
        <v>801</v>
      </c>
      <c r="B808" s="68" t="s">
        <v>38</v>
      </c>
      <c r="C808" s="69" t="s">
        <v>45</v>
      </c>
      <c r="D808" s="70" t="s">
        <v>40</v>
      </c>
      <c r="E808" s="70" t="s">
        <v>802</v>
      </c>
      <c r="F808" s="71" t="s">
        <v>90</v>
      </c>
      <c r="G808" s="71">
        <v>1</v>
      </c>
      <c r="H808" s="72">
        <f>IF(
                        C808="INSUMO",
                                        IFERROR(
                                            IF(
                                                INDEX(
                                                    Insumos!C:C,
                                                    MATCH(
                                                        A808&amp;B808,
                                                        Insumos!I:I,
                                                        0)
                                                )="Material",
                                                INDEX(
                                                    Insumos!F:F,
                                                    MATCH(
                                                        A808&amp;B808,
                                                        Insumos!I:I,
                                                        0)
                                                ),
                                                0
                                            ),
                                            "Não encontrado"),
                                        IFERROR(
                                            INDEX(I:I,
                                                MATCH(
                                                    A808&amp;B808,AG:AG,
                                                    0)
                                            ),
                                            "Não encontrado")
                                    )</f>
        <v>0</v>
      </c>
      <c r="I808" s="72">
        <f t="shared" si="453"/>
        <v>0</v>
      </c>
      <c r="J808" s="72">
        <f t="shared" si="454"/>
        <v>0.11</v>
      </c>
      <c r="K808" s="72">
        <f t="shared" si="454"/>
        <v>0.11</v>
      </c>
      <c r="L808" s="72">
        <f>IF(
                        C808="INSUMO",
                                        IFERROR(
                                            IF(
                                                INDEX(
                                                    Insumos!C:C,
                                                    MATCH(
                                                        A808&amp;B808,
                                                        Insumos!I:I,
                                                        0)
                                                )="Mao_obra",
                                                INDEX(
                                                    Insumos!F:F,
                                                    MATCH(
                                                        A808&amp;B808,
                                                        Insumos!I:I,
                                                        0)
                                                ),
                                                0
                                            ),
                                            "Não encontrado"),
                                        IFERROR(
                                            INDEX(M:M,
                                                MATCH(
                                                    A808&amp;B808,AG:AG,
                                                    0)
                                            ),
                                            "Não encontrado")
                                    )</f>
        <v>0</v>
      </c>
      <c r="M808" s="72">
        <f t="shared" si="455"/>
        <v>0</v>
      </c>
      <c r="N808" s="72">
        <f>IF(
                        C808="INSUMO",
                                        IFERROR(
                                            IF(
                                                INDEX(
                                                    Insumos!C:C,
                                                    MATCH(
                                                        A808&amp;B808,
                                                        Insumos!I:I,
                                                        0)
                                                )="Equipamento",
                                                INDEX(
                                                    Insumos!F:F,
                                                    MATCH(
                                                        A808&amp;B808,
                                                        Insumos!I:I,
                                                        0)
                                                ),
                                                0
                                            ),
                                            "Não encontrado"),
                                        IFERROR(
                                            INDEX(O:O,
                                                MATCH(
                                                    A808&amp;B808,AG:AG,
                                                    0)
                                            ),
                                            "Não encontrado")
                                    )</f>
        <v>0</v>
      </c>
      <c r="O808" s="72">
        <f t="shared" si="456"/>
        <v>0</v>
      </c>
      <c r="P808" s="72">
        <f>IF(
                        C808="INSUMO",
                                        IFERROR(
                                            IF(
                                                INDEX(
                                                    Insumos!C:C,
                                                    MATCH(
                                                        A808&amp;B808,
                                                        Insumos!I:I,
                                                        0)
                                                )="Transporte",
                                                INDEX(
                                                    Insumos!F:F,
                                                    MATCH(
                                                        A808&amp;B808,
                                                        Insumos!I:I,
                                                        0)
                                                ),
                                                0
                                            ),
                                            "Não encontrado"),
                                        IFERROR(
                                            INDEX(Q:Q,
                                                MATCH(
                                                    A808&amp;B808,AG:AG,
                                                    0)
                                            ),
                                            "Não encontrado")
                                    )</f>
        <v>0</v>
      </c>
      <c r="Q808" s="72">
        <f t="shared" si="457"/>
        <v>0</v>
      </c>
      <c r="R808" s="72">
        <f>IF(
                        C808="INSUMO",
                                        IFERROR(
                                            IF(
                                                INDEX(
                                                    Insumos!C:C,
                                                    MATCH(
                                                        A808&amp;B808,
                                                        Insumos!I:I,
                                                        0)
                                                )="Terceirizados",
                                                INDEX(
                                                    Insumos!F:F,
                                                    MATCH(
                                                        A808&amp;B808,
                                                        Insumos!I:I,
                                                        0)
                                                ),
                                                0
                                            ),
                                            "Não encontrado"),
                                        IFERROR(
                                            INDEX(S:S,
                                                MATCH(
                                                    A808&amp;B808,AG:AG,
                                                    0)
                                            ),
                                            "Não encontrado")
                                    )</f>
        <v>0</v>
      </c>
      <c r="S808" s="72">
        <f t="shared" si="458"/>
        <v>0</v>
      </c>
      <c r="T808" s="72">
        <f>IF(
                        C808="INSUMO",
                                        IFERROR(
                                            IF(
                                                INDEX(
                                                    Insumos!C:C,
                                                    MATCH(
                                                        A808&amp;B808,
                                                        Insumos!I:I,
                                                        0)
                                                )="Comissionamento",
                                                INDEX(
                                                    Insumos!F:F,
                                                    MATCH(
                                                        A808&amp;B808,
                                                        Insumos!I:I,
                                                        0)
                                                ),
                                                0
                                            ),
                                            "Não encontrado"),
                                        IFERROR(
                                            INDEX(U:U,
                                                MATCH(
                                                    A808&amp;B808,AG:AG,
                                                    0)
                                            ),
                                            "Não encontrado")
                                    )</f>
        <v>0</v>
      </c>
      <c r="U808" s="72">
        <f t="shared" si="459"/>
        <v>0</v>
      </c>
      <c r="V808" s="72">
        <f>IF(
                        C808="INSUMO",
                                        IFERROR(
                                            IF(
                                                INDEX(
                                                    Insumos!C:C,
                                                    MATCH(
                                                        A808&amp;B808,
                                                        Insumos!I:I,
                                                        0)
                                                )="Verba",
                                                INDEX(
                                                    Insumos!F:F,
                                                    MATCH(
                                                        A808&amp;B808,
                                                        Insumos!I:I,
                                                        0)
                                                ),
                                                0
                                            ),
                                            "Não encontrado"),
                                        IFERROR(
                                            INDEX(W:W,
                                                MATCH(
                                                    A808&amp;B808,AG:AG,
                                                    0)
                                            ),
                                            "Não encontrado")
                                    )</f>
        <v>0</v>
      </c>
      <c r="W808" s="72">
        <f t="shared" si="460"/>
        <v>0</v>
      </c>
      <c r="X808" s="72">
        <f>IF(
                        C808="INSUMO",
                                        IFERROR(
                                            IF(
                                                INDEX(
                                                    Insumos!C:C,
                                                    MATCH(
                                                        A808&amp;B808,
                                                        Insumos!I:I,
                                                        0)
                                                )="Outro",
                                                INDEX(
                                                    Insumos!F:F,
                                                    MATCH(
                                                        A808&amp;B808,
                                                        Insumos!I:I,
                                                        0)
                                                ),
                                                0
                                            ),
                                            "Não encontrado"),
                                        IFERROR(
                                            INDEX(Y:Y,
                                                MATCH(
                                                    A808&amp;B808,AG:AG,
                                                    0)
                                            ),
                                            "Não encontrado")
                                    )</f>
        <v>0.11</v>
      </c>
      <c r="Y808" s="72">
        <f t="shared" si="461"/>
        <v>0.11</v>
      </c>
      <c r="Z808" s="72">
        <f>IF(
                            C808="INSUMO",
                            IFERROR(
                                INDEX(
                                    Insumos!F:F,
                                    MATCH(
                                        A808&amp;B808,
                                        Insumos!I:I,
                                        0)
                                ),
                                "Não encontrado"),
                            IFERROR(
                                INDEX(AA:AA,
                                    MATCH(
                                        A808&amp;B808,AG:AG,
                                        0)
                                ),
                                "Não encontrado")
                        )</f>
        <v>0.11</v>
      </c>
      <c r="AA808" s="72">
        <f t="shared" si="462"/>
        <v>0.11</v>
      </c>
      <c r="AB808" s="73"/>
      <c r="AC808" s="73"/>
      <c r="AD808" s="70" t="s">
        <v>39</v>
      </c>
      <c r="AE808" s="74"/>
      <c r="AF808" s="74"/>
    </row>
    <row r="809" spans="1:33" x14ac:dyDescent="0.25">
      <c r="A809" s="138" t="s">
        <v>803</v>
      </c>
      <c r="B809" s="60" t="s">
        <v>38</v>
      </c>
      <c r="C809" s="61" t="s">
        <v>45</v>
      </c>
      <c r="D809" s="62" t="s">
        <v>40</v>
      </c>
      <c r="E809" s="62" t="s">
        <v>804</v>
      </c>
      <c r="F809" s="63" t="s">
        <v>90</v>
      </c>
      <c r="G809" s="63">
        <v>1</v>
      </c>
      <c r="H809" s="64">
        <f>IF(
                        C809="INSUMO",
                                        IFERROR(
                                            IF(
                                                INDEX(
                                                    Insumos!C:C,
                                                    MATCH(
                                                        A809&amp;B809,
                                                        Insumos!I:I,
                                                        0)
                                                )="Material",
                                                INDEX(
                                                    Insumos!F:F,
                                                    MATCH(
                                                        A809&amp;B809,
                                                        Insumos!I:I,
                                                        0)
                                                ),
                                                0
                                            ),
                                            "Não encontrado"),
                                        IFERROR(
                                            INDEX(I:I,
                                                MATCH(
                                                    A809&amp;B809,AG:AG,
                                                    0)
                                            ),
                                            "Não encontrado")
                                    )</f>
        <v>0</v>
      </c>
      <c r="I809" s="64">
        <f t="shared" si="453"/>
        <v>0</v>
      </c>
      <c r="J809" s="64">
        <f t="shared" si="454"/>
        <v>1.65</v>
      </c>
      <c r="K809" s="64">
        <f t="shared" si="454"/>
        <v>1.65</v>
      </c>
      <c r="L809" s="64">
        <f>IF(
                        C809="INSUMO",
                                        IFERROR(
                                            IF(
                                                INDEX(
                                                    Insumos!C:C,
                                                    MATCH(
                                                        A809&amp;B809,
                                                        Insumos!I:I,
                                                        0)
                                                )="Mao_obra",
                                                INDEX(
                                                    Insumos!F:F,
                                                    MATCH(
                                                        A809&amp;B809,
                                                        Insumos!I:I,
                                                        0)
                                                ),
                                                0
                                            ),
                                            "Não encontrado"),
                                        IFERROR(
                                            INDEX(M:M,
                                                MATCH(
                                                    A809&amp;B809,AG:AG,
                                                    0)
                                            ),
                                            "Não encontrado")
                                    )</f>
        <v>0</v>
      </c>
      <c r="M809" s="64">
        <f t="shared" si="455"/>
        <v>0</v>
      </c>
      <c r="N809" s="64">
        <f>IF(
                        C809="INSUMO",
                                        IFERROR(
                                            IF(
                                                INDEX(
                                                    Insumos!C:C,
                                                    MATCH(
                                                        A809&amp;B809,
                                                        Insumos!I:I,
                                                        0)
                                                )="Equipamento",
                                                INDEX(
                                                    Insumos!F:F,
                                                    MATCH(
                                                        A809&amp;B809,
                                                        Insumos!I:I,
                                                        0)
                                                ),
                                                0
                                            ),
                                            "Não encontrado"),
                                        IFERROR(
                                            INDEX(O:O,
                                                MATCH(
                                                    A809&amp;B809,AG:AG,
                                                    0)
                                            ),
                                            "Não encontrado")
                                    )</f>
        <v>0</v>
      </c>
      <c r="O809" s="64">
        <f t="shared" si="456"/>
        <v>0</v>
      </c>
      <c r="P809" s="64">
        <f>IF(
                        C809="INSUMO",
                                        IFERROR(
                                            IF(
                                                INDEX(
                                                    Insumos!C:C,
                                                    MATCH(
                                                        A809&amp;B809,
                                                        Insumos!I:I,
                                                        0)
                                                )="Transporte",
                                                INDEX(
                                                    Insumos!F:F,
                                                    MATCH(
                                                        A809&amp;B809,
                                                        Insumos!I:I,
                                                        0)
                                                ),
                                                0
                                            ),
                                            "Não encontrado"),
                                        IFERROR(
                                            INDEX(Q:Q,
                                                MATCH(
                                                    A809&amp;B809,AG:AG,
                                                    0)
                                            ),
                                            "Não encontrado")
                                    )</f>
        <v>0</v>
      </c>
      <c r="Q809" s="64">
        <f t="shared" si="457"/>
        <v>0</v>
      </c>
      <c r="R809" s="64">
        <f>IF(
                        C809="INSUMO",
                                        IFERROR(
                                            IF(
                                                INDEX(
                                                    Insumos!C:C,
                                                    MATCH(
                                                        A809&amp;B809,
                                                        Insumos!I:I,
                                                        0)
                                                )="Terceirizados",
                                                INDEX(
                                                    Insumos!F:F,
                                                    MATCH(
                                                        A809&amp;B809,
                                                        Insumos!I:I,
                                                        0)
                                                ),
                                                0
                                            ),
                                            "Não encontrado"),
                                        IFERROR(
                                            INDEX(S:S,
                                                MATCH(
                                                    A809&amp;B809,AG:AG,
                                                    0)
                                            ),
                                            "Não encontrado")
                                    )</f>
        <v>0</v>
      </c>
      <c r="S809" s="64">
        <f t="shared" si="458"/>
        <v>0</v>
      </c>
      <c r="T809" s="64">
        <f>IF(
                        C809="INSUMO",
                                        IFERROR(
                                            IF(
                                                INDEX(
                                                    Insumos!C:C,
                                                    MATCH(
                                                        A809&amp;B809,
                                                        Insumos!I:I,
                                                        0)
                                                )="Comissionamento",
                                                INDEX(
                                                    Insumos!F:F,
                                                    MATCH(
                                                        A809&amp;B809,
                                                        Insumos!I:I,
                                                        0)
                                                ),
                                                0
                                            ),
                                            "Não encontrado"),
                                        IFERROR(
                                            INDEX(U:U,
                                                MATCH(
                                                    A809&amp;B809,AG:AG,
                                                    0)
                                            ),
                                            "Não encontrado")
                                    )</f>
        <v>0</v>
      </c>
      <c r="U809" s="64">
        <f t="shared" si="459"/>
        <v>0</v>
      </c>
      <c r="V809" s="64">
        <f>IF(
                        C809="INSUMO",
                                        IFERROR(
                                            IF(
                                                INDEX(
                                                    Insumos!C:C,
                                                    MATCH(
                                                        A809&amp;B809,
                                                        Insumos!I:I,
                                                        0)
                                                )="Verba",
                                                INDEX(
                                                    Insumos!F:F,
                                                    MATCH(
                                                        A809&amp;B809,
                                                        Insumos!I:I,
                                                        0)
                                                ),
                                                0
                                            ),
                                            "Não encontrado"),
                                        IFERROR(
                                            INDEX(W:W,
                                                MATCH(
                                                    A809&amp;B809,AG:AG,
                                                    0)
                                            ),
                                            "Não encontrado")
                                    )</f>
        <v>0</v>
      </c>
      <c r="W809" s="64">
        <f t="shared" si="460"/>
        <v>0</v>
      </c>
      <c r="X809" s="64">
        <f>IF(
                        C809="INSUMO",
                                        IFERROR(
                                            IF(
                                                INDEX(
                                                    Insumos!C:C,
                                                    MATCH(
                                                        A809&amp;B809,
                                                        Insumos!I:I,
                                                        0)
                                                )="Outro",
                                                INDEX(
                                                    Insumos!F:F,
                                                    MATCH(
                                                        A809&amp;B809,
                                                        Insumos!I:I,
                                                        0)
                                                ),
                                                0
                                            ),
                                            "Não encontrado"),
                                        IFERROR(
                                            INDEX(Y:Y,
                                                MATCH(
                                                    A809&amp;B809,AG:AG,
                                                    0)
                                            ),
                                            "Não encontrado")
                                    )</f>
        <v>1.65</v>
      </c>
      <c r="Y809" s="64">
        <f t="shared" si="461"/>
        <v>1.65</v>
      </c>
      <c r="Z809" s="64">
        <f>IF(
                            C809="INSUMO",
                            IFERROR(
                                INDEX(
                                    Insumos!F:F,
                                    MATCH(
                                        A809&amp;B809,
                                        Insumos!I:I,
                                        0)
                                ),
                                "Não encontrado"),
                            IFERROR(
                                INDEX(AA:AA,
                                    MATCH(
                                        A809&amp;B809,AG:AG,
                                        0)
                                ),
                                "Não encontrado")
                        )</f>
        <v>1.65</v>
      </c>
      <c r="AA809" s="64">
        <f t="shared" si="462"/>
        <v>1.65</v>
      </c>
      <c r="AB809" s="65"/>
      <c r="AC809" s="65"/>
      <c r="AD809" s="62" t="s">
        <v>39</v>
      </c>
      <c r="AE809" s="66"/>
      <c r="AF809" s="66"/>
    </row>
    <row r="810" spans="1:33" x14ac:dyDescent="0.25">
      <c r="A810" s="137" t="s">
        <v>805</v>
      </c>
      <c r="B810" s="68" t="s">
        <v>38</v>
      </c>
      <c r="C810" s="69" t="s">
        <v>45</v>
      </c>
      <c r="D810" s="70" t="s">
        <v>40</v>
      </c>
      <c r="E810" s="70" t="s">
        <v>806</v>
      </c>
      <c r="F810" s="71" t="s">
        <v>90</v>
      </c>
      <c r="G810" s="71">
        <v>1</v>
      </c>
      <c r="H810" s="72">
        <f>IF(
                        C810="INSUMO",
                                        IFERROR(
                                            IF(
                                                INDEX(
                                                    Insumos!C:C,
                                                    MATCH(
                                                        A810&amp;B810,
                                                        Insumos!I:I,
                                                        0)
                                                )="Material",
                                                INDEX(
                                                    Insumos!F:F,
                                                    MATCH(
                                                        A810&amp;B810,
                                                        Insumos!I:I,
                                                        0)
                                                ),
                                                0
                                            ),
                                            "Não encontrado"),
                                        IFERROR(
                                            INDEX(I:I,
                                                MATCH(
                                                    A810&amp;B810,AG:AG,
                                                    0)
                                            ),
                                            "Não encontrado")
                                    )</f>
        <v>0</v>
      </c>
      <c r="I810" s="72">
        <f t="shared" si="453"/>
        <v>0</v>
      </c>
      <c r="J810" s="72">
        <f t="shared" si="454"/>
        <v>0.98</v>
      </c>
      <c r="K810" s="72">
        <f t="shared" si="454"/>
        <v>0.98</v>
      </c>
      <c r="L810" s="72">
        <f>IF(
                        C810="INSUMO",
                                        IFERROR(
                                            IF(
                                                INDEX(
                                                    Insumos!C:C,
                                                    MATCH(
                                                        A810&amp;B810,
                                                        Insumos!I:I,
                                                        0)
                                                )="Mao_obra",
                                                INDEX(
                                                    Insumos!F:F,
                                                    MATCH(
                                                        A810&amp;B810,
                                                        Insumos!I:I,
                                                        0)
                                                ),
                                                0
                                            ),
                                            "Não encontrado"),
                                        IFERROR(
                                            INDEX(M:M,
                                                MATCH(
                                                    A810&amp;B810,AG:AG,
                                                    0)
                                            ),
                                            "Não encontrado")
                                    )</f>
        <v>0</v>
      </c>
      <c r="M810" s="72">
        <f t="shared" si="455"/>
        <v>0</v>
      </c>
      <c r="N810" s="72">
        <f>IF(
                        C810="INSUMO",
                                        IFERROR(
                                            IF(
                                                INDEX(
                                                    Insumos!C:C,
                                                    MATCH(
                                                        A810&amp;B810,
                                                        Insumos!I:I,
                                                        0)
                                                )="Equipamento",
                                                INDEX(
                                                    Insumos!F:F,
                                                    MATCH(
                                                        A810&amp;B810,
                                                        Insumos!I:I,
                                                        0)
                                                ),
                                                0
                                            ),
                                            "Não encontrado"),
                                        IFERROR(
                                            INDEX(O:O,
                                                MATCH(
                                                    A810&amp;B810,AG:AG,
                                                    0)
                                            ),
                                            "Não encontrado")
                                    )</f>
        <v>0</v>
      </c>
      <c r="O810" s="72">
        <f t="shared" si="456"/>
        <v>0</v>
      </c>
      <c r="P810" s="72">
        <f>IF(
                        C810="INSUMO",
                                        IFERROR(
                                            IF(
                                                INDEX(
                                                    Insumos!C:C,
                                                    MATCH(
                                                        A810&amp;B810,
                                                        Insumos!I:I,
                                                        0)
                                                )="Transporte",
                                                INDEX(
                                                    Insumos!F:F,
                                                    MATCH(
                                                        A810&amp;B810,
                                                        Insumos!I:I,
                                                        0)
                                                ),
                                                0
                                            ),
                                            "Não encontrado"),
                                        IFERROR(
                                            INDEX(Q:Q,
                                                MATCH(
                                                    A810&amp;B810,AG:AG,
                                                    0)
                                            ),
                                            "Não encontrado")
                                    )</f>
        <v>0</v>
      </c>
      <c r="Q810" s="72">
        <f t="shared" si="457"/>
        <v>0</v>
      </c>
      <c r="R810" s="72">
        <f>IF(
                        C810="INSUMO",
                                        IFERROR(
                                            IF(
                                                INDEX(
                                                    Insumos!C:C,
                                                    MATCH(
                                                        A810&amp;B810,
                                                        Insumos!I:I,
                                                        0)
                                                )="Terceirizados",
                                                INDEX(
                                                    Insumos!F:F,
                                                    MATCH(
                                                        A810&amp;B810,
                                                        Insumos!I:I,
                                                        0)
                                                ),
                                                0
                                            ),
                                            "Não encontrado"),
                                        IFERROR(
                                            INDEX(S:S,
                                                MATCH(
                                                    A810&amp;B810,AG:AG,
                                                    0)
                                            ),
                                            "Não encontrado")
                                    )</f>
        <v>0</v>
      </c>
      <c r="S810" s="72">
        <f t="shared" si="458"/>
        <v>0</v>
      </c>
      <c r="T810" s="72">
        <f>IF(
                        C810="INSUMO",
                                        IFERROR(
                                            IF(
                                                INDEX(
                                                    Insumos!C:C,
                                                    MATCH(
                                                        A810&amp;B810,
                                                        Insumos!I:I,
                                                        0)
                                                )="Comissionamento",
                                                INDEX(
                                                    Insumos!F:F,
                                                    MATCH(
                                                        A810&amp;B810,
                                                        Insumos!I:I,
                                                        0)
                                                ),
                                                0
                                            ),
                                            "Não encontrado"),
                                        IFERROR(
                                            INDEX(U:U,
                                                MATCH(
                                                    A810&amp;B810,AG:AG,
                                                    0)
                                            ),
                                            "Não encontrado")
                                    )</f>
        <v>0</v>
      </c>
      <c r="U810" s="72">
        <f t="shared" si="459"/>
        <v>0</v>
      </c>
      <c r="V810" s="72">
        <f>IF(
                        C810="INSUMO",
                                        IFERROR(
                                            IF(
                                                INDEX(
                                                    Insumos!C:C,
                                                    MATCH(
                                                        A810&amp;B810,
                                                        Insumos!I:I,
                                                        0)
                                                )="Verba",
                                                INDEX(
                                                    Insumos!F:F,
                                                    MATCH(
                                                        A810&amp;B810,
                                                        Insumos!I:I,
                                                        0)
                                                ),
                                                0
                                            ),
                                            "Não encontrado"),
                                        IFERROR(
                                            INDEX(W:W,
                                                MATCH(
                                                    A810&amp;B810,AG:AG,
                                                    0)
                                            ),
                                            "Não encontrado")
                                    )</f>
        <v>0</v>
      </c>
      <c r="W810" s="72">
        <f t="shared" si="460"/>
        <v>0</v>
      </c>
      <c r="X810" s="72">
        <f>IF(
                        C810="INSUMO",
                                        IFERROR(
                                            IF(
                                                INDEX(
                                                    Insumos!C:C,
                                                    MATCH(
                                                        A810&amp;B810,
                                                        Insumos!I:I,
                                                        0)
                                                )="Outro",
                                                INDEX(
                                                    Insumos!F:F,
                                                    MATCH(
                                                        A810&amp;B810,
                                                        Insumos!I:I,
                                                        0)
                                                ),
                                                0
                                            ),
                                            "Não encontrado"),
                                        IFERROR(
                                            INDEX(Y:Y,
                                                MATCH(
                                                    A810&amp;B810,AG:AG,
                                                    0)
                                            ),
                                            "Não encontrado")
                                    )</f>
        <v>0.98</v>
      </c>
      <c r="Y810" s="72">
        <f t="shared" si="461"/>
        <v>0.98</v>
      </c>
      <c r="Z810" s="72">
        <f>IF(
                            C810="INSUMO",
                            IFERROR(
                                INDEX(
                                    Insumos!F:F,
                                    MATCH(
                                        A810&amp;B810,
                                        Insumos!I:I,
                                        0)
                                ),
                                "Não encontrado"),
                            IFERROR(
                                INDEX(AA:AA,
                                    MATCH(
                                        A810&amp;B810,AG:AG,
                                        0)
                                ),
                                "Não encontrado")
                        )</f>
        <v>0.98</v>
      </c>
      <c r="AA810" s="72">
        <f t="shared" si="462"/>
        <v>0.98</v>
      </c>
      <c r="AB810" s="73"/>
      <c r="AC810" s="73"/>
      <c r="AD810" s="70" t="s">
        <v>39</v>
      </c>
      <c r="AE810" s="74"/>
      <c r="AF810" s="74"/>
    </row>
    <row r="811" spans="1:33" x14ac:dyDescent="0.25">
      <c r="A811" s="138" t="s">
        <v>807</v>
      </c>
      <c r="B811" s="60" t="s">
        <v>38</v>
      </c>
      <c r="C811" s="61" t="s">
        <v>45</v>
      </c>
      <c r="D811" s="62" t="s">
        <v>40</v>
      </c>
      <c r="E811" s="62" t="s">
        <v>808</v>
      </c>
      <c r="F811" s="63" t="s">
        <v>90</v>
      </c>
      <c r="G811" s="63">
        <v>1</v>
      </c>
      <c r="H811" s="64">
        <f>IF(
                        C811="INSUMO",
                                        IFERROR(
                                            IF(
                                                INDEX(
                                                    Insumos!C:C,
                                                    MATCH(
                                                        A811&amp;B811,
                                                        Insumos!I:I,
                                                        0)
                                                )="Material",
                                                INDEX(
                                                    Insumos!F:F,
                                                    MATCH(
                                                        A811&amp;B811,
                                                        Insumos!I:I,
                                                        0)
                                                ),
                                                0
                                            ),
                                            "Não encontrado"),
                                        IFERROR(
                                            INDEX(I:I,
                                                MATCH(
                                                    A811&amp;B811,AG:AG,
                                                    0)
                                            ),
                                            "Não encontrado")
                                    )</f>
        <v>0</v>
      </c>
      <c r="I811" s="64">
        <f t="shared" si="453"/>
        <v>0</v>
      </c>
      <c r="J811" s="64">
        <f t="shared" si="454"/>
        <v>0.01</v>
      </c>
      <c r="K811" s="64">
        <f t="shared" si="454"/>
        <v>0.01</v>
      </c>
      <c r="L811" s="64">
        <f>IF(
                        C811="INSUMO",
                                        IFERROR(
                                            IF(
                                                INDEX(
                                                    Insumos!C:C,
                                                    MATCH(
                                                        A811&amp;B811,
                                                        Insumos!I:I,
                                                        0)
                                                )="Mao_obra",
                                                INDEX(
                                                    Insumos!F:F,
                                                    MATCH(
                                                        A811&amp;B811,
                                                        Insumos!I:I,
                                                        0)
                                                ),
                                                0
                                            ),
                                            "Não encontrado"),
                                        IFERROR(
                                            INDEX(M:M,
                                                MATCH(
                                                    A811&amp;B811,AG:AG,
                                                    0)
                                            ),
                                            "Não encontrado")
                                    )</f>
        <v>0</v>
      </c>
      <c r="M811" s="64">
        <f t="shared" si="455"/>
        <v>0</v>
      </c>
      <c r="N811" s="64">
        <f>IF(
                        C811="INSUMO",
                                        IFERROR(
                                            IF(
                                                INDEX(
                                                    Insumos!C:C,
                                                    MATCH(
                                                        A811&amp;B811,
                                                        Insumos!I:I,
                                                        0)
                                                )="Equipamento",
                                                INDEX(
                                                    Insumos!F:F,
                                                    MATCH(
                                                        A811&amp;B811,
                                                        Insumos!I:I,
                                                        0)
                                                ),
                                                0
                                            ),
                                            "Não encontrado"),
                                        IFERROR(
                                            INDEX(O:O,
                                                MATCH(
                                                    A811&amp;B811,AG:AG,
                                                    0)
                                            ),
                                            "Não encontrado")
                                    )</f>
        <v>0</v>
      </c>
      <c r="O811" s="64">
        <f t="shared" si="456"/>
        <v>0</v>
      </c>
      <c r="P811" s="64">
        <f>IF(
                        C811="INSUMO",
                                        IFERROR(
                                            IF(
                                                INDEX(
                                                    Insumos!C:C,
                                                    MATCH(
                                                        A811&amp;B811,
                                                        Insumos!I:I,
                                                        0)
                                                )="Transporte",
                                                INDEX(
                                                    Insumos!F:F,
                                                    MATCH(
                                                        A811&amp;B811,
                                                        Insumos!I:I,
                                                        0)
                                                ),
                                                0
                                            ),
                                            "Não encontrado"),
                                        IFERROR(
                                            INDEX(Q:Q,
                                                MATCH(
                                                    A811&amp;B811,AG:AG,
                                                    0)
                                            ),
                                            "Não encontrado")
                                    )</f>
        <v>0</v>
      </c>
      <c r="Q811" s="64">
        <f t="shared" si="457"/>
        <v>0</v>
      </c>
      <c r="R811" s="64">
        <f>IF(
                        C811="INSUMO",
                                        IFERROR(
                                            IF(
                                                INDEX(
                                                    Insumos!C:C,
                                                    MATCH(
                                                        A811&amp;B811,
                                                        Insumos!I:I,
                                                        0)
                                                )="Terceirizados",
                                                INDEX(
                                                    Insumos!F:F,
                                                    MATCH(
                                                        A811&amp;B811,
                                                        Insumos!I:I,
                                                        0)
                                                ),
                                                0
                                            ),
                                            "Não encontrado"),
                                        IFERROR(
                                            INDEX(S:S,
                                                MATCH(
                                                    A811&amp;B811,AG:AG,
                                                    0)
                                            ),
                                            "Não encontrado")
                                    )</f>
        <v>0</v>
      </c>
      <c r="S811" s="64">
        <f t="shared" si="458"/>
        <v>0</v>
      </c>
      <c r="T811" s="64">
        <f>IF(
                        C811="INSUMO",
                                        IFERROR(
                                            IF(
                                                INDEX(
                                                    Insumos!C:C,
                                                    MATCH(
                                                        A811&amp;B811,
                                                        Insumos!I:I,
                                                        0)
                                                )="Comissionamento",
                                                INDEX(
                                                    Insumos!F:F,
                                                    MATCH(
                                                        A811&amp;B811,
                                                        Insumos!I:I,
                                                        0)
                                                ),
                                                0
                                            ),
                                            "Não encontrado"),
                                        IFERROR(
                                            INDEX(U:U,
                                                MATCH(
                                                    A811&amp;B811,AG:AG,
                                                    0)
                                            ),
                                            "Não encontrado")
                                    )</f>
        <v>0</v>
      </c>
      <c r="U811" s="64">
        <f t="shared" si="459"/>
        <v>0</v>
      </c>
      <c r="V811" s="64">
        <f>IF(
                        C811="INSUMO",
                                        IFERROR(
                                            IF(
                                                INDEX(
                                                    Insumos!C:C,
                                                    MATCH(
                                                        A811&amp;B811,
                                                        Insumos!I:I,
                                                        0)
                                                )="Verba",
                                                INDEX(
                                                    Insumos!F:F,
                                                    MATCH(
                                                        A811&amp;B811,
                                                        Insumos!I:I,
                                                        0)
                                                ),
                                                0
                                            ),
                                            "Não encontrado"),
                                        IFERROR(
                                            INDEX(W:W,
                                                MATCH(
                                                    A811&amp;B811,AG:AG,
                                                    0)
                                            ),
                                            "Não encontrado")
                                    )</f>
        <v>0</v>
      </c>
      <c r="W811" s="64">
        <f t="shared" si="460"/>
        <v>0</v>
      </c>
      <c r="X811" s="64">
        <f>IF(
                        C811="INSUMO",
                                        IFERROR(
                                            IF(
                                                INDEX(
                                                    Insumos!C:C,
                                                    MATCH(
                                                        A811&amp;B811,
                                                        Insumos!I:I,
                                                        0)
                                                )="Outro",
                                                INDEX(
                                                    Insumos!F:F,
                                                    MATCH(
                                                        A811&amp;B811,
                                                        Insumos!I:I,
                                                        0)
                                                ),
                                                0
                                            ),
                                            "Não encontrado"),
                                        IFERROR(
                                            INDEX(Y:Y,
                                                MATCH(
                                                    A811&amp;B811,AG:AG,
                                                    0)
                                            ),
                                            "Não encontrado")
                                    )</f>
        <v>0.01</v>
      </c>
      <c r="Y811" s="64">
        <f t="shared" si="461"/>
        <v>0.01</v>
      </c>
      <c r="Z811" s="64">
        <f>IF(
                            C811="INSUMO",
                            IFERROR(
                                INDEX(
                                    Insumos!F:F,
                                    MATCH(
                                        A811&amp;B811,
                                        Insumos!I:I,
                                        0)
                                ),
                                "Não encontrado"),
                            IFERROR(
                                INDEX(AA:AA,
                                    MATCH(
                                        A811&amp;B811,AG:AG,
                                        0)
                                ),
                                "Não encontrado")
                        )</f>
        <v>0.01</v>
      </c>
      <c r="AA811" s="64">
        <f t="shared" si="462"/>
        <v>0.01</v>
      </c>
      <c r="AB811" s="65"/>
      <c r="AC811" s="65"/>
      <c r="AD811" s="62" t="s">
        <v>39</v>
      </c>
      <c r="AE811" s="66"/>
      <c r="AF811" s="66"/>
    </row>
    <row r="812" spans="1:33" x14ac:dyDescent="0.25">
      <c r="A812" s="136" t="s">
        <v>859</v>
      </c>
      <c r="B812" s="51" t="s">
        <v>38</v>
      </c>
      <c r="C812" s="52" t="s">
        <v>39</v>
      </c>
      <c r="D812" s="53" t="s">
        <v>40</v>
      </c>
      <c r="E812" s="53" t="s">
        <v>860</v>
      </c>
      <c r="F812" s="54" t="s">
        <v>90</v>
      </c>
      <c r="G812" s="55"/>
      <c r="H812" s="56"/>
      <c r="I812" s="56">
        <f>SUM(I813:I813)</f>
        <v>0</v>
      </c>
      <c r="J812" s="56"/>
      <c r="K812" s="56">
        <f>SUM(K813:K813)</f>
        <v>0.1232289</v>
      </c>
      <c r="L812" s="56"/>
      <c r="M812" s="56">
        <f>SUM(M813:M813)</f>
        <v>0.1232289</v>
      </c>
      <c r="N812" s="56"/>
      <c r="O812" s="56">
        <f>SUM(O813:O813)</f>
        <v>0</v>
      </c>
      <c r="P812" s="56"/>
      <c r="Q812" s="56">
        <f>SUM(Q813:Q813)</f>
        <v>0</v>
      </c>
      <c r="R812" s="56"/>
      <c r="S812" s="56">
        <f>SUM(S813:S813)</f>
        <v>0</v>
      </c>
      <c r="T812" s="56"/>
      <c r="U812" s="56">
        <f>SUM(U813:U813)</f>
        <v>0</v>
      </c>
      <c r="V812" s="56"/>
      <c r="W812" s="56">
        <f>SUM(W813:W813)</f>
        <v>0</v>
      </c>
      <c r="X812" s="56"/>
      <c r="Y812" s="56">
        <f>SUM(Y813:Y813)</f>
        <v>0</v>
      </c>
      <c r="Z812" s="56"/>
      <c r="AA812" s="56">
        <f>SUM(AA813:AA813)</f>
        <v>0.1232289</v>
      </c>
      <c r="AB812" s="57" t="s">
        <v>39</v>
      </c>
      <c r="AC812" s="57"/>
      <c r="AD812" s="53" t="s">
        <v>39</v>
      </c>
      <c r="AE812" s="58" t="s">
        <v>39</v>
      </c>
      <c r="AF812" s="58" t="s">
        <v>43</v>
      </c>
      <c r="AG812" t="str">
        <f>A812&amp;B812&amp;C812</f>
        <v>95390SINAPI</v>
      </c>
    </row>
    <row r="813" spans="1:33" x14ac:dyDescent="0.25">
      <c r="A813" s="137" t="s">
        <v>861</v>
      </c>
      <c r="B813" s="68" t="s">
        <v>38</v>
      </c>
      <c r="C813" s="69" t="s">
        <v>45</v>
      </c>
      <c r="D813" s="70" t="s">
        <v>40</v>
      </c>
      <c r="E813" s="70" t="s">
        <v>862</v>
      </c>
      <c r="F813" s="71" t="s">
        <v>90</v>
      </c>
      <c r="G813" s="71">
        <v>5.0899999999999999E-3</v>
      </c>
      <c r="H813" s="72">
        <f>IF(
                        C813="INSUMO",
                                        IFERROR(
                                            IF(
                                                INDEX(
                                                    Insumos!C:C,
                                                    MATCH(
                                                        A813&amp;B813,
                                                        Insumos!I:I,
                                                        0)
                                                )="Material",
                                                INDEX(
                                                    Insumos!F:F,
                                                    MATCH(
                                                        A813&amp;B813,
                                                        Insumos!I:I,
                                                        0)
                                                ),
                                                0
                                            ),
                                            "Não encontrado"),
                                        IFERROR(
                                            INDEX(I:I,
                                                MATCH(
                                                    A813&amp;B813,AG:AG,
                                                    0)
                                            ),
                                            "Não encontrado")
                                    )</f>
        <v>0</v>
      </c>
      <c r="I813" s="72">
        <f>H813*G813/1</f>
        <v>0</v>
      </c>
      <c r="J813" s="72">
        <f>T813 + N813 + L813 + X813 + R813 + P813 + V813</f>
        <v>24.21</v>
      </c>
      <c r="K813" s="72">
        <f>U813 + O813 + M813 + Y813 + S813 + Q813 + W813</f>
        <v>0.1232289</v>
      </c>
      <c r="L813" s="72">
        <f>IF(
                        C813="INSUMO",
                                        IFERROR(
                                            IF(
                                                INDEX(
                                                    Insumos!C:C,
                                                    MATCH(
                                                        A813&amp;B813,
                                                        Insumos!I:I,
                                                        0)
                                                )="Mao_obra",
                                                INDEX(
                                                    Insumos!F:F,
                                                    MATCH(
                                                        A813&amp;B813,
                                                        Insumos!I:I,
                                                        0)
                                                ),
                                                0
                                            ),
                                            "Não encontrado"),
                                        IFERROR(
                                            INDEX(M:M,
                                                MATCH(
                                                    A813&amp;B813,AG:AG,
                                                    0)
                                            ),
                                            "Não encontrado")
                                    )</f>
        <v>24.21</v>
      </c>
      <c r="M813" s="72">
        <f>L813*G813/1</f>
        <v>0.1232289</v>
      </c>
      <c r="N813" s="72">
        <f>IF(
                        C813="INSUMO",
                                        IFERROR(
                                            IF(
                                                INDEX(
                                                    Insumos!C:C,
                                                    MATCH(
                                                        A813&amp;B813,
                                                        Insumos!I:I,
                                                        0)
                                                )="Equipamento",
                                                INDEX(
                                                    Insumos!F:F,
                                                    MATCH(
                                                        A813&amp;B813,
                                                        Insumos!I:I,
                                                        0)
                                                ),
                                                0
                                            ),
                                            "Não encontrado"),
                                        IFERROR(
                                            INDEX(O:O,
                                                MATCH(
                                                    A813&amp;B813,AG:AG,
                                                    0)
                                            ),
                                            "Não encontrado")
                                    )</f>
        <v>0</v>
      </c>
      <c r="O813" s="72">
        <f>N813*G813/1</f>
        <v>0</v>
      </c>
      <c r="P813" s="72">
        <f>IF(
                        C813="INSUMO",
                                        IFERROR(
                                            IF(
                                                INDEX(
                                                    Insumos!C:C,
                                                    MATCH(
                                                        A813&amp;B813,
                                                        Insumos!I:I,
                                                        0)
                                                )="Transporte",
                                                INDEX(
                                                    Insumos!F:F,
                                                    MATCH(
                                                        A813&amp;B813,
                                                        Insumos!I:I,
                                                        0)
                                                ),
                                                0
                                            ),
                                            "Não encontrado"),
                                        IFERROR(
                                            INDEX(Q:Q,
                                                MATCH(
                                                    A813&amp;B813,AG:AG,
                                                    0)
                                            ),
                                            "Não encontrado")
                                    )</f>
        <v>0</v>
      </c>
      <c r="Q813" s="72">
        <f>P813*G813/1</f>
        <v>0</v>
      </c>
      <c r="R813" s="72">
        <f>IF(
                        C813="INSUMO",
                                        IFERROR(
                                            IF(
                                                INDEX(
                                                    Insumos!C:C,
                                                    MATCH(
                                                        A813&amp;B813,
                                                        Insumos!I:I,
                                                        0)
                                                )="Terceirizados",
                                                INDEX(
                                                    Insumos!F:F,
                                                    MATCH(
                                                        A813&amp;B813,
                                                        Insumos!I:I,
                                                        0)
                                                ),
                                                0
                                            ),
                                            "Não encontrado"),
                                        IFERROR(
                                            INDEX(S:S,
                                                MATCH(
                                                    A813&amp;B813,AG:AG,
                                                    0)
                                            ),
                                            "Não encontrado")
                                    )</f>
        <v>0</v>
      </c>
      <c r="S813" s="72">
        <f>R813*G813/1</f>
        <v>0</v>
      </c>
      <c r="T813" s="72">
        <f>IF(
                        C813="INSUMO",
                                        IFERROR(
                                            IF(
                                                INDEX(
                                                    Insumos!C:C,
                                                    MATCH(
                                                        A813&amp;B813,
                                                        Insumos!I:I,
                                                        0)
                                                )="Comissionamento",
                                                INDEX(
                                                    Insumos!F:F,
                                                    MATCH(
                                                        A813&amp;B813,
                                                        Insumos!I:I,
                                                        0)
                                                ),
                                                0
                                            ),
                                            "Não encontrado"),
                                        IFERROR(
                                            INDEX(U:U,
                                                MATCH(
                                                    A813&amp;B813,AG:AG,
                                                    0)
                                            ),
                                            "Não encontrado")
                                    )</f>
        <v>0</v>
      </c>
      <c r="U813" s="72">
        <f>T813*G813/1</f>
        <v>0</v>
      </c>
      <c r="V813" s="72">
        <f>IF(
                        C813="INSUMO",
                                        IFERROR(
                                            IF(
                                                INDEX(
                                                    Insumos!C:C,
                                                    MATCH(
                                                        A813&amp;B813,
                                                        Insumos!I:I,
                                                        0)
                                                )="Verba",
                                                INDEX(
                                                    Insumos!F:F,
                                                    MATCH(
                                                        A813&amp;B813,
                                                        Insumos!I:I,
                                                        0)
                                                ),
                                                0
                                            ),
                                            "Não encontrado"),
                                        IFERROR(
                                            INDEX(W:W,
                                                MATCH(
                                                    A813&amp;B813,AG:AG,
                                                    0)
                                            ),
                                            "Não encontrado")
                                    )</f>
        <v>0</v>
      </c>
      <c r="W813" s="72">
        <f>V813*G813/1</f>
        <v>0</v>
      </c>
      <c r="X813" s="72">
        <f>IF(
                        C813="INSUMO",
                                        IFERROR(
                                            IF(
                                                INDEX(
                                                    Insumos!C:C,
                                                    MATCH(
                                                        A813&amp;B813,
                                                        Insumos!I:I,
                                                        0)
                                                )="Outro",
                                                INDEX(
                                                    Insumos!F:F,
                                                    MATCH(
                                                        A813&amp;B813,
                                                        Insumos!I:I,
                                                        0)
                                                ),
                                                0
                                            ),
                                            "Não encontrado"),
                                        IFERROR(
                                            INDEX(Y:Y,
                                                MATCH(
                                                    A813&amp;B813,AG:AG,
                                                    0)
                                            ),
                                            "Não encontrado")
                                    )</f>
        <v>0</v>
      </c>
      <c r="Y813" s="72">
        <f>X813*G813/1</f>
        <v>0</v>
      </c>
      <c r="Z813" s="72">
        <f>IF(
                            C813="INSUMO",
                            IFERROR(
                                INDEX(
                                    Insumos!F:F,
                                    MATCH(
                                        A813&amp;B813,
                                        Insumos!I:I,
                                        0)
                                ),
                                "Não encontrado"),
                            IFERROR(
                                INDEX(AA:AA,
                                    MATCH(
                                        A813&amp;B813,AG:AG,
                                        0)
                                ),
                                "Não encontrado")
                        )</f>
        <v>24.21</v>
      </c>
      <c r="AA813" s="72">
        <f>G813*Z813</f>
        <v>0.1232289</v>
      </c>
      <c r="AB813" s="73"/>
      <c r="AC813" s="73"/>
      <c r="AD813" s="70" t="s">
        <v>39</v>
      </c>
      <c r="AE813" s="74"/>
      <c r="AF813" s="74"/>
    </row>
    <row r="814" spans="1:33" x14ac:dyDescent="0.25">
      <c r="A814" s="136" t="s">
        <v>158</v>
      </c>
      <c r="B814" s="51" t="s">
        <v>38</v>
      </c>
      <c r="C814" s="52" t="s">
        <v>39</v>
      </c>
      <c r="D814" s="53" t="s">
        <v>40</v>
      </c>
      <c r="E814" s="53" t="s">
        <v>159</v>
      </c>
      <c r="F814" s="54" t="s">
        <v>111</v>
      </c>
      <c r="G814" s="55"/>
      <c r="H814" s="56"/>
      <c r="I814" s="56">
        <f>SUM(I815:I817)</f>
        <v>0</v>
      </c>
      <c r="J814" s="56"/>
      <c r="K814" s="56">
        <f>SUM(K815:K817)</f>
        <v>71.444533056000012</v>
      </c>
      <c r="L814" s="56"/>
      <c r="M814" s="56">
        <f>SUM(M815:M817)</f>
        <v>36.870633000000005</v>
      </c>
      <c r="N814" s="56"/>
      <c r="O814" s="56">
        <f>SUM(O815:O817)</f>
        <v>30.823900056000003</v>
      </c>
      <c r="P814" s="56"/>
      <c r="Q814" s="56">
        <f>SUM(Q815:Q817)</f>
        <v>0</v>
      </c>
      <c r="R814" s="56"/>
      <c r="S814" s="56">
        <f>SUM(S815:S817)</f>
        <v>0</v>
      </c>
      <c r="T814" s="56"/>
      <c r="U814" s="56">
        <f>SUM(U815:U817)</f>
        <v>0</v>
      </c>
      <c r="V814" s="56"/>
      <c r="W814" s="56">
        <f>SUM(W815:W817)</f>
        <v>0</v>
      </c>
      <c r="X814" s="56"/>
      <c r="Y814" s="56">
        <f>SUM(Y815:Y817)</f>
        <v>3.7499999999999996</v>
      </c>
      <c r="Z814" s="56"/>
      <c r="AA814" s="56">
        <f>SUM(AA815:AA817)</f>
        <v>71.444533056000012</v>
      </c>
      <c r="AB814" s="57" t="s">
        <v>39</v>
      </c>
      <c r="AC814" s="57"/>
      <c r="AD814" s="53" t="s">
        <v>39</v>
      </c>
      <c r="AE814" s="58" t="s">
        <v>39</v>
      </c>
      <c r="AF814" s="58" t="s">
        <v>830</v>
      </c>
      <c r="AG814" t="str">
        <f>A814&amp;B814&amp;C814</f>
        <v>5679SINAPI</v>
      </c>
    </row>
    <row r="815" spans="1:33" x14ac:dyDescent="0.25">
      <c r="A815" s="137" t="s">
        <v>867</v>
      </c>
      <c r="B815" s="68" t="s">
        <v>38</v>
      </c>
      <c r="C815" s="69" t="s">
        <v>86</v>
      </c>
      <c r="D815" s="70" t="s">
        <v>40</v>
      </c>
      <c r="E815" s="70" t="s">
        <v>868</v>
      </c>
      <c r="F815" s="71" t="s">
        <v>90</v>
      </c>
      <c r="G815" s="71">
        <v>1</v>
      </c>
      <c r="H815" s="72">
        <f>IF(
                        C815="INSUMO",
                                        IFERROR(
                                            IF(
                                                INDEX(
                                                    Insumos!C:C,
                                                    MATCH(
                                                        A815&amp;B815,
                                                        Insumos!I:I,
                                                        0)
                                                )="Material",
                                                INDEX(
                                                    Insumos!F:F,
                                                    MATCH(
                                                        A815&amp;B815,
                                                        Insumos!I:I,
                                                        0)
                                                ),
                                                0
                                            ),
                                            "Não encontrado"),
                                        IFERROR(
                                            INDEX(I:I,
                                                MATCH(
                                                    A815&amp;B815,AG:AG,
                                                    0)
                                            ),
                                            "Não encontrado")
                                    )</f>
        <v>0</v>
      </c>
      <c r="I815" s="72">
        <f>H815*G815/1</f>
        <v>0</v>
      </c>
      <c r="J815" s="72">
        <f t="shared" ref="J815:K817" si="463">T815 + N815 + L815 + X815 + R815 + P815 + V815</f>
        <v>6.4434141360000003</v>
      </c>
      <c r="K815" s="72">
        <f t="shared" si="463"/>
        <v>6.4434141360000003</v>
      </c>
      <c r="L815" s="72">
        <f>IF(
                        C815="INSUMO",
                                        IFERROR(
                                            IF(
                                                INDEX(
                                                    Insumos!C:C,
                                                    MATCH(
                                                        A815&amp;B815,
                                                        Insumos!I:I,
                                                        0)
                                                )="Mao_obra",
                                                INDEX(
                                                    Insumos!F:F,
                                                    MATCH(
                                                        A815&amp;B815,
                                                        Insumos!I:I,
                                                        0)
                                                ),
                                                0
                                            ),
                                            "Não encontrado"),
                                        IFERROR(
                                            INDEX(M:M,
                                                MATCH(
                                                    A815&amp;B815,AG:AG,
                                                    0)
                                            ),
                                            "Não encontrado")
                                    )</f>
        <v>0</v>
      </c>
      <c r="M815" s="72">
        <f>L815*G815/1</f>
        <v>0</v>
      </c>
      <c r="N815" s="72">
        <f>IF(
                        C815="INSUMO",
                                        IFERROR(
                                            IF(
                                                INDEX(
                                                    Insumos!C:C,
                                                    MATCH(
                                                        A815&amp;B815,
                                                        Insumos!I:I,
                                                        0)
                                                )="Equipamento",
                                                INDEX(
                                                    Insumos!F:F,
                                                    MATCH(
                                                        A815&amp;B815,
                                                        Insumos!I:I,
                                                        0)
                                                ),
                                                0
                                            ),
                                            "Não encontrado"),
                                        IFERROR(
                                            INDEX(O:O,
                                                MATCH(
                                                    A815&amp;B815,AG:AG,
                                                    0)
                                            ),
                                            "Não encontrado")
                                    )</f>
        <v>6.4434141360000003</v>
      </c>
      <c r="O815" s="72">
        <f>N815*G815/1</f>
        <v>6.4434141360000003</v>
      </c>
      <c r="P815" s="72">
        <f>IF(
                        C815="INSUMO",
                                        IFERROR(
                                            IF(
                                                INDEX(
                                                    Insumos!C:C,
                                                    MATCH(
                                                        A815&amp;B815,
                                                        Insumos!I:I,
                                                        0)
                                                )="Transporte",
                                                INDEX(
                                                    Insumos!F:F,
                                                    MATCH(
                                                        A815&amp;B815,
                                                        Insumos!I:I,
                                                        0)
                                                ),
                                                0
                                            ),
                                            "Não encontrado"),
                                        IFERROR(
                                            INDEX(Q:Q,
                                                MATCH(
                                                    A815&amp;B815,AG:AG,
                                                    0)
                                            ),
                                            "Não encontrado")
                                    )</f>
        <v>0</v>
      </c>
      <c r="Q815" s="72">
        <f>P815*G815/1</f>
        <v>0</v>
      </c>
      <c r="R815" s="72">
        <f>IF(
                        C815="INSUMO",
                                        IFERROR(
                                            IF(
                                                INDEX(
                                                    Insumos!C:C,
                                                    MATCH(
                                                        A815&amp;B815,
                                                        Insumos!I:I,
                                                        0)
                                                )="Terceirizados",
                                                INDEX(
                                                    Insumos!F:F,
                                                    MATCH(
                                                        A815&amp;B815,
                                                        Insumos!I:I,
                                                        0)
                                                ),
                                                0
                                            ),
                                            "Não encontrado"),
                                        IFERROR(
                                            INDEX(S:S,
                                                MATCH(
                                                    A815&amp;B815,AG:AG,
                                                    0)
                                            ),
                                            "Não encontrado")
                                    )</f>
        <v>0</v>
      </c>
      <c r="S815" s="72">
        <f>R815*G815/1</f>
        <v>0</v>
      </c>
      <c r="T815" s="72">
        <f>IF(
                        C815="INSUMO",
                                        IFERROR(
                                            IF(
                                                INDEX(
                                                    Insumos!C:C,
                                                    MATCH(
                                                        A815&amp;B815,
                                                        Insumos!I:I,
                                                        0)
                                                )="Comissionamento",
                                                INDEX(
                                                    Insumos!F:F,
                                                    MATCH(
                                                        A815&amp;B815,
                                                        Insumos!I:I,
                                                        0)
                                                ),
                                                0
                                            ),
                                            "Não encontrado"),
                                        IFERROR(
                                            INDEX(U:U,
                                                MATCH(
                                                    A815&amp;B815,AG:AG,
                                                    0)
                                            ),
                                            "Não encontrado")
                                    )</f>
        <v>0</v>
      </c>
      <c r="U815" s="72">
        <f>T815*G815/1</f>
        <v>0</v>
      </c>
      <c r="V815" s="72">
        <f>IF(
                        C815="INSUMO",
                                        IFERROR(
                                            IF(
                                                INDEX(
                                                    Insumos!C:C,
                                                    MATCH(
                                                        A815&amp;B815,
                                                        Insumos!I:I,
                                                        0)
                                                )="Verba",
                                                INDEX(
                                                    Insumos!F:F,
                                                    MATCH(
                                                        A815&amp;B815,
                                                        Insumos!I:I,
                                                        0)
                                                ),
                                                0
                                            ),
                                            "Não encontrado"),
                                        IFERROR(
                                            INDEX(W:W,
                                                MATCH(
                                                    A815&amp;B815,AG:AG,
                                                    0)
                                            ),
                                            "Não encontrado")
                                    )</f>
        <v>0</v>
      </c>
      <c r="W815" s="72">
        <f>V815*G815/1</f>
        <v>0</v>
      </c>
      <c r="X815" s="72">
        <f>IF(
                        C815="INSUMO",
                                        IFERROR(
                                            IF(
                                                INDEX(
                                                    Insumos!C:C,
                                                    MATCH(
                                                        A815&amp;B815,
                                                        Insumos!I:I,
                                                        0)
                                                )="Outro",
                                                INDEX(
                                                    Insumos!F:F,
                                                    MATCH(
                                                        A815&amp;B815,
                                                        Insumos!I:I,
                                                        0)
                                                ),
                                                0
                                            ),
                                            "Não encontrado"),
                                        IFERROR(
                                            INDEX(Y:Y,
                                                MATCH(
                                                    A815&amp;B815,AG:AG,
                                                    0)
                                            ),
                                            "Não encontrado")
                                    )</f>
        <v>0</v>
      </c>
      <c r="Y815" s="72">
        <f>X815*G815/1</f>
        <v>0</v>
      </c>
      <c r="Z815" s="72">
        <f>IF(
                            C815="INSUMO",
                            IFERROR(
                                INDEX(
                                    Insumos!F:F,
                                    MATCH(
                                        A815&amp;B815,
                                        Insumos!I:I,
                                        0)
                                ),
                                "Não encontrado"),
                            IFERROR(
                                INDEX(AA:AA,
                                    MATCH(
                                        A815&amp;B815,AG:AG,
                                        0)
                                ),
                                "Não encontrado")
                        )</f>
        <v>6.4434141360000003</v>
      </c>
      <c r="AA815" s="72">
        <f>G815*Z815</f>
        <v>6.4434141360000003</v>
      </c>
      <c r="AB815" s="73"/>
      <c r="AC815" s="73"/>
      <c r="AD815" s="70" t="s">
        <v>39</v>
      </c>
      <c r="AE815" s="74"/>
      <c r="AF815" s="74"/>
    </row>
    <row r="816" spans="1:33" x14ac:dyDescent="0.25">
      <c r="A816" s="138" t="s">
        <v>869</v>
      </c>
      <c r="B816" s="60" t="s">
        <v>38</v>
      </c>
      <c r="C816" s="61" t="s">
        <v>86</v>
      </c>
      <c r="D816" s="62" t="s">
        <v>40</v>
      </c>
      <c r="E816" s="62" t="s">
        <v>870</v>
      </c>
      <c r="F816" s="63" t="s">
        <v>90</v>
      </c>
      <c r="G816" s="63">
        <v>1</v>
      </c>
      <c r="H816" s="64">
        <f>IF(
                        C816="INSUMO",
                                        IFERROR(
                                            IF(
                                                INDEX(
                                                    Insumos!C:C,
                                                    MATCH(
                                                        A816&amp;B816,
                                                        Insumos!I:I,
                                                        0)
                                                )="Material",
                                                INDEX(
                                                    Insumos!F:F,
                                                    MATCH(
                                                        A816&amp;B816,
                                                        Insumos!I:I,
                                                        0)
                                                ),
                                                0
                                            ),
                                            "Não encontrado"),
                                        IFERROR(
                                            INDEX(I:I,
                                                MATCH(
                                                    A816&amp;B816,AG:AG,
                                                    0)
                                            ),
                                            "Não encontrado")
                                    )</f>
        <v>0</v>
      </c>
      <c r="I816" s="64">
        <f>H816*G816/1</f>
        <v>0</v>
      </c>
      <c r="J816" s="64">
        <f t="shared" si="463"/>
        <v>24.380485920000002</v>
      </c>
      <c r="K816" s="64">
        <f t="shared" si="463"/>
        <v>24.380485920000002</v>
      </c>
      <c r="L816" s="64">
        <f>IF(
                        C816="INSUMO",
                                        IFERROR(
                                            IF(
                                                INDEX(
                                                    Insumos!C:C,
                                                    MATCH(
                                                        A816&amp;B816,
                                                        Insumos!I:I,
                                                        0)
                                                )="Mao_obra",
                                                INDEX(
                                                    Insumos!F:F,
                                                    MATCH(
                                                        A816&amp;B816,
                                                        Insumos!I:I,
                                                        0)
                                                ),
                                                0
                                            ),
                                            "Não encontrado"),
                                        IFERROR(
                                            INDEX(M:M,
                                                MATCH(
                                                    A816&amp;B816,AG:AG,
                                                    0)
                                            ),
                                            "Não encontrado")
                                    )</f>
        <v>0</v>
      </c>
      <c r="M816" s="64">
        <f>L816*G816/1</f>
        <v>0</v>
      </c>
      <c r="N816" s="64">
        <f>IF(
                        C816="INSUMO",
                                        IFERROR(
                                            IF(
                                                INDEX(
                                                    Insumos!C:C,
                                                    MATCH(
                                                        A816&amp;B816,
                                                        Insumos!I:I,
                                                        0)
                                                )="Equipamento",
                                                INDEX(
                                                    Insumos!F:F,
                                                    MATCH(
                                                        A816&amp;B816,
                                                        Insumos!I:I,
                                                        0)
                                                ),
                                                0
                                            ),
                                            "Não encontrado"),
                                        IFERROR(
                                            INDEX(O:O,
                                                MATCH(
                                                    A816&amp;B816,AG:AG,
                                                    0)
                                            ),
                                            "Não encontrado")
                                    )</f>
        <v>24.380485920000002</v>
      </c>
      <c r="O816" s="64">
        <f>N816*G816/1</f>
        <v>24.380485920000002</v>
      </c>
      <c r="P816" s="64">
        <f>IF(
                        C816="INSUMO",
                                        IFERROR(
                                            IF(
                                                INDEX(
                                                    Insumos!C:C,
                                                    MATCH(
                                                        A816&amp;B816,
                                                        Insumos!I:I,
                                                        0)
                                                )="Transporte",
                                                INDEX(
                                                    Insumos!F:F,
                                                    MATCH(
                                                        A816&amp;B816,
                                                        Insumos!I:I,
                                                        0)
                                                ),
                                                0
                                            ),
                                            "Não encontrado"),
                                        IFERROR(
                                            INDEX(Q:Q,
                                                MATCH(
                                                    A816&amp;B816,AG:AG,
                                                    0)
                                            ),
                                            "Não encontrado")
                                    )</f>
        <v>0</v>
      </c>
      <c r="Q816" s="64">
        <f>P816*G816/1</f>
        <v>0</v>
      </c>
      <c r="R816" s="64">
        <f>IF(
                        C816="INSUMO",
                                        IFERROR(
                                            IF(
                                                INDEX(
                                                    Insumos!C:C,
                                                    MATCH(
                                                        A816&amp;B816,
                                                        Insumos!I:I,
                                                        0)
                                                )="Terceirizados",
                                                INDEX(
                                                    Insumos!F:F,
                                                    MATCH(
                                                        A816&amp;B816,
                                                        Insumos!I:I,
                                                        0)
                                                ),
                                                0
                                            ),
                                            "Não encontrado"),
                                        IFERROR(
                                            INDEX(S:S,
                                                MATCH(
                                                    A816&amp;B816,AG:AG,
                                                    0)
                                            ),
                                            "Não encontrado")
                                    )</f>
        <v>0</v>
      </c>
      <c r="S816" s="64">
        <f>R816*G816/1</f>
        <v>0</v>
      </c>
      <c r="T816" s="64">
        <f>IF(
                        C816="INSUMO",
                                        IFERROR(
                                            IF(
                                                INDEX(
                                                    Insumos!C:C,
                                                    MATCH(
                                                        A816&amp;B816,
                                                        Insumos!I:I,
                                                        0)
                                                )="Comissionamento",
                                                INDEX(
                                                    Insumos!F:F,
                                                    MATCH(
                                                        A816&amp;B816,
                                                        Insumos!I:I,
                                                        0)
                                                ),
                                                0
                                            ),
                                            "Não encontrado"),
                                        IFERROR(
                                            INDEX(U:U,
                                                MATCH(
                                                    A816&amp;B816,AG:AG,
                                                    0)
                                            ),
                                            "Não encontrado")
                                    )</f>
        <v>0</v>
      </c>
      <c r="U816" s="64">
        <f>T816*G816/1</f>
        <v>0</v>
      </c>
      <c r="V816" s="64">
        <f>IF(
                        C816="INSUMO",
                                        IFERROR(
                                            IF(
                                                INDEX(
                                                    Insumos!C:C,
                                                    MATCH(
                                                        A816&amp;B816,
                                                        Insumos!I:I,
                                                        0)
                                                )="Verba",
                                                INDEX(
                                                    Insumos!F:F,
                                                    MATCH(
                                                        A816&amp;B816,
                                                        Insumos!I:I,
                                                        0)
                                                ),
                                                0
                                            ),
                                            "Não encontrado"),
                                        IFERROR(
                                            INDEX(W:W,
                                                MATCH(
                                                    A816&amp;B816,AG:AG,
                                                    0)
                                            ),
                                            "Não encontrado")
                                    )</f>
        <v>0</v>
      </c>
      <c r="W816" s="64">
        <f>V816*G816/1</f>
        <v>0</v>
      </c>
      <c r="X816" s="64">
        <f>IF(
                        C816="INSUMO",
                                        IFERROR(
                                            IF(
                                                INDEX(
                                                    Insumos!C:C,
                                                    MATCH(
                                                        A816&amp;B816,
                                                        Insumos!I:I,
                                                        0)
                                                )="Outro",
                                                INDEX(
                                                    Insumos!F:F,
                                                    MATCH(
                                                        A816&amp;B816,
                                                        Insumos!I:I,
                                                        0)
                                                ),
                                                0
                                            ),
                                            "Não encontrado"),
                                        IFERROR(
                                            INDEX(Y:Y,
                                                MATCH(
                                                    A816&amp;B816,AG:AG,
                                                    0)
                                            ),
                                            "Não encontrado")
                                    )</f>
        <v>0</v>
      </c>
      <c r="Y816" s="64">
        <f>X816*G816/1</f>
        <v>0</v>
      </c>
      <c r="Z816" s="64">
        <f>IF(
                            C816="INSUMO",
                            IFERROR(
                                INDEX(
                                    Insumos!F:F,
                                    MATCH(
                                        A816&amp;B816,
                                        Insumos!I:I,
                                        0)
                                ),
                                "Não encontrado"),
                            IFERROR(
                                INDEX(AA:AA,
                                    MATCH(
                                        A816&amp;B816,AG:AG,
                                        0)
                                ),
                                "Não encontrado")
                        )</f>
        <v>24.380485920000002</v>
      </c>
      <c r="AA816" s="64">
        <f>G816*Z816</f>
        <v>24.380485920000002</v>
      </c>
      <c r="AB816" s="65"/>
      <c r="AC816" s="65"/>
      <c r="AD816" s="62" t="s">
        <v>39</v>
      </c>
      <c r="AE816" s="66"/>
      <c r="AF816" s="66"/>
    </row>
    <row r="817" spans="1:33" x14ac:dyDescent="0.25">
      <c r="A817" s="137" t="s">
        <v>871</v>
      </c>
      <c r="B817" s="68" t="s">
        <v>38</v>
      </c>
      <c r="C817" s="69" t="s">
        <v>86</v>
      </c>
      <c r="D817" s="70" t="s">
        <v>40</v>
      </c>
      <c r="E817" s="70" t="s">
        <v>872</v>
      </c>
      <c r="F817" s="71" t="s">
        <v>90</v>
      </c>
      <c r="G817" s="71">
        <v>1</v>
      </c>
      <c r="H817" s="72">
        <f>IF(
                        C817="INSUMO",
                                        IFERROR(
                                            IF(
                                                INDEX(
                                                    Insumos!C:C,
                                                    MATCH(
                                                        A817&amp;B817,
                                                        Insumos!I:I,
                                                        0)
                                                )="Material",
                                                INDEX(
                                                    Insumos!F:F,
                                                    MATCH(
                                                        A817&amp;B817,
                                                        Insumos!I:I,
                                                        0)
                                                ),
                                                0
                                            ),
                                            "Não encontrado"),
                                        IFERROR(
                                            INDEX(I:I,
                                                MATCH(
                                                    A817&amp;B817,AG:AG,
                                                    0)
                                            ),
                                            "Não encontrado")
                                    )</f>
        <v>0</v>
      </c>
      <c r="I817" s="72">
        <f>H817*G817/1</f>
        <v>0</v>
      </c>
      <c r="J817" s="72">
        <f t="shared" si="463"/>
        <v>40.620633000000005</v>
      </c>
      <c r="K817" s="72">
        <f t="shared" si="463"/>
        <v>40.620633000000005</v>
      </c>
      <c r="L817" s="72">
        <f>IF(
                        C817="INSUMO",
                                        IFERROR(
                                            IF(
                                                INDEX(
                                                    Insumos!C:C,
                                                    MATCH(
                                                        A817&amp;B817,
                                                        Insumos!I:I,
                                                        0)
                                                )="Mao_obra",
                                                INDEX(
                                                    Insumos!F:F,
                                                    MATCH(
                                                        A817&amp;B817,
                                                        Insumos!I:I,
                                                        0)
                                                ),
                                                0
                                            ),
                                            "Não encontrado"),
                                        IFERROR(
                                            INDEX(M:M,
                                                MATCH(
                                                    A817&amp;B817,AG:AG,
                                                    0)
                                            ),
                                            "Não encontrado")
                                    )</f>
        <v>36.870633000000005</v>
      </c>
      <c r="M817" s="72">
        <f>L817*G817/1</f>
        <v>36.870633000000005</v>
      </c>
      <c r="N817" s="72">
        <f>IF(
                        C817="INSUMO",
                                        IFERROR(
                                            IF(
                                                INDEX(
                                                    Insumos!C:C,
                                                    MATCH(
                                                        A817&amp;B817,
                                                        Insumos!I:I,
                                                        0)
                                                )="Equipamento",
                                                INDEX(
                                                    Insumos!F:F,
                                                    MATCH(
                                                        A817&amp;B817,
                                                        Insumos!I:I,
                                                        0)
                                                ),
                                                0
                                            ),
                                            "Não encontrado"),
                                        IFERROR(
                                            INDEX(O:O,
                                                MATCH(
                                                    A817&amp;B817,AG:AG,
                                                    0)
                                            ),
                                            "Não encontrado")
                                    )</f>
        <v>0</v>
      </c>
      <c r="O817" s="72">
        <f>N817*G817/1</f>
        <v>0</v>
      </c>
      <c r="P817" s="72">
        <f>IF(
                        C817="INSUMO",
                                        IFERROR(
                                            IF(
                                                INDEX(
                                                    Insumos!C:C,
                                                    MATCH(
                                                        A817&amp;B817,
                                                        Insumos!I:I,
                                                        0)
                                                )="Transporte",
                                                INDEX(
                                                    Insumos!F:F,
                                                    MATCH(
                                                        A817&amp;B817,
                                                        Insumos!I:I,
                                                        0)
                                                ),
                                                0
                                            ),
                                            "Não encontrado"),
                                        IFERROR(
                                            INDEX(Q:Q,
                                                MATCH(
                                                    A817&amp;B817,AG:AG,
                                                    0)
                                            ),
                                            "Não encontrado")
                                    )</f>
        <v>0</v>
      </c>
      <c r="Q817" s="72">
        <f>P817*G817/1</f>
        <v>0</v>
      </c>
      <c r="R817" s="72">
        <f>IF(
                        C817="INSUMO",
                                        IFERROR(
                                            IF(
                                                INDEX(
                                                    Insumos!C:C,
                                                    MATCH(
                                                        A817&amp;B817,
                                                        Insumos!I:I,
                                                        0)
                                                )="Terceirizados",
                                                INDEX(
                                                    Insumos!F:F,
                                                    MATCH(
                                                        A817&amp;B817,
                                                        Insumos!I:I,
                                                        0)
                                                ),
                                                0
                                            ),
                                            "Não encontrado"),
                                        IFERROR(
                                            INDEX(S:S,
                                                MATCH(
                                                    A817&amp;B817,AG:AG,
                                                    0)
                                            ),
                                            "Não encontrado")
                                    )</f>
        <v>0</v>
      </c>
      <c r="S817" s="72">
        <f>R817*G817/1</f>
        <v>0</v>
      </c>
      <c r="T817" s="72">
        <f>IF(
                        C817="INSUMO",
                                        IFERROR(
                                            IF(
                                                INDEX(
                                                    Insumos!C:C,
                                                    MATCH(
                                                        A817&amp;B817,
                                                        Insumos!I:I,
                                                        0)
                                                )="Comissionamento",
                                                INDEX(
                                                    Insumos!F:F,
                                                    MATCH(
                                                        A817&amp;B817,
                                                        Insumos!I:I,
                                                        0)
                                                ),
                                                0
                                            ),
                                            "Não encontrado"),
                                        IFERROR(
                                            INDEX(U:U,
                                                MATCH(
                                                    A817&amp;B817,AG:AG,
                                                    0)
                                            ),
                                            "Não encontrado")
                                    )</f>
        <v>0</v>
      </c>
      <c r="U817" s="72">
        <f>T817*G817/1</f>
        <v>0</v>
      </c>
      <c r="V817" s="72">
        <f>IF(
                        C817="INSUMO",
                                        IFERROR(
                                            IF(
                                                INDEX(
                                                    Insumos!C:C,
                                                    MATCH(
                                                        A817&amp;B817,
                                                        Insumos!I:I,
                                                        0)
                                                )="Verba",
                                                INDEX(
                                                    Insumos!F:F,
                                                    MATCH(
                                                        A817&amp;B817,
                                                        Insumos!I:I,
                                                        0)
                                                ),
                                                0
                                            ),
                                            "Não encontrado"),
                                        IFERROR(
                                            INDEX(W:W,
                                                MATCH(
                                                    A817&amp;B817,AG:AG,
                                                    0)
                                            ),
                                            "Não encontrado")
                                    )</f>
        <v>0</v>
      </c>
      <c r="W817" s="72">
        <f>V817*G817/1</f>
        <v>0</v>
      </c>
      <c r="X817" s="72">
        <f>IF(
                        C817="INSUMO",
                                        IFERROR(
                                            IF(
                                                INDEX(
                                                    Insumos!C:C,
                                                    MATCH(
                                                        A817&amp;B817,
                                                        Insumos!I:I,
                                                        0)
                                                )="Outro",
                                                INDEX(
                                                    Insumos!F:F,
                                                    MATCH(
                                                        A817&amp;B817,
                                                        Insumos!I:I,
                                                        0)
                                                ),
                                                0
                                            ),
                                            "Não encontrado"),
                                        IFERROR(
                                            INDEX(Y:Y,
                                                MATCH(
                                                    A817&amp;B817,AG:AG,
                                                    0)
                                            ),
                                            "Não encontrado")
                                    )</f>
        <v>3.7499999999999996</v>
      </c>
      <c r="Y817" s="72">
        <f>X817*G817/1</f>
        <v>3.7499999999999996</v>
      </c>
      <c r="Z817" s="72">
        <f>IF(
                            C817="INSUMO",
                            IFERROR(
                                INDEX(
                                    Insumos!F:F,
                                    MATCH(
                                        A817&amp;B817,
                                        Insumos!I:I,
                                        0)
                                ),
                                "Não encontrado"),
                            IFERROR(
                                INDEX(AA:AA,
                                    MATCH(
                                        A817&amp;B817,AG:AG,
                                        0)
                                ),
                                "Não encontrado")
                        )</f>
        <v>40.620633000000005</v>
      </c>
      <c r="AA817" s="72">
        <f>G817*Z817</f>
        <v>40.620633000000005</v>
      </c>
      <c r="AB817" s="73"/>
      <c r="AC817" s="73"/>
      <c r="AD817" s="70" t="s">
        <v>39</v>
      </c>
      <c r="AE817" s="74"/>
      <c r="AF817" s="74"/>
    </row>
    <row r="818" spans="1:33" x14ac:dyDescent="0.25">
      <c r="A818" s="136" t="s">
        <v>160</v>
      </c>
      <c r="B818" s="51" t="s">
        <v>38</v>
      </c>
      <c r="C818" s="52" t="s">
        <v>39</v>
      </c>
      <c r="D818" s="53" t="s">
        <v>40</v>
      </c>
      <c r="E818" s="53" t="s">
        <v>161</v>
      </c>
      <c r="F818" s="54" t="s">
        <v>114</v>
      </c>
      <c r="G818" s="55"/>
      <c r="H818" s="56"/>
      <c r="I818" s="56">
        <f>SUM(I819:I823)</f>
        <v>57.918699999999994</v>
      </c>
      <c r="J818" s="56"/>
      <c r="K818" s="56">
        <f>SUM(K819:K823)</f>
        <v>101.92014045600001</v>
      </c>
      <c r="L818" s="56"/>
      <c r="M818" s="56">
        <f>SUM(M819:M823)</f>
        <v>36.870633000000005</v>
      </c>
      <c r="N818" s="56"/>
      <c r="O818" s="56">
        <f>SUM(O819:O823)</f>
        <v>61.299507456000001</v>
      </c>
      <c r="P818" s="56"/>
      <c r="Q818" s="56">
        <f>SUM(Q819:Q823)</f>
        <v>0</v>
      </c>
      <c r="R818" s="56"/>
      <c r="S818" s="56">
        <f>SUM(S819:S823)</f>
        <v>0</v>
      </c>
      <c r="T818" s="56"/>
      <c r="U818" s="56">
        <f>SUM(U819:U823)</f>
        <v>0</v>
      </c>
      <c r="V818" s="56"/>
      <c r="W818" s="56">
        <f>SUM(W819:W823)</f>
        <v>0</v>
      </c>
      <c r="X818" s="56"/>
      <c r="Y818" s="56">
        <f>SUM(Y819:Y823)</f>
        <v>3.7499999999999996</v>
      </c>
      <c r="Z818" s="56"/>
      <c r="AA818" s="56">
        <f>SUM(AA819:AA823)</f>
        <v>159.83884045600001</v>
      </c>
      <c r="AB818" s="57" t="s">
        <v>39</v>
      </c>
      <c r="AC818" s="57"/>
      <c r="AD818" s="53" t="s">
        <v>39</v>
      </c>
      <c r="AE818" s="58" t="s">
        <v>39</v>
      </c>
      <c r="AF818" s="58" t="s">
        <v>830</v>
      </c>
      <c r="AG818" t="str">
        <f>A818&amp;B818&amp;C818</f>
        <v>5678SINAPI</v>
      </c>
    </row>
    <row r="819" spans="1:33" x14ac:dyDescent="0.25">
      <c r="A819" s="137" t="s">
        <v>867</v>
      </c>
      <c r="B819" s="68" t="s">
        <v>38</v>
      </c>
      <c r="C819" s="69" t="s">
        <v>86</v>
      </c>
      <c r="D819" s="70" t="s">
        <v>40</v>
      </c>
      <c r="E819" s="70" t="s">
        <v>868</v>
      </c>
      <c r="F819" s="71" t="s">
        <v>90</v>
      </c>
      <c r="G819" s="71">
        <v>1</v>
      </c>
      <c r="H819" s="72">
        <f>IF(
                        C819="INSUMO",
                                        IFERROR(
                                            IF(
                                                INDEX(
                                                    Insumos!C:C,
                                                    MATCH(
                                                        A819&amp;B819,
                                                        Insumos!I:I,
                                                        0)
                                                )="Material",
                                                INDEX(
                                                    Insumos!F:F,
                                                    MATCH(
                                                        A819&amp;B819,
                                                        Insumos!I:I,
                                                        0)
                                                ),
                                                0
                                            ),
                                            "Não encontrado"),
                                        IFERROR(
                                            INDEX(I:I,
                                                MATCH(
                                                    A819&amp;B819,AG:AG,
                                                    0)
                                            ),
                                            "Não encontrado")
                                    )</f>
        <v>0</v>
      </c>
      <c r="I819" s="72">
        <f>H819*G819/1</f>
        <v>0</v>
      </c>
      <c r="J819" s="72">
        <f t="shared" ref="J819:K823" si="464">T819 + N819 + L819 + X819 + R819 + P819 + V819</f>
        <v>6.4434141360000003</v>
      </c>
      <c r="K819" s="72">
        <f t="shared" si="464"/>
        <v>6.4434141360000003</v>
      </c>
      <c r="L819" s="72">
        <f>IF(
                        C819="INSUMO",
                                        IFERROR(
                                            IF(
                                                INDEX(
                                                    Insumos!C:C,
                                                    MATCH(
                                                        A819&amp;B819,
                                                        Insumos!I:I,
                                                        0)
                                                )="Mao_obra",
                                                INDEX(
                                                    Insumos!F:F,
                                                    MATCH(
                                                        A819&amp;B819,
                                                        Insumos!I:I,
                                                        0)
                                                ),
                                                0
                                            ),
                                            "Não encontrado"),
                                        IFERROR(
                                            INDEX(M:M,
                                                MATCH(
                                                    A819&amp;B819,AG:AG,
                                                    0)
                                            ),
                                            "Não encontrado")
                                    )</f>
        <v>0</v>
      </c>
      <c r="M819" s="72">
        <f>L819*G819/1</f>
        <v>0</v>
      </c>
      <c r="N819" s="72">
        <f>IF(
                        C819="INSUMO",
                                        IFERROR(
                                            IF(
                                                INDEX(
                                                    Insumos!C:C,
                                                    MATCH(
                                                        A819&amp;B819,
                                                        Insumos!I:I,
                                                        0)
                                                )="Equipamento",
                                                INDEX(
                                                    Insumos!F:F,
                                                    MATCH(
                                                        A819&amp;B819,
                                                        Insumos!I:I,
                                                        0)
                                                ),
                                                0
                                            ),
                                            "Não encontrado"),
                                        IFERROR(
                                            INDEX(O:O,
                                                MATCH(
                                                    A819&amp;B819,AG:AG,
                                                    0)
                                            ),
                                            "Não encontrado")
                                    )</f>
        <v>6.4434141360000003</v>
      </c>
      <c r="O819" s="72">
        <f>N819*G819/1</f>
        <v>6.4434141360000003</v>
      </c>
      <c r="P819" s="72">
        <f>IF(
                        C819="INSUMO",
                                        IFERROR(
                                            IF(
                                                INDEX(
                                                    Insumos!C:C,
                                                    MATCH(
                                                        A819&amp;B819,
                                                        Insumos!I:I,
                                                        0)
                                                )="Transporte",
                                                INDEX(
                                                    Insumos!F:F,
                                                    MATCH(
                                                        A819&amp;B819,
                                                        Insumos!I:I,
                                                        0)
                                                ),
                                                0
                                            ),
                                            "Não encontrado"),
                                        IFERROR(
                                            INDEX(Q:Q,
                                                MATCH(
                                                    A819&amp;B819,AG:AG,
                                                    0)
                                            ),
                                            "Não encontrado")
                                    )</f>
        <v>0</v>
      </c>
      <c r="Q819" s="72">
        <f>P819*G819/1</f>
        <v>0</v>
      </c>
      <c r="R819" s="72">
        <f>IF(
                        C819="INSUMO",
                                        IFERROR(
                                            IF(
                                                INDEX(
                                                    Insumos!C:C,
                                                    MATCH(
                                                        A819&amp;B819,
                                                        Insumos!I:I,
                                                        0)
                                                )="Terceirizados",
                                                INDEX(
                                                    Insumos!F:F,
                                                    MATCH(
                                                        A819&amp;B819,
                                                        Insumos!I:I,
                                                        0)
                                                ),
                                                0
                                            ),
                                            "Não encontrado"),
                                        IFERROR(
                                            INDEX(S:S,
                                                MATCH(
                                                    A819&amp;B819,AG:AG,
                                                    0)
                                            ),
                                            "Não encontrado")
                                    )</f>
        <v>0</v>
      </c>
      <c r="S819" s="72">
        <f>R819*G819/1</f>
        <v>0</v>
      </c>
      <c r="T819" s="72">
        <f>IF(
                        C819="INSUMO",
                                        IFERROR(
                                            IF(
                                                INDEX(
                                                    Insumos!C:C,
                                                    MATCH(
                                                        A819&amp;B819,
                                                        Insumos!I:I,
                                                        0)
                                                )="Comissionamento",
                                                INDEX(
                                                    Insumos!F:F,
                                                    MATCH(
                                                        A819&amp;B819,
                                                        Insumos!I:I,
                                                        0)
                                                ),
                                                0
                                            ),
                                            "Não encontrado"),
                                        IFERROR(
                                            INDEX(U:U,
                                                MATCH(
                                                    A819&amp;B819,AG:AG,
                                                    0)
                                            ),
                                            "Não encontrado")
                                    )</f>
        <v>0</v>
      </c>
      <c r="U819" s="72">
        <f>T819*G819/1</f>
        <v>0</v>
      </c>
      <c r="V819" s="72">
        <f>IF(
                        C819="INSUMO",
                                        IFERROR(
                                            IF(
                                                INDEX(
                                                    Insumos!C:C,
                                                    MATCH(
                                                        A819&amp;B819,
                                                        Insumos!I:I,
                                                        0)
                                                )="Verba",
                                                INDEX(
                                                    Insumos!F:F,
                                                    MATCH(
                                                        A819&amp;B819,
                                                        Insumos!I:I,
                                                        0)
                                                ),
                                                0
                                            ),
                                            "Não encontrado"),
                                        IFERROR(
                                            INDEX(W:W,
                                                MATCH(
                                                    A819&amp;B819,AG:AG,
                                                    0)
                                            ),
                                            "Não encontrado")
                                    )</f>
        <v>0</v>
      </c>
      <c r="W819" s="72">
        <f>V819*G819/1</f>
        <v>0</v>
      </c>
      <c r="X819" s="72">
        <f>IF(
                        C819="INSUMO",
                                        IFERROR(
                                            IF(
                                                INDEX(
                                                    Insumos!C:C,
                                                    MATCH(
                                                        A819&amp;B819,
                                                        Insumos!I:I,
                                                        0)
                                                )="Outro",
                                                INDEX(
                                                    Insumos!F:F,
                                                    MATCH(
                                                        A819&amp;B819,
                                                        Insumos!I:I,
                                                        0)
                                                ),
                                                0
                                            ),
                                            "Não encontrado"),
                                        IFERROR(
                                            INDEX(Y:Y,
                                                MATCH(
                                                    A819&amp;B819,AG:AG,
                                                    0)
                                            ),
                                            "Não encontrado")
                                    )</f>
        <v>0</v>
      </c>
      <c r="Y819" s="72">
        <f>X819*G819/1</f>
        <v>0</v>
      </c>
      <c r="Z819" s="72">
        <f>IF(
                            C819="INSUMO",
                            IFERROR(
                                INDEX(
                                    Insumos!F:F,
                                    MATCH(
                                        A819&amp;B819,
                                        Insumos!I:I,
                                        0)
                                ),
                                "Não encontrado"),
                            IFERROR(
                                INDEX(AA:AA,
                                    MATCH(
                                        A819&amp;B819,AG:AG,
                                        0)
                                ),
                                "Não encontrado")
                        )</f>
        <v>6.4434141360000003</v>
      </c>
      <c r="AA819" s="72">
        <f>G819*Z819</f>
        <v>6.4434141360000003</v>
      </c>
      <c r="AB819" s="73"/>
      <c r="AC819" s="73"/>
      <c r="AD819" s="70" t="s">
        <v>39</v>
      </c>
      <c r="AE819" s="74"/>
      <c r="AF819" s="74"/>
    </row>
    <row r="820" spans="1:33" x14ac:dyDescent="0.25">
      <c r="A820" s="138" t="s">
        <v>869</v>
      </c>
      <c r="B820" s="60" t="s">
        <v>38</v>
      </c>
      <c r="C820" s="61" t="s">
        <v>86</v>
      </c>
      <c r="D820" s="62" t="s">
        <v>40</v>
      </c>
      <c r="E820" s="62" t="s">
        <v>870</v>
      </c>
      <c r="F820" s="63" t="s">
        <v>90</v>
      </c>
      <c r="G820" s="63">
        <v>1</v>
      </c>
      <c r="H820" s="64">
        <f>IF(
                        C820="INSUMO",
                                        IFERROR(
                                            IF(
                                                INDEX(
                                                    Insumos!C:C,
                                                    MATCH(
                                                        A820&amp;B820,
                                                        Insumos!I:I,
                                                        0)
                                                )="Material",
                                                INDEX(
                                                    Insumos!F:F,
                                                    MATCH(
                                                        A820&amp;B820,
                                                        Insumos!I:I,
                                                        0)
                                                ),
                                                0
                                            ),
                                            "Não encontrado"),
                                        IFERROR(
                                            INDEX(I:I,
                                                MATCH(
                                                    A820&amp;B820,AG:AG,
                                                    0)
                                            ),
                                            "Não encontrado")
                                    )</f>
        <v>0</v>
      </c>
      <c r="I820" s="64">
        <f>H820*G820/1</f>
        <v>0</v>
      </c>
      <c r="J820" s="64">
        <f t="shared" si="464"/>
        <v>24.380485920000002</v>
      </c>
      <c r="K820" s="64">
        <f t="shared" si="464"/>
        <v>24.380485920000002</v>
      </c>
      <c r="L820" s="64">
        <f>IF(
                        C820="INSUMO",
                                        IFERROR(
                                            IF(
                                                INDEX(
                                                    Insumos!C:C,
                                                    MATCH(
                                                        A820&amp;B820,
                                                        Insumos!I:I,
                                                        0)
                                                )="Mao_obra",
                                                INDEX(
                                                    Insumos!F:F,
                                                    MATCH(
                                                        A820&amp;B820,
                                                        Insumos!I:I,
                                                        0)
                                                ),
                                                0
                                            ),
                                            "Não encontrado"),
                                        IFERROR(
                                            INDEX(M:M,
                                                MATCH(
                                                    A820&amp;B820,AG:AG,
                                                    0)
                                            ),
                                            "Não encontrado")
                                    )</f>
        <v>0</v>
      </c>
      <c r="M820" s="64">
        <f>L820*G820/1</f>
        <v>0</v>
      </c>
      <c r="N820" s="64">
        <f>IF(
                        C820="INSUMO",
                                        IFERROR(
                                            IF(
                                                INDEX(
                                                    Insumos!C:C,
                                                    MATCH(
                                                        A820&amp;B820,
                                                        Insumos!I:I,
                                                        0)
                                                )="Equipamento",
                                                INDEX(
                                                    Insumos!F:F,
                                                    MATCH(
                                                        A820&amp;B820,
                                                        Insumos!I:I,
                                                        0)
                                                ),
                                                0
                                            ),
                                            "Não encontrado"),
                                        IFERROR(
                                            INDEX(O:O,
                                                MATCH(
                                                    A820&amp;B820,AG:AG,
                                                    0)
                                            ),
                                            "Não encontrado")
                                    )</f>
        <v>24.380485920000002</v>
      </c>
      <c r="O820" s="64">
        <f>N820*G820/1</f>
        <v>24.380485920000002</v>
      </c>
      <c r="P820" s="64">
        <f>IF(
                        C820="INSUMO",
                                        IFERROR(
                                            IF(
                                                INDEX(
                                                    Insumos!C:C,
                                                    MATCH(
                                                        A820&amp;B820,
                                                        Insumos!I:I,
                                                        0)
                                                )="Transporte",
                                                INDEX(
                                                    Insumos!F:F,
                                                    MATCH(
                                                        A820&amp;B820,
                                                        Insumos!I:I,
                                                        0)
                                                ),
                                                0
                                            ),
                                            "Não encontrado"),
                                        IFERROR(
                                            INDEX(Q:Q,
                                                MATCH(
                                                    A820&amp;B820,AG:AG,
                                                    0)
                                            ),
                                            "Não encontrado")
                                    )</f>
        <v>0</v>
      </c>
      <c r="Q820" s="64">
        <f>P820*G820/1</f>
        <v>0</v>
      </c>
      <c r="R820" s="64">
        <f>IF(
                        C820="INSUMO",
                                        IFERROR(
                                            IF(
                                                INDEX(
                                                    Insumos!C:C,
                                                    MATCH(
                                                        A820&amp;B820,
                                                        Insumos!I:I,
                                                        0)
                                                )="Terceirizados",
                                                INDEX(
                                                    Insumos!F:F,
                                                    MATCH(
                                                        A820&amp;B820,
                                                        Insumos!I:I,
                                                        0)
                                                ),
                                                0
                                            ),
                                            "Não encontrado"),
                                        IFERROR(
                                            INDEX(S:S,
                                                MATCH(
                                                    A820&amp;B820,AG:AG,
                                                    0)
                                            ),
                                            "Não encontrado")
                                    )</f>
        <v>0</v>
      </c>
      <c r="S820" s="64">
        <f>R820*G820/1</f>
        <v>0</v>
      </c>
      <c r="T820" s="64">
        <f>IF(
                        C820="INSUMO",
                                        IFERROR(
                                            IF(
                                                INDEX(
                                                    Insumos!C:C,
                                                    MATCH(
                                                        A820&amp;B820,
                                                        Insumos!I:I,
                                                        0)
                                                )="Comissionamento",
                                                INDEX(
                                                    Insumos!F:F,
                                                    MATCH(
                                                        A820&amp;B820,
                                                        Insumos!I:I,
                                                        0)
                                                ),
                                                0
                                            ),
                                            "Não encontrado"),
                                        IFERROR(
                                            INDEX(U:U,
                                                MATCH(
                                                    A820&amp;B820,AG:AG,
                                                    0)
                                            ),
                                            "Não encontrado")
                                    )</f>
        <v>0</v>
      </c>
      <c r="U820" s="64">
        <f>T820*G820/1</f>
        <v>0</v>
      </c>
      <c r="V820" s="64">
        <f>IF(
                        C820="INSUMO",
                                        IFERROR(
                                            IF(
                                                INDEX(
                                                    Insumos!C:C,
                                                    MATCH(
                                                        A820&amp;B820,
                                                        Insumos!I:I,
                                                        0)
                                                )="Verba",
                                                INDEX(
                                                    Insumos!F:F,
                                                    MATCH(
                                                        A820&amp;B820,
                                                        Insumos!I:I,
                                                        0)
                                                ),
                                                0
                                            ),
                                            "Não encontrado"),
                                        IFERROR(
                                            INDEX(W:W,
                                                MATCH(
                                                    A820&amp;B820,AG:AG,
                                                    0)
                                            ),
                                            "Não encontrado")
                                    )</f>
        <v>0</v>
      </c>
      <c r="W820" s="64">
        <f>V820*G820/1</f>
        <v>0</v>
      </c>
      <c r="X820" s="64">
        <f>IF(
                        C820="INSUMO",
                                        IFERROR(
                                            IF(
                                                INDEX(
                                                    Insumos!C:C,
                                                    MATCH(
                                                        A820&amp;B820,
                                                        Insumos!I:I,
                                                        0)
                                                )="Outro",
                                                INDEX(
                                                    Insumos!F:F,
                                                    MATCH(
                                                        A820&amp;B820,
                                                        Insumos!I:I,
                                                        0)
                                                ),
                                                0
                                            ),
                                            "Não encontrado"),
                                        IFERROR(
                                            INDEX(Y:Y,
                                                MATCH(
                                                    A820&amp;B820,AG:AG,
                                                    0)
                                            ),
                                            "Não encontrado")
                                    )</f>
        <v>0</v>
      </c>
      <c r="Y820" s="64">
        <f>X820*G820/1</f>
        <v>0</v>
      </c>
      <c r="Z820" s="64">
        <f>IF(
                            C820="INSUMO",
                            IFERROR(
                                INDEX(
                                    Insumos!F:F,
                                    MATCH(
                                        A820&amp;B820,
                                        Insumos!I:I,
                                        0)
                                ),
                                "Não encontrado"),
                            IFERROR(
                                INDEX(AA:AA,
                                    MATCH(
                                        A820&amp;B820,AG:AG,
                                        0)
                                ),
                                "Não encontrado")
                        )</f>
        <v>24.380485920000002</v>
      </c>
      <c r="AA820" s="64">
        <f>G820*Z820</f>
        <v>24.380485920000002</v>
      </c>
      <c r="AB820" s="65"/>
      <c r="AC820" s="65"/>
      <c r="AD820" s="62" t="s">
        <v>39</v>
      </c>
      <c r="AE820" s="66"/>
      <c r="AF820" s="66"/>
    </row>
    <row r="821" spans="1:33" x14ac:dyDescent="0.25">
      <c r="A821" s="137" t="s">
        <v>871</v>
      </c>
      <c r="B821" s="68" t="s">
        <v>38</v>
      </c>
      <c r="C821" s="69" t="s">
        <v>86</v>
      </c>
      <c r="D821" s="70" t="s">
        <v>40</v>
      </c>
      <c r="E821" s="70" t="s">
        <v>872</v>
      </c>
      <c r="F821" s="71" t="s">
        <v>90</v>
      </c>
      <c r="G821" s="71">
        <v>1</v>
      </c>
      <c r="H821" s="72">
        <f>IF(
                        C821="INSUMO",
                                        IFERROR(
                                            IF(
                                                INDEX(
                                                    Insumos!C:C,
                                                    MATCH(
                                                        A821&amp;B821,
                                                        Insumos!I:I,
                                                        0)
                                                )="Material",
                                                INDEX(
                                                    Insumos!F:F,
                                                    MATCH(
                                                        A821&amp;B821,
                                                        Insumos!I:I,
                                                        0)
                                                ),
                                                0
                                            ),
                                            "Não encontrado"),
                                        IFERROR(
                                            INDEX(I:I,
                                                MATCH(
                                                    A821&amp;B821,AG:AG,
                                                    0)
                                            ),
                                            "Não encontrado")
                                    )</f>
        <v>0</v>
      </c>
      <c r="I821" s="72">
        <f>H821*G821/1</f>
        <v>0</v>
      </c>
      <c r="J821" s="72">
        <f t="shared" si="464"/>
        <v>40.620633000000005</v>
      </c>
      <c r="K821" s="72">
        <f t="shared" si="464"/>
        <v>40.620633000000005</v>
      </c>
      <c r="L821" s="72">
        <f>IF(
                        C821="INSUMO",
                                        IFERROR(
                                            IF(
                                                INDEX(
                                                    Insumos!C:C,
                                                    MATCH(
                                                        A821&amp;B821,
                                                        Insumos!I:I,
                                                        0)
                                                )="Mao_obra",
                                                INDEX(
                                                    Insumos!F:F,
                                                    MATCH(
                                                        A821&amp;B821,
                                                        Insumos!I:I,
                                                        0)
                                                ),
                                                0
                                            ),
                                            "Não encontrado"),
                                        IFERROR(
                                            INDEX(M:M,
                                                MATCH(
                                                    A821&amp;B821,AG:AG,
                                                    0)
                                            ),
                                            "Não encontrado")
                                    )</f>
        <v>36.870633000000005</v>
      </c>
      <c r="M821" s="72">
        <f>L821*G821/1</f>
        <v>36.870633000000005</v>
      </c>
      <c r="N821" s="72">
        <f>IF(
                        C821="INSUMO",
                                        IFERROR(
                                            IF(
                                                INDEX(
                                                    Insumos!C:C,
                                                    MATCH(
                                                        A821&amp;B821,
                                                        Insumos!I:I,
                                                        0)
                                                )="Equipamento",
                                                INDEX(
                                                    Insumos!F:F,
                                                    MATCH(
                                                        A821&amp;B821,
                                                        Insumos!I:I,
                                                        0)
                                                ),
                                                0
                                            ),
                                            "Não encontrado"),
                                        IFERROR(
                                            INDEX(O:O,
                                                MATCH(
                                                    A821&amp;B821,AG:AG,
                                                    0)
                                            ),
                                            "Não encontrado")
                                    )</f>
        <v>0</v>
      </c>
      <c r="O821" s="72">
        <f>N821*G821/1</f>
        <v>0</v>
      </c>
      <c r="P821" s="72">
        <f>IF(
                        C821="INSUMO",
                                        IFERROR(
                                            IF(
                                                INDEX(
                                                    Insumos!C:C,
                                                    MATCH(
                                                        A821&amp;B821,
                                                        Insumos!I:I,
                                                        0)
                                                )="Transporte",
                                                INDEX(
                                                    Insumos!F:F,
                                                    MATCH(
                                                        A821&amp;B821,
                                                        Insumos!I:I,
                                                        0)
                                                ),
                                                0
                                            ),
                                            "Não encontrado"),
                                        IFERROR(
                                            INDEX(Q:Q,
                                                MATCH(
                                                    A821&amp;B821,AG:AG,
                                                    0)
                                            ),
                                            "Não encontrado")
                                    )</f>
        <v>0</v>
      </c>
      <c r="Q821" s="72">
        <f>P821*G821/1</f>
        <v>0</v>
      </c>
      <c r="R821" s="72">
        <f>IF(
                        C821="INSUMO",
                                        IFERROR(
                                            IF(
                                                INDEX(
                                                    Insumos!C:C,
                                                    MATCH(
                                                        A821&amp;B821,
                                                        Insumos!I:I,
                                                        0)
                                                )="Terceirizados",
                                                INDEX(
                                                    Insumos!F:F,
                                                    MATCH(
                                                        A821&amp;B821,
                                                        Insumos!I:I,
                                                        0)
                                                ),
                                                0
                                            ),
                                            "Não encontrado"),
                                        IFERROR(
                                            INDEX(S:S,
                                                MATCH(
                                                    A821&amp;B821,AG:AG,
                                                    0)
                                            ),
                                            "Não encontrado")
                                    )</f>
        <v>0</v>
      </c>
      <c r="S821" s="72">
        <f>R821*G821/1</f>
        <v>0</v>
      </c>
      <c r="T821" s="72">
        <f>IF(
                        C821="INSUMO",
                                        IFERROR(
                                            IF(
                                                INDEX(
                                                    Insumos!C:C,
                                                    MATCH(
                                                        A821&amp;B821,
                                                        Insumos!I:I,
                                                        0)
                                                )="Comissionamento",
                                                INDEX(
                                                    Insumos!F:F,
                                                    MATCH(
                                                        A821&amp;B821,
                                                        Insumos!I:I,
                                                        0)
                                                ),
                                                0
                                            ),
                                            "Não encontrado"),
                                        IFERROR(
                                            INDEX(U:U,
                                                MATCH(
                                                    A821&amp;B821,AG:AG,
                                                    0)
                                            ),
                                            "Não encontrado")
                                    )</f>
        <v>0</v>
      </c>
      <c r="U821" s="72">
        <f>T821*G821/1</f>
        <v>0</v>
      </c>
      <c r="V821" s="72">
        <f>IF(
                        C821="INSUMO",
                                        IFERROR(
                                            IF(
                                                INDEX(
                                                    Insumos!C:C,
                                                    MATCH(
                                                        A821&amp;B821,
                                                        Insumos!I:I,
                                                        0)
                                                )="Verba",
                                                INDEX(
                                                    Insumos!F:F,
                                                    MATCH(
                                                        A821&amp;B821,
                                                        Insumos!I:I,
                                                        0)
                                                ),
                                                0
                                            ),
                                            "Não encontrado"),
                                        IFERROR(
                                            INDEX(W:W,
                                                MATCH(
                                                    A821&amp;B821,AG:AG,
                                                    0)
                                            ),
                                            "Não encontrado")
                                    )</f>
        <v>0</v>
      </c>
      <c r="W821" s="72">
        <f>V821*G821/1</f>
        <v>0</v>
      </c>
      <c r="X821" s="72">
        <f>IF(
                        C821="INSUMO",
                                        IFERROR(
                                            IF(
                                                INDEX(
                                                    Insumos!C:C,
                                                    MATCH(
                                                        A821&amp;B821,
                                                        Insumos!I:I,
                                                        0)
                                                )="Outro",
                                                INDEX(
                                                    Insumos!F:F,
                                                    MATCH(
                                                        A821&amp;B821,
                                                        Insumos!I:I,
                                                        0)
                                                ),
                                                0
                                            ),
                                            "Não encontrado"),
                                        IFERROR(
                                            INDEX(Y:Y,
                                                MATCH(
                                                    A821&amp;B821,AG:AG,
                                                    0)
                                            ),
                                            "Não encontrado")
                                    )</f>
        <v>3.7499999999999996</v>
      </c>
      <c r="Y821" s="72">
        <f>X821*G821/1</f>
        <v>3.7499999999999996</v>
      </c>
      <c r="Z821" s="72">
        <f>IF(
                            C821="INSUMO",
                            IFERROR(
                                INDEX(
                                    Insumos!F:F,
                                    MATCH(
                                        A821&amp;B821,
                                        Insumos!I:I,
                                        0)
                                ),
                                "Não encontrado"),
                            IFERROR(
                                INDEX(AA:AA,
                                    MATCH(
                                        A821&amp;B821,AG:AG,
                                        0)
                                ),
                                "Não encontrado")
                        )</f>
        <v>40.620633000000005</v>
      </c>
      <c r="AA821" s="72">
        <f>G821*Z821</f>
        <v>40.620633000000005</v>
      </c>
      <c r="AB821" s="73"/>
      <c r="AC821" s="73"/>
      <c r="AD821" s="70" t="s">
        <v>39</v>
      </c>
      <c r="AE821" s="74"/>
      <c r="AF821" s="74"/>
    </row>
    <row r="822" spans="1:33" x14ac:dyDescent="0.25">
      <c r="A822" s="138" t="s">
        <v>873</v>
      </c>
      <c r="B822" s="60" t="s">
        <v>38</v>
      </c>
      <c r="C822" s="61" t="s">
        <v>86</v>
      </c>
      <c r="D822" s="62" t="s">
        <v>40</v>
      </c>
      <c r="E822" s="62" t="s">
        <v>874</v>
      </c>
      <c r="F822" s="63" t="s">
        <v>90</v>
      </c>
      <c r="G822" s="63">
        <v>1</v>
      </c>
      <c r="H822" s="64">
        <f>IF(
                        C822="INSUMO",
                                        IFERROR(
                                            IF(
                                                INDEX(
                                                    Insumos!C:C,
                                                    MATCH(
                                                        A822&amp;B822,
                                                        Insumos!I:I,
                                                        0)
                                                )="Material",
                                                INDEX(
                                                    Insumos!F:F,
                                                    MATCH(
                                                        A822&amp;B822,
                                                        Insumos!I:I,
                                                        0)
                                                ),
                                                0
                                            ),
                                            "Não encontrado"),
                                        IFERROR(
                                            INDEX(I:I,
                                                MATCH(
                                                    A822&amp;B822,AG:AG,
                                                    0)
                                            ),
                                            "Não encontrado")
                                    )</f>
        <v>57.918699999999994</v>
      </c>
      <c r="I822" s="64">
        <f>H822*G822/1</f>
        <v>57.918699999999994</v>
      </c>
      <c r="J822" s="64">
        <f t="shared" si="464"/>
        <v>0</v>
      </c>
      <c r="K822" s="64">
        <f t="shared" si="464"/>
        <v>0</v>
      </c>
      <c r="L822" s="64">
        <f>IF(
                        C822="INSUMO",
                                        IFERROR(
                                            IF(
                                                INDEX(
                                                    Insumos!C:C,
                                                    MATCH(
                                                        A822&amp;B822,
                                                        Insumos!I:I,
                                                        0)
                                                )="Mao_obra",
                                                INDEX(
                                                    Insumos!F:F,
                                                    MATCH(
                                                        A822&amp;B822,
                                                        Insumos!I:I,
                                                        0)
                                                ),
                                                0
                                            ),
                                            "Não encontrado"),
                                        IFERROR(
                                            INDEX(M:M,
                                                MATCH(
                                                    A822&amp;B822,AG:AG,
                                                    0)
                                            ),
                                            "Não encontrado")
                                    )</f>
        <v>0</v>
      </c>
      <c r="M822" s="64">
        <f>L822*G822/1</f>
        <v>0</v>
      </c>
      <c r="N822" s="64">
        <f>IF(
                        C822="INSUMO",
                                        IFERROR(
                                            IF(
                                                INDEX(
                                                    Insumos!C:C,
                                                    MATCH(
                                                        A822&amp;B822,
                                                        Insumos!I:I,
                                                        0)
                                                )="Equipamento",
                                                INDEX(
                                                    Insumos!F:F,
                                                    MATCH(
                                                        A822&amp;B822,
                                                        Insumos!I:I,
                                                        0)
                                                ),
                                                0
                                            ),
                                            "Não encontrado"),
                                        IFERROR(
                                            INDEX(O:O,
                                                MATCH(
                                                    A822&amp;B822,AG:AG,
                                                    0)
                                            ),
                                            "Não encontrado")
                                    )</f>
        <v>0</v>
      </c>
      <c r="O822" s="64">
        <f>N822*G822/1</f>
        <v>0</v>
      </c>
      <c r="P822" s="64">
        <f>IF(
                        C822="INSUMO",
                                        IFERROR(
                                            IF(
                                                INDEX(
                                                    Insumos!C:C,
                                                    MATCH(
                                                        A822&amp;B822,
                                                        Insumos!I:I,
                                                        0)
                                                )="Transporte",
                                                INDEX(
                                                    Insumos!F:F,
                                                    MATCH(
                                                        A822&amp;B822,
                                                        Insumos!I:I,
                                                        0)
                                                ),
                                                0
                                            ),
                                            "Não encontrado"),
                                        IFERROR(
                                            INDEX(Q:Q,
                                                MATCH(
                                                    A822&amp;B822,AG:AG,
                                                    0)
                                            ),
                                            "Não encontrado")
                                    )</f>
        <v>0</v>
      </c>
      <c r="Q822" s="64">
        <f>P822*G822/1</f>
        <v>0</v>
      </c>
      <c r="R822" s="64">
        <f>IF(
                        C822="INSUMO",
                                        IFERROR(
                                            IF(
                                                INDEX(
                                                    Insumos!C:C,
                                                    MATCH(
                                                        A822&amp;B822,
                                                        Insumos!I:I,
                                                        0)
                                                )="Terceirizados",
                                                INDEX(
                                                    Insumos!F:F,
                                                    MATCH(
                                                        A822&amp;B822,
                                                        Insumos!I:I,
                                                        0)
                                                ),
                                                0
                                            ),
                                            "Não encontrado"),
                                        IFERROR(
                                            INDEX(S:S,
                                                MATCH(
                                                    A822&amp;B822,AG:AG,
                                                    0)
                                            ),
                                            "Não encontrado")
                                    )</f>
        <v>0</v>
      </c>
      <c r="S822" s="64">
        <f>R822*G822/1</f>
        <v>0</v>
      </c>
      <c r="T822" s="64">
        <f>IF(
                        C822="INSUMO",
                                        IFERROR(
                                            IF(
                                                INDEX(
                                                    Insumos!C:C,
                                                    MATCH(
                                                        A822&amp;B822,
                                                        Insumos!I:I,
                                                        0)
                                                )="Comissionamento",
                                                INDEX(
                                                    Insumos!F:F,
                                                    MATCH(
                                                        A822&amp;B822,
                                                        Insumos!I:I,
                                                        0)
                                                ),
                                                0
                                            ),
                                            "Não encontrado"),
                                        IFERROR(
                                            INDEX(U:U,
                                                MATCH(
                                                    A822&amp;B822,AG:AG,
                                                    0)
                                            ),
                                            "Não encontrado")
                                    )</f>
        <v>0</v>
      </c>
      <c r="U822" s="64">
        <f>T822*G822/1</f>
        <v>0</v>
      </c>
      <c r="V822" s="64">
        <f>IF(
                        C822="INSUMO",
                                        IFERROR(
                                            IF(
                                                INDEX(
                                                    Insumos!C:C,
                                                    MATCH(
                                                        A822&amp;B822,
                                                        Insumos!I:I,
                                                        0)
                                                )="Verba",
                                                INDEX(
                                                    Insumos!F:F,
                                                    MATCH(
                                                        A822&amp;B822,
                                                        Insumos!I:I,
                                                        0)
                                                ),
                                                0
                                            ),
                                            "Não encontrado"),
                                        IFERROR(
                                            INDEX(W:W,
                                                MATCH(
                                                    A822&amp;B822,AG:AG,
                                                    0)
                                            ),
                                            "Não encontrado")
                                    )</f>
        <v>0</v>
      </c>
      <c r="W822" s="64">
        <f>V822*G822/1</f>
        <v>0</v>
      </c>
      <c r="X822" s="64">
        <f>IF(
                        C822="INSUMO",
                                        IFERROR(
                                            IF(
                                                INDEX(
                                                    Insumos!C:C,
                                                    MATCH(
                                                        A822&amp;B822,
                                                        Insumos!I:I,
                                                        0)
                                                )="Outro",
                                                INDEX(
                                                    Insumos!F:F,
                                                    MATCH(
                                                        A822&amp;B822,
                                                        Insumos!I:I,
                                                        0)
                                                ),
                                                0
                                            ),
                                            "Não encontrado"),
                                        IFERROR(
                                            INDEX(Y:Y,
                                                MATCH(
                                                    A822&amp;B822,AG:AG,
                                                    0)
                                            ),
                                            "Não encontrado")
                                    )</f>
        <v>0</v>
      </c>
      <c r="Y822" s="64">
        <f>X822*G822/1</f>
        <v>0</v>
      </c>
      <c r="Z822" s="64">
        <f>IF(
                            C822="INSUMO",
                            IFERROR(
                                INDEX(
                                    Insumos!F:F,
                                    MATCH(
                                        A822&amp;B822,
                                        Insumos!I:I,
                                        0)
                                ),
                                "Não encontrado"),
                            IFERROR(
                                INDEX(AA:AA,
                                    MATCH(
                                        A822&amp;B822,AG:AG,
                                        0)
                                ),
                                "Não encontrado")
                        )</f>
        <v>57.918699999999994</v>
      </c>
      <c r="AA822" s="64">
        <f>G822*Z822</f>
        <v>57.918699999999994</v>
      </c>
      <c r="AB822" s="65"/>
      <c r="AC822" s="65"/>
      <c r="AD822" s="62" t="s">
        <v>39</v>
      </c>
      <c r="AE822" s="66"/>
      <c r="AF822" s="66"/>
    </row>
    <row r="823" spans="1:33" x14ac:dyDescent="0.25">
      <c r="A823" s="137" t="s">
        <v>875</v>
      </c>
      <c r="B823" s="68" t="s">
        <v>38</v>
      </c>
      <c r="C823" s="69" t="s">
        <v>86</v>
      </c>
      <c r="D823" s="70" t="s">
        <v>40</v>
      </c>
      <c r="E823" s="70" t="s">
        <v>876</v>
      </c>
      <c r="F823" s="71" t="s">
        <v>90</v>
      </c>
      <c r="G823" s="71">
        <v>1</v>
      </c>
      <c r="H823" s="72">
        <f>IF(
                        C823="INSUMO",
                                        IFERROR(
                                            IF(
                                                INDEX(
                                                    Insumos!C:C,
                                                    MATCH(
                                                        A823&amp;B823,
                                                        Insumos!I:I,
                                                        0)
                                                )="Material",
                                                INDEX(
                                                    Insumos!F:F,
                                                    MATCH(
                                                        A823&amp;B823,
                                                        Insumos!I:I,
                                                        0)
                                                ),
                                                0
                                            ),
                                            "Não encontrado"),
                                        IFERROR(
                                            INDEX(I:I,
                                                MATCH(
                                                    A823&amp;B823,AG:AG,
                                                    0)
                                            ),
                                            "Não encontrado")
                                    )</f>
        <v>0</v>
      </c>
      <c r="I823" s="72">
        <f>H823*G823/1</f>
        <v>0</v>
      </c>
      <c r="J823" s="72">
        <f t="shared" si="464"/>
        <v>30.475607399999998</v>
      </c>
      <c r="K823" s="72">
        <f t="shared" si="464"/>
        <v>30.475607399999998</v>
      </c>
      <c r="L823" s="72">
        <f>IF(
                        C823="INSUMO",
                                        IFERROR(
                                            IF(
                                                INDEX(
                                                    Insumos!C:C,
                                                    MATCH(
                                                        A823&amp;B823,
                                                        Insumos!I:I,
                                                        0)
                                                )="Mao_obra",
                                                INDEX(
                                                    Insumos!F:F,
                                                    MATCH(
                                                        A823&amp;B823,
                                                        Insumos!I:I,
                                                        0)
                                                ),
                                                0
                                            ),
                                            "Não encontrado"),
                                        IFERROR(
                                            INDEX(M:M,
                                                MATCH(
                                                    A823&amp;B823,AG:AG,
                                                    0)
                                            ),
                                            "Não encontrado")
                                    )</f>
        <v>0</v>
      </c>
      <c r="M823" s="72">
        <f>L823*G823/1</f>
        <v>0</v>
      </c>
      <c r="N823" s="72">
        <f>IF(
                        C823="INSUMO",
                                        IFERROR(
                                            IF(
                                                INDEX(
                                                    Insumos!C:C,
                                                    MATCH(
                                                        A823&amp;B823,
                                                        Insumos!I:I,
                                                        0)
                                                )="Equipamento",
                                                INDEX(
                                                    Insumos!F:F,
                                                    MATCH(
                                                        A823&amp;B823,
                                                        Insumos!I:I,
                                                        0)
                                                ),
                                                0
                                            ),
                                            "Não encontrado"),
                                        IFERROR(
                                            INDEX(O:O,
                                                MATCH(
                                                    A823&amp;B823,AG:AG,
                                                    0)
                                            ),
                                            "Não encontrado")
                                    )</f>
        <v>30.475607399999998</v>
      </c>
      <c r="O823" s="72">
        <f>N823*G823/1</f>
        <v>30.475607399999998</v>
      </c>
      <c r="P823" s="72">
        <f>IF(
                        C823="INSUMO",
                                        IFERROR(
                                            IF(
                                                INDEX(
                                                    Insumos!C:C,
                                                    MATCH(
                                                        A823&amp;B823,
                                                        Insumos!I:I,
                                                        0)
                                                )="Transporte",
                                                INDEX(
                                                    Insumos!F:F,
                                                    MATCH(
                                                        A823&amp;B823,
                                                        Insumos!I:I,
                                                        0)
                                                ),
                                                0
                                            ),
                                            "Não encontrado"),
                                        IFERROR(
                                            INDEX(Q:Q,
                                                MATCH(
                                                    A823&amp;B823,AG:AG,
                                                    0)
                                            ),
                                            "Não encontrado")
                                    )</f>
        <v>0</v>
      </c>
      <c r="Q823" s="72">
        <f>P823*G823/1</f>
        <v>0</v>
      </c>
      <c r="R823" s="72">
        <f>IF(
                        C823="INSUMO",
                                        IFERROR(
                                            IF(
                                                INDEX(
                                                    Insumos!C:C,
                                                    MATCH(
                                                        A823&amp;B823,
                                                        Insumos!I:I,
                                                        0)
                                                )="Terceirizados",
                                                INDEX(
                                                    Insumos!F:F,
                                                    MATCH(
                                                        A823&amp;B823,
                                                        Insumos!I:I,
                                                        0)
                                                ),
                                                0
                                            ),
                                            "Não encontrado"),
                                        IFERROR(
                                            INDEX(S:S,
                                                MATCH(
                                                    A823&amp;B823,AG:AG,
                                                    0)
                                            ),
                                            "Não encontrado")
                                    )</f>
        <v>0</v>
      </c>
      <c r="S823" s="72">
        <f>R823*G823/1</f>
        <v>0</v>
      </c>
      <c r="T823" s="72">
        <f>IF(
                        C823="INSUMO",
                                        IFERROR(
                                            IF(
                                                INDEX(
                                                    Insumos!C:C,
                                                    MATCH(
                                                        A823&amp;B823,
                                                        Insumos!I:I,
                                                        0)
                                                )="Comissionamento",
                                                INDEX(
                                                    Insumos!F:F,
                                                    MATCH(
                                                        A823&amp;B823,
                                                        Insumos!I:I,
                                                        0)
                                                ),
                                                0
                                            ),
                                            "Não encontrado"),
                                        IFERROR(
                                            INDEX(U:U,
                                                MATCH(
                                                    A823&amp;B823,AG:AG,
                                                    0)
                                            ),
                                            "Não encontrado")
                                    )</f>
        <v>0</v>
      </c>
      <c r="U823" s="72">
        <f>T823*G823/1</f>
        <v>0</v>
      </c>
      <c r="V823" s="72">
        <f>IF(
                        C823="INSUMO",
                                        IFERROR(
                                            IF(
                                                INDEX(
                                                    Insumos!C:C,
                                                    MATCH(
                                                        A823&amp;B823,
                                                        Insumos!I:I,
                                                        0)
                                                )="Verba",
                                                INDEX(
                                                    Insumos!F:F,
                                                    MATCH(
                                                        A823&amp;B823,
                                                        Insumos!I:I,
                                                        0)
                                                ),
                                                0
                                            ),
                                            "Não encontrado"),
                                        IFERROR(
                                            INDEX(W:W,
                                                MATCH(
                                                    A823&amp;B823,AG:AG,
                                                    0)
                                            ),
                                            "Não encontrado")
                                    )</f>
        <v>0</v>
      </c>
      <c r="W823" s="72">
        <f>V823*G823/1</f>
        <v>0</v>
      </c>
      <c r="X823" s="72">
        <f>IF(
                        C823="INSUMO",
                                        IFERROR(
                                            IF(
                                                INDEX(
                                                    Insumos!C:C,
                                                    MATCH(
                                                        A823&amp;B823,
                                                        Insumos!I:I,
                                                        0)
                                                )="Outro",
                                                INDEX(
                                                    Insumos!F:F,
                                                    MATCH(
                                                        A823&amp;B823,
                                                        Insumos!I:I,
                                                        0)
                                                ),
                                                0
                                            ),
                                            "Não encontrado"),
                                        IFERROR(
                                            INDEX(Y:Y,
                                                MATCH(
                                                    A823&amp;B823,AG:AG,
                                                    0)
                                            ),
                                            "Não encontrado")
                                    )</f>
        <v>0</v>
      </c>
      <c r="Y823" s="72">
        <f>X823*G823/1</f>
        <v>0</v>
      </c>
      <c r="Z823" s="72">
        <f>IF(
                            C823="INSUMO",
                            IFERROR(
                                INDEX(
                                    Insumos!F:F,
                                    MATCH(
                                        A823&amp;B823,
                                        Insumos!I:I,
                                        0)
                                ),
                                "Não encontrado"),
                            IFERROR(
                                INDEX(AA:AA,
                                    MATCH(
                                        A823&amp;B823,AG:AG,
                                        0)
                                ),
                                "Não encontrado")
                        )</f>
        <v>30.475607399999998</v>
      </c>
      <c r="AA823" s="72">
        <f>G823*Z823</f>
        <v>30.475607399999998</v>
      </c>
      <c r="AB823" s="73"/>
      <c r="AC823" s="73"/>
      <c r="AD823" s="70" t="s">
        <v>39</v>
      </c>
      <c r="AE823" s="74"/>
      <c r="AF823" s="74"/>
    </row>
    <row r="824" spans="1:33" x14ac:dyDescent="0.25">
      <c r="A824" s="136" t="s">
        <v>867</v>
      </c>
      <c r="B824" s="51" t="s">
        <v>38</v>
      </c>
      <c r="C824" s="52" t="s">
        <v>39</v>
      </c>
      <c r="D824" s="53" t="s">
        <v>40</v>
      </c>
      <c r="E824" s="53" t="s">
        <v>868</v>
      </c>
      <c r="F824" s="54" t="s">
        <v>90</v>
      </c>
      <c r="G824" s="55"/>
      <c r="H824" s="56"/>
      <c r="I824" s="56">
        <f>SUM(I825:I825)</f>
        <v>0</v>
      </c>
      <c r="J824" s="56"/>
      <c r="K824" s="56">
        <f>SUM(K825:K825)</f>
        <v>6.4434141360000003</v>
      </c>
      <c r="L824" s="56"/>
      <c r="M824" s="56">
        <f>SUM(M825:M825)</f>
        <v>0</v>
      </c>
      <c r="N824" s="56"/>
      <c r="O824" s="56">
        <f>SUM(O825:O825)</f>
        <v>6.4434141360000003</v>
      </c>
      <c r="P824" s="56"/>
      <c r="Q824" s="56">
        <f>SUM(Q825:Q825)</f>
        <v>0</v>
      </c>
      <c r="R824" s="56"/>
      <c r="S824" s="56">
        <f>SUM(S825:S825)</f>
        <v>0</v>
      </c>
      <c r="T824" s="56"/>
      <c r="U824" s="56">
        <f>SUM(U825:U825)</f>
        <v>0</v>
      </c>
      <c r="V824" s="56"/>
      <c r="W824" s="56">
        <f>SUM(W825:W825)</f>
        <v>0</v>
      </c>
      <c r="X824" s="56"/>
      <c r="Y824" s="56">
        <f>SUM(Y825:Y825)</f>
        <v>0</v>
      </c>
      <c r="Z824" s="56"/>
      <c r="AA824" s="56">
        <f>SUM(AA825:AA825)</f>
        <v>6.4434141360000003</v>
      </c>
      <c r="AB824" s="57" t="s">
        <v>39</v>
      </c>
      <c r="AC824" s="57"/>
      <c r="AD824" s="53" t="s">
        <v>39</v>
      </c>
      <c r="AE824" s="58" t="s">
        <v>39</v>
      </c>
      <c r="AF824" s="58" t="s">
        <v>845</v>
      </c>
      <c r="AG824" t="str">
        <f>A824&amp;B824&amp;C824</f>
        <v>88858SINAPI</v>
      </c>
    </row>
    <row r="825" spans="1:33" x14ac:dyDescent="0.25">
      <c r="A825" s="137" t="s">
        <v>877</v>
      </c>
      <c r="B825" s="68" t="s">
        <v>38</v>
      </c>
      <c r="C825" s="69" t="s">
        <v>45</v>
      </c>
      <c r="D825" s="70" t="s">
        <v>40</v>
      </c>
      <c r="E825" s="70" t="s">
        <v>878</v>
      </c>
      <c r="F825" s="71" t="s">
        <v>78</v>
      </c>
      <c r="G825" s="71">
        <v>1.4800000000000001E-5</v>
      </c>
      <c r="H825" s="72">
        <f>IF(
                        C825="INSUMO",
                                        IFERROR(
                                            IF(
                                                INDEX(
                                                    Insumos!C:C,
                                                    MATCH(
                                                        A825&amp;B825,
                                                        Insumos!I:I,
                                                        0)
                                                )="Material",
                                                INDEX(
                                                    Insumos!F:F,
                                                    MATCH(
                                                        A825&amp;B825,
                                                        Insumos!I:I,
                                                        0)
                                                ),
                                                0
                                            ),
                                            "Não encontrado"),
                                        IFERROR(
                                            INDEX(I:I,
                                                MATCH(
                                                    A825&amp;B825,AG:AG,
                                                    0)
                                            ),
                                            "Não encontrado")
                                    )</f>
        <v>0</v>
      </c>
      <c r="I825" s="72">
        <f>H825*G825/1</f>
        <v>0</v>
      </c>
      <c r="J825" s="72">
        <f>T825 + N825 + L825 + X825 + R825 + P825 + V825</f>
        <v>435365.82</v>
      </c>
      <c r="K825" s="72">
        <f>U825 + O825 + M825 + Y825 + S825 + Q825 + W825</f>
        <v>6.4434141360000003</v>
      </c>
      <c r="L825" s="72">
        <f>IF(
                        C825="INSUMO",
                                        IFERROR(
                                            IF(
                                                INDEX(
                                                    Insumos!C:C,
                                                    MATCH(
                                                        A825&amp;B825,
                                                        Insumos!I:I,
                                                        0)
                                                )="Mao_obra",
                                                INDEX(
                                                    Insumos!F:F,
                                                    MATCH(
                                                        A825&amp;B825,
                                                        Insumos!I:I,
                                                        0)
                                                ),
                                                0
                                            ),
                                            "Não encontrado"),
                                        IFERROR(
                                            INDEX(M:M,
                                                MATCH(
                                                    A825&amp;B825,AG:AG,
                                                    0)
                                            ),
                                            "Não encontrado")
                                    )</f>
        <v>0</v>
      </c>
      <c r="M825" s="72">
        <f>L825*G825/1</f>
        <v>0</v>
      </c>
      <c r="N825" s="72">
        <f>IF(
                        C825="INSUMO",
                                        IFERROR(
                                            IF(
                                                INDEX(
                                                    Insumos!C:C,
                                                    MATCH(
                                                        A825&amp;B825,
                                                        Insumos!I:I,
                                                        0)
                                                )="Equipamento",
                                                INDEX(
                                                    Insumos!F:F,
                                                    MATCH(
                                                        A825&amp;B825,
                                                        Insumos!I:I,
                                                        0)
                                                ),
                                                0
                                            ),
                                            "Não encontrado"),
                                        IFERROR(
                                            INDEX(O:O,
                                                MATCH(
                                                    A825&amp;B825,AG:AG,
                                                    0)
                                            ),
                                            "Não encontrado")
                                    )</f>
        <v>435365.82</v>
      </c>
      <c r="O825" s="72">
        <f>N825*G825/1</f>
        <v>6.4434141360000003</v>
      </c>
      <c r="P825" s="72">
        <f>IF(
                        C825="INSUMO",
                                        IFERROR(
                                            IF(
                                                INDEX(
                                                    Insumos!C:C,
                                                    MATCH(
                                                        A825&amp;B825,
                                                        Insumos!I:I,
                                                        0)
                                                )="Transporte",
                                                INDEX(
                                                    Insumos!F:F,
                                                    MATCH(
                                                        A825&amp;B825,
                                                        Insumos!I:I,
                                                        0)
                                                ),
                                                0
                                            ),
                                            "Não encontrado"),
                                        IFERROR(
                                            INDEX(Q:Q,
                                                MATCH(
                                                    A825&amp;B825,AG:AG,
                                                    0)
                                            ),
                                            "Não encontrado")
                                    )</f>
        <v>0</v>
      </c>
      <c r="Q825" s="72">
        <f>P825*G825/1</f>
        <v>0</v>
      </c>
      <c r="R825" s="72">
        <f>IF(
                        C825="INSUMO",
                                        IFERROR(
                                            IF(
                                                INDEX(
                                                    Insumos!C:C,
                                                    MATCH(
                                                        A825&amp;B825,
                                                        Insumos!I:I,
                                                        0)
                                                )="Terceirizados",
                                                INDEX(
                                                    Insumos!F:F,
                                                    MATCH(
                                                        A825&amp;B825,
                                                        Insumos!I:I,
                                                        0)
                                                ),
                                                0
                                            ),
                                            "Não encontrado"),
                                        IFERROR(
                                            INDEX(S:S,
                                                MATCH(
                                                    A825&amp;B825,AG:AG,
                                                    0)
                                            ),
                                            "Não encontrado")
                                    )</f>
        <v>0</v>
      </c>
      <c r="S825" s="72">
        <f>R825*G825/1</f>
        <v>0</v>
      </c>
      <c r="T825" s="72">
        <f>IF(
                        C825="INSUMO",
                                        IFERROR(
                                            IF(
                                                INDEX(
                                                    Insumos!C:C,
                                                    MATCH(
                                                        A825&amp;B825,
                                                        Insumos!I:I,
                                                        0)
                                                )="Comissionamento",
                                                INDEX(
                                                    Insumos!F:F,
                                                    MATCH(
                                                        A825&amp;B825,
                                                        Insumos!I:I,
                                                        0)
                                                ),
                                                0
                                            ),
                                            "Não encontrado"),
                                        IFERROR(
                                            INDEX(U:U,
                                                MATCH(
                                                    A825&amp;B825,AG:AG,
                                                    0)
                                            ),
                                            "Não encontrado")
                                    )</f>
        <v>0</v>
      </c>
      <c r="U825" s="72">
        <f>T825*G825/1</f>
        <v>0</v>
      </c>
      <c r="V825" s="72">
        <f>IF(
                        C825="INSUMO",
                                        IFERROR(
                                            IF(
                                                INDEX(
                                                    Insumos!C:C,
                                                    MATCH(
                                                        A825&amp;B825,
                                                        Insumos!I:I,
                                                        0)
                                                )="Verba",
                                                INDEX(
                                                    Insumos!F:F,
                                                    MATCH(
                                                        A825&amp;B825,
                                                        Insumos!I:I,
                                                        0)
                                                ),
                                                0
                                            ),
                                            "Não encontrado"),
                                        IFERROR(
                                            INDEX(W:W,
                                                MATCH(
                                                    A825&amp;B825,AG:AG,
                                                    0)
                                            ),
                                            "Não encontrado")
                                    )</f>
        <v>0</v>
      </c>
      <c r="W825" s="72">
        <f>V825*G825/1</f>
        <v>0</v>
      </c>
      <c r="X825" s="72">
        <f>IF(
                        C825="INSUMO",
                                        IFERROR(
                                            IF(
                                                INDEX(
                                                    Insumos!C:C,
                                                    MATCH(
                                                        A825&amp;B825,
                                                        Insumos!I:I,
                                                        0)
                                                )="Outro",
                                                INDEX(
                                                    Insumos!F:F,
                                                    MATCH(
                                                        A825&amp;B825,
                                                        Insumos!I:I,
                                                        0)
                                                ),
                                                0
                                            ),
                                            "Não encontrado"),
                                        IFERROR(
                                            INDEX(Y:Y,
                                                MATCH(
                                                    A825&amp;B825,AG:AG,
                                                    0)
                                            ),
                                            "Não encontrado")
                                    )</f>
        <v>0</v>
      </c>
      <c r="Y825" s="72">
        <f>X825*G825/1</f>
        <v>0</v>
      </c>
      <c r="Z825" s="72">
        <f>IF(
                            C825="INSUMO",
                            IFERROR(
                                INDEX(
                                    Insumos!F:F,
                                    MATCH(
                                        A825&amp;B825,
                                        Insumos!I:I,
                                        0)
                                ),
                                "Não encontrado"),
                            IFERROR(
                                INDEX(AA:AA,
                                    MATCH(
                                        A825&amp;B825,AG:AG,
                                        0)
                                ),
                                "Não encontrado")
                        )</f>
        <v>435365.82</v>
      </c>
      <c r="AA825" s="72">
        <f>G825*Z825</f>
        <v>6.4434141360000003</v>
      </c>
      <c r="AB825" s="73"/>
      <c r="AC825" s="73"/>
      <c r="AD825" s="70" t="s">
        <v>39</v>
      </c>
      <c r="AE825" s="74"/>
      <c r="AF825" s="74"/>
    </row>
    <row r="826" spans="1:33" x14ac:dyDescent="0.25">
      <c r="A826" s="136" t="s">
        <v>869</v>
      </c>
      <c r="B826" s="51" t="s">
        <v>38</v>
      </c>
      <c r="C826" s="52" t="s">
        <v>39</v>
      </c>
      <c r="D826" s="53" t="s">
        <v>40</v>
      </c>
      <c r="E826" s="53" t="s">
        <v>870</v>
      </c>
      <c r="F826" s="54" t="s">
        <v>90</v>
      </c>
      <c r="G826" s="55"/>
      <c r="H826" s="56"/>
      <c r="I826" s="56">
        <f>SUM(I827:I827)</f>
        <v>0</v>
      </c>
      <c r="J826" s="56"/>
      <c r="K826" s="56">
        <f>SUM(K827:K827)</f>
        <v>24.380485920000002</v>
      </c>
      <c r="L826" s="56"/>
      <c r="M826" s="56">
        <f>SUM(M827:M827)</f>
        <v>0</v>
      </c>
      <c r="N826" s="56"/>
      <c r="O826" s="56">
        <f>SUM(O827:O827)</f>
        <v>24.380485920000002</v>
      </c>
      <c r="P826" s="56"/>
      <c r="Q826" s="56">
        <f>SUM(Q827:Q827)</f>
        <v>0</v>
      </c>
      <c r="R826" s="56"/>
      <c r="S826" s="56">
        <f>SUM(S827:S827)</f>
        <v>0</v>
      </c>
      <c r="T826" s="56"/>
      <c r="U826" s="56">
        <f>SUM(U827:U827)</f>
        <v>0</v>
      </c>
      <c r="V826" s="56"/>
      <c r="W826" s="56">
        <f>SUM(W827:W827)</f>
        <v>0</v>
      </c>
      <c r="X826" s="56"/>
      <c r="Y826" s="56">
        <f>SUM(Y827:Y827)</f>
        <v>0</v>
      </c>
      <c r="Z826" s="56"/>
      <c r="AA826" s="56">
        <f>SUM(AA827:AA827)</f>
        <v>24.380485920000002</v>
      </c>
      <c r="AB826" s="57" t="s">
        <v>39</v>
      </c>
      <c r="AC826" s="57"/>
      <c r="AD826" s="53" t="s">
        <v>39</v>
      </c>
      <c r="AE826" s="58" t="s">
        <v>39</v>
      </c>
      <c r="AF826" s="58" t="s">
        <v>845</v>
      </c>
      <c r="AG826" t="str">
        <f>A826&amp;B826&amp;C826</f>
        <v>88857SINAPI</v>
      </c>
    </row>
    <row r="827" spans="1:33" x14ac:dyDescent="0.25">
      <c r="A827" s="137" t="s">
        <v>877</v>
      </c>
      <c r="B827" s="68" t="s">
        <v>38</v>
      </c>
      <c r="C827" s="69" t="s">
        <v>45</v>
      </c>
      <c r="D827" s="70" t="s">
        <v>40</v>
      </c>
      <c r="E827" s="70" t="s">
        <v>878</v>
      </c>
      <c r="F827" s="71" t="s">
        <v>78</v>
      </c>
      <c r="G827" s="71">
        <v>5.5999999999999999E-5</v>
      </c>
      <c r="H827" s="72">
        <f>IF(
                        C827="INSUMO",
                                        IFERROR(
                                            IF(
                                                INDEX(
                                                    Insumos!C:C,
                                                    MATCH(
                                                        A827&amp;B827,
                                                        Insumos!I:I,
                                                        0)
                                                )="Material",
                                                INDEX(
                                                    Insumos!F:F,
                                                    MATCH(
                                                        A827&amp;B827,
                                                        Insumos!I:I,
                                                        0)
                                                ),
                                                0
                                            ),
                                            "Não encontrado"),
                                        IFERROR(
                                            INDEX(I:I,
                                                MATCH(
                                                    A827&amp;B827,AG:AG,
                                                    0)
                                            ),
                                            "Não encontrado")
                                    )</f>
        <v>0</v>
      </c>
      <c r="I827" s="72">
        <f>H827*G827/1</f>
        <v>0</v>
      </c>
      <c r="J827" s="72">
        <f>T827 + N827 + L827 + X827 + R827 + P827 + V827</f>
        <v>435365.82</v>
      </c>
      <c r="K827" s="72">
        <f>U827 + O827 + M827 + Y827 + S827 + Q827 + W827</f>
        <v>24.380485920000002</v>
      </c>
      <c r="L827" s="72">
        <f>IF(
                        C827="INSUMO",
                                        IFERROR(
                                            IF(
                                                INDEX(
                                                    Insumos!C:C,
                                                    MATCH(
                                                        A827&amp;B827,
                                                        Insumos!I:I,
                                                        0)
                                                )="Mao_obra",
                                                INDEX(
                                                    Insumos!F:F,
                                                    MATCH(
                                                        A827&amp;B827,
                                                        Insumos!I:I,
                                                        0)
                                                ),
                                                0
                                            ),
                                            "Não encontrado"),
                                        IFERROR(
                                            INDEX(M:M,
                                                MATCH(
                                                    A827&amp;B827,AG:AG,
                                                    0)
                                            ),
                                            "Não encontrado")
                                    )</f>
        <v>0</v>
      </c>
      <c r="M827" s="72">
        <f>L827*G827/1</f>
        <v>0</v>
      </c>
      <c r="N827" s="72">
        <f>IF(
                        C827="INSUMO",
                                        IFERROR(
                                            IF(
                                                INDEX(
                                                    Insumos!C:C,
                                                    MATCH(
                                                        A827&amp;B827,
                                                        Insumos!I:I,
                                                        0)
                                                )="Equipamento",
                                                INDEX(
                                                    Insumos!F:F,
                                                    MATCH(
                                                        A827&amp;B827,
                                                        Insumos!I:I,
                                                        0)
                                                ),
                                                0
                                            ),
                                            "Não encontrado"),
                                        IFERROR(
                                            INDEX(O:O,
                                                MATCH(
                                                    A827&amp;B827,AG:AG,
                                                    0)
                                            ),
                                            "Não encontrado")
                                    )</f>
        <v>435365.82</v>
      </c>
      <c r="O827" s="72">
        <f>N827*G827/1</f>
        <v>24.380485920000002</v>
      </c>
      <c r="P827" s="72">
        <f>IF(
                        C827="INSUMO",
                                        IFERROR(
                                            IF(
                                                INDEX(
                                                    Insumos!C:C,
                                                    MATCH(
                                                        A827&amp;B827,
                                                        Insumos!I:I,
                                                        0)
                                                )="Transporte",
                                                INDEX(
                                                    Insumos!F:F,
                                                    MATCH(
                                                        A827&amp;B827,
                                                        Insumos!I:I,
                                                        0)
                                                ),
                                                0
                                            ),
                                            "Não encontrado"),
                                        IFERROR(
                                            INDEX(Q:Q,
                                                MATCH(
                                                    A827&amp;B827,AG:AG,
                                                    0)
                                            ),
                                            "Não encontrado")
                                    )</f>
        <v>0</v>
      </c>
      <c r="Q827" s="72">
        <f>P827*G827/1</f>
        <v>0</v>
      </c>
      <c r="R827" s="72">
        <f>IF(
                        C827="INSUMO",
                                        IFERROR(
                                            IF(
                                                INDEX(
                                                    Insumos!C:C,
                                                    MATCH(
                                                        A827&amp;B827,
                                                        Insumos!I:I,
                                                        0)
                                                )="Terceirizados",
                                                INDEX(
                                                    Insumos!F:F,
                                                    MATCH(
                                                        A827&amp;B827,
                                                        Insumos!I:I,
                                                        0)
                                                ),
                                                0
                                            ),
                                            "Não encontrado"),
                                        IFERROR(
                                            INDEX(S:S,
                                                MATCH(
                                                    A827&amp;B827,AG:AG,
                                                    0)
                                            ),
                                            "Não encontrado")
                                    )</f>
        <v>0</v>
      </c>
      <c r="S827" s="72">
        <f>R827*G827/1</f>
        <v>0</v>
      </c>
      <c r="T827" s="72">
        <f>IF(
                        C827="INSUMO",
                                        IFERROR(
                                            IF(
                                                INDEX(
                                                    Insumos!C:C,
                                                    MATCH(
                                                        A827&amp;B827,
                                                        Insumos!I:I,
                                                        0)
                                                )="Comissionamento",
                                                INDEX(
                                                    Insumos!F:F,
                                                    MATCH(
                                                        A827&amp;B827,
                                                        Insumos!I:I,
                                                        0)
                                                ),
                                                0
                                            ),
                                            "Não encontrado"),
                                        IFERROR(
                                            INDEX(U:U,
                                                MATCH(
                                                    A827&amp;B827,AG:AG,
                                                    0)
                                            ),
                                            "Não encontrado")
                                    )</f>
        <v>0</v>
      </c>
      <c r="U827" s="72">
        <f>T827*G827/1</f>
        <v>0</v>
      </c>
      <c r="V827" s="72">
        <f>IF(
                        C827="INSUMO",
                                        IFERROR(
                                            IF(
                                                INDEX(
                                                    Insumos!C:C,
                                                    MATCH(
                                                        A827&amp;B827,
                                                        Insumos!I:I,
                                                        0)
                                                )="Verba",
                                                INDEX(
                                                    Insumos!F:F,
                                                    MATCH(
                                                        A827&amp;B827,
                                                        Insumos!I:I,
                                                        0)
                                                ),
                                                0
                                            ),
                                            "Não encontrado"),
                                        IFERROR(
                                            INDEX(W:W,
                                                MATCH(
                                                    A827&amp;B827,AG:AG,
                                                    0)
                                            ),
                                            "Não encontrado")
                                    )</f>
        <v>0</v>
      </c>
      <c r="W827" s="72">
        <f>V827*G827/1</f>
        <v>0</v>
      </c>
      <c r="X827" s="72">
        <f>IF(
                        C827="INSUMO",
                                        IFERROR(
                                            IF(
                                                INDEX(
                                                    Insumos!C:C,
                                                    MATCH(
                                                        A827&amp;B827,
                                                        Insumos!I:I,
                                                        0)
                                                )="Outro",
                                                INDEX(
                                                    Insumos!F:F,
                                                    MATCH(
                                                        A827&amp;B827,
                                                        Insumos!I:I,
                                                        0)
                                                ),
                                                0
                                            ),
                                            "Não encontrado"),
                                        IFERROR(
                                            INDEX(Y:Y,
                                                MATCH(
                                                    A827&amp;B827,AG:AG,
                                                    0)
                                            ),
                                            "Não encontrado")
                                    )</f>
        <v>0</v>
      </c>
      <c r="Y827" s="72">
        <f>X827*G827/1</f>
        <v>0</v>
      </c>
      <c r="Z827" s="72">
        <f>IF(
                            C827="INSUMO",
                            IFERROR(
                                INDEX(
                                    Insumos!F:F,
                                    MATCH(
                                        A827&amp;B827,
                                        Insumos!I:I,
                                        0)
                                ),
                                "Não encontrado"),
                            IFERROR(
                                INDEX(AA:AA,
                                    MATCH(
                                        A827&amp;B827,AG:AG,
                                        0)
                                ),
                                "Não encontrado")
                        )</f>
        <v>435365.82</v>
      </c>
      <c r="AA827" s="72">
        <f>G827*Z827</f>
        <v>24.380485920000002</v>
      </c>
      <c r="AB827" s="73"/>
      <c r="AC827" s="73"/>
      <c r="AD827" s="70" t="s">
        <v>39</v>
      </c>
      <c r="AE827" s="74"/>
      <c r="AF827" s="74"/>
    </row>
    <row r="828" spans="1:33" x14ac:dyDescent="0.25">
      <c r="A828" s="136" t="s">
        <v>871</v>
      </c>
      <c r="B828" s="51" t="s">
        <v>38</v>
      </c>
      <c r="C828" s="52" t="s">
        <v>39</v>
      </c>
      <c r="D828" s="53" t="s">
        <v>40</v>
      </c>
      <c r="E828" s="53" t="s">
        <v>872</v>
      </c>
      <c r="F828" s="54" t="s">
        <v>90</v>
      </c>
      <c r="G828" s="55"/>
      <c r="H828" s="56"/>
      <c r="I828" s="56">
        <f>SUM(I829:I836)</f>
        <v>0</v>
      </c>
      <c r="J828" s="56"/>
      <c r="K828" s="56">
        <f>SUM(K829:K836)</f>
        <v>40.620633000000005</v>
      </c>
      <c r="L828" s="56"/>
      <c r="M828" s="56">
        <f>SUM(M829:M836)</f>
        <v>36.870633000000005</v>
      </c>
      <c r="N828" s="56"/>
      <c r="O828" s="56">
        <f>SUM(O829:O836)</f>
        <v>0</v>
      </c>
      <c r="P828" s="56"/>
      <c r="Q828" s="56">
        <f>SUM(Q829:Q836)</f>
        <v>0</v>
      </c>
      <c r="R828" s="56"/>
      <c r="S828" s="56">
        <f>SUM(S829:S836)</f>
        <v>0</v>
      </c>
      <c r="T828" s="56"/>
      <c r="U828" s="56">
        <f>SUM(U829:U836)</f>
        <v>0</v>
      </c>
      <c r="V828" s="56"/>
      <c r="W828" s="56">
        <f>SUM(W829:W836)</f>
        <v>0</v>
      </c>
      <c r="X828" s="56"/>
      <c r="Y828" s="56">
        <f>SUM(Y829:Y836)</f>
        <v>3.7499999999999996</v>
      </c>
      <c r="Z828" s="56"/>
      <c r="AA828" s="56">
        <f>SUM(AA829:AA836)</f>
        <v>40.620633000000005</v>
      </c>
      <c r="AB828" s="57" t="s">
        <v>39</v>
      </c>
      <c r="AC828" s="57"/>
      <c r="AD828" s="53" t="s">
        <v>39</v>
      </c>
      <c r="AE828" s="58" t="s">
        <v>39</v>
      </c>
      <c r="AF828" s="58" t="s">
        <v>43</v>
      </c>
      <c r="AG828" t="str">
        <f>A828&amp;B828&amp;C828</f>
        <v>88294SINAPI</v>
      </c>
    </row>
    <row r="829" spans="1:33" x14ac:dyDescent="0.25">
      <c r="A829" s="137" t="s">
        <v>879</v>
      </c>
      <c r="B829" s="68" t="s">
        <v>38</v>
      </c>
      <c r="C829" s="69" t="s">
        <v>86</v>
      </c>
      <c r="D829" s="70" t="s">
        <v>40</v>
      </c>
      <c r="E829" s="70" t="s">
        <v>880</v>
      </c>
      <c r="F829" s="71" t="s">
        <v>90</v>
      </c>
      <c r="G829" s="71">
        <v>1</v>
      </c>
      <c r="H829" s="72">
        <f>IF(
                        C829="INSUMO",
                                        IFERROR(
                                            IF(
                                                INDEX(
                                                    Insumos!C:C,
                                                    MATCH(
                                                        A829&amp;B829,
                                                        Insumos!I:I,
                                                        0)
                                                )="Material",
                                                INDEX(
                                                    Insumos!F:F,
                                                    MATCH(
                                                        A829&amp;B829,
                                                        Insumos!I:I,
                                                        0)
                                                ),
                                                0
                                            ),
                                            "Não encontrado"),
                                        IFERROR(
                                            INDEX(I:I,
                                                MATCH(
                                                    A829&amp;B829,AG:AG,
                                                    0)
                                            ),
                                            "Não encontrado")
                                    )</f>
        <v>0</v>
      </c>
      <c r="I829" s="72">
        <f t="shared" ref="I829:I836" si="465">H829*G829/1</f>
        <v>0</v>
      </c>
      <c r="J829" s="72">
        <f t="shared" ref="J829:K836" si="466">T829 + N829 + L829 + X829 + R829 + P829 + V829</f>
        <v>0.42063300000000003</v>
      </c>
      <c r="K829" s="72">
        <f t="shared" si="466"/>
        <v>0.42063300000000003</v>
      </c>
      <c r="L829" s="72">
        <f>IF(
                        C829="INSUMO",
                                        IFERROR(
                                            IF(
                                                INDEX(
                                                    Insumos!C:C,
                                                    MATCH(
                                                        A829&amp;B829,
                                                        Insumos!I:I,
                                                        0)
                                                )="Mao_obra",
                                                INDEX(
                                                    Insumos!F:F,
                                                    MATCH(
                                                        A829&amp;B829,
                                                        Insumos!I:I,
                                                        0)
                                                ),
                                                0
                                            ),
                                            "Não encontrado"),
                                        IFERROR(
                                            INDEX(M:M,
                                                MATCH(
                                                    A829&amp;B829,AG:AG,
                                                    0)
                                            ),
                                            "Não encontrado")
                                    )</f>
        <v>0.42063300000000003</v>
      </c>
      <c r="M829" s="72">
        <f t="shared" ref="M829:M836" si="467">L829*G829/1</f>
        <v>0.42063300000000003</v>
      </c>
      <c r="N829" s="72">
        <f>IF(
                        C829="INSUMO",
                                        IFERROR(
                                            IF(
                                                INDEX(
                                                    Insumos!C:C,
                                                    MATCH(
                                                        A829&amp;B829,
                                                        Insumos!I:I,
                                                        0)
                                                )="Equipamento",
                                                INDEX(
                                                    Insumos!F:F,
                                                    MATCH(
                                                        A829&amp;B829,
                                                        Insumos!I:I,
                                                        0)
                                                ),
                                                0
                                            ),
                                            "Não encontrado"),
                                        IFERROR(
                                            INDEX(O:O,
                                                MATCH(
                                                    A829&amp;B829,AG:AG,
                                                    0)
                                            ),
                                            "Não encontrado")
                                    )</f>
        <v>0</v>
      </c>
      <c r="O829" s="72">
        <f t="shared" ref="O829:O836" si="468">N829*G829/1</f>
        <v>0</v>
      </c>
      <c r="P829" s="72">
        <f>IF(
                        C829="INSUMO",
                                        IFERROR(
                                            IF(
                                                INDEX(
                                                    Insumos!C:C,
                                                    MATCH(
                                                        A829&amp;B829,
                                                        Insumos!I:I,
                                                        0)
                                                )="Transporte",
                                                INDEX(
                                                    Insumos!F:F,
                                                    MATCH(
                                                        A829&amp;B829,
                                                        Insumos!I:I,
                                                        0)
                                                ),
                                                0
                                            ),
                                            "Não encontrado"),
                                        IFERROR(
                                            INDEX(Q:Q,
                                                MATCH(
                                                    A829&amp;B829,AG:AG,
                                                    0)
                                            ),
                                            "Não encontrado")
                                    )</f>
        <v>0</v>
      </c>
      <c r="Q829" s="72">
        <f t="shared" ref="Q829:Q836" si="469">P829*G829/1</f>
        <v>0</v>
      </c>
      <c r="R829" s="72">
        <f>IF(
                        C829="INSUMO",
                                        IFERROR(
                                            IF(
                                                INDEX(
                                                    Insumos!C:C,
                                                    MATCH(
                                                        A829&amp;B829,
                                                        Insumos!I:I,
                                                        0)
                                                )="Terceirizados",
                                                INDEX(
                                                    Insumos!F:F,
                                                    MATCH(
                                                        A829&amp;B829,
                                                        Insumos!I:I,
                                                        0)
                                                ),
                                                0
                                            ),
                                            "Não encontrado"),
                                        IFERROR(
                                            INDEX(S:S,
                                                MATCH(
                                                    A829&amp;B829,AG:AG,
                                                    0)
                                            ),
                                            "Não encontrado")
                                    )</f>
        <v>0</v>
      </c>
      <c r="S829" s="72">
        <f t="shared" ref="S829:S836" si="470">R829*G829/1</f>
        <v>0</v>
      </c>
      <c r="T829" s="72">
        <f>IF(
                        C829="INSUMO",
                                        IFERROR(
                                            IF(
                                                INDEX(
                                                    Insumos!C:C,
                                                    MATCH(
                                                        A829&amp;B829,
                                                        Insumos!I:I,
                                                        0)
                                                )="Comissionamento",
                                                INDEX(
                                                    Insumos!F:F,
                                                    MATCH(
                                                        A829&amp;B829,
                                                        Insumos!I:I,
                                                        0)
                                                ),
                                                0
                                            ),
                                            "Não encontrado"),
                                        IFERROR(
                                            INDEX(U:U,
                                                MATCH(
                                                    A829&amp;B829,AG:AG,
                                                    0)
                                            ),
                                            "Não encontrado")
                                    )</f>
        <v>0</v>
      </c>
      <c r="U829" s="72">
        <f t="shared" ref="U829:U836" si="471">T829*G829/1</f>
        <v>0</v>
      </c>
      <c r="V829" s="72">
        <f>IF(
                        C829="INSUMO",
                                        IFERROR(
                                            IF(
                                                INDEX(
                                                    Insumos!C:C,
                                                    MATCH(
                                                        A829&amp;B829,
                                                        Insumos!I:I,
                                                        0)
                                                )="Verba",
                                                INDEX(
                                                    Insumos!F:F,
                                                    MATCH(
                                                        A829&amp;B829,
                                                        Insumos!I:I,
                                                        0)
                                                ),
                                                0
                                            ),
                                            "Não encontrado"),
                                        IFERROR(
                                            INDEX(W:W,
                                                MATCH(
                                                    A829&amp;B829,AG:AG,
                                                    0)
                                            ),
                                            "Não encontrado")
                                    )</f>
        <v>0</v>
      </c>
      <c r="W829" s="72">
        <f t="shared" ref="W829:W836" si="472">V829*G829/1</f>
        <v>0</v>
      </c>
      <c r="X829" s="72">
        <f>IF(
                        C829="INSUMO",
                                        IFERROR(
                                            IF(
                                                INDEX(
                                                    Insumos!C:C,
                                                    MATCH(
                                                        A829&amp;B829,
                                                        Insumos!I:I,
                                                        0)
                                                )="Outro",
                                                INDEX(
                                                    Insumos!F:F,
                                                    MATCH(
                                                        A829&amp;B829,
                                                        Insumos!I:I,
                                                        0)
                                                ),
                                                0
                                            ),
                                            "Não encontrado"),
                                        IFERROR(
                                            INDEX(Y:Y,
                                                MATCH(
                                                    A829&amp;B829,AG:AG,
                                                    0)
                                            ),
                                            "Não encontrado")
                                    )</f>
        <v>0</v>
      </c>
      <c r="Y829" s="72">
        <f t="shared" ref="Y829:Y836" si="473">X829*G829/1</f>
        <v>0</v>
      </c>
      <c r="Z829" s="72">
        <f>IF(
                            C829="INSUMO",
                            IFERROR(
                                INDEX(
                                    Insumos!F:F,
                                    MATCH(
                                        A829&amp;B829,
                                        Insumos!I:I,
                                        0)
                                ),
                                "Não encontrado"),
                            IFERROR(
                                INDEX(AA:AA,
                                    MATCH(
                                        A829&amp;B829,AG:AG,
                                        0)
                                ),
                                "Não encontrado")
                        )</f>
        <v>0.42063300000000003</v>
      </c>
      <c r="AA829" s="72">
        <f t="shared" ref="AA829:AA836" si="474">G829*Z829</f>
        <v>0.42063300000000003</v>
      </c>
      <c r="AB829" s="73"/>
      <c r="AC829" s="73"/>
      <c r="AD829" s="70" t="s">
        <v>39</v>
      </c>
      <c r="AE829" s="74"/>
      <c r="AF829" s="74"/>
    </row>
    <row r="830" spans="1:33" x14ac:dyDescent="0.25">
      <c r="A830" s="138" t="s">
        <v>850</v>
      </c>
      <c r="B830" s="60" t="s">
        <v>38</v>
      </c>
      <c r="C830" s="61" t="s">
        <v>45</v>
      </c>
      <c r="D830" s="62" t="s">
        <v>40</v>
      </c>
      <c r="E830" s="62" t="s">
        <v>851</v>
      </c>
      <c r="F830" s="63" t="s">
        <v>90</v>
      </c>
      <c r="G830" s="63">
        <v>1</v>
      </c>
      <c r="H830" s="64">
        <f>IF(
                        C830="INSUMO",
                                        IFERROR(
                                            IF(
                                                INDEX(
                                                    Insumos!C:C,
                                                    MATCH(
                                                        A830&amp;B830,
                                                        Insumos!I:I,
                                                        0)
                                                )="Material",
                                                INDEX(
                                                    Insumos!F:F,
                                                    MATCH(
                                                        A830&amp;B830,
                                                        Insumos!I:I,
                                                        0)
                                                ),
                                                0
                                            ),
                                            "Não encontrado"),
                                        IFERROR(
                                            INDEX(I:I,
                                                MATCH(
                                                    A830&amp;B830,AG:AG,
                                                    0)
                                            ),
                                            "Não encontrado")
                                    )</f>
        <v>0</v>
      </c>
      <c r="I830" s="64">
        <f t="shared" si="465"/>
        <v>0</v>
      </c>
      <c r="J830" s="64">
        <f t="shared" si="466"/>
        <v>0.97</v>
      </c>
      <c r="K830" s="64">
        <f t="shared" si="466"/>
        <v>0.97</v>
      </c>
      <c r="L830" s="64">
        <f>IF(
                        C830="INSUMO",
                                        IFERROR(
                                            IF(
                                                INDEX(
                                                    Insumos!C:C,
                                                    MATCH(
                                                        A830&amp;B830,
                                                        Insumos!I:I,
                                                        0)
                                                )="Mao_obra",
                                                INDEX(
                                                    Insumos!F:F,
                                                    MATCH(
                                                        A830&amp;B830,
                                                        Insumos!I:I,
                                                        0)
                                                ),
                                                0
                                            ),
                                            "Não encontrado"),
                                        IFERROR(
                                            INDEX(M:M,
                                                MATCH(
                                                    A830&amp;B830,AG:AG,
                                                    0)
                                            ),
                                            "Não encontrado")
                                    )</f>
        <v>0</v>
      </c>
      <c r="M830" s="64">
        <f t="shared" si="467"/>
        <v>0</v>
      </c>
      <c r="N830" s="64">
        <f>IF(
                        C830="INSUMO",
                                        IFERROR(
                                            IF(
                                                INDEX(
                                                    Insumos!C:C,
                                                    MATCH(
                                                        A830&amp;B830,
                                                        Insumos!I:I,
                                                        0)
                                                )="Equipamento",
                                                INDEX(
                                                    Insumos!F:F,
                                                    MATCH(
                                                        A830&amp;B830,
                                                        Insumos!I:I,
                                                        0)
                                                ),
                                                0
                                            ),
                                            "Não encontrado"),
                                        IFERROR(
                                            INDEX(O:O,
                                                MATCH(
                                                    A830&amp;B830,AG:AG,
                                                    0)
                                            ),
                                            "Não encontrado")
                                    )</f>
        <v>0</v>
      </c>
      <c r="O830" s="64">
        <f t="shared" si="468"/>
        <v>0</v>
      </c>
      <c r="P830" s="64">
        <f>IF(
                        C830="INSUMO",
                                        IFERROR(
                                            IF(
                                                INDEX(
                                                    Insumos!C:C,
                                                    MATCH(
                                                        A830&amp;B830,
                                                        Insumos!I:I,
                                                        0)
                                                )="Transporte",
                                                INDEX(
                                                    Insumos!F:F,
                                                    MATCH(
                                                        A830&amp;B830,
                                                        Insumos!I:I,
                                                        0)
                                                ),
                                                0
                                            ),
                                            "Não encontrado"),
                                        IFERROR(
                                            INDEX(Q:Q,
                                                MATCH(
                                                    A830&amp;B830,AG:AG,
                                                    0)
                                            ),
                                            "Não encontrado")
                                    )</f>
        <v>0</v>
      </c>
      <c r="Q830" s="64">
        <f t="shared" si="469"/>
        <v>0</v>
      </c>
      <c r="R830" s="64">
        <f>IF(
                        C830="INSUMO",
                                        IFERROR(
                                            IF(
                                                INDEX(
                                                    Insumos!C:C,
                                                    MATCH(
                                                        A830&amp;B830,
                                                        Insumos!I:I,
                                                        0)
                                                )="Terceirizados",
                                                INDEX(
                                                    Insumos!F:F,
                                                    MATCH(
                                                        A830&amp;B830,
                                                        Insumos!I:I,
                                                        0)
                                                ),
                                                0
                                            ),
                                            "Não encontrado"),
                                        IFERROR(
                                            INDEX(S:S,
                                                MATCH(
                                                    A830&amp;B830,AG:AG,
                                                    0)
                                            ),
                                            "Não encontrado")
                                    )</f>
        <v>0</v>
      </c>
      <c r="S830" s="64">
        <f t="shared" si="470"/>
        <v>0</v>
      </c>
      <c r="T830" s="64">
        <f>IF(
                        C830="INSUMO",
                                        IFERROR(
                                            IF(
                                                INDEX(
                                                    Insumos!C:C,
                                                    MATCH(
                                                        A830&amp;B830,
                                                        Insumos!I:I,
                                                        0)
                                                )="Comissionamento",
                                                INDEX(
                                                    Insumos!F:F,
                                                    MATCH(
                                                        A830&amp;B830,
                                                        Insumos!I:I,
                                                        0)
                                                ),
                                                0
                                            ),
                                            "Não encontrado"),
                                        IFERROR(
                                            INDEX(U:U,
                                                MATCH(
                                                    A830&amp;B830,AG:AG,
                                                    0)
                                            ),
                                            "Não encontrado")
                                    )</f>
        <v>0</v>
      </c>
      <c r="U830" s="64">
        <f t="shared" si="471"/>
        <v>0</v>
      </c>
      <c r="V830" s="64">
        <f>IF(
                        C830="INSUMO",
                                        IFERROR(
                                            IF(
                                                INDEX(
                                                    Insumos!C:C,
                                                    MATCH(
                                                        A830&amp;B830,
                                                        Insumos!I:I,
                                                        0)
                                                )="Verba",
                                                INDEX(
                                                    Insumos!F:F,
                                                    MATCH(
                                                        A830&amp;B830,
                                                        Insumos!I:I,
                                                        0)
                                                ),
                                                0
                                            ),
                                            "Não encontrado"),
                                        IFERROR(
                                            INDEX(W:W,
                                                MATCH(
                                                    A830&amp;B830,AG:AG,
                                                    0)
                                            ),
                                            "Não encontrado")
                                    )</f>
        <v>0</v>
      </c>
      <c r="W830" s="64">
        <f t="shared" si="472"/>
        <v>0</v>
      </c>
      <c r="X830" s="64">
        <f>IF(
                        C830="INSUMO",
                                        IFERROR(
                                            IF(
                                                INDEX(
                                                    Insumos!C:C,
                                                    MATCH(
                                                        A830&amp;B830,
                                                        Insumos!I:I,
                                                        0)
                                                )="Outro",
                                                INDEX(
                                                    Insumos!F:F,
                                                    MATCH(
                                                        A830&amp;B830,
                                                        Insumos!I:I,
                                                        0)
                                                ),
                                                0
                                            ),
                                            "Não encontrado"),
                                        IFERROR(
                                            INDEX(Y:Y,
                                                MATCH(
                                                    A830&amp;B830,AG:AG,
                                                    0)
                                            ),
                                            "Não encontrado")
                                    )</f>
        <v>0.97</v>
      </c>
      <c r="Y830" s="64">
        <f t="shared" si="473"/>
        <v>0.97</v>
      </c>
      <c r="Z830" s="64">
        <f>IF(
                            C830="INSUMO",
                            IFERROR(
                                INDEX(
                                    Insumos!F:F,
                                    MATCH(
                                        A830&amp;B830,
                                        Insumos!I:I,
                                        0)
                                ),
                                "Não encontrado"),
                            IFERROR(
                                INDEX(AA:AA,
                                    MATCH(
                                        A830&amp;B830,AG:AG,
                                        0)
                                ),
                                "Não encontrado")
                        )</f>
        <v>0.97</v>
      </c>
      <c r="AA830" s="64">
        <f t="shared" si="474"/>
        <v>0.97</v>
      </c>
      <c r="AB830" s="65"/>
      <c r="AC830" s="65"/>
      <c r="AD830" s="62" t="s">
        <v>39</v>
      </c>
      <c r="AE830" s="66"/>
      <c r="AF830" s="66"/>
    </row>
    <row r="831" spans="1:33" x14ac:dyDescent="0.25">
      <c r="A831" s="137" t="s">
        <v>852</v>
      </c>
      <c r="B831" s="68" t="s">
        <v>38</v>
      </c>
      <c r="C831" s="69" t="s">
        <v>45</v>
      </c>
      <c r="D831" s="70" t="s">
        <v>40</v>
      </c>
      <c r="E831" s="70" t="s">
        <v>853</v>
      </c>
      <c r="F831" s="71" t="s">
        <v>90</v>
      </c>
      <c r="G831" s="71">
        <v>1</v>
      </c>
      <c r="H831" s="72">
        <f>IF(
                        C831="INSUMO",
                                        IFERROR(
                                            IF(
                                                INDEX(
                                                    Insumos!C:C,
                                                    MATCH(
                                                        A831&amp;B831,
                                                        Insumos!I:I,
                                                        0)
                                                )="Material",
                                                INDEX(
                                                    Insumos!F:F,
                                                    MATCH(
                                                        A831&amp;B831,
                                                        Insumos!I:I,
                                                        0)
                                                ),
                                                0
                                            ),
                                            "Não encontrado"),
                                        IFERROR(
                                            INDEX(I:I,
                                                MATCH(
                                                    A831&amp;B831,AG:AG,
                                                    0)
                                            ),
                                            "Não encontrado")
                                    )</f>
        <v>0</v>
      </c>
      <c r="I831" s="72">
        <f t="shared" si="465"/>
        <v>0</v>
      </c>
      <c r="J831" s="72">
        <f t="shared" si="466"/>
        <v>0.03</v>
      </c>
      <c r="K831" s="72">
        <f t="shared" si="466"/>
        <v>0.03</v>
      </c>
      <c r="L831" s="72">
        <f>IF(
                        C831="INSUMO",
                                        IFERROR(
                                            IF(
                                                INDEX(
                                                    Insumos!C:C,
                                                    MATCH(
                                                        A831&amp;B831,
                                                        Insumos!I:I,
                                                        0)
                                                )="Mao_obra",
                                                INDEX(
                                                    Insumos!F:F,
                                                    MATCH(
                                                        A831&amp;B831,
                                                        Insumos!I:I,
                                                        0)
                                                ),
                                                0
                                            ),
                                            "Não encontrado"),
                                        IFERROR(
                                            INDEX(M:M,
                                                MATCH(
                                                    A831&amp;B831,AG:AG,
                                                    0)
                                            ),
                                            "Não encontrado")
                                    )</f>
        <v>0</v>
      </c>
      <c r="M831" s="72">
        <f t="shared" si="467"/>
        <v>0</v>
      </c>
      <c r="N831" s="72">
        <f>IF(
                        C831="INSUMO",
                                        IFERROR(
                                            IF(
                                                INDEX(
                                                    Insumos!C:C,
                                                    MATCH(
                                                        A831&amp;B831,
                                                        Insumos!I:I,
                                                        0)
                                                )="Equipamento",
                                                INDEX(
                                                    Insumos!F:F,
                                                    MATCH(
                                                        A831&amp;B831,
                                                        Insumos!I:I,
                                                        0)
                                                ),
                                                0
                                            ),
                                            "Não encontrado"),
                                        IFERROR(
                                            INDEX(O:O,
                                                MATCH(
                                                    A831&amp;B831,AG:AG,
                                                    0)
                                            ),
                                            "Não encontrado")
                                    )</f>
        <v>0</v>
      </c>
      <c r="O831" s="72">
        <f t="shared" si="468"/>
        <v>0</v>
      </c>
      <c r="P831" s="72">
        <f>IF(
                        C831="INSUMO",
                                        IFERROR(
                                            IF(
                                                INDEX(
                                                    Insumos!C:C,
                                                    MATCH(
                                                        A831&amp;B831,
                                                        Insumos!I:I,
                                                        0)
                                                )="Transporte",
                                                INDEX(
                                                    Insumos!F:F,
                                                    MATCH(
                                                        A831&amp;B831,
                                                        Insumos!I:I,
                                                        0)
                                                ),
                                                0
                                            ),
                                            "Não encontrado"),
                                        IFERROR(
                                            INDEX(Q:Q,
                                                MATCH(
                                                    A831&amp;B831,AG:AG,
                                                    0)
                                            ),
                                            "Não encontrado")
                                    )</f>
        <v>0</v>
      </c>
      <c r="Q831" s="72">
        <f t="shared" si="469"/>
        <v>0</v>
      </c>
      <c r="R831" s="72">
        <f>IF(
                        C831="INSUMO",
                                        IFERROR(
                                            IF(
                                                INDEX(
                                                    Insumos!C:C,
                                                    MATCH(
                                                        A831&amp;B831,
                                                        Insumos!I:I,
                                                        0)
                                                )="Terceirizados",
                                                INDEX(
                                                    Insumos!F:F,
                                                    MATCH(
                                                        A831&amp;B831,
                                                        Insumos!I:I,
                                                        0)
                                                ),
                                                0
                                            ),
                                            "Não encontrado"),
                                        IFERROR(
                                            INDEX(S:S,
                                                MATCH(
                                                    A831&amp;B831,AG:AG,
                                                    0)
                                            ),
                                            "Não encontrado")
                                    )</f>
        <v>0</v>
      </c>
      <c r="S831" s="72">
        <f t="shared" si="470"/>
        <v>0</v>
      </c>
      <c r="T831" s="72">
        <f>IF(
                        C831="INSUMO",
                                        IFERROR(
                                            IF(
                                                INDEX(
                                                    Insumos!C:C,
                                                    MATCH(
                                                        A831&amp;B831,
                                                        Insumos!I:I,
                                                        0)
                                                )="Comissionamento",
                                                INDEX(
                                                    Insumos!F:F,
                                                    MATCH(
                                                        A831&amp;B831,
                                                        Insumos!I:I,
                                                        0)
                                                ),
                                                0
                                            ),
                                            "Não encontrado"),
                                        IFERROR(
                                            INDEX(U:U,
                                                MATCH(
                                                    A831&amp;B831,AG:AG,
                                                    0)
                                            ),
                                            "Não encontrado")
                                    )</f>
        <v>0</v>
      </c>
      <c r="U831" s="72">
        <f t="shared" si="471"/>
        <v>0</v>
      </c>
      <c r="V831" s="72">
        <f>IF(
                        C831="INSUMO",
                                        IFERROR(
                                            IF(
                                                INDEX(
                                                    Insumos!C:C,
                                                    MATCH(
                                                        A831&amp;B831,
                                                        Insumos!I:I,
                                                        0)
                                                )="Verba",
                                                INDEX(
                                                    Insumos!F:F,
                                                    MATCH(
                                                        A831&amp;B831,
                                                        Insumos!I:I,
                                                        0)
                                                ),
                                                0
                                            ),
                                            "Não encontrado"),
                                        IFERROR(
                                            INDEX(W:W,
                                                MATCH(
                                                    A831&amp;B831,AG:AG,
                                                    0)
                                            ),
                                            "Não encontrado")
                                    )</f>
        <v>0</v>
      </c>
      <c r="W831" s="72">
        <f t="shared" si="472"/>
        <v>0</v>
      </c>
      <c r="X831" s="72">
        <f>IF(
                        C831="INSUMO",
                                        IFERROR(
                                            IF(
                                                INDEX(
                                                    Insumos!C:C,
                                                    MATCH(
                                                        A831&amp;B831,
                                                        Insumos!I:I,
                                                        0)
                                                )="Outro",
                                                INDEX(
                                                    Insumos!F:F,
                                                    MATCH(
                                                        A831&amp;B831,
                                                        Insumos!I:I,
                                                        0)
                                                ),
                                                0
                                            ),
                                            "Não encontrado"),
                                        IFERROR(
                                            INDEX(Y:Y,
                                                MATCH(
                                                    A831&amp;B831,AG:AG,
                                                    0)
                                            ),
                                            "Não encontrado")
                                    )</f>
        <v>0.03</v>
      </c>
      <c r="Y831" s="72">
        <f t="shared" si="473"/>
        <v>0.03</v>
      </c>
      <c r="Z831" s="72">
        <f>IF(
                            C831="INSUMO",
                            IFERROR(
                                INDEX(
                                    Insumos!F:F,
                                    MATCH(
                                        A831&amp;B831,
                                        Insumos!I:I,
                                        0)
                                ),
                                "Não encontrado"),
                            IFERROR(
                                INDEX(AA:AA,
                                    MATCH(
                                        A831&amp;B831,AG:AG,
                                        0)
                                ),
                                "Não encontrado")
                        )</f>
        <v>0.03</v>
      </c>
      <c r="AA831" s="72">
        <f t="shared" si="474"/>
        <v>0.03</v>
      </c>
      <c r="AB831" s="73"/>
      <c r="AC831" s="73"/>
      <c r="AD831" s="70" t="s">
        <v>39</v>
      </c>
      <c r="AE831" s="74"/>
      <c r="AF831" s="74"/>
    </row>
    <row r="832" spans="1:33" x14ac:dyDescent="0.25">
      <c r="A832" s="138" t="s">
        <v>801</v>
      </c>
      <c r="B832" s="60" t="s">
        <v>38</v>
      </c>
      <c r="C832" s="61" t="s">
        <v>45</v>
      </c>
      <c r="D832" s="62" t="s">
        <v>40</v>
      </c>
      <c r="E832" s="62" t="s">
        <v>802</v>
      </c>
      <c r="F832" s="63" t="s">
        <v>90</v>
      </c>
      <c r="G832" s="63">
        <v>1</v>
      </c>
      <c r="H832" s="64">
        <f>IF(
                        C832="INSUMO",
                                        IFERROR(
                                            IF(
                                                INDEX(
                                                    Insumos!C:C,
                                                    MATCH(
                                                        A832&amp;B832,
                                                        Insumos!I:I,
                                                        0)
                                                )="Material",
                                                INDEX(
                                                    Insumos!F:F,
                                                    MATCH(
                                                        A832&amp;B832,
                                                        Insumos!I:I,
                                                        0)
                                                ),
                                                0
                                            ),
                                            "Não encontrado"),
                                        IFERROR(
                                            INDEX(I:I,
                                                MATCH(
                                                    A832&amp;B832,AG:AG,
                                                    0)
                                            ),
                                            "Não encontrado")
                                    )</f>
        <v>0</v>
      </c>
      <c r="I832" s="64">
        <f t="shared" si="465"/>
        <v>0</v>
      </c>
      <c r="J832" s="64">
        <f t="shared" si="466"/>
        <v>0.11</v>
      </c>
      <c r="K832" s="64">
        <f t="shared" si="466"/>
        <v>0.11</v>
      </c>
      <c r="L832" s="64">
        <f>IF(
                        C832="INSUMO",
                                        IFERROR(
                                            IF(
                                                INDEX(
                                                    Insumos!C:C,
                                                    MATCH(
                                                        A832&amp;B832,
                                                        Insumos!I:I,
                                                        0)
                                                )="Mao_obra",
                                                INDEX(
                                                    Insumos!F:F,
                                                    MATCH(
                                                        A832&amp;B832,
                                                        Insumos!I:I,
                                                        0)
                                                ),
                                                0
                                            ),
                                            "Não encontrado"),
                                        IFERROR(
                                            INDEX(M:M,
                                                MATCH(
                                                    A832&amp;B832,AG:AG,
                                                    0)
                                            ),
                                            "Não encontrado")
                                    )</f>
        <v>0</v>
      </c>
      <c r="M832" s="64">
        <f t="shared" si="467"/>
        <v>0</v>
      </c>
      <c r="N832" s="64">
        <f>IF(
                        C832="INSUMO",
                                        IFERROR(
                                            IF(
                                                INDEX(
                                                    Insumos!C:C,
                                                    MATCH(
                                                        A832&amp;B832,
                                                        Insumos!I:I,
                                                        0)
                                                )="Equipamento",
                                                INDEX(
                                                    Insumos!F:F,
                                                    MATCH(
                                                        A832&amp;B832,
                                                        Insumos!I:I,
                                                        0)
                                                ),
                                                0
                                            ),
                                            "Não encontrado"),
                                        IFERROR(
                                            INDEX(O:O,
                                                MATCH(
                                                    A832&amp;B832,AG:AG,
                                                    0)
                                            ),
                                            "Não encontrado")
                                    )</f>
        <v>0</v>
      </c>
      <c r="O832" s="64">
        <f t="shared" si="468"/>
        <v>0</v>
      </c>
      <c r="P832" s="64">
        <f>IF(
                        C832="INSUMO",
                                        IFERROR(
                                            IF(
                                                INDEX(
                                                    Insumos!C:C,
                                                    MATCH(
                                                        A832&amp;B832,
                                                        Insumos!I:I,
                                                        0)
                                                )="Transporte",
                                                INDEX(
                                                    Insumos!F:F,
                                                    MATCH(
                                                        A832&amp;B832,
                                                        Insumos!I:I,
                                                        0)
                                                ),
                                                0
                                            ),
                                            "Não encontrado"),
                                        IFERROR(
                                            INDEX(Q:Q,
                                                MATCH(
                                                    A832&amp;B832,AG:AG,
                                                    0)
                                            ),
                                            "Não encontrado")
                                    )</f>
        <v>0</v>
      </c>
      <c r="Q832" s="64">
        <f t="shared" si="469"/>
        <v>0</v>
      </c>
      <c r="R832" s="64">
        <f>IF(
                        C832="INSUMO",
                                        IFERROR(
                                            IF(
                                                INDEX(
                                                    Insumos!C:C,
                                                    MATCH(
                                                        A832&amp;B832,
                                                        Insumos!I:I,
                                                        0)
                                                )="Terceirizados",
                                                INDEX(
                                                    Insumos!F:F,
                                                    MATCH(
                                                        A832&amp;B832,
                                                        Insumos!I:I,
                                                        0)
                                                ),
                                                0
                                            ),
                                            "Não encontrado"),
                                        IFERROR(
                                            INDEX(S:S,
                                                MATCH(
                                                    A832&amp;B832,AG:AG,
                                                    0)
                                            ),
                                            "Não encontrado")
                                    )</f>
        <v>0</v>
      </c>
      <c r="S832" s="64">
        <f t="shared" si="470"/>
        <v>0</v>
      </c>
      <c r="T832" s="64">
        <f>IF(
                        C832="INSUMO",
                                        IFERROR(
                                            IF(
                                                INDEX(
                                                    Insumos!C:C,
                                                    MATCH(
                                                        A832&amp;B832,
                                                        Insumos!I:I,
                                                        0)
                                                )="Comissionamento",
                                                INDEX(
                                                    Insumos!F:F,
                                                    MATCH(
                                                        A832&amp;B832,
                                                        Insumos!I:I,
                                                        0)
                                                ),
                                                0
                                            ),
                                            "Não encontrado"),
                                        IFERROR(
                                            INDEX(U:U,
                                                MATCH(
                                                    A832&amp;B832,AG:AG,
                                                    0)
                                            ),
                                            "Não encontrado")
                                    )</f>
        <v>0</v>
      </c>
      <c r="U832" s="64">
        <f t="shared" si="471"/>
        <v>0</v>
      </c>
      <c r="V832" s="64">
        <f>IF(
                        C832="INSUMO",
                                        IFERROR(
                                            IF(
                                                INDEX(
                                                    Insumos!C:C,
                                                    MATCH(
                                                        A832&amp;B832,
                                                        Insumos!I:I,
                                                        0)
                                                )="Verba",
                                                INDEX(
                                                    Insumos!F:F,
                                                    MATCH(
                                                        A832&amp;B832,
                                                        Insumos!I:I,
                                                        0)
                                                ),
                                                0
                                            ),
                                            "Não encontrado"),
                                        IFERROR(
                                            INDEX(W:W,
                                                MATCH(
                                                    A832&amp;B832,AG:AG,
                                                    0)
                                            ),
                                            "Não encontrado")
                                    )</f>
        <v>0</v>
      </c>
      <c r="W832" s="64">
        <f t="shared" si="472"/>
        <v>0</v>
      </c>
      <c r="X832" s="64">
        <f>IF(
                        C832="INSUMO",
                                        IFERROR(
                                            IF(
                                                INDEX(
                                                    Insumos!C:C,
                                                    MATCH(
                                                        A832&amp;B832,
                                                        Insumos!I:I,
                                                        0)
                                                )="Outro",
                                                INDEX(
                                                    Insumos!F:F,
                                                    MATCH(
                                                        A832&amp;B832,
                                                        Insumos!I:I,
                                                        0)
                                                ),
                                                0
                                            ),
                                            "Não encontrado"),
                                        IFERROR(
                                            INDEX(Y:Y,
                                                MATCH(
                                                    A832&amp;B832,AG:AG,
                                                    0)
                                            ),
                                            "Não encontrado")
                                    )</f>
        <v>0.11</v>
      </c>
      <c r="Y832" s="64">
        <f t="shared" si="473"/>
        <v>0.11</v>
      </c>
      <c r="Z832" s="64">
        <f>IF(
                            C832="INSUMO",
                            IFERROR(
                                INDEX(
                                    Insumos!F:F,
                                    MATCH(
                                        A832&amp;B832,
                                        Insumos!I:I,
                                        0)
                                ),
                                "Não encontrado"),
                            IFERROR(
                                INDEX(AA:AA,
                                    MATCH(
                                        A832&amp;B832,AG:AG,
                                        0)
                                ),
                                "Não encontrado")
                        )</f>
        <v>0.11</v>
      </c>
      <c r="AA832" s="64">
        <f t="shared" si="474"/>
        <v>0.11</v>
      </c>
      <c r="AB832" s="65"/>
      <c r="AC832" s="65"/>
      <c r="AD832" s="62" t="s">
        <v>39</v>
      </c>
      <c r="AE832" s="66"/>
      <c r="AF832" s="66"/>
    </row>
    <row r="833" spans="1:33" x14ac:dyDescent="0.25">
      <c r="A833" s="137" t="s">
        <v>803</v>
      </c>
      <c r="B833" s="68" t="s">
        <v>38</v>
      </c>
      <c r="C833" s="69" t="s">
        <v>45</v>
      </c>
      <c r="D833" s="70" t="s">
        <v>40</v>
      </c>
      <c r="E833" s="70" t="s">
        <v>804</v>
      </c>
      <c r="F833" s="71" t="s">
        <v>90</v>
      </c>
      <c r="G833" s="71">
        <v>1</v>
      </c>
      <c r="H833" s="72">
        <f>IF(
                        C833="INSUMO",
                                        IFERROR(
                                            IF(
                                                INDEX(
                                                    Insumos!C:C,
                                                    MATCH(
                                                        A833&amp;B833,
                                                        Insumos!I:I,
                                                        0)
                                                )="Material",
                                                INDEX(
                                                    Insumos!F:F,
                                                    MATCH(
                                                        A833&amp;B833,
                                                        Insumos!I:I,
                                                        0)
                                                ),
                                                0
                                            ),
                                            "Não encontrado"),
                                        IFERROR(
                                            INDEX(I:I,
                                                MATCH(
                                                    A833&amp;B833,AG:AG,
                                                    0)
                                            ),
                                            "Não encontrado")
                                    )</f>
        <v>0</v>
      </c>
      <c r="I833" s="72">
        <f t="shared" si="465"/>
        <v>0</v>
      </c>
      <c r="J833" s="72">
        <f t="shared" si="466"/>
        <v>1.65</v>
      </c>
      <c r="K833" s="72">
        <f t="shared" si="466"/>
        <v>1.65</v>
      </c>
      <c r="L833" s="72">
        <f>IF(
                        C833="INSUMO",
                                        IFERROR(
                                            IF(
                                                INDEX(
                                                    Insumos!C:C,
                                                    MATCH(
                                                        A833&amp;B833,
                                                        Insumos!I:I,
                                                        0)
                                                )="Mao_obra",
                                                INDEX(
                                                    Insumos!F:F,
                                                    MATCH(
                                                        A833&amp;B833,
                                                        Insumos!I:I,
                                                        0)
                                                ),
                                                0
                                            ),
                                            "Não encontrado"),
                                        IFERROR(
                                            INDEX(M:M,
                                                MATCH(
                                                    A833&amp;B833,AG:AG,
                                                    0)
                                            ),
                                            "Não encontrado")
                                    )</f>
        <v>0</v>
      </c>
      <c r="M833" s="72">
        <f t="shared" si="467"/>
        <v>0</v>
      </c>
      <c r="N833" s="72">
        <f>IF(
                        C833="INSUMO",
                                        IFERROR(
                                            IF(
                                                INDEX(
                                                    Insumos!C:C,
                                                    MATCH(
                                                        A833&amp;B833,
                                                        Insumos!I:I,
                                                        0)
                                                )="Equipamento",
                                                INDEX(
                                                    Insumos!F:F,
                                                    MATCH(
                                                        A833&amp;B833,
                                                        Insumos!I:I,
                                                        0)
                                                ),
                                                0
                                            ),
                                            "Não encontrado"),
                                        IFERROR(
                                            INDEX(O:O,
                                                MATCH(
                                                    A833&amp;B833,AG:AG,
                                                    0)
                                            ),
                                            "Não encontrado")
                                    )</f>
        <v>0</v>
      </c>
      <c r="O833" s="72">
        <f t="shared" si="468"/>
        <v>0</v>
      </c>
      <c r="P833" s="72">
        <f>IF(
                        C833="INSUMO",
                                        IFERROR(
                                            IF(
                                                INDEX(
                                                    Insumos!C:C,
                                                    MATCH(
                                                        A833&amp;B833,
                                                        Insumos!I:I,
                                                        0)
                                                )="Transporte",
                                                INDEX(
                                                    Insumos!F:F,
                                                    MATCH(
                                                        A833&amp;B833,
                                                        Insumos!I:I,
                                                        0)
                                                ),
                                                0
                                            ),
                                            "Não encontrado"),
                                        IFERROR(
                                            INDEX(Q:Q,
                                                MATCH(
                                                    A833&amp;B833,AG:AG,
                                                    0)
                                            ),
                                            "Não encontrado")
                                    )</f>
        <v>0</v>
      </c>
      <c r="Q833" s="72">
        <f t="shared" si="469"/>
        <v>0</v>
      </c>
      <c r="R833" s="72">
        <f>IF(
                        C833="INSUMO",
                                        IFERROR(
                                            IF(
                                                INDEX(
                                                    Insumos!C:C,
                                                    MATCH(
                                                        A833&amp;B833,
                                                        Insumos!I:I,
                                                        0)
                                                )="Terceirizados",
                                                INDEX(
                                                    Insumos!F:F,
                                                    MATCH(
                                                        A833&amp;B833,
                                                        Insumos!I:I,
                                                        0)
                                                ),
                                                0
                                            ),
                                            "Não encontrado"),
                                        IFERROR(
                                            INDEX(S:S,
                                                MATCH(
                                                    A833&amp;B833,AG:AG,
                                                    0)
                                            ),
                                            "Não encontrado")
                                    )</f>
        <v>0</v>
      </c>
      <c r="S833" s="72">
        <f t="shared" si="470"/>
        <v>0</v>
      </c>
      <c r="T833" s="72">
        <f>IF(
                        C833="INSUMO",
                                        IFERROR(
                                            IF(
                                                INDEX(
                                                    Insumos!C:C,
                                                    MATCH(
                                                        A833&amp;B833,
                                                        Insumos!I:I,
                                                        0)
                                                )="Comissionamento",
                                                INDEX(
                                                    Insumos!F:F,
                                                    MATCH(
                                                        A833&amp;B833,
                                                        Insumos!I:I,
                                                        0)
                                                ),
                                                0
                                            ),
                                            "Não encontrado"),
                                        IFERROR(
                                            INDEX(U:U,
                                                MATCH(
                                                    A833&amp;B833,AG:AG,
                                                    0)
                                            ),
                                            "Não encontrado")
                                    )</f>
        <v>0</v>
      </c>
      <c r="U833" s="72">
        <f t="shared" si="471"/>
        <v>0</v>
      </c>
      <c r="V833" s="72">
        <f>IF(
                        C833="INSUMO",
                                        IFERROR(
                                            IF(
                                                INDEX(
                                                    Insumos!C:C,
                                                    MATCH(
                                                        A833&amp;B833,
                                                        Insumos!I:I,
                                                        0)
                                                )="Verba",
                                                INDEX(
                                                    Insumos!F:F,
                                                    MATCH(
                                                        A833&amp;B833,
                                                        Insumos!I:I,
                                                        0)
                                                ),
                                                0
                                            ),
                                            "Não encontrado"),
                                        IFERROR(
                                            INDEX(W:W,
                                                MATCH(
                                                    A833&amp;B833,AG:AG,
                                                    0)
                                            ),
                                            "Não encontrado")
                                    )</f>
        <v>0</v>
      </c>
      <c r="W833" s="72">
        <f t="shared" si="472"/>
        <v>0</v>
      </c>
      <c r="X833" s="72">
        <f>IF(
                        C833="INSUMO",
                                        IFERROR(
                                            IF(
                                                INDEX(
                                                    Insumos!C:C,
                                                    MATCH(
                                                        A833&amp;B833,
                                                        Insumos!I:I,
                                                        0)
                                                )="Outro",
                                                INDEX(
                                                    Insumos!F:F,
                                                    MATCH(
                                                        A833&amp;B833,
                                                        Insumos!I:I,
                                                        0)
                                                ),
                                                0
                                            ),
                                            "Não encontrado"),
                                        IFERROR(
                                            INDEX(Y:Y,
                                                MATCH(
                                                    A833&amp;B833,AG:AG,
                                                    0)
                                            ),
                                            "Não encontrado")
                                    )</f>
        <v>1.65</v>
      </c>
      <c r="Y833" s="72">
        <f t="shared" si="473"/>
        <v>1.65</v>
      </c>
      <c r="Z833" s="72">
        <f>IF(
                            C833="INSUMO",
                            IFERROR(
                                INDEX(
                                    Insumos!F:F,
                                    MATCH(
                                        A833&amp;B833,
                                        Insumos!I:I,
                                        0)
                                ),
                                "Não encontrado"),
                            IFERROR(
                                INDEX(AA:AA,
                                    MATCH(
                                        A833&amp;B833,AG:AG,
                                        0)
                                ),
                                "Não encontrado")
                        )</f>
        <v>1.65</v>
      </c>
      <c r="AA833" s="72">
        <f t="shared" si="474"/>
        <v>1.65</v>
      </c>
      <c r="AB833" s="73"/>
      <c r="AC833" s="73"/>
      <c r="AD833" s="70" t="s">
        <v>39</v>
      </c>
      <c r="AE833" s="74"/>
      <c r="AF833" s="74"/>
    </row>
    <row r="834" spans="1:33" x14ac:dyDescent="0.25">
      <c r="A834" s="138" t="s">
        <v>805</v>
      </c>
      <c r="B834" s="60" t="s">
        <v>38</v>
      </c>
      <c r="C834" s="61" t="s">
        <v>45</v>
      </c>
      <c r="D834" s="62" t="s">
        <v>40</v>
      </c>
      <c r="E834" s="62" t="s">
        <v>806</v>
      </c>
      <c r="F834" s="63" t="s">
        <v>90</v>
      </c>
      <c r="G834" s="63">
        <v>1</v>
      </c>
      <c r="H834" s="64">
        <f>IF(
                        C834="INSUMO",
                                        IFERROR(
                                            IF(
                                                INDEX(
                                                    Insumos!C:C,
                                                    MATCH(
                                                        A834&amp;B834,
                                                        Insumos!I:I,
                                                        0)
                                                )="Material",
                                                INDEX(
                                                    Insumos!F:F,
                                                    MATCH(
                                                        A834&amp;B834,
                                                        Insumos!I:I,
                                                        0)
                                                ),
                                                0
                                            ),
                                            "Não encontrado"),
                                        IFERROR(
                                            INDEX(I:I,
                                                MATCH(
                                                    A834&amp;B834,AG:AG,
                                                    0)
                                            ),
                                            "Não encontrado")
                                    )</f>
        <v>0</v>
      </c>
      <c r="I834" s="64">
        <f t="shared" si="465"/>
        <v>0</v>
      </c>
      <c r="J834" s="64">
        <f t="shared" si="466"/>
        <v>0.98</v>
      </c>
      <c r="K834" s="64">
        <f t="shared" si="466"/>
        <v>0.98</v>
      </c>
      <c r="L834" s="64">
        <f>IF(
                        C834="INSUMO",
                                        IFERROR(
                                            IF(
                                                INDEX(
                                                    Insumos!C:C,
                                                    MATCH(
                                                        A834&amp;B834,
                                                        Insumos!I:I,
                                                        0)
                                                )="Mao_obra",
                                                INDEX(
                                                    Insumos!F:F,
                                                    MATCH(
                                                        A834&amp;B834,
                                                        Insumos!I:I,
                                                        0)
                                                ),
                                                0
                                            ),
                                            "Não encontrado"),
                                        IFERROR(
                                            INDEX(M:M,
                                                MATCH(
                                                    A834&amp;B834,AG:AG,
                                                    0)
                                            ),
                                            "Não encontrado")
                                    )</f>
        <v>0</v>
      </c>
      <c r="M834" s="64">
        <f t="shared" si="467"/>
        <v>0</v>
      </c>
      <c r="N834" s="64">
        <f>IF(
                        C834="INSUMO",
                                        IFERROR(
                                            IF(
                                                INDEX(
                                                    Insumos!C:C,
                                                    MATCH(
                                                        A834&amp;B834,
                                                        Insumos!I:I,
                                                        0)
                                                )="Equipamento",
                                                INDEX(
                                                    Insumos!F:F,
                                                    MATCH(
                                                        A834&amp;B834,
                                                        Insumos!I:I,
                                                        0)
                                                ),
                                                0
                                            ),
                                            "Não encontrado"),
                                        IFERROR(
                                            INDEX(O:O,
                                                MATCH(
                                                    A834&amp;B834,AG:AG,
                                                    0)
                                            ),
                                            "Não encontrado")
                                    )</f>
        <v>0</v>
      </c>
      <c r="O834" s="64">
        <f t="shared" si="468"/>
        <v>0</v>
      </c>
      <c r="P834" s="64">
        <f>IF(
                        C834="INSUMO",
                                        IFERROR(
                                            IF(
                                                INDEX(
                                                    Insumos!C:C,
                                                    MATCH(
                                                        A834&amp;B834,
                                                        Insumos!I:I,
                                                        0)
                                                )="Transporte",
                                                INDEX(
                                                    Insumos!F:F,
                                                    MATCH(
                                                        A834&amp;B834,
                                                        Insumos!I:I,
                                                        0)
                                                ),
                                                0
                                            ),
                                            "Não encontrado"),
                                        IFERROR(
                                            INDEX(Q:Q,
                                                MATCH(
                                                    A834&amp;B834,AG:AG,
                                                    0)
                                            ),
                                            "Não encontrado")
                                    )</f>
        <v>0</v>
      </c>
      <c r="Q834" s="64">
        <f t="shared" si="469"/>
        <v>0</v>
      </c>
      <c r="R834" s="64">
        <f>IF(
                        C834="INSUMO",
                                        IFERROR(
                                            IF(
                                                INDEX(
                                                    Insumos!C:C,
                                                    MATCH(
                                                        A834&amp;B834,
                                                        Insumos!I:I,
                                                        0)
                                                )="Terceirizados",
                                                INDEX(
                                                    Insumos!F:F,
                                                    MATCH(
                                                        A834&amp;B834,
                                                        Insumos!I:I,
                                                        0)
                                                ),
                                                0
                                            ),
                                            "Não encontrado"),
                                        IFERROR(
                                            INDEX(S:S,
                                                MATCH(
                                                    A834&amp;B834,AG:AG,
                                                    0)
                                            ),
                                            "Não encontrado")
                                    )</f>
        <v>0</v>
      </c>
      <c r="S834" s="64">
        <f t="shared" si="470"/>
        <v>0</v>
      </c>
      <c r="T834" s="64">
        <f>IF(
                        C834="INSUMO",
                                        IFERROR(
                                            IF(
                                                INDEX(
                                                    Insumos!C:C,
                                                    MATCH(
                                                        A834&amp;B834,
                                                        Insumos!I:I,
                                                        0)
                                                )="Comissionamento",
                                                INDEX(
                                                    Insumos!F:F,
                                                    MATCH(
                                                        A834&amp;B834,
                                                        Insumos!I:I,
                                                        0)
                                                ),
                                                0
                                            ),
                                            "Não encontrado"),
                                        IFERROR(
                                            INDEX(U:U,
                                                MATCH(
                                                    A834&amp;B834,AG:AG,
                                                    0)
                                            ),
                                            "Não encontrado")
                                    )</f>
        <v>0</v>
      </c>
      <c r="U834" s="64">
        <f t="shared" si="471"/>
        <v>0</v>
      </c>
      <c r="V834" s="64">
        <f>IF(
                        C834="INSUMO",
                                        IFERROR(
                                            IF(
                                                INDEX(
                                                    Insumos!C:C,
                                                    MATCH(
                                                        A834&amp;B834,
                                                        Insumos!I:I,
                                                        0)
                                                )="Verba",
                                                INDEX(
                                                    Insumos!F:F,
                                                    MATCH(
                                                        A834&amp;B834,
                                                        Insumos!I:I,
                                                        0)
                                                ),
                                                0
                                            ),
                                            "Não encontrado"),
                                        IFERROR(
                                            INDEX(W:W,
                                                MATCH(
                                                    A834&amp;B834,AG:AG,
                                                    0)
                                            ),
                                            "Não encontrado")
                                    )</f>
        <v>0</v>
      </c>
      <c r="W834" s="64">
        <f t="shared" si="472"/>
        <v>0</v>
      </c>
      <c r="X834" s="64">
        <f>IF(
                        C834="INSUMO",
                                        IFERROR(
                                            IF(
                                                INDEX(
                                                    Insumos!C:C,
                                                    MATCH(
                                                        A834&amp;B834,
                                                        Insumos!I:I,
                                                        0)
                                                )="Outro",
                                                INDEX(
                                                    Insumos!F:F,
                                                    MATCH(
                                                        A834&amp;B834,
                                                        Insumos!I:I,
                                                        0)
                                                ),
                                                0
                                            ),
                                            "Não encontrado"),
                                        IFERROR(
                                            INDEX(Y:Y,
                                                MATCH(
                                                    A834&amp;B834,AG:AG,
                                                    0)
                                            ),
                                            "Não encontrado")
                                    )</f>
        <v>0.98</v>
      </c>
      <c r="Y834" s="64">
        <f t="shared" si="473"/>
        <v>0.98</v>
      </c>
      <c r="Z834" s="64">
        <f>IF(
                            C834="INSUMO",
                            IFERROR(
                                INDEX(
                                    Insumos!F:F,
                                    MATCH(
                                        A834&amp;B834,
                                        Insumos!I:I,
                                        0)
                                ),
                                "Não encontrado"),
                            IFERROR(
                                INDEX(AA:AA,
                                    MATCH(
                                        A834&amp;B834,AG:AG,
                                        0)
                                ),
                                "Não encontrado")
                        )</f>
        <v>0.98</v>
      </c>
      <c r="AA834" s="64">
        <f t="shared" si="474"/>
        <v>0.98</v>
      </c>
      <c r="AB834" s="65"/>
      <c r="AC834" s="65"/>
      <c r="AD834" s="62" t="s">
        <v>39</v>
      </c>
      <c r="AE834" s="66"/>
      <c r="AF834" s="66"/>
    </row>
    <row r="835" spans="1:33" x14ac:dyDescent="0.25">
      <c r="A835" s="137" t="s">
        <v>807</v>
      </c>
      <c r="B835" s="68" t="s">
        <v>38</v>
      </c>
      <c r="C835" s="69" t="s">
        <v>45</v>
      </c>
      <c r="D835" s="70" t="s">
        <v>40</v>
      </c>
      <c r="E835" s="70" t="s">
        <v>808</v>
      </c>
      <c r="F835" s="71" t="s">
        <v>90</v>
      </c>
      <c r="G835" s="71">
        <v>1</v>
      </c>
      <c r="H835" s="72">
        <f>IF(
                        C835="INSUMO",
                                        IFERROR(
                                            IF(
                                                INDEX(
                                                    Insumos!C:C,
                                                    MATCH(
                                                        A835&amp;B835,
                                                        Insumos!I:I,
                                                        0)
                                                )="Material",
                                                INDEX(
                                                    Insumos!F:F,
                                                    MATCH(
                                                        A835&amp;B835,
                                                        Insumos!I:I,
                                                        0)
                                                ),
                                                0
                                            ),
                                            "Não encontrado"),
                                        IFERROR(
                                            INDEX(I:I,
                                                MATCH(
                                                    A835&amp;B835,AG:AG,
                                                    0)
                                            ),
                                            "Não encontrado")
                                    )</f>
        <v>0</v>
      </c>
      <c r="I835" s="72">
        <f t="shared" si="465"/>
        <v>0</v>
      </c>
      <c r="J835" s="72">
        <f t="shared" si="466"/>
        <v>0.01</v>
      </c>
      <c r="K835" s="72">
        <f t="shared" si="466"/>
        <v>0.01</v>
      </c>
      <c r="L835" s="72">
        <f>IF(
                        C835="INSUMO",
                                        IFERROR(
                                            IF(
                                                INDEX(
                                                    Insumos!C:C,
                                                    MATCH(
                                                        A835&amp;B835,
                                                        Insumos!I:I,
                                                        0)
                                                )="Mao_obra",
                                                INDEX(
                                                    Insumos!F:F,
                                                    MATCH(
                                                        A835&amp;B835,
                                                        Insumos!I:I,
                                                        0)
                                                ),
                                                0
                                            ),
                                            "Não encontrado"),
                                        IFERROR(
                                            INDEX(M:M,
                                                MATCH(
                                                    A835&amp;B835,AG:AG,
                                                    0)
                                            ),
                                            "Não encontrado")
                                    )</f>
        <v>0</v>
      </c>
      <c r="M835" s="72">
        <f t="shared" si="467"/>
        <v>0</v>
      </c>
      <c r="N835" s="72">
        <f>IF(
                        C835="INSUMO",
                                        IFERROR(
                                            IF(
                                                INDEX(
                                                    Insumos!C:C,
                                                    MATCH(
                                                        A835&amp;B835,
                                                        Insumos!I:I,
                                                        0)
                                                )="Equipamento",
                                                INDEX(
                                                    Insumos!F:F,
                                                    MATCH(
                                                        A835&amp;B835,
                                                        Insumos!I:I,
                                                        0)
                                                ),
                                                0
                                            ),
                                            "Não encontrado"),
                                        IFERROR(
                                            INDEX(O:O,
                                                MATCH(
                                                    A835&amp;B835,AG:AG,
                                                    0)
                                            ),
                                            "Não encontrado")
                                    )</f>
        <v>0</v>
      </c>
      <c r="O835" s="72">
        <f t="shared" si="468"/>
        <v>0</v>
      </c>
      <c r="P835" s="72">
        <f>IF(
                        C835="INSUMO",
                                        IFERROR(
                                            IF(
                                                INDEX(
                                                    Insumos!C:C,
                                                    MATCH(
                                                        A835&amp;B835,
                                                        Insumos!I:I,
                                                        0)
                                                )="Transporte",
                                                INDEX(
                                                    Insumos!F:F,
                                                    MATCH(
                                                        A835&amp;B835,
                                                        Insumos!I:I,
                                                        0)
                                                ),
                                                0
                                            ),
                                            "Não encontrado"),
                                        IFERROR(
                                            INDEX(Q:Q,
                                                MATCH(
                                                    A835&amp;B835,AG:AG,
                                                    0)
                                            ),
                                            "Não encontrado")
                                    )</f>
        <v>0</v>
      </c>
      <c r="Q835" s="72">
        <f t="shared" si="469"/>
        <v>0</v>
      </c>
      <c r="R835" s="72">
        <f>IF(
                        C835="INSUMO",
                                        IFERROR(
                                            IF(
                                                INDEX(
                                                    Insumos!C:C,
                                                    MATCH(
                                                        A835&amp;B835,
                                                        Insumos!I:I,
                                                        0)
                                                )="Terceirizados",
                                                INDEX(
                                                    Insumos!F:F,
                                                    MATCH(
                                                        A835&amp;B835,
                                                        Insumos!I:I,
                                                        0)
                                                ),
                                                0
                                            ),
                                            "Não encontrado"),
                                        IFERROR(
                                            INDEX(S:S,
                                                MATCH(
                                                    A835&amp;B835,AG:AG,
                                                    0)
                                            ),
                                            "Não encontrado")
                                    )</f>
        <v>0</v>
      </c>
      <c r="S835" s="72">
        <f t="shared" si="470"/>
        <v>0</v>
      </c>
      <c r="T835" s="72">
        <f>IF(
                        C835="INSUMO",
                                        IFERROR(
                                            IF(
                                                INDEX(
                                                    Insumos!C:C,
                                                    MATCH(
                                                        A835&amp;B835,
                                                        Insumos!I:I,
                                                        0)
                                                )="Comissionamento",
                                                INDEX(
                                                    Insumos!F:F,
                                                    MATCH(
                                                        A835&amp;B835,
                                                        Insumos!I:I,
                                                        0)
                                                ),
                                                0
                                            ),
                                            "Não encontrado"),
                                        IFERROR(
                                            INDEX(U:U,
                                                MATCH(
                                                    A835&amp;B835,AG:AG,
                                                    0)
                                            ),
                                            "Não encontrado")
                                    )</f>
        <v>0</v>
      </c>
      <c r="U835" s="72">
        <f t="shared" si="471"/>
        <v>0</v>
      </c>
      <c r="V835" s="72">
        <f>IF(
                        C835="INSUMO",
                                        IFERROR(
                                            IF(
                                                INDEX(
                                                    Insumos!C:C,
                                                    MATCH(
                                                        A835&amp;B835,
                                                        Insumos!I:I,
                                                        0)
                                                )="Verba",
                                                INDEX(
                                                    Insumos!F:F,
                                                    MATCH(
                                                        A835&amp;B835,
                                                        Insumos!I:I,
                                                        0)
                                                ),
                                                0
                                            ),
                                            "Não encontrado"),
                                        IFERROR(
                                            INDEX(W:W,
                                                MATCH(
                                                    A835&amp;B835,AG:AG,
                                                    0)
                                            ),
                                            "Não encontrado")
                                    )</f>
        <v>0</v>
      </c>
      <c r="W835" s="72">
        <f t="shared" si="472"/>
        <v>0</v>
      </c>
      <c r="X835" s="72">
        <f>IF(
                        C835="INSUMO",
                                        IFERROR(
                                            IF(
                                                INDEX(
                                                    Insumos!C:C,
                                                    MATCH(
                                                        A835&amp;B835,
                                                        Insumos!I:I,
                                                        0)
                                                )="Outro",
                                                INDEX(
                                                    Insumos!F:F,
                                                    MATCH(
                                                        A835&amp;B835,
                                                        Insumos!I:I,
                                                        0)
                                                ),
                                                0
                                            ),
                                            "Não encontrado"),
                                        IFERROR(
                                            INDEX(Y:Y,
                                                MATCH(
                                                    A835&amp;B835,AG:AG,
                                                    0)
                                            ),
                                            "Não encontrado")
                                    )</f>
        <v>0.01</v>
      </c>
      <c r="Y835" s="72">
        <f t="shared" si="473"/>
        <v>0.01</v>
      </c>
      <c r="Z835" s="72">
        <f>IF(
                            C835="INSUMO",
                            IFERROR(
                                INDEX(
                                    Insumos!F:F,
                                    MATCH(
                                        A835&amp;B835,
                                        Insumos!I:I,
                                        0)
                                ),
                                "Não encontrado"),
                            IFERROR(
                                INDEX(AA:AA,
                                    MATCH(
                                        A835&amp;B835,AG:AG,
                                        0)
                                ),
                                "Não encontrado")
                        )</f>
        <v>0.01</v>
      </c>
      <c r="AA835" s="72">
        <f t="shared" si="474"/>
        <v>0.01</v>
      </c>
      <c r="AB835" s="73"/>
      <c r="AC835" s="73"/>
      <c r="AD835" s="70" t="s">
        <v>39</v>
      </c>
      <c r="AE835" s="74"/>
      <c r="AF835" s="74"/>
    </row>
    <row r="836" spans="1:33" x14ac:dyDescent="0.25">
      <c r="A836" s="138" t="s">
        <v>881</v>
      </c>
      <c r="B836" s="60" t="s">
        <v>38</v>
      </c>
      <c r="C836" s="61" t="s">
        <v>45</v>
      </c>
      <c r="D836" s="62" t="s">
        <v>40</v>
      </c>
      <c r="E836" s="62" t="s">
        <v>882</v>
      </c>
      <c r="F836" s="63" t="s">
        <v>90</v>
      </c>
      <c r="G836" s="63">
        <v>1</v>
      </c>
      <c r="H836" s="64">
        <f>IF(
                        C836="INSUMO",
                                        IFERROR(
                                            IF(
                                                INDEX(
                                                    Insumos!C:C,
                                                    MATCH(
                                                        A836&amp;B836,
                                                        Insumos!I:I,
                                                        0)
                                                )="Material",
                                                INDEX(
                                                    Insumos!F:F,
                                                    MATCH(
                                                        A836&amp;B836,
                                                        Insumos!I:I,
                                                        0)
                                                ),
                                                0
                                            ),
                                            "Não encontrado"),
                                        IFERROR(
                                            INDEX(I:I,
                                                MATCH(
                                                    A836&amp;B836,AG:AG,
                                                    0)
                                            ),
                                            "Não encontrado")
                                    )</f>
        <v>0</v>
      </c>
      <c r="I836" s="64">
        <f t="shared" si="465"/>
        <v>0</v>
      </c>
      <c r="J836" s="64">
        <f t="shared" si="466"/>
        <v>36.450000000000003</v>
      </c>
      <c r="K836" s="64">
        <f t="shared" si="466"/>
        <v>36.450000000000003</v>
      </c>
      <c r="L836" s="64">
        <f>IF(
                        C836="INSUMO",
                                        IFERROR(
                                            IF(
                                                INDEX(
                                                    Insumos!C:C,
                                                    MATCH(
                                                        A836&amp;B836,
                                                        Insumos!I:I,
                                                        0)
                                                )="Mao_obra",
                                                INDEX(
                                                    Insumos!F:F,
                                                    MATCH(
                                                        A836&amp;B836,
                                                        Insumos!I:I,
                                                        0)
                                                ),
                                                0
                                            ),
                                            "Não encontrado"),
                                        IFERROR(
                                            INDEX(M:M,
                                                MATCH(
                                                    A836&amp;B836,AG:AG,
                                                    0)
                                            ),
                                            "Não encontrado")
                                    )</f>
        <v>36.450000000000003</v>
      </c>
      <c r="M836" s="64">
        <f t="shared" si="467"/>
        <v>36.450000000000003</v>
      </c>
      <c r="N836" s="64">
        <f>IF(
                        C836="INSUMO",
                                        IFERROR(
                                            IF(
                                                INDEX(
                                                    Insumos!C:C,
                                                    MATCH(
                                                        A836&amp;B836,
                                                        Insumos!I:I,
                                                        0)
                                                )="Equipamento",
                                                INDEX(
                                                    Insumos!F:F,
                                                    MATCH(
                                                        A836&amp;B836,
                                                        Insumos!I:I,
                                                        0)
                                                ),
                                                0
                                            ),
                                            "Não encontrado"),
                                        IFERROR(
                                            INDEX(O:O,
                                                MATCH(
                                                    A836&amp;B836,AG:AG,
                                                    0)
                                            ),
                                            "Não encontrado")
                                    )</f>
        <v>0</v>
      </c>
      <c r="O836" s="64">
        <f t="shared" si="468"/>
        <v>0</v>
      </c>
      <c r="P836" s="64">
        <f>IF(
                        C836="INSUMO",
                                        IFERROR(
                                            IF(
                                                INDEX(
                                                    Insumos!C:C,
                                                    MATCH(
                                                        A836&amp;B836,
                                                        Insumos!I:I,
                                                        0)
                                                )="Transporte",
                                                INDEX(
                                                    Insumos!F:F,
                                                    MATCH(
                                                        A836&amp;B836,
                                                        Insumos!I:I,
                                                        0)
                                                ),
                                                0
                                            ),
                                            "Não encontrado"),
                                        IFERROR(
                                            INDEX(Q:Q,
                                                MATCH(
                                                    A836&amp;B836,AG:AG,
                                                    0)
                                            ),
                                            "Não encontrado")
                                    )</f>
        <v>0</v>
      </c>
      <c r="Q836" s="64">
        <f t="shared" si="469"/>
        <v>0</v>
      </c>
      <c r="R836" s="64">
        <f>IF(
                        C836="INSUMO",
                                        IFERROR(
                                            IF(
                                                INDEX(
                                                    Insumos!C:C,
                                                    MATCH(
                                                        A836&amp;B836,
                                                        Insumos!I:I,
                                                        0)
                                                )="Terceirizados",
                                                INDEX(
                                                    Insumos!F:F,
                                                    MATCH(
                                                        A836&amp;B836,
                                                        Insumos!I:I,
                                                        0)
                                                ),
                                                0
                                            ),
                                            "Não encontrado"),
                                        IFERROR(
                                            INDEX(S:S,
                                                MATCH(
                                                    A836&amp;B836,AG:AG,
                                                    0)
                                            ),
                                            "Não encontrado")
                                    )</f>
        <v>0</v>
      </c>
      <c r="S836" s="64">
        <f t="shared" si="470"/>
        <v>0</v>
      </c>
      <c r="T836" s="64">
        <f>IF(
                        C836="INSUMO",
                                        IFERROR(
                                            IF(
                                                INDEX(
                                                    Insumos!C:C,
                                                    MATCH(
                                                        A836&amp;B836,
                                                        Insumos!I:I,
                                                        0)
                                                )="Comissionamento",
                                                INDEX(
                                                    Insumos!F:F,
                                                    MATCH(
                                                        A836&amp;B836,
                                                        Insumos!I:I,
                                                        0)
                                                ),
                                                0
                                            ),
                                            "Não encontrado"),
                                        IFERROR(
                                            INDEX(U:U,
                                                MATCH(
                                                    A836&amp;B836,AG:AG,
                                                    0)
                                            ),
                                            "Não encontrado")
                                    )</f>
        <v>0</v>
      </c>
      <c r="U836" s="64">
        <f t="shared" si="471"/>
        <v>0</v>
      </c>
      <c r="V836" s="64">
        <f>IF(
                        C836="INSUMO",
                                        IFERROR(
                                            IF(
                                                INDEX(
                                                    Insumos!C:C,
                                                    MATCH(
                                                        A836&amp;B836,
                                                        Insumos!I:I,
                                                        0)
                                                )="Verba",
                                                INDEX(
                                                    Insumos!F:F,
                                                    MATCH(
                                                        A836&amp;B836,
                                                        Insumos!I:I,
                                                        0)
                                                ),
                                                0
                                            ),
                                            "Não encontrado"),
                                        IFERROR(
                                            INDEX(W:W,
                                                MATCH(
                                                    A836&amp;B836,AG:AG,
                                                    0)
                                            ),
                                            "Não encontrado")
                                    )</f>
        <v>0</v>
      </c>
      <c r="W836" s="64">
        <f t="shared" si="472"/>
        <v>0</v>
      </c>
      <c r="X836" s="64">
        <f>IF(
                        C836="INSUMO",
                                        IFERROR(
                                            IF(
                                                INDEX(
                                                    Insumos!C:C,
                                                    MATCH(
                                                        A836&amp;B836,
                                                        Insumos!I:I,
                                                        0)
                                                )="Outro",
                                                INDEX(
                                                    Insumos!F:F,
                                                    MATCH(
                                                        A836&amp;B836,
                                                        Insumos!I:I,
                                                        0)
                                                ),
                                                0
                                            ),
                                            "Não encontrado"),
                                        IFERROR(
                                            INDEX(Y:Y,
                                                MATCH(
                                                    A836&amp;B836,AG:AG,
                                                    0)
                                            ),
                                            "Não encontrado")
                                    )</f>
        <v>0</v>
      </c>
      <c r="Y836" s="64">
        <f t="shared" si="473"/>
        <v>0</v>
      </c>
      <c r="Z836" s="64">
        <f>IF(
                            C836="INSUMO",
                            IFERROR(
                                INDEX(
                                    Insumos!F:F,
                                    MATCH(
                                        A836&amp;B836,
                                        Insumos!I:I,
                                        0)
                                ),
                                "Não encontrado"),
                            IFERROR(
                                INDEX(AA:AA,
                                    MATCH(
                                        A836&amp;B836,AG:AG,
                                        0)
                                ),
                                "Não encontrado")
                        )</f>
        <v>36.450000000000003</v>
      </c>
      <c r="AA836" s="64">
        <f t="shared" si="474"/>
        <v>36.450000000000003</v>
      </c>
      <c r="AB836" s="65"/>
      <c r="AC836" s="65"/>
      <c r="AD836" s="62" t="s">
        <v>39</v>
      </c>
      <c r="AE836" s="66"/>
      <c r="AF836" s="66"/>
    </row>
    <row r="837" spans="1:33" x14ac:dyDescent="0.25">
      <c r="A837" s="136" t="s">
        <v>873</v>
      </c>
      <c r="B837" s="51" t="s">
        <v>38</v>
      </c>
      <c r="C837" s="52" t="s">
        <v>39</v>
      </c>
      <c r="D837" s="53" t="s">
        <v>40</v>
      </c>
      <c r="E837" s="53" t="s">
        <v>874</v>
      </c>
      <c r="F837" s="54" t="s">
        <v>90</v>
      </c>
      <c r="G837" s="55"/>
      <c r="H837" s="56"/>
      <c r="I837" s="56">
        <f>SUM(I838:I838)</f>
        <v>57.918699999999994</v>
      </c>
      <c r="J837" s="56"/>
      <c r="K837" s="56">
        <f>SUM(K838:K838)</f>
        <v>0</v>
      </c>
      <c r="L837" s="56"/>
      <c r="M837" s="56">
        <f>SUM(M838:M838)</f>
        <v>0</v>
      </c>
      <c r="N837" s="56"/>
      <c r="O837" s="56">
        <f>SUM(O838:O838)</f>
        <v>0</v>
      </c>
      <c r="P837" s="56"/>
      <c r="Q837" s="56">
        <f>SUM(Q838:Q838)</f>
        <v>0</v>
      </c>
      <c r="R837" s="56"/>
      <c r="S837" s="56">
        <f>SUM(S838:S838)</f>
        <v>0</v>
      </c>
      <c r="T837" s="56"/>
      <c r="U837" s="56">
        <f>SUM(U838:U838)</f>
        <v>0</v>
      </c>
      <c r="V837" s="56"/>
      <c r="W837" s="56">
        <f>SUM(W838:W838)</f>
        <v>0</v>
      </c>
      <c r="X837" s="56"/>
      <c r="Y837" s="56">
        <f>SUM(Y838:Y838)</f>
        <v>0</v>
      </c>
      <c r="Z837" s="56"/>
      <c r="AA837" s="56">
        <f>SUM(AA838:AA838)</f>
        <v>57.918699999999994</v>
      </c>
      <c r="AB837" s="57" t="s">
        <v>39</v>
      </c>
      <c r="AC837" s="57"/>
      <c r="AD837" s="53" t="s">
        <v>39</v>
      </c>
      <c r="AE837" s="58" t="s">
        <v>39</v>
      </c>
      <c r="AF837" s="58" t="s">
        <v>845</v>
      </c>
      <c r="AG837" t="str">
        <f>A837&amp;B837&amp;C837</f>
        <v>53786SINAPI</v>
      </c>
    </row>
    <row r="838" spans="1:33" x14ac:dyDescent="0.25">
      <c r="A838" s="137" t="s">
        <v>883</v>
      </c>
      <c r="B838" s="68" t="s">
        <v>38</v>
      </c>
      <c r="C838" s="69" t="s">
        <v>45</v>
      </c>
      <c r="D838" s="70" t="s">
        <v>40</v>
      </c>
      <c r="E838" s="70" t="s">
        <v>884</v>
      </c>
      <c r="F838" s="71" t="s">
        <v>132</v>
      </c>
      <c r="G838" s="71">
        <v>8.5299999999999994</v>
      </c>
      <c r="H838" s="72">
        <f>IF(
                        C838="INSUMO",
                                        IFERROR(
                                            IF(
                                                INDEX(
                                                    Insumos!C:C,
                                                    MATCH(
                                                        A838&amp;B838,
                                                        Insumos!I:I,
                                                        0)
                                                )="Material",
                                                INDEX(
                                                    Insumos!F:F,
                                                    MATCH(
                                                        A838&amp;B838,
                                                        Insumos!I:I,
                                                        0)
                                                ),
                                                0
                                            ),
                                            "Não encontrado"),
                                        IFERROR(
                                            INDEX(I:I,
                                                MATCH(
                                                    A838&amp;B838,AG:AG,
                                                    0)
                                            ),
                                            "Não encontrado")
                                    )</f>
        <v>6.79</v>
      </c>
      <c r="I838" s="72">
        <f>H838*G838/1</f>
        <v>57.918699999999994</v>
      </c>
      <c r="J838" s="72">
        <f>T838 + N838 + L838 + X838 + R838 + P838 + V838</f>
        <v>0</v>
      </c>
      <c r="K838" s="72">
        <f>U838 + O838 + M838 + Y838 + S838 + Q838 + W838</f>
        <v>0</v>
      </c>
      <c r="L838" s="72">
        <f>IF(
                        C838="INSUMO",
                                        IFERROR(
                                            IF(
                                                INDEX(
                                                    Insumos!C:C,
                                                    MATCH(
                                                        A838&amp;B838,
                                                        Insumos!I:I,
                                                        0)
                                                )="Mao_obra",
                                                INDEX(
                                                    Insumos!F:F,
                                                    MATCH(
                                                        A838&amp;B838,
                                                        Insumos!I:I,
                                                        0)
                                                ),
                                                0
                                            ),
                                            "Não encontrado"),
                                        IFERROR(
                                            INDEX(M:M,
                                                MATCH(
                                                    A838&amp;B838,AG:AG,
                                                    0)
                                            ),
                                            "Não encontrado")
                                    )</f>
        <v>0</v>
      </c>
      <c r="M838" s="72">
        <f>L838*G838/1</f>
        <v>0</v>
      </c>
      <c r="N838" s="72">
        <f>IF(
                        C838="INSUMO",
                                        IFERROR(
                                            IF(
                                                INDEX(
                                                    Insumos!C:C,
                                                    MATCH(
                                                        A838&amp;B838,
                                                        Insumos!I:I,
                                                        0)
                                                )="Equipamento",
                                                INDEX(
                                                    Insumos!F:F,
                                                    MATCH(
                                                        A838&amp;B838,
                                                        Insumos!I:I,
                                                        0)
                                                ),
                                                0
                                            ),
                                            "Não encontrado"),
                                        IFERROR(
                                            INDEX(O:O,
                                                MATCH(
                                                    A838&amp;B838,AG:AG,
                                                    0)
                                            ),
                                            "Não encontrado")
                                    )</f>
        <v>0</v>
      </c>
      <c r="O838" s="72">
        <f>N838*G838/1</f>
        <v>0</v>
      </c>
      <c r="P838" s="72">
        <f>IF(
                        C838="INSUMO",
                                        IFERROR(
                                            IF(
                                                INDEX(
                                                    Insumos!C:C,
                                                    MATCH(
                                                        A838&amp;B838,
                                                        Insumos!I:I,
                                                        0)
                                                )="Transporte",
                                                INDEX(
                                                    Insumos!F:F,
                                                    MATCH(
                                                        A838&amp;B838,
                                                        Insumos!I:I,
                                                        0)
                                                ),
                                                0
                                            ),
                                            "Não encontrado"),
                                        IFERROR(
                                            INDEX(Q:Q,
                                                MATCH(
                                                    A838&amp;B838,AG:AG,
                                                    0)
                                            ),
                                            "Não encontrado")
                                    )</f>
        <v>0</v>
      </c>
      <c r="Q838" s="72">
        <f>P838*G838/1</f>
        <v>0</v>
      </c>
      <c r="R838" s="72">
        <f>IF(
                        C838="INSUMO",
                                        IFERROR(
                                            IF(
                                                INDEX(
                                                    Insumos!C:C,
                                                    MATCH(
                                                        A838&amp;B838,
                                                        Insumos!I:I,
                                                        0)
                                                )="Terceirizados",
                                                INDEX(
                                                    Insumos!F:F,
                                                    MATCH(
                                                        A838&amp;B838,
                                                        Insumos!I:I,
                                                        0)
                                                ),
                                                0
                                            ),
                                            "Não encontrado"),
                                        IFERROR(
                                            INDEX(S:S,
                                                MATCH(
                                                    A838&amp;B838,AG:AG,
                                                    0)
                                            ),
                                            "Não encontrado")
                                    )</f>
        <v>0</v>
      </c>
      <c r="S838" s="72">
        <f>R838*G838/1</f>
        <v>0</v>
      </c>
      <c r="T838" s="72">
        <f>IF(
                        C838="INSUMO",
                                        IFERROR(
                                            IF(
                                                INDEX(
                                                    Insumos!C:C,
                                                    MATCH(
                                                        A838&amp;B838,
                                                        Insumos!I:I,
                                                        0)
                                                )="Comissionamento",
                                                INDEX(
                                                    Insumos!F:F,
                                                    MATCH(
                                                        A838&amp;B838,
                                                        Insumos!I:I,
                                                        0)
                                                ),
                                                0
                                            ),
                                            "Não encontrado"),
                                        IFERROR(
                                            INDEX(U:U,
                                                MATCH(
                                                    A838&amp;B838,AG:AG,
                                                    0)
                                            ),
                                            "Não encontrado")
                                    )</f>
        <v>0</v>
      </c>
      <c r="U838" s="72">
        <f>T838*G838/1</f>
        <v>0</v>
      </c>
      <c r="V838" s="72">
        <f>IF(
                        C838="INSUMO",
                                        IFERROR(
                                            IF(
                                                INDEX(
                                                    Insumos!C:C,
                                                    MATCH(
                                                        A838&amp;B838,
                                                        Insumos!I:I,
                                                        0)
                                                )="Verba",
                                                INDEX(
                                                    Insumos!F:F,
                                                    MATCH(
                                                        A838&amp;B838,
                                                        Insumos!I:I,
                                                        0)
                                                ),
                                                0
                                            ),
                                            "Não encontrado"),
                                        IFERROR(
                                            INDEX(W:W,
                                                MATCH(
                                                    A838&amp;B838,AG:AG,
                                                    0)
                                            ),
                                            "Não encontrado")
                                    )</f>
        <v>0</v>
      </c>
      <c r="W838" s="72">
        <f>V838*G838/1</f>
        <v>0</v>
      </c>
      <c r="X838" s="72">
        <f>IF(
                        C838="INSUMO",
                                        IFERROR(
                                            IF(
                                                INDEX(
                                                    Insumos!C:C,
                                                    MATCH(
                                                        A838&amp;B838,
                                                        Insumos!I:I,
                                                        0)
                                                )="Outro",
                                                INDEX(
                                                    Insumos!F:F,
                                                    MATCH(
                                                        A838&amp;B838,
                                                        Insumos!I:I,
                                                        0)
                                                ),
                                                0
                                            ),
                                            "Não encontrado"),
                                        IFERROR(
                                            INDEX(Y:Y,
                                                MATCH(
                                                    A838&amp;B838,AG:AG,
                                                    0)
                                            ),
                                            "Não encontrado")
                                    )</f>
        <v>0</v>
      </c>
      <c r="Y838" s="72">
        <f>X838*G838/1</f>
        <v>0</v>
      </c>
      <c r="Z838" s="72">
        <f>IF(
                            C838="INSUMO",
                            IFERROR(
                                INDEX(
                                    Insumos!F:F,
                                    MATCH(
                                        A838&amp;B838,
                                        Insumos!I:I,
                                        0)
                                ),
                                "Não encontrado"),
                            IFERROR(
                                INDEX(AA:AA,
                                    MATCH(
                                        A838&amp;B838,AG:AG,
                                        0)
                                ),
                                "Não encontrado")
                        )</f>
        <v>6.79</v>
      </c>
      <c r="AA838" s="72">
        <f>G838*Z838</f>
        <v>57.918699999999994</v>
      </c>
      <c r="AB838" s="73"/>
      <c r="AC838" s="73"/>
      <c r="AD838" s="70" t="s">
        <v>39</v>
      </c>
      <c r="AE838" s="74"/>
      <c r="AF838" s="74"/>
    </row>
    <row r="839" spans="1:33" x14ac:dyDescent="0.25">
      <c r="A839" s="136" t="s">
        <v>875</v>
      </c>
      <c r="B839" s="51" t="s">
        <v>38</v>
      </c>
      <c r="C839" s="52" t="s">
        <v>39</v>
      </c>
      <c r="D839" s="53" t="s">
        <v>40</v>
      </c>
      <c r="E839" s="53" t="s">
        <v>876</v>
      </c>
      <c r="F839" s="54" t="s">
        <v>90</v>
      </c>
      <c r="G839" s="55"/>
      <c r="H839" s="56"/>
      <c r="I839" s="56">
        <f>SUM(I840:I840)</f>
        <v>0</v>
      </c>
      <c r="J839" s="56"/>
      <c r="K839" s="56">
        <f>SUM(K840:K840)</f>
        <v>30.475607399999998</v>
      </c>
      <c r="L839" s="56"/>
      <c r="M839" s="56">
        <f>SUM(M840:M840)</f>
        <v>0</v>
      </c>
      <c r="N839" s="56"/>
      <c r="O839" s="56">
        <f>SUM(O840:O840)</f>
        <v>30.475607399999998</v>
      </c>
      <c r="P839" s="56"/>
      <c r="Q839" s="56">
        <f>SUM(Q840:Q840)</f>
        <v>0</v>
      </c>
      <c r="R839" s="56"/>
      <c r="S839" s="56">
        <f>SUM(S840:S840)</f>
        <v>0</v>
      </c>
      <c r="T839" s="56"/>
      <c r="U839" s="56">
        <f>SUM(U840:U840)</f>
        <v>0</v>
      </c>
      <c r="V839" s="56"/>
      <c r="W839" s="56">
        <f>SUM(W840:W840)</f>
        <v>0</v>
      </c>
      <c r="X839" s="56"/>
      <c r="Y839" s="56">
        <f>SUM(Y840:Y840)</f>
        <v>0</v>
      </c>
      <c r="Z839" s="56"/>
      <c r="AA839" s="56">
        <f>SUM(AA840:AA840)</f>
        <v>30.475607399999998</v>
      </c>
      <c r="AB839" s="57" t="s">
        <v>39</v>
      </c>
      <c r="AC839" s="57"/>
      <c r="AD839" s="53" t="s">
        <v>39</v>
      </c>
      <c r="AE839" s="58" t="s">
        <v>39</v>
      </c>
      <c r="AF839" s="58" t="s">
        <v>845</v>
      </c>
      <c r="AG839" t="str">
        <f>A839&amp;B839&amp;C839</f>
        <v>5664SINAPI</v>
      </c>
    </row>
    <row r="840" spans="1:33" x14ac:dyDescent="0.25">
      <c r="A840" s="137" t="s">
        <v>877</v>
      </c>
      <c r="B840" s="68" t="s">
        <v>38</v>
      </c>
      <c r="C840" s="69" t="s">
        <v>45</v>
      </c>
      <c r="D840" s="70" t="s">
        <v>40</v>
      </c>
      <c r="E840" s="70" t="s">
        <v>878</v>
      </c>
      <c r="F840" s="71" t="s">
        <v>78</v>
      </c>
      <c r="G840" s="71">
        <v>6.9999999999999994E-5</v>
      </c>
      <c r="H840" s="72">
        <f>IF(
                        C840="INSUMO",
                                        IFERROR(
                                            IF(
                                                INDEX(
                                                    Insumos!C:C,
                                                    MATCH(
                                                        A840&amp;B840,
                                                        Insumos!I:I,
                                                        0)
                                                )="Material",
                                                INDEX(
                                                    Insumos!F:F,
                                                    MATCH(
                                                        A840&amp;B840,
                                                        Insumos!I:I,
                                                        0)
                                                ),
                                                0
                                            ),
                                            "Não encontrado"),
                                        IFERROR(
                                            INDEX(I:I,
                                                MATCH(
                                                    A840&amp;B840,AG:AG,
                                                    0)
                                            ),
                                            "Não encontrado")
                                    )</f>
        <v>0</v>
      </c>
      <c r="I840" s="72">
        <f>H840*G840/1</f>
        <v>0</v>
      </c>
      <c r="J840" s="72">
        <f>T840 + N840 + L840 + X840 + R840 + P840 + V840</f>
        <v>435365.82</v>
      </c>
      <c r="K840" s="72">
        <f>U840 + O840 + M840 + Y840 + S840 + Q840 + W840</f>
        <v>30.475607399999998</v>
      </c>
      <c r="L840" s="72">
        <f>IF(
                        C840="INSUMO",
                                        IFERROR(
                                            IF(
                                                INDEX(
                                                    Insumos!C:C,
                                                    MATCH(
                                                        A840&amp;B840,
                                                        Insumos!I:I,
                                                        0)
                                                )="Mao_obra",
                                                INDEX(
                                                    Insumos!F:F,
                                                    MATCH(
                                                        A840&amp;B840,
                                                        Insumos!I:I,
                                                        0)
                                                ),
                                                0
                                            ),
                                            "Não encontrado"),
                                        IFERROR(
                                            INDEX(M:M,
                                                MATCH(
                                                    A840&amp;B840,AG:AG,
                                                    0)
                                            ),
                                            "Não encontrado")
                                    )</f>
        <v>0</v>
      </c>
      <c r="M840" s="72">
        <f>L840*G840/1</f>
        <v>0</v>
      </c>
      <c r="N840" s="72">
        <f>IF(
                        C840="INSUMO",
                                        IFERROR(
                                            IF(
                                                INDEX(
                                                    Insumos!C:C,
                                                    MATCH(
                                                        A840&amp;B840,
                                                        Insumos!I:I,
                                                        0)
                                                )="Equipamento",
                                                INDEX(
                                                    Insumos!F:F,
                                                    MATCH(
                                                        A840&amp;B840,
                                                        Insumos!I:I,
                                                        0)
                                                ),
                                                0
                                            ),
                                            "Não encontrado"),
                                        IFERROR(
                                            INDEX(O:O,
                                                MATCH(
                                                    A840&amp;B840,AG:AG,
                                                    0)
                                            ),
                                            "Não encontrado")
                                    )</f>
        <v>435365.82</v>
      </c>
      <c r="O840" s="72">
        <f>N840*G840/1</f>
        <v>30.475607399999998</v>
      </c>
      <c r="P840" s="72">
        <f>IF(
                        C840="INSUMO",
                                        IFERROR(
                                            IF(
                                                INDEX(
                                                    Insumos!C:C,
                                                    MATCH(
                                                        A840&amp;B840,
                                                        Insumos!I:I,
                                                        0)
                                                )="Transporte",
                                                INDEX(
                                                    Insumos!F:F,
                                                    MATCH(
                                                        A840&amp;B840,
                                                        Insumos!I:I,
                                                        0)
                                                ),
                                                0
                                            ),
                                            "Não encontrado"),
                                        IFERROR(
                                            INDEX(Q:Q,
                                                MATCH(
                                                    A840&amp;B840,AG:AG,
                                                    0)
                                            ),
                                            "Não encontrado")
                                    )</f>
        <v>0</v>
      </c>
      <c r="Q840" s="72">
        <f>P840*G840/1</f>
        <v>0</v>
      </c>
      <c r="R840" s="72">
        <f>IF(
                        C840="INSUMO",
                                        IFERROR(
                                            IF(
                                                INDEX(
                                                    Insumos!C:C,
                                                    MATCH(
                                                        A840&amp;B840,
                                                        Insumos!I:I,
                                                        0)
                                                )="Terceirizados",
                                                INDEX(
                                                    Insumos!F:F,
                                                    MATCH(
                                                        A840&amp;B840,
                                                        Insumos!I:I,
                                                        0)
                                                ),
                                                0
                                            ),
                                            "Não encontrado"),
                                        IFERROR(
                                            INDEX(S:S,
                                                MATCH(
                                                    A840&amp;B840,AG:AG,
                                                    0)
                                            ),
                                            "Não encontrado")
                                    )</f>
        <v>0</v>
      </c>
      <c r="S840" s="72">
        <f>R840*G840/1</f>
        <v>0</v>
      </c>
      <c r="T840" s="72">
        <f>IF(
                        C840="INSUMO",
                                        IFERROR(
                                            IF(
                                                INDEX(
                                                    Insumos!C:C,
                                                    MATCH(
                                                        A840&amp;B840,
                                                        Insumos!I:I,
                                                        0)
                                                )="Comissionamento",
                                                INDEX(
                                                    Insumos!F:F,
                                                    MATCH(
                                                        A840&amp;B840,
                                                        Insumos!I:I,
                                                        0)
                                                ),
                                                0
                                            ),
                                            "Não encontrado"),
                                        IFERROR(
                                            INDEX(U:U,
                                                MATCH(
                                                    A840&amp;B840,AG:AG,
                                                    0)
                                            ),
                                            "Não encontrado")
                                    )</f>
        <v>0</v>
      </c>
      <c r="U840" s="72">
        <f>T840*G840/1</f>
        <v>0</v>
      </c>
      <c r="V840" s="72">
        <f>IF(
                        C840="INSUMO",
                                        IFERROR(
                                            IF(
                                                INDEX(
                                                    Insumos!C:C,
                                                    MATCH(
                                                        A840&amp;B840,
                                                        Insumos!I:I,
                                                        0)
                                                )="Verba",
                                                INDEX(
                                                    Insumos!F:F,
                                                    MATCH(
                                                        A840&amp;B840,
                                                        Insumos!I:I,
                                                        0)
                                                ),
                                                0
                                            ),
                                            "Não encontrado"),
                                        IFERROR(
                                            INDEX(W:W,
                                                MATCH(
                                                    A840&amp;B840,AG:AG,
                                                    0)
                                            ),
                                            "Não encontrado")
                                    )</f>
        <v>0</v>
      </c>
      <c r="W840" s="72">
        <f>V840*G840/1</f>
        <v>0</v>
      </c>
      <c r="X840" s="72">
        <f>IF(
                        C840="INSUMO",
                                        IFERROR(
                                            IF(
                                                INDEX(
                                                    Insumos!C:C,
                                                    MATCH(
                                                        A840&amp;B840,
                                                        Insumos!I:I,
                                                        0)
                                                )="Outro",
                                                INDEX(
                                                    Insumos!F:F,
                                                    MATCH(
                                                        A840&amp;B840,
                                                        Insumos!I:I,
                                                        0)
                                                ),
                                                0
                                            ),
                                            "Não encontrado"),
                                        IFERROR(
                                            INDEX(Y:Y,
                                                MATCH(
                                                    A840&amp;B840,AG:AG,
                                                    0)
                                            ),
                                            "Não encontrado")
                                    )</f>
        <v>0</v>
      </c>
      <c r="Y840" s="72">
        <f>X840*G840/1</f>
        <v>0</v>
      </c>
      <c r="Z840" s="72">
        <f>IF(
                            C840="INSUMO",
                            IFERROR(
                                INDEX(
                                    Insumos!F:F,
                                    MATCH(
                                        A840&amp;B840,
                                        Insumos!I:I,
                                        0)
                                ),
                                "Não encontrado"),
                            IFERROR(
                                INDEX(AA:AA,
                                    MATCH(
                                        A840&amp;B840,AG:AG,
                                        0)
                                ),
                                "Não encontrado")
                        )</f>
        <v>435365.82</v>
      </c>
      <c r="AA840" s="72">
        <f>G840*Z840</f>
        <v>30.475607399999998</v>
      </c>
      <c r="AB840" s="73"/>
      <c r="AC840" s="73"/>
      <c r="AD840" s="70" t="s">
        <v>39</v>
      </c>
      <c r="AE840" s="74"/>
      <c r="AF840" s="74"/>
    </row>
    <row r="841" spans="1:33" x14ac:dyDescent="0.25">
      <c r="A841" s="136" t="s">
        <v>879</v>
      </c>
      <c r="B841" s="51" t="s">
        <v>38</v>
      </c>
      <c r="C841" s="52" t="s">
        <v>39</v>
      </c>
      <c r="D841" s="53" t="s">
        <v>40</v>
      </c>
      <c r="E841" s="53" t="s">
        <v>880</v>
      </c>
      <c r="F841" s="54" t="s">
        <v>90</v>
      </c>
      <c r="G841" s="55"/>
      <c r="H841" s="56"/>
      <c r="I841" s="56">
        <f>SUM(I842:I842)</f>
        <v>0</v>
      </c>
      <c r="J841" s="56"/>
      <c r="K841" s="56">
        <f>SUM(K842:K842)</f>
        <v>0.42063300000000003</v>
      </c>
      <c r="L841" s="56"/>
      <c r="M841" s="56">
        <f>SUM(M842:M842)</f>
        <v>0.42063300000000003</v>
      </c>
      <c r="N841" s="56"/>
      <c r="O841" s="56">
        <f>SUM(O842:O842)</f>
        <v>0</v>
      </c>
      <c r="P841" s="56"/>
      <c r="Q841" s="56">
        <f>SUM(Q842:Q842)</f>
        <v>0</v>
      </c>
      <c r="R841" s="56"/>
      <c r="S841" s="56">
        <f>SUM(S842:S842)</f>
        <v>0</v>
      </c>
      <c r="T841" s="56"/>
      <c r="U841" s="56">
        <f>SUM(U842:U842)</f>
        <v>0</v>
      </c>
      <c r="V841" s="56"/>
      <c r="W841" s="56">
        <f>SUM(W842:W842)</f>
        <v>0</v>
      </c>
      <c r="X841" s="56"/>
      <c r="Y841" s="56">
        <f>SUM(Y842:Y842)</f>
        <v>0</v>
      </c>
      <c r="Z841" s="56"/>
      <c r="AA841" s="56">
        <f>SUM(AA842:AA842)</f>
        <v>0.42063300000000003</v>
      </c>
      <c r="AB841" s="57" t="s">
        <v>39</v>
      </c>
      <c r="AC841" s="57"/>
      <c r="AD841" s="53" t="s">
        <v>39</v>
      </c>
      <c r="AE841" s="58" t="s">
        <v>39</v>
      </c>
      <c r="AF841" s="58" t="s">
        <v>43</v>
      </c>
      <c r="AG841" t="str">
        <f>A841&amp;B841&amp;C841</f>
        <v>95357SINAPI</v>
      </c>
    </row>
    <row r="842" spans="1:33" x14ac:dyDescent="0.25">
      <c r="A842" s="137" t="s">
        <v>881</v>
      </c>
      <c r="B842" s="68" t="s">
        <v>38</v>
      </c>
      <c r="C842" s="69" t="s">
        <v>45</v>
      </c>
      <c r="D842" s="70" t="s">
        <v>40</v>
      </c>
      <c r="E842" s="70" t="s">
        <v>882</v>
      </c>
      <c r="F842" s="71" t="s">
        <v>90</v>
      </c>
      <c r="G842" s="71">
        <v>1.154E-2</v>
      </c>
      <c r="H842" s="72">
        <f>IF(
                        C842="INSUMO",
                                        IFERROR(
                                            IF(
                                                INDEX(
                                                    Insumos!C:C,
                                                    MATCH(
                                                        A842&amp;B842,
                                                        Insumos!I:I,
                                                        0)
                                                )="Material",
                                                INDEX(
                                                    Insumos!F:F,
                                                    MATCH(
                                                        A842&amp;B842,
                                                        Insumos!I:I,
                                                        0)
                                                ),
                                                0
                                            ),
                                            "Não encontrado"),
                                        IFERROR(
                                            INDEX(I:I,
                                                MATCH(
                                                    A842&amp;B842,AG:AG,
                                                    0)
                                            ),
                                            "Não encontrado")
                                    )</f>
        <v>0</v>
      </c>
      <c r="I842" s="72">
        <f>H842*G842/1</f>
        <v>0</v>
      </c>
      <c r="J842" s="72">
        <f>T842 + N842 + L842 + X842 + R842 + P842 + V842</f>
        <v>36.450000000000003</v>
      </c>
      <c r="K842" s="72">
        <f>U842 + O842 + M842 + Y842 + S842 + Q842 + W842</f>
        <v>0.42063300000000003</v>
      </c>
      <c r="L842" s="72">
        <f>IF(
                        C842="INSUMO",
                                        IFERROR(
                                            IF(
                                                INDEX(
                                                    Insumos!C:C,
                                                    MATCH(
                                                        A842&amp;B842,
                                                        Insumos!I:I,
                                                        0)
                                                )="Mao_obra",
                                                INDEX(
                                                    Insumos!F:F,
                                                    MATCH(
                                                        A842&amp;B842,
                                                        Insumos!I:I,
                                                        0)
                                                ),
                                                0
                                            ),
                                            "Não encontrado"),
                                        IFERROR(
                                            INDEX(M:M,
                                                MATCH(
                                                    A842&amp;B842,AG:AG,
                                                    0)
                                            ),
                                            "Não encontrado")
                                    )</f>
        <v>36.450000000000003</v>
      </c>
      <c r="M842" s="72">
        <f>L842*G842/1</f>
        <v>0.42063300000000003</v>
      </c>
      <c r="N842" s="72">
        <f>IF(
                        C842="INSUMO",
                                        IFERROR(
                                            IF(
                                                INDEX(
                                                    Insumos!C:C,
                                                    MATCH(
                                                        A842&amp;B842,
                                                        Insumos!I:I,
                                                        0)
                                                )="Equipamento",
                                                INDEX(
                                                    Insumos!F:F,
                                                    MATCH(
                                                        A842&amp;B842,
                                                        Insumos!I:I,
                                                        0)
                                                ),
                                                0
                                            ),
                                            "Não encontrado"),
                                        IFERROR(
                                            INDEX(O:O,
                                                MATCH(
                                                    A842&amp;B842,AG:AG,
                                                    0)
                                            ),
                                            "Não encontrado")
                                    )</f>
        <v>0</v>
      </c>
      <c r="O842" s="72">
        <f>N842*G842/1</f>
        <v>0</v>
      </c>
      <c r="P842" s="72">
        <f>IF(
                        C842="INSUMO",
                                        IFERROR(
                                            IF(
                                                INDEX(
                                                    Insumos!C:C,
                                                    MATCH(
                                                        A842&amp;B842,
                                                        Insumos!I:I,
                                                        0)
                                                )="Transporte",
                                                INDEX(
                                                    Insumos!F:F,
                                                    MATCH(
                                                        A842&amp;B842,
                                                        Insumos!I:I,
                                                        0)
                                                ),
                                                0
                                            ),
                                            "Não encontrado"),
                                        IFERROR(
                                            INDEX(Q:Q,
                                                MATCH(
                                                    A842&amp;B842,AG:AG,
                                                    0)
                                            ),
                                            "Não encontrado")
                                    )</f>
        <v>0</v>
      </c>
      <c r="Q842" s="72">
        <f>P842*G842/1</f>
        <v>0</v>
      </c>
      <c r="R842" s="72">
        <f>IF(
                        C842="INSUMO",
                                        IFERROR(
                                            IF(
                                                INDEX(
                                                    Insumos!C:C,
                                                    MATCH(
                                                        A842&amp;B842,
                                                        Insumos!I:I,
                                                        0)
                                                )="Terceirizados",
                                                INDEX(
                                                    Insumos!F:F,
                                                    MATCH(
                                                        A842&amp;B842,
                                                        Insumos!I:I,
                                                        0)
                                                ),
                                                0
                                            ),
                                            "Não encontrado"),
                                        IFERROR(
                                            INDEX(S:S,
                                                MATCH(
                                                    A842&amp;B842,AG:AG,
                                                    0)
                                            ),
                                            "Não encontrado")
                                    )</f>
        <v>0</v>
      </c>
      <c r="S842" s="72">
        <f>R842*G842/1</f>
        <v>0</v>
      </c>
      <c r="T842" s="72">
        <f>IF(
                        C842="INSUMO",
                                        IFERROR(
                                            IF(
                                                INDEX(
                                                    Insumos!C:C,
                                                    MATCH(
                                                        A842&amp;B842,
                                                        Insumos!I:I,
                                                        0)
                                                )="Comissionamento",
                                                INDEX(
                                                    Insumos!F:F,
                                                    MATCH(
                                                        A842&amp;B842,
                                                        Insumos!I:I,
                                                        0)
                                                ),
                                                0
                                            ),
                                            "Não encontrado"),
                                        IFERROR(
                                            INDEX(U:U,
                                                MATCH(
                                                    A842&amp;B842,AG:AG,
                                                    0)
                                            ),
                                            "Não encontrado")
                                    )</f>
        <v>0</v>
      </c>
      <c r="U842" s="72">
        <f>T842*G842/1</f>
        <v>0</v>
      </c>
      <c r="V842" s="72">
        <f>IF(
                        C842="INSUMO",
                                        IFERROR(
                                            IF(
                                                INDEX(
                                                    Insumos!C:C,
                                                    MATCH(
                                                        A842&amp;B842,
                                                        Insumos!I:I,
                                                        0)
                                                )="Verba",
                                                INDEX(
                                                    Insumos!F:F,
                                                    MATCH(
                                                        A842&amp;B842,
                                                        Insumos!I:I,
                                                        0)
                                                ),
                                                0
                                            ),
                                            "Não encontrado"),
                                        IFERROR(
                                            INDEX(W:W,
                                                MATCH(
                                                    A842&amp;B842,AG:AG,
                                                    0)
                                            ),
                                            "Não encontrado")
                                    )</f>
        <v>0</v>
      </c>
      <c r="W842" s="72">
        <f>V842*G842/1</f>
        <v>0</v>
      </c>
      <c r="X842" s="72">
        <f>IF(
                        C842="INSUMO",
                                        IFERROR(
                                            IF(
                                                INDEX(
                                                    Insumos!C:C,
                                                    MATCH(
                                                        A842&amp;B842,
                                                        Insumos!I:I,
                                                        0)
                                                )="Outro",
                                                INDEX(
                                                    Insumos!F:F,
                                                    MATCH(
                                                        A842&amp;B842,
                                                        Insumos!I:I,
                                                        0)
                                                ),
                                                0
                                            ),
                                            "Não encontrado"),
                                        IFERROR(
                                            INDEX(Y:Y,
                                                MATCH(
                                                    A842&amp;B842,AG:AG,
                                                    0)
                                            ),
                                            "Não encontrado")
                                    )</f>
        <v>0</v>
      </c>
      <c r="Y842" s="72">
        <f>X842*G842/1</f>
        <v>0</v>
      </c>
      <c r="Z842" s="72">
        <f>IF(
                            C842="INSUMO",
                            IFERROR(
                                INDEX(
                                    Insumos!F:F,
                                    MATCH(
                                        A842&amp;B842,
                                        Insumos!I:I,
                                        0)
                                ),
                                "Não encontrado"),
                            IFERROR(
                                INDEX(AA:AA,
                                    MATCH(
                                        A842&amp;B842,AG:AG,
                                        0)
                                ),
                                "Não encontrado")
                        )</f>
        <v>36.450000000000003</v>
      </c>
      <c r="AA842" s="72">
        <f>G842*Z842</f>
        <v>0.42063300000000003</v>
      </c>
      <c r="AB842" s="73"/>
      <c r="AC842" s="73"/>
      <c r="AD842" s="70" t="s">
        <v>39</v>
      </c>
      <c r="AE842" s="74"/>
      <c r="AF842" s="74"/>
    </row>
    <row r="843" spans="1:33" x14ac:dyDescent="0.25">
      <c r="A843" s="136" t="s">
        <v>166</v>
      </c>
      <c r="B843" s="51" t="s">
        <v>38</v>
      </c>
      <c r="C843" s="52" t="s">
        <v>39</v>
      </c>
      <c r="D843" s="53" t="s">
        <v>40</v>
      </c>
      <c r="E843" s="53" t="s">
        <v>167</v>
      </c>
      <c r="F843" s="54" t="s">
        <v>90</v>
      </c>
      <c r="G843" s="55"/>
      <c r="H843" s="56"/>
      <c r="I843" s="56">
        <f>SUM(I844:I851)</f>
        <v>0</v>
      </c>
      <c r="J843" s="56"/>
      <c r="K843" s="56">
        <f>SUM(K844:K851)</f>
        <v>38.106879999999997</v>
      </c>
      <c r="L843" s="56"/>
      <c r="M843" s="56">
        <f>SUM(M844:M851)</f>
        <v>33.086880000000001</v>
      </c>
      <c r="N843" s="56"/>
      <c r="O843" s="56">
        <f>SUM(O844:O851)</f>
        <v>0</v>
      </c>
      <c r="P843" s="56"/>
      <c r="Q843" s="56">
        <f>SUM(Q844:Q851)</f>
        <v>0</v>
      </c>
      <c r="R843" s="56"/>
      <c r="S843" s="56">
        <f>SUM(S844:S851)</f>
        <v>0</v>
      </c>
      <c r="T843" s="56"/>
      <c r="U843" s="56">
        <f>SUM(U844:U851)</f>
        <v>0</v>
      </c>
      <c r="V843" s="56"/>
      <c r="W843" s="56">
        <f>SUM(W844:W851)</f>
        <v>0</v>
      </c>
      <c r="X843" s="56"/>
      <c r="Y843" s="56">
        <f>SUM(Y844:Y851)</f>
        <v>5.0199999999999996</v>
      </c>
      <c r="Z843" s="56"/>
      <c r="AA843" s="56">
        <f>SUM(AA844:AA851)</f>
        <v>38.106879999999997</v>
      </c>
      <c r="AB843" s="57" t="s">
        <v>39</v>
      </c>
      <c r="AC843" s="57"/>
      <c r="AD843" s="53" t="s">
        <v>39</v>
      </c>
      <c r="AE843" s="58" t="s">
        <v>39</v>
      </c>
      <c r="AF843" s="58" t="s">
        <v>43</v>
      </c>
      <c r="AG843" t="str">
        <f>A843&amp;B843&amp;C843</f>
        <v>88309SINAPI</v>
      </c>
    </row>
    <row r="844" spans="1:33" x14ac:dyDescent="0.25">
      <c r="A844" s="137" t="s">
        <v>885</v>
      </c>
      <c r="B844" s="68" t="s">
        <v>38</v>
      </c>
      <c r="C844" s="69" t="s">
        <v>86</v>
      </c>
      <c r="D844" s="70" t="s">
        <v>40</v>
      </c>
      <c r="E844" s="70" t="s">
        <v>886</v>
      </c>
      <c r="F844" s="71" t="s">
        <v>90</v>
      </c>
      <c r="G844" s="71">
        <v>1</v>
      </c>
      <c r="H844" s="72">
        <f>IF(
                        C844="INSUMO",
                                        IFERROR(
                                            IF(
                                                INDEX(
                                                    Insumos!C:C,
                                                    MATCH(
                                                        A844&amp;B844,
                                                        Insumos!I:I,
                                                        0)
                                                )="Material",
                                                INDEX(
                                                    Insumos!F:F,
                                                    MATCH(
                                                        A844&amp;B844,
                                                        Insumos!I:I,
                                                        0)
                                                ),
                                                0
                                            ),
                                            "Não encontrado"),
                                        IFERROR(
                                            INDEX(I:I,
                                                MATCH(
                                                    A844&amp;B844,AG:AG,
                                                    0)
                                            ),
                                            "Não encontrado")
                                    )</f>
        <v>0</v>
      </c>
      <c r="I844" s="72">
        <f t="shared" ref="I844:I851" si="475">H844*G844/1</f>
        <v>0</v>
      </c>
      <c r="J844" s="72">
        <f t="shared" ref="J844:K851" si="476">T844 + N844 + L844 + X844 + R844 + P844 + V844</f>
        <v>0.68687999999999994</v>
      </c>
      <c r="K844" s="72">
        <f t="shared" si="476"/>
        <v>0.68687999999999994</v>
      </c>
      <c r="L844" s="72">
        <f>IF(
                        C844="INSUMO",
                                        IFERROR(
                                            IF(
                                                INDEX(
                                                    Insumos!C:C,
                                                    MATCH(
                                                        A844&amp;B844,
                                                        Insumos!I:I,
                                                        0)
                                                )="Mao_obra",
                                                INDEX(
                                                    Insumos!F:F,
                                                    MATCH(
                                                        A844&amp;B844,
                                                        Insumos!I:I,
                                                        0)
                                                ),
                                                0
                                            ),
                                            "Não encontrado"),
                                        IFERROR(
                                            INDEX(M:M,
                                                MATCH(
                                                    A844&amp;B844,AG:AG,
                                                    0)
                                            ),
                                            "Não encontrado")
                                    )</f>
        <v>0.68687999999999994</v>
      </c>
      <c r="M844" s="72">
        <f t="shared" ref="M844:M851" si="477">L844*G844/1</f>
        <v>0.68687999999999994</v>
      </c>
      <c r="N844" s="72">
        <f>IF(
                        C844="INSUMO",
                                        IFERROR(
                                            IF(
                                                INDEX(
                                                    Insumos!C:C,
                                                    MATCH(
                                                        A844&amp;B844,
                                                        Insumos!I:I,
                                                        0)
                                                )="Equipamento",
                                                INDEX(
                                                    Insumos!F:F,
                                                    MATCH(
                                                        A844&amp;B844,
                                                        Insumos!I:I,
                                                        0)
                                                ),
                                                0
                                            ),
                                            "Não encontrado"),
                                        IFERROR(
                                            INDEX(O:O,
                                                MATCH(
                                                    A844&amp;B844,AG:AG,
                                                    0)
                                            ),
                                            "Não encontrado")
                                    )</f>
        <v>0</v>
      </c>
      <c r="O844" s="72">
        <f t="shared" ref="O844:O851" si="478">N844*G844/1</f>
        <v>0</v>
      </c>
      <c r="P844" s="72">
        <f>IF(
                        C844="INSUMO",
                                        IFERROR(
                                            IF(
                                                INDEX(
                                                    Insumos!C:C,
                                                    MATCH(
                                                        A844&amp;B844,
                                                        Insumos!I:I,
                                                        0)
                                                )="Transporte",
                                                INDEX(
                                                    Insumos!F:F,
                                                    MATCH(
                                                        A844&amp;B844,
                                                        Insumos!I:I,
                                                        0)
                                                ),
                                                0
                                            ),
                                            "Não encontrado"),
                                        IFERROR(
                                            INDEX(Q:Q,
                                                MATCH(
                                                    A844&amp;B844,AG:AG,
                                                    0)
                                            ),
                                            "Não encontrado")
                                    )</f>
        <v>0</v>
      </c>
      <c r="Q844" s="72">
        <f t="shared" ref="Q844:Q851" si="479">P844*G844/1</f>
        <v>0</v>
      </c>
      <c r="R844" s="72">
        <f>IF(
                        C844="INSUMO",
                                        IFERROR(
                                            IF(
                                                INDEX(
                                                    Insumos!C:C,
                                                    MATCH(
                                                        A844&amp;B844,
                                                        Insumos!I:I,
                                                        0)
                                                )="Terceirizados",
                                                INDEX(
                                                    Insumos!F:F,
                                                    MATCH(
                                                        A844&amp;B844,
                                                        Insumos!I:I,
                                                        0)
                                                ),
                                                0
                                            ),
                                            "Não encontrado"),
                                        IFERROR(
                                            INDEX(S:S,
                                                MATCH(
                                                    A844&amp;B844,AG:AG,
                                                    0)
                                            ),
                                            "Não encontrado")
                                    )</f>
        <v>0</v>
      </c>
      <c r="S844" s="72">
        <f t="shared" ref="S844:S851" si="480">R844*G844/1</f>
        <v>0</v>
      </c>
      <c r="T844" s="72">
        <f>IF(
                        C844="INSUMO",
                                        IFERROR(
                                            IF(
                                                INDEX(
                                                    Insumos!C:C,
                                                    MATCH(
                                                        A844&amp;B844,
                                                        Insumos!I:I,
                                                        0)
                                                )="Comissionamento",
                                                INDEX(
                                                    Insumos!F:F,
                                                    MATCH(
                                                        A844&amp;B844,
                                                        Insumos!I:I,
                                                        0)
                                                ),
                                                0
                                            ),
                                            "Não encontrado"),
                                        IFERROR(
                                            INDEX(U:U,
                                                MATCH(
                                                    A844&amp;B844,AG:AG,
                                                    0)
                                            ),
                                            "Não encontrado")
                                    )</f>
        <v>0</v>
      </c>
      <c r="U844" s="72">
        <f t="shared" ref="U844:U851" si="481">T844*G844/1</f>
        <v>0</v>
      </c>
      <c r="V844" s="72">
        <f>IF(
                        C844="INSUMO",
                                        IFERROR(
                                            IF(
                                                INDEX(
                                                    Insumos!C:C,
                                                    MATCH(
                                                        A844&amp;B844,
                                                        Insumos!I:I,
                                                        0)
                                                )="Verba",
                                                INDEX(
                                                    Insumos!F:F,
                                                    MATCH(
                                                        A844&amp;B844,
                                                        Insumos!I:I,
                                                        0)
                                                ),
                                                0
                                            ),
                                            "Não encontrado"),
                                        IFERROR(
                                            INDEX(W:W,
                                                MATCH(
                                                    A844&amp;B844,AG:AG,
                                                    0)
                                            ),
                                            "Não encontrado")
                                    )</f>
        <v>0</v>
      </c>
      <c r="W844" s="72">
        <f t="shared" ref="W844:W851" si="482">V844*G844/1</f>
        <v>0</v>
      </c>
      <c r="X844" s="72">
        <f>IF(
                        C844="INSUMO",
                                        IFERROR(
                                            IF(
                                                INDEX(
                                                    Insumos!C:C,
                                                    MATCH(
                                                        A844&amp;B844,
                                                        Insumos!I:I,
                                                        0)
                                                )="Outro",
                                                INDEX(
                                                    Insumos!F:F,
                                                    MATCH(
                                                        A844&amp;B844,
                                                        Insumos!I:I,
                                                        0)
                                                ),
                                                0
                                            ),
                                            "Não encontrado"),
                                        IFERROR(
                                            INDEX(Y:Y,
                                                MATCH(
                                                    A844&amp;B844,AG:AG,
                                                    0)
                                            ),
                                            "Não encontrado")
                                    )</f>
        <v>0</v>
      </c>
      <c r="Y844" s="72">
        <f t="shared" ref="Y844:Y851" si="483">X844*G844/1</f>
        <v>0</v>
      </c>
      <c r="Z844" s="72">
        <f>IF(
                            C844="INSUMO",
                            IFERROR(
                                INDEX(
                                    Insumos!F:F,
                                    MATCH(
                                        A844&amp;B844,
                                        Insumos!I:I,
                                        0)
                                ),
                                "Não encontrado"),
                            IFERROR(
                                INDEX(AA:AA,
                                    MATCH(
                                        A844&amp;B844,AG:AG,
                                        0)
                                ),
                                "Não encontrado")
                        )</f>
        <v>0.68687999999999994</v>
      </c>
      <c r="AA844" s="72">
        <f t="shared" ref="AA844:AA851" si="484">G844*Z844</f>
        <v>0.68687999999999994</v>
      </c>
      <c r="AB844" s="73"/>
      <c r="AC844" s="73"/>
      <c r="AD844" s="70" t="s">
        <v>39</v>
      </c>
      <c r="AE844" s="74"/>
      <c r="AF844" s="74"/>
    </row>
    <row r="845" spans="1:33" x14ac:dyDescent="0.25">
      <c r="A845" s="138" t="s">
        <v>863</v>
      </c>
      <c r="B845" s="60" t="s">
        <v>38</v>
      </c>
      <c r="C845" s="61" t="s">
        <v>45</v>
      </c>
      <c r="D845" s="62" t="s">
        <v>40</v>
      </c>
      <c r="E845" s="62" t="s">
        <v>864</v>
      </c>
      <c r="F845" s="63" t="s">
        <v>90</v>
      </c>
      <c r="G845" s="63">
        <v>1</v>
      </c>
      <c r="H845" s="64">
        <f>IF(
                        C845="INSUMO",
                                        IFERROR(
                                            IF(
                                                INDEX(
                                                    Insumos!C:C,
                                                    MATCH(
                                                        A845&amp;B845,
                                                        Insumos!I:I,
                                                        0)
                                                )="Material",
                                                INDEX(
                                                    Insumos!F:F,
                                                    MATCH(
                                                        A845&amp;B845,
                                                        Insumos!I:I,
                                                        0)
                                                ),
                                                0
                                            ),
                                            "Não encontrado"),
                                        IFERROR(
                                            INDEX(I:I,
                                                MATCH(
                                                    A845&amp;B845,AG:AG,
                                                    0)
                                            ),
                                            "Não encontrado")
                                    )</f>
        <v>0</v>
      </c>
      <c r="I845" s="64">
        <f t="shared" si="475"/>
        <v>0</v>
      </c>
      <c r="J845" s="64">
        <f t="shared" si="476"/>
        <v>1.55</v>
      </c>
      <c r="K845" s="64">
        <f t="shared" si="476"/>
        <v>1.55</v>
      </c>
      <c r="L845" s="64">
        <f>IF(
                        C845="INSUMO",
                                        IFERROR(
                                            IF(
                                                INDEX(
                                                    Insumos!C:C,
                                                    MATCH(
                                                        A845&amp;B845,
                                                        Insumos!I:I,
                                                        0)
                                                )="Mao_obra",
                                                INDEX(
                                                    Insumos!F:F,
                                                    MATCH(
                                                        A845&amp;B845,
                                                        Insumos!I:I,
                                                        0)
                                                ),
                                                0
                                            ),
                                            "Não encontrado"),
                                        IFERROR(
                                            INDEX(M:M,
                                                MATCH(
                                                    A845&amp;B845,AG:AG,
                                                    0)
                                            ),
                                            "Não encontrado")
                                    )</f>
        <v>0</v>
      </c>
      <c r="M845" s="64">
        <f t="shared" si="477"/>
        <v>0</v>
      </c>
      <c r="N845" s="64">
        <f>IF(
                        C845="INSUMO",
                                        IFERROR(
                                            IF(
                                                INDEX(
                                                    Insumos!C:C,
                                                    MATCH(
                                                        A845&amp;B845,
                                                        Insumos!I:I,
                                                        0)
                                                )="Equipamento",
                                                INDEX(
                                                    Insumos!F:F,
                                                    MATCH(
                                                        A845&amp;B845,
                                                        Insumos!I:I,
                                                        0)
                                                ),
                                                0
                                            ),
                                            "Não encontrado"),
                                        IFERROR(
                                            INDEX(O:O,
                                                MATCH(
                                                    A845&amp;B845,AG:AG,
                                                    0)
                                            ),
                                            "Não encontrado")
                                    )</f>
        <v>0</v>
      </c>
      <c r="O845" s="64">
        <f t="shared" si="478"/>
        <v>0</v>
      </c>
      <c r="P845" s="64">
        <f>IF(
                        C845="INSUMO",
                                        IFERROR(
                                            IF(
                                                INDEX(
                                                    Insumos!C:C,
                                                    MATCH(
                                                        A845&amp;B845,
                                                        Insumos!I:I,
                                                        0)
                                                )="Transporte",
                                                INDEX(
                                                    Insumos!F:F,
                                                    MATCH(
                                                        A845&amp;B845,
                                                        Insumos!I:I,
                                                        0)
                                                ),
                                                0
                                            ),
                                            "Não encontrado"),
                                        IFERROR(
                                            INDEX(Q:Q,
                                                MATCH(
                                                    A845&amp;B845,AG:AG,
                                                    0)
                                            ),
                                            "Não encontrado")
                                    )</f>
        <v>0</v>
      </c>
      <c r="Q845" s="64">
        <f t="shared" si="479"/>
        <v>0</v>
      </c>
      <c r="R845" s="64">
        <f>IF(
                        C845="INSUMO",
                                        IFERROR(
                                            IF(
                                                INDEX(
                                                    Insumos!C:C,
                                                    MATCH(
                                                        A845&amp;B845,
                                                        Insumos!I:I,
                                                        0)
                                                )="Terceirizados",
                                                INDEX(
                                                    Insumos!F:F,
                                                    MATCH(
                                                        A845&amp;B845,
                                                        Insumos!I:I,
                                                        0)
                                                ),
                                                0
                                            ),
                                            "Não encontrado"),
                                        IFERROR(
                                            INDEX(S:S,
                                                MATCH(
                                                    A845&amp;B845,AG:AG,
                                                    0)
                                            ),
                                            "Não encontrado")
                                    )</f>
        <v>0</v>
      </c>
      <c r="S845" s="64">
        <f t="shared" si="480"/>
        <v>0</v>
      </c>
      <c r="T845" s="64">
        <f>IF(
                        C845="INSUMO",
                                        IFERROR(
                                            IF(
                                                INDEX(
                                                    Insumos!C:C,
                                                    MATCH(
                                                        A845&amp;B845,
                                                        Insumos!I:I,
                                                        0)
                                                )="Comissionamento",
                                                INDEX(
                                                    Insumos!F:F,
                                                    MATCH(
                                                        A845&amp;B845,
                                                        Insumos!I:I,
                                                        0)
                                                ),
                                                0
                                            ),
                                            "Não encontrado"),
                                        IFERROR(
                                            INDEX(U:U,
                                                MATCH(
                                                    A845&amp;B845,AG:AG,
                                                    0)
                                            ),
                                            "Não encontrado")
                                    )</f>
        <v>0</v>
      </c>
      <c r="U845" s="64">
        <f t="shared" si="481"/>
        <v>0</v>
      </c>
      <c r="V845" s="64">
        <f>IF(
                        C845="INSUMO",
                                        IFERROR(
                                            IF(
                                                INDEX(
                                                    Insumos!C:C,
                                                    MATCH(
                                                        A845&amp;B845,
                                                        Insumos!I:I,
                                                        0)
                                                )="Verba",
                                                INDEX(
                                                    Insumos!F:F,
                                                    MATCH(
                                                        A845&amp;B845,
                                                        Insumos!I:I,
                                                        0)
                                                ),
                                                0
                                            ),
                                            "Não encontrado"),
                                        IFERROR(
                                            INDEX(W:W,
                                                MATCH(
                                                    A845&amp;B845,AG:AG,
                                                    0)
                                            ),
                                            "Não encontrado")
                                    )</f>
        <v>0</v>
      </c>
      <c r="W845" s="64">
        <f t="shared" si="482"/>
        <v>0</v>
      </c>
      <c r="X845" s="64">
        <f>IF(
                        C845="INSUMO",
                                        IFERROR(
                                            IF(
                                                INDEX(
                                                    Insumos!C:C,
                                                    MATCH(
                                                        A845&amp;B845,
                                                        Insumos!I:I,
                                                        0)
                                                )="Outro",
                                                INDEX(
                                                    Insumos!F:F,
                                                    MATCH(
                                                        A845&amp;B845,
                                                        Insumos!I:I,
                                                        0)
                                                ),
                                                0
                                            ),
                                            "Não encontrado"),
                                        IFERROR(
                                            INDEX(Y:Y,
                                                MATCH(
                                                    A845&amp;B845,AG:AG,
                                                    0)
                                            ),
                                            "Não encontrado")
                                    )</f>
        <v>1.55</v>
      </c>
      <c r="Y845" s="64">
        <f t="shared" si="483"/>
        <v>1.55</v>
      </c>
      <c r="Z845" s="64">
        <f>IF(
                            C845="INSUMO",
                            IFERROR(
                                INDEX(
                                    Insumos!F:F,
                                    MATCH(
                                        A845&amp;B845,
                                        Insumos!I:I,
                                        0)
                                ),
                                "Não encontrado"),
                            IFERROR(
                                INDEX(AA:AA,
                                    MATCH(
                                        A845&amp;B845,AG:AG,
                                        0)
                                ),
                                "Não encontrado")
                        )</f>
        <v>1.55</v>
      </c>
      <c r="AA845" s="64">
        <f t="shared" si="484"/>
        <v>1.55</v>
      </c>
      <c r="AB845" s="65"/>
      <c r="AC845" s="65"/>
      <c r="AD845" s="62" t="s">
        <v>39</v>
      </c>
      <c r="AE845" s="66"/>
      <c r="AF845" s="66"/>
    </row>
    <row r="846" spans="1:33" x14ac:dyDescent="0.25">
      <c r="A846" s="137" t="s">
        <v>865</v>
      </c>
      <c r="B846" s="68" t="s">
        <v>38</v>
      </c>
      <c r="C846" s="69" t="s">
        <v>45</v>
      </c>
      <c r="D846" s="70" t="s">
        <v>40</v>
      </c>
      <c r="E846" s="70" t="s">
        <v>866</v>
      </c>
      <c r="F846" s="71" t="s">
        <v>90</v>
      </c>
      <c r="G846" s="71">
        <v>1</v>
      </c>
      <c r="H846" s="72">
        <f>IF(
                        C846="INSUMO",
                                        IFERROR(
                                            IF(
                                                INDEX(
                                                    Insumos!C:C,
                                                    MATCH(
                                                        A846&amp;B846,
                                                        Insumos!I:I,
                                                        0)
                                                )="Material",
                                                INDEX(
                                                    Insumos!F:F,
                                                    MATCH(
                                                        A846&amp;B846,
                                                        Insumos!I:I,
                                                        0)
                                                ),
                                                0
                                            ),
                                            "Não encontrado"),
                                        IFERROR(
                                            INDEX(I:I,
                                                MATCH(
                                                    A846&amp;B846,AG:AG,
                                                    0)
                                            ),
                                            "Não encontrado")
                                    )</f>
        <v>0</v>
      </c>
      <c r="I846" s="72">
        <f t="shared" si="475"/>
        <v>0</v>
      </c>
      <c r="J846" s="72">
        <f t="shared" si="476"/>
        <v>0.72</v>
      </c>
      <c r="K846" s="72">
        <f t="shared" si="476"/>
        <v>0.72</v>
      </c>
      <c r="L846" s="72">
        <f>IF(
                        C846="INSUMO",
                                        IFERROR(
                                            IF(
                                                INDEX(
                                                    Insumos!C:C,
                                                    MATCH(
                                                        A846&amp;B846,
                                                        Insumos!I:I,
                                                        0)
                                                )="Mao_obra",
                                                INDEX(
                                                    Insumos!F:F,
                                                    MATCH(
                                                        A846&amp;B846,
                                                        Insumos!I:I,
                                                        0)
                                                ),
                                                0
                                            ),
                                            "Não encontrado"),
                                        IFERROR(
                                            INDEX(M:M,
                                                MATCH(
                                                    A846&amp;B846,AG:AG,
                                                    0)
                                            ),
                                            "Não encontrado")
                                    )</f>
        <v>0</v>
      </c>
      <c r="M846" s="72">
        <f t="shared" si="477"/>
        <v>0</v>
      </c>
      <c r="N846" s="72">
        <f>IF(
                        C846="INSUMO",
                                        IFERROR(
                                            IF(
                                                INDEX(
                                                    Insumos!C:C,
                                                    MATCH(
                                                        A846&amp;B846,
                                                        Insumos!I:I,
                                                        0)
                                                )="Equipamento",
                                                INDEX(
                                                    Insumos!F:F,
                                                    MATCH(
                                                        A846&amp;B846,
                                                        Insumos!I:I,
                                                        0)
                                                ),
                                                0
                                            ),
                                            "Não encontrado"),
                                        IFERROR(
                                            INDEX(O:O,
                                                MATCH(
                                                    A846&amp;B846,AG:AG,
                                                    0)
                                            ),
                                            "Não encontrado")
                                    )</f>
        <v>0</v>
      </c>
      <c r="O846" s="72">
        <f t="shared" si="478"/>
        <v>0</v>
      </c>
      <c r="P846" s="72">
        <f>IF(
                        C846="INSUMO",
                                        IFERROR(
                                            IF(
                                                INDEX(
                                                    Insumos!C:C,
                                                    MATCH(
                                                        A846&amp;B846,
                                                        Insumos!I:I,
                                                        0)
                                                )="Transporte",
                                                INDEX(
                                                    Insumos!F:F,
                                                    MATCH(
                                                        A846&amp;B846,
                                                        Insumos!I:I,
                                                        0)
                                                ),
                                                0
                                            ),
                                            "Não encontrado"),
                                        IFERROR(
                                            INDEX(Q:Q,
                                                MATCH(
                                                    A846&amp;B846,AG:AG,
                                                    0)
                                            ),
                                            "Não encontrado")
                                    )</f>
        <v>0</v>
      </c>
      <c r="Q846" s="72">
        <f t="shared" si="479"/>
        <v>0</v>
      </c>
      <c r="R846" s="72">
        <f>IF(
                        C846="INSUMO",
                                        IFERROR(
                                            IF(
                                                INDEX(
                                                    Insumos!C:C,
                                                    MATCH(
                                                        A846&amp;B846,
                                                        Insumos!I:I,
                                                        0)
                                                )="Terceirizados",
                                                INDEX(
                                                    Insumos!F:F,
                                                    MATCH(
                                                        A846&amp;B846,
                                                        Insumos!I:I,
                                                        0)
                                                ),
                                                0
                                            ),
                                            "Não encontrado"),
                                        IFERROR(
                                            INDEX(S:S,
                                                MATCH(
                                                    A846&amp;B846,AG:AG,
                                                    0)
                                            ),
                                            "Não encontrado")
                                    )</f>
        <v>0</v>
      </c>
      <c r="S846" s="72">
        <f t="shared" si="480"/>
        <v>0</v>
      </c>
      <c r="T846" s="72">
        <f>IF(
                        C846="INSUMO",
                                        IFERROR(
                                            IF(
                                                INDEX(
                                                    Insumos!C:C,
                                                    MATCH(
                                                        A846&amp;B846,
                                                        Insumos!I:I,
                                                        0)
                                                )="Comissionamento",
                                                INDEX(
                                                    Insumos!F:F,
                                                    MATCH(
                                                        A846&amp;B846,
                                                        Insumos!I:I,
                                                        0)
                                                ),
                                                0
                                            ),
                                            "Não encontrado"),
                                        IFERROR(
                                            INDEX(U:U,
                                                MATCH(
                                                    A846&amp;B846,AG:AG,
                                                    0)
                                            ),
                                            "Não encontrado")
                                    )</f>
        <v>0</v>
      </c>
      <c r="U846" s="72">
        <f t="shared" si="481"/>
        <v>0</v>
      </c>
      <c r="V846" s="72">
        <f>IF(
                        C846="INSUMO",
                                        IFERROR(
                                            IF(
                                                INDEX(
                                                    Insumos!C:C,
                                                    MATCH(
                                                        A846&amp;B846,
                                                        Insumos!I:I,
                                                        0)
                                                )="Verba",
                                                INDEX(
                                                    Insumos!F:F,
                                                    MATCH(
                                                        A846&amp;B846,
                                                        Insumos!I:I,
                                                        0)
                                                ),
                                                0
                                            ),
                                            "Não encontrado"),
                                        IFERROR(
                                            INDEX(W:W,
                                                MATCH(
                                                    A846&amp;B846,AG:AG,
                                                    0)
                                            ),
                                            "Não encontrado")
                                    )</f>
        <v>0</v>
      </c>
      <c r="W846" s="72">
        <f t="shared" si="482"/>
        <v>0</v>
      </c>
      <c r="X846" s="72">
        <f>IF(
                        C846="INSUMO",
                                        IFERROR(
                                            IF(
                                                INDEX(
                                                    Insumos!C:C,
                                                    MATCH(
                                                        A846&amp;B846,
                                                        Insumos!I:I,
                                                        0)
                                                )="Outro",
                                                INDEX(
                                                    Insumos!F:F,
                                                    MATCH(
                                                        A846&amp;B846,
                                                        Insumos!I:I,
                                                        0)
                                                ),
                                                0
                                            ),
                                            "Não encontrado"),
                                        IFERROR(
                                            INDEX(Y:Y,
                                                MATCH(
                                                    A846&amp;B846,AG:AG,
                                                    0)
                                            ),
                                            "Não encontrado")
                                    )</f>
        <v>0.72</v>
      </c>
      <c r="Y846" s="72">
        <f t="shared" si="483"/>
        <v>0.72</v>
      </c>
      <c r="Z846" s="72">
        <f>IF(
                            C846="INSUMO",
                            IFERROR(
                                INDEX(
                                    Insumos!F:F,
                                    MATCH(
                                        A846&amp;B846,
                                        Insumos!I:I,
                                        0)
                                ),
                                "Não encontrado"),
                            IFERROR(
                                INDEX(AA:AA,
                                    MATCH(
                                        A846&amp;B846,AG:AG,
                                        0)
                                ),
                                "Não encontrado")
                        )</f>
        <v>0.72</v>
      </c>
      <c r="AA846" s="72">
        <f t="shared" si="484"/>
        <v>0.72</v>
      </c>
      <c r="AB846" s="73"/>
      <c r="AC846" s="73"/>
      <c r="AD846" s="70" t="s">
        <v>39</v>
      </c>
      <c r="AE846" s="74"/>
      <c r="AF846" s="74"/>
    </row>
    <row r="847" spans="1:33" x14ac:dyDescent="0.25">
      <c r="A847" s="138" t="s">
        <v>801</v>
      </c>
      <c r="B847" s="60" t="s">
        <v>38</v>
      </c>
      <c r="C847" s="61" t="s">
        <v>45</v>
      </c>
      <c r="D847" s="62" t="s">
        <v>40</v>
      </c>
      <c r="E847" s="62" t="s">
        <v>802</v>
      </c>
      <c r="F847" s="63" t="s">
        <v>90</v>
      </c>
      <c r="G847" s="63">
        <v>1</v>
      </c>
      <c r="H847" s="64">
        <f>IF(
                        C847="INSUMO",
                                        IFERROR(
                                            IF(
                                                INDEX(
                                                    Insumos!C:C,
                                                    MATCH(
                                                        A847&amp;B847,
                                                        Insumos!I:I,
                                                        0)
                                                )="Material",
                                                INDEX(
                                                    Insumos!F:F,
                                                    MATCH(
                                                        A847&amp;B847,
                                                        Insumos!I:I,
                                                        0)
                                                ),
                                                0
                                            ),
                                            "Não encontrado"),
                                        IFERROR(
                                            INDEX(I:I,
                                                MATCH(
                                                    A847&amp;B847,AG:AG,
                                                    0)
                                            ),
                                            "Não encontrado")
                                    )</f>
        <v>0</v>
      </c>
      <c r="I847" s="64">
        <f t="shared" si="475"/>
        <v>0</v>
      </c>
      <c r="J847" s="64">
        <f t="shared" si="476"/>
        <v>0.11</v>
      </c>
      <c r="K847" s="64">
        <f t="shared" si="476"/>
        <v>0.11</v>
      </c>
      <c r="L847" s="64">
        <f>IF(
                        C847="INSUMO",
                                        IFERROR(
                                            IF(
                                                INDEX(
                                                    Insumos!C:C,
                                                    MATCH(
                                                        A847&amp;B847,
                                                        Insumos!I:I,
                                                        0)
                                                )="Mao_obra",
                                                INDEX(
                                                    Insumos!F:F,
                                                    MATCH(
                                                        A847&amp;B847,
                                                        Insumos!I:I,
                                                        0)
                                                ),
                                                0
                                            ),
                                            "Não encontrado"),
                                        IFERROR(
                                            INDEX(M:M,
                                                MATCH(
                                                    A847&amp;B847,AG:AG,
                                                    0)
                                            ),
                                            "Não encontrado")
                                    )</f>
        <v>0</v>
      </c>
      <c r="M847" s="64">
        <f t="shared" si="477"/>
        <v>0</v>
      </c>
      <c r="N847" s="64">
        <f>IF(
                        C847="INSUMO",
                                        IFERROR(
                                            IF(
                                                INDEX(
                                                    Insumos!C:C,
                                                    MATCH(
                                                        A847&amp;B847,
                                                        Insumos!I:I,
                                                        0)
                                                )="Equipamento",
                                                INDEX(
                                                    Insumos!F:F,
                                                    MATCH(
                                                        A847&amp;B847,
                                                        Insumos!I:I,
                                                        0)
                                                ),
                                                0
                                            ),
                                            "Não encontrado"),
                                        IFERROR(
                                            INDEX(O:O,
                                                MATCH(
                                                    A847&amp;B847,AG:AG,
                                                    0)
                                            ),
                                            "Não encontrado")
                                    )</f>
        <v>0</v>
      </c>
      <c r="O847" s="64">
        <f t="shared" si="478"/>
        <v>0</v>
      </c>
      <c r="P847" s="64">
        <f>IF(
                        C847="INSUMO",
                                        IFERROR(
                                            IF(
                                                INDEX(
                                                    Insumos!C:C,
                                                    MATCH(
                                                        A847&amp;B847,
                                                        Insumos!I:I,
                                                        0)
                                                )="Transporte",
                                                INDEX(
                                                    Insumos!F:F,
                                                    MATCH(
                                                        A847&amp;B847,
                                                        Insumos!I:I,
                                                        0)
                                                ),
                                                0
                                            ),
                                            "Não encontrado"),
                                        IFERROR(
                                            INDEX(Q:Q,
                                                MATCH(
                                                    A847&amp;B847,AG:AG,
                                                    0)
                                            ),
                                            "Não encontrado")
                                    )</f>
        <v>0</v>
      </c>
      <c r="Q847" s="64">
        <f t="shared" si="479"/>
        <v>0</v>
      </c>
      <c r="R847" s="64">
        <f>IF(
                        C847="INSUMO",
                                        IFERROR(
                                            IF(
                                                INDEX(
                                                    Insumos!C:C,
                                                    MATCH(
                                                        A847&amp;B847,
                                                        Insumos!I:I,
                                                        0)
                                                )="Terceirizados",
                                                INDEX(
                                                    Insumos!F:F,
                                                    MATCH(
                                                        A847&amp;B847,
                                                        Insumos!I:I,
                                                        0)
                                                ),
                                                0
                                            ),
                                            "Não encontrado"),
                                        IFERROR(
                                            INDEX(S:S,
                                                MATCH(
                                                    A847&amp;B847,AG:AG,
                                                    0)
                                            ),
                                            "Não encontrado")
                                    )</f>
        <v>0</v>
      </c>
      <c r="S847" s="64">
        <f t="shared" si="480"/>
        <v>0</v>
      </c>
      <c r="T847" s="64">
        <f>IF(
                        C847="INSUMO",
                                        IFERROR(
                                            IF(
                                                INDEX(
                                                    Insumos!C:C,
                                                    MATCH(
                                                        A847&amp;B847,
                                                        Insumos!I:I,
                                                        0)
                                                )="Comissionamento",
                                                INDEX(
                                                    Insumos!F:F,
                                                    MATCH(
                                                        A847&amp;B847,
                                                        Insumos!I:I,
                                                        0)
                                                ),
                                                0
                                            ),
                                            "Não encontrado"),
                                        IFERROR(
                                            INDEX(U:U,
                                                MATCH(
                                                    A847&amp;B847,AG:AG,
                                                    0)
                                            ),
                                            "Não encontrado")
                                    )</f>
        <v>0</v>
      </c>
      <c r="U847" s="64">
        <f t="shared" si="481"/>
        <v>0</v>
      </c>
      <c r="V847" s="64">
        <f>IF(
                        C847="INSUMO",
                                        IFERROR(
                                            IF(
                                                INDEX(
                                                    Insumos!C:C,
                                                    MATCH(
                                                        A847&amp;B847,
                                                        Insumos!I:I,
                                                        0)
                                                )="Verba",
                                                INDEX(
                                                    Insumos!F:F,
                                                    MATCH(
                                                        A847&amp;B847,
                                                        Insumos!I:I,
                                                        0)
                                                ),
                                                0
                                            ),
                                            "Não encontrado"),
                                        IFERROR(
                                            INDEX(W:W,
                                                MATCH(
                                                    A847&amp;B847,AG:AG,
                                                    0)
                                            ),
                                            "Não encontrado")
                                    )</f>
        <v>0</v>
      </c>
      <c r="W847" s="64">
        <f t="shared" si="482"/>
        <v>0</v>
      </c>
      <c r="X847" s="64">
        <f>IF(
                        C847="INSUMO",
                                        IFERROR(
                                            IF(
                                                INDEX(
                                                    Insumos!C:C,
                                                    MATCH(
                                                        A847&amp;B847,
                                                        Insumos!I:I,
                                                        0)
                                                )="Outro",
                                                INDEX(
                                                    Insumos!F:F,
                                                    MATCH(
                                                        A847&amp;B847,
                                                        Insumos!I:I,
                                                        0)
                                                ),
                                                0
                                            ),
                                            "Não encontrado"),
                                        IFERROR(
                                            INDEX(Y:Y,
                                                MATCH(
                                                    A847&amp;B847,AG:AG,
                                                    0)
                                            ),
                                            "Não encontrado")
                                    )</f>
        <v>0.11</v>
      </c>
      <c r="Y847" s="64">
        <f t="shared" si="483"/>
        <v>0.11</v>
      </c>
      <c r="Z847" s="64">
        <f>IF(
                            C847="INSUMO",
                            IFERROR(
                                INDEX(
                                    Insumos!F:F,
                                    MATCH(
                                        A847&amp;B847,
                                        Insumos!I:I,
                                        0)
                                ),
                                "Não encontrado"),
                            IFERROR(
                                INDEX(AA:AA,
                                    MATCH(
                                        A847&amp;B847,AG:AG,
                                        0)
                                ),
                                "Não encontrado")
                        )</f>
        <v>0.11</v>
      </c>
      <c r="AA847" s="64">
        <f t="shared" si="484"/>
        <v>0.11</v>
      </c>
      <c r="AB847" s="65"/>
      <c r="AC847" s="65"/>
      <c r="AD847" s="62" t="s">
        <v>39</v>
      </c>
      <c r="AE847" s="66"/>
      <c r="AF847" s="66"/>
    </row>
    <row r="848" spans="1:33" x14ac:dyDescent="0.25">
      <c r="A848" s="137" t="s">
        <v>803</v>
      </c>
      <c r="B848" s="68" t="s">
        <v>38</v>
      </c>
      <c r="C848" s="69" t="s">
        <v>45</v>
      </c>
      <c r="D848" s="70" t="s">
        <v>40</v>
      </c>
      <c r="E848" s="70" t="s">
        <v>804</v>
      </c>
      <c r="F848" s="71" t="s">
        <v>90</v>
      </c>
      <c r="G848" s="71">
        <v>1</v>
      </c>
      <c r="H848" s="72">
        <f>IF(
                        C848="INSUMO",
                                        IFERROR(
                                            IF(
                                                INDEX(
                                                    Insumos!C:C,
                                                    MATCH(
                                                        A848&amp;B848,
                                                        Insumos!I:I,
                                                        0)
                                                )="Material",
                                                INDEX(
                                                    Insumos!F:F,
                                                    MATCH(
                                                        A848&amp;B848,
                                                        Insumos!I:I,
                                                        0)
                                                ),
                                                0
                                            ),
                                            "Não encontrado"),
                                        IFERROR(
                                            INDEX(I:I,
                                                MATCH(
                                                    A848&amp;B848,AG:AG,
                                                    0)
                                            ),
                                            "Não encontrado")
                                    )</f>
        <v>0</v>
      </c>
      <c r="I848" s="72">
        <f t="shared" si="475"/>
        <v>0</v>
      </c>
      <c r="J848" s="72">
        <f t="shared" si="476"/>
        <v>1.65</v>
      </c>
      <c r="K848" s="72">
        <f t="shared" si="476"/>
        <v>1.65</v>
      </c>
      <c r="L848" s="72">
        <f>IF(
                        C848="INSUMO",
                                        IFERROR(
                                            IF(
                                                INDEX(
                                                    Insumos!C:C,
                                                    MATCH(
                                                        A848&amp;B848,
                                                        Insumos!I:I,
                                                        0)
                                                )="Mao_obra",
                                                INDEX(
                                                    Insumos!F:F,
                                                    MATCH(
                                                        A848&amp;B848,
                                                        Insumos!I:I,
                                                        0)
                                                ),
                                                0
                                            ),
                                            "Não encontrado"),
                                        IFERROR(
                                            INDEX(M:M,
                                                MATCH(
                                                    A848&amp;B848,AG:AG,
                                                    0)
                                            ),
                                            "Não encontrado")
                                    )</f>
        <v>0</v>
      </c>
      <c r="M848" s="72">
        <f t="shared" si="477"/>
        <v>0</v>
      </c>
      <c r="N848" s="72">
        <f>IF(
                        C848="INSUMO",
                                        IFERROR(
                                            IF(
                                                INDEX(
                                                    Insumos!C:C,
                                                    MATCH(
                                                        A848&amp;B848,
                                                        Insumos!I:I,
                                                        0)
                                                )="Equipamento",
                                                INDEX(
                                                    Insumos!F:F,
                                                    MATCH(
                                                        A848&amp;B848,
                                                        Insumos!I:I,
                                                        0)
                                                ),
                                                0
                                            ),
                                            "Não encontrado"),
                                        IFERROR(
                                            INDEX(O:O,
                                                MATCH(
                                                    A848&amp;B848,AG:AG,
                                                    0)
                                            ),
                                            "Não encontrado")
                                    )</f>
        <v>0</v>
      </c>
      <c r="O848" s="72">
        <f t="shared" si="478"/>
        <v>0</v>
      </c>
      <c r="P848" s="72">
        <f>IF(
                        C848="INSUMO",
                                        IFERROR(
                                            IF(
                                                INDEX(
                                                    Insumos!C:C,
                                                    MATCH(
                                                        A848&amp;B848,
                                                        Insumos!I:I,
                                                        0)
                                                )="Transporte",
                                                INDEX(
                                                    Insumos!F:F,
                                                    MATCH(
                                                        A848&amp;B848,
                                                        Insumos!I:I,
                                                        0)
                                                ),
                                                0
                                            ),
                                            "Não encontrado"),
                                        IFERROR(
                                            INDEX(Q:Q,
                                                MATCH(
                                                    A848&amp;B848,AG:AG,
                                                    0)
                                            ),
                                            "Não encontrado")
                                    )</f>
        <v>0</v>
      </c>
      <c r="Q848" s="72">
        <f t="shared" si="479"/>
        <v>0</v>
      </c>
      <c r="R848" s="72">
        <f>IF(
                        C848="INSUMO",
                                        IFERROR(
                                            IF(
                                                INDEX(
                                                    Insumos!C:C,
                                                    MATCH(
                                                        A848&amp;B848,
                                                        Insumos!I:I,
                                                        0)
                                                )="Terceirizados",
                                                INDEX(
                                                    Insumos!F:F,
                                                    MATCH(
                                                        A848&amp;B848,
                                                        Insumos!I:I,
                                                        0)
                                                ),
                                                0
                                            ),
                                            "Não encontrado"),
                                        IFERROR(
                                            INDEX(S:S,
                                                MATCH(
                                                    A848&amp;B848,AG:AG,
                                                    0)
                                            ),
                                            "Não encontrado")
                                    )</f>
        <v>0</v>
      </c>
      <c r="S848" s="72">
        <f t="shared" si="480"/>
        <v>0</v>
      </c>
      <c r="T848" s="72">
        <f>IF(
                        C848="INSUMO",
                                        IFERROR(
                                            IF(
                                                INDEX(
                                                    Insumos!C:C,
                                                    MATCH(
                                                        A848&amp;B848,
                                                        Insumos!I:I,
                                                        0)
                                                )="Comissionamento",
                                                INDEX(
                                                    Insumos!F:F,
                                                    MATCH(
                                                        A848&amp;B848,
                                                        Insumos!I:I,
                                                        0)
                                                ),
                                                0
                                            ),
                                            "Não encontrado"),
                                        IFERROR(
                                            INDEX(U:U,
                                                MATCH(
                                                    A848&amp;B848,AG:AG,
                                                    0)
                                            ),
                                            "Não encontrado")
                                    )</f>
        <v>0</v>
      </c>
      <c r="U848" s="72">
        <f t="shared" si="481"/>
        <v>0</v>
      </c>
      <c r="V848" s="72">
        <f>IF(
                        C848="INSUMO",
                                        IFERROR(
                                            IF(
                                                INDEX(
                                                    Insumos!C:C,
                                                    MATCH(
                                                        A848&amp;B848,
                                                        Insumos!I:I,
                                                        0)
                                                )="Verba",
                                                INDEX(
                                                    Insumos!F:F,
                                                    MATCH(
                                                        A848&amp;B848,
                                                        Insumos!I:I,
                                                        0)
                                                ),
                                                0
                                            ),
                                            "Não encontrado"),
                                        IFERROR(
                                            INDEX(W:W,
                                                MATCH(
                                                    A848&amp;B848,AG:AG,
                                                    0)
                                            ),
                                            "Não encontrado")
                                    )</f>
        <v>0</v>
      </c>
      <c r="W848" s="72">
        <f t="shared" si="482"/>
        <v>0</v>
      </c>
      <c r="X848" s="72">
        <f>IF(
                        C848="INSUMO",
                                        IFERROR(
                                            IF(
                                                INDEX(
                                                    Insumos!C:C,
                                                    MATCH(
                                                        A848&amp;B848,
                                                        Insumos!I:I,
                                                        0)
                                                )="Outro",
                                                INDEX(
                                                    Insumos!F:F,
                                                    MATCH(
                                                        A848&amp;B848,
                                                        Insumos!I:I,
                                                        0)
                                                ),
                                                0
                                            ),
                                            "Não encontrado"),
                                        IFERROR(
                                            INDEX(Y:Y,
                                                MATCH(
                                                    A848&amp;B848,AG:AG,
                                                    0)
                                            ),
                                            "Não encontrado")
                                    )</f>
        <v>1.65</v>
      </c>
      <c r="Y848" s="72">
        <f t="shared" si="483"/>
        <v>1.65</v>
      </c>
      <c r="Z848" s="72">
        <f>IF(
                            C848="INSUMO",
                            IFERROR(
                                INDEX(
                                    Insumos!F:F,
                                    MATCH(
                                        A848&amp;B848,
                                        Insumos!I:I,
                                        0)
                                ),
                                "Não encontrado"),
                            IFERROR(
                                INDEX(AA:AA,
                                    MATCH(
                                        A848&amp;B848,AG:AG,
                                        0)
                                ),
                                "Não encontrado")
                        )</f>
        <v>1.65</v>
      </c>
      <c r="AA848" s="72">
        <f t="shared" si="484"/>
        <v>1.65</v>
      </c>
      <c r="AB848" s="73"/>
      <c r="AC848" s="73"/>
      <c r="AD848" s="70" t="s">
        <v>39</v>
      </c>
      <c r="AE848" s="74"/>
      <c r="AF848" s="74"/>
    </row>
    <row r="849" spans="1:33" x14ac:dyDescent="0.25">
      <c r="A849" s="138" t="s">
        <v>805</v>
      </c>
      <c r="B849" s="60" t="s">
        <v>38</v>
      </c>
      <c r="C849" s="61" t="s">
        <v>45</v>
      </c>
      <c r="D849" s="62" t="s">
        <v>40</v>
      </c>
      <c r="E849" s="62" t="s">
        <v>806</v>
      </c>
      <c r="F849" s="63" t="s">
        <v>90</v>
      </c>
      <c r="G849" s="63">
        <v>1</v>
      </c>
      <c r="H849" s="64">
        <f>IF(
                        C849="INSUMO",
                                        IFERROR(
                                            IF(
                                                INDEX(
                                                    Insumos!C:C,
                                                    MATCH(
                                                        A849&amp;B849,
                                                        Insumos!I:I,
                                                        0)
                                                )="Material",
                                                INDEX(
                                                    Insumos!F:F,
                                                    MATCH(
                                                        A849&amp;B849,
                                                        Insumos!I:I,
                                                        0)
                                                ),
                                                0
                                            ),
                                            "Não encontrado"),
                                        IFERROR(
                                            INDEX(I:I,
                                                MATCH(
                                                    A849&amp;B849,AG:AG,
                                                    0)
                                            ),
                                            "Não encontrado")
                                    )</f>
        <v>0</v>
      </c>
      <c r="I849" s="64">
        <f t="shared" si="475"/>
        <v>0</v>
      </c>
      <c r="J849" s="64">
        <f t="shared" si="476"/>
        <v>0.98</v>
      </c>
      <c r="K849" s="64">
        <f t="shared" si="476"/>
        <v>0.98</v>
      </c>
      <c r="L849" s="64">
        <f>IF(
                        C849="INSUMO",
                                        IFERROR(
                                            IF(
                                                INDEX(
                                                    Insumos!C:C,
                                                    MATCH(
                                                        A849&amp;B849,
                                                        Insumos!I:I,
                                                        0)
                                                )="Mao_obra",
                                                INDEX(
                                                    Insumos!F:F,
                                                    MATCH(
                                                        A849&amp;B849,
                                                        Insumos!I:I,
                                                        0)
                                                ),
                                                0
                                            ),
                                            "Não encontrado"),
                                        IFERROR(
                                            INDEX(M:M,
                                                MATCH(
                                                    A849&amp;B849,AG:AG,
                                                    0)
                                            ),
                                            "Não encontrado")
                                    )</f>
        <v>0</v>
      </c>
      <c r="M849" s="64">
        <f t="shared" si="477"/>
        <v>0</v>
      </c>
      <c r="N849" s="64">
        <f>IF(
                        C849="INSUMO",
                                        IFERROR(
                                            IF(
                                                INDEX(
                                                    Insumos!C:C,
                                                    MATCH(
                                                        A849&amp;B849,
                                                        Insumos!I:I,
                                                        0)
                                                )="Equipamento",
                                                INDEX(
                                                    Insumos!F:F,
                                                    MATCH(
                                                        A849&amp;B849,
                                                        Insumos!I:I,
                                                        0)
                                                ),
                                                0
                                            ),
                                            "Não encontrado"),
                                        IFERROR(
                                            INDEX(O:O,
                                                MATCH(
                                                    A849&amp;B849,AG:AG,
                                                    0)
                                            ),
                                            "Não encontrado")
                                    )</f>
        <v>0</v>
      </c>
      <c r="O849" s="64">
        <f t="shared" si="478"/>
        <v>0</v>
      </c>
      <c r="P849" s="64">
        <f>IF(
                        C849="INSUMO",
                                        IFERROR(
                                            IF(
                                                INDEX(
                                                    Insumos!C:C,
                                                    MATCH(
                                                        A849&amp;B849,
                                                        Insumos!I:I,
                                                        0)
                                                )="Transporte",
                                                INDEX(
                                                    Insumos!F:F,
                                                    MATCH(
                                                        A849&amp;B849,
                                                        Insumos!I:I,
                                                        0)
                                                ),
                                                0
                                            ),
                                            "Não encontrado"),
                                        IFERROR(
                                            INDEX(Q:Q,
                                                MATCH(
                                                    A849&amp;B849,AG:AG,
                                                    0)
                                            ),
                                            "Não encontrado")
                                    )</f>
        <v>0</v>
      </c>
      <c r="Q849" s="64">
        <f t="shared" si="479"/>
        <v>0</v>
      </c>
      <c r="R849" s="64">
        <f>IF(
                        C849="INSUMO",
                                        IFERROR(
                                            IF(
                                                INDEX(
                                                    Insumos!C:C,
                                                    MATCH(
                                                        A849&amp;B849,
                                                        Insumos!I:I,
                                                        0)
                                                )="Terceirizados",
                                                INDEX(
                                                    Insumos!F:F,
                                                    MATCH(
                                                        A849&amp;B849,
                                                        Insumos!I:I,
                                                        0)
                                                ),
                                                0
                                            ),
                                            "Não encontrado"),
                                        IFERROR(
                                            INDEX(S:S,
                                                MATCH(
                                                    A849&amp;B849,AG:AG,
                                                    0)
                                            ),
                                            "Não encontrado")
                                    )</f>
        <v>0</v>
      </c>
      <c r="S849" s="64">
        <f t="shared" si="480"/>
        <v>0</v>
      </c>
      <c r="T849" s="64">
        <f>IF(
                        C849="INSUMO",
                                        IFERROR(
                                            IF(
                                                INDEX(
                                                    Insumos!C:C,
                                                    MATCH(
                                                        A849&amp;B849,
                                                        Insumos!I:I,
                                                        0)
                                                )="Comissionamento",
                                                INDEX(
                                                    Insumos!F:F,
                                                    MATCH(
                                                        A849&amp;B849,
                                                        Insumos!I:I,
                                                        0)
                                                ),
                                                0
                                            ),
                                            "Não encontrado"),
                                        IFERROR(
                                            INDEX(U:U,
                                                MATCH(
                                                    A849&amp;B849,AG:AG,
                                                    0)
                                            ),
                                            "Não encontrado")
                                    )</f>
        <v>0</v>
      </c>
      <c r="U849" s="64">
        <f t="shared" si="481"/>
        <v>0</v>
      </c>
      <c r="V849" s="64">
        <f>IF(
                        C849="INSUMO",
                                        IFERROR(
                                            IF(
                                                INDEX(
                                                    Insumos!C:C,
                                                    MATCH(
                                                        A849&amp;B849,
                                                        Insumos!I:I,
                                                        0)
                                                )="Verba",
                                                INDEX(
                                                    Insumos!F:F,
                                                    MATCH(
                                                        A849&amp;B849,
                                                        Insumos!I:I,
                                                        0)
                                                ),
                                                0
                                            ),
                                            "Não encontrado"),
                                        IFERROR(
                                            INDEX(W:W,
                                                MATCH(
                                                    A849&amp;B849,AG:AG,
                                                    0)
                                            ),
                                            "Não encontrado")
                                    )</f>
        <v>0</v>
      </c>
      <c r="W849" s="64">
        <f t="shared" si="482"/>
        <v>0</v>
      </c>
      <c r="X849" s="64">
        <f>IF(
                        C849="INSUMO",
                                        IFERROR(
                                            IF(
                                                INDEX(
                                                    Insumos!C:C,
                                                    MATCH(
                                                        A849&amp;B849,
                                                        Insumos!I:I,
                                                        0)
                                                )="Outro",
                                                INDEX(
                                                    Insumos!F:F,
                                                    MATCH(
                                                        A849&amp;B849,
                                                        Insumos!I:I,
                                                        0)
                                                ),
                                                0
                                            ),
                                            "Não encontrado"),
                                        IFERROR(
                                            INDEX(Y:Y,
                                                MATCH(
                                                    A849&amp;B849,AG:AG,
                                                    0)
                                            ),
                                            "Não encontrado")
                                    )</f>
        <v>0.98</v>
      </c>
      <c r="Y849" s="64">
        <f t="shared" si="483"/>
        <v>0.98</v>
      </c>
      <c r="Z849" s="64">
        <f>IF(
                            C849="INSUMO",
                            IFERROR(
                                INDEX(
                                    Insumos!F:F,
                                    MATCH(
                                        A849&amp;B849,
                                        Insumos!I:I,
                                        0)
                                ),
                                "Não encontrado"),
                            IFERROR(
                                INDEX(AA:AA,
                                    MATCH(
                                        A849&amp;B849,AG:AG,
                                        0)
                                ),
                                "Não encontrado")
                        )</f>
        <v>0.98</v>
      </c>
      <c r="AA849" s="64">
        <f t="shared" si="484"/>
        <v>0.98</v>
      </c>
      <c r="AB849" s="65"/>
      <c r="AC849" s="65"/>
      <c r="AD849" s="62" t="s">
        <v>39</v>
      </c>
      <c r="AE849" s="66"/>
      <c r="AF849" s="66"/>
    </row>
    <row r="850" spans="1:33" x14ac:dyDescent="0.25">
      <c r="A850" s="137" t="s">
        <v>807</v>
      </c>
      <c r="B850" s="68" t="s">
        <v>38</v>
      </c>
      <c r="C850" s="69" t="s">
        <v>45</v>
      </c>
      <c r="D850" s="70" t="s">
        <v>40</v>
      </c>
      <c r="E850" s="70" t="s">
        <v>808</v>
      </c>
      <c r="F850" s="71" t="s">
        <v>90</v>
      </c>
      <c r="G850" s="71">
        <v>1</v>
      </c>
      <c r="H850" s="72">
        <f>IF(
                        C850="INSUMO",
                                        IFERROR(
                                            IF(
                                                INDEX(
                                                    Insumos!C:C,
                                                    MATCH(
                                                        A850&amp;B850,
                                                        Insumos!I:I,
                                                        0)
                                                )="Material",
                                                INDEX(
                                                    Insumos!F:F,
                                                    MATCH(
                                                        A850&amp;B850,
                                                        Insumos!I:I,
                                                        0)
                                                ),
                                                0
                                            ),
                                            "Não encontrado"),
                                        IFERROR(
                                            INDEX(I:I,
                                                MATCH(
                                                    A850&amp;B850,AG:AG,
                                                    0)
                                            ),
                                            "Não encontrado")
                                    )</f>
        <v>0</v>
      </c>
      <c r="I850" s="72">
        <f t="shared" si="475"/>
        <v>0</v>
      </c>
      <c r="J850" s="72">
        <f t="shared" si="476"/>
        <v>0.01</v>
      </c>
      <c r="K850" s="72">
        <f t="shared" si="476"/>
        <v>0.01</v>
      </c>
      <c r="L850" s="72">
        <f>IF(
                        C850="INSUMO",
                                        IFERROR(
                                            IF(
                                                INDEX(
                                                    Insumos!C:C,
                                                    MATCH(
                                                        A850&amp;B850,
                                                        Insumos!I:I,
                                                        0)
                                                )="Mao_obra",
                                                INDEX(
                                                    Insumos!F:F,
                                                    MATCH(
                                                        A850&amp;B850,
                                                        Insumos!I:I,
                                                        0)
                                                ),
                                                0
                                            ),
                                            "Não encontrado"),
                                        IFERROR(
                                            INDEX(M:M,
                                                MATCH(
                                                    A850&amp;B850,AG:AG,
                                                    0)
                                            ),
                                            "Não encontrado")
                                    )</f>
        <v>0</v>
      </c>
      <c r="M850" s="72">
        <f t="shared" si="477"/>
        <v>0</v>
      </c>
      <c r="N850" s="72">
        <f>IF(
                        C850="INSUMO",
                                        IFERROR(
                                            IF(
                                                INDEX(
                                                    Insumos!C:C,
                                                    MATCH(
                                                        A850&amp;B850,
                                                        Insumos!I:I,
                                                        0)
                                                )="Equipamento",
                                                INDEX(
                                                    Insumos!F:F,
                                                    MATCH(
                                                        A850&amp;B850,
                                                        Insumos!I:I,
                                                        0)
                                                ),
                                                0
                                            ),
                                            "Não encontrado"),
                                        IFERROR(
                                            INDEX(O:O,
                                                MATCH(
                                                    A850&amp;B850,AG:AG,
                                                    0)
                                            ),
                                            "Não encontrado")
                                    )</f>
        <v>0</v>
      </c>
      <c r="O850" s="72">
        <f t="shared" si="478"/>
        <v>0</v>
      </c>
      <c r="P850" s="72">
        <f>IF(
                        C850="INSUMO",
                                        IFERROR(
                                            IF(
                                                INDEX(
                                                    Insumos!C:C,
                                                    MATCH(
                                                        A850&amp;B850,
                                                        Insumos!I:I,
                                                        0)
                                                )="Transporte",
                                                INDEX(
                                                    Insumos!F:F,
                                                    MATCH(
                                                        A850&amp;B850,
                                                        Insumos!I:I,
                                                        0)
                                                ),
                                                0
                                            ),
                                            "Não encontrado"),
                                        IFERROR(
                                            INDEX(Q:Q,
                                                MATCH(
                                                    A850&amp;B850,AG:AG,
                                                    0)
                                            ),
                                            "Não encontrado")
                                    )</f>
        <v>0</v>
      </c>
      <c r="Q850" s="72">
        <f t="shared" si="479"/>
        <v>0</v>
      </c>
      <c r="R850" s="72">
        <f>IF(
                        C850="INSUMO",
                                        IFERROR(
                                            IF(
                                                INDEX(
                                                    Insumos!C:C,
                                                    MATCH(
                                                        A850&amp;B850,
                                                        Insumos!I:I,
                                                        0)
                                                )="Terceirizados",
                                                INDEX(
                                                    Insumos!F:F,
                                                    MATCH(
                                                        A850&amp;B850,
                                                        Insumos!I:I,
                                                        0)
                                                ),
                                                0
                                            ),
                                            "Não encontrado"),
                                        IFERROR(
                                            INDEX(S:S,
                                                MATCH(
                                                    A850&amp;B850,AG:AG,
                                                    0)
                                            ),
                                            "Não encontrado")
                                    )</f>
        <v>0</v>
      </c>
      <c r="S850" s="72">
        <f t="shared" si="480"/>
        <v>0</v>
      </c>
      <c r="T850" s="72">
        <f>IF(
                        C850="INSUMO",
                                        IFERROR(
                                            IF(
                                                INDEX(
                                                    Insumos!C:C,
                                                    MATCH(
                                                        A850&amp;B850,
                                                        Insumos!I:I,
                                                        0)
                                                )="Comissionamento",
                                                INDEX(
                                                    Insumos!F:F,
                                                    MATCH(
                                                        A850&amp;B850,
                                                        Insumos!I:I,
                                                        0)
                                                ),
                                                0
                                            ),
                                            "Não encontrado"),
                                        IFERROR(
                                            INDEX(U:U,
                                                MATCH(
                                                    A850&amp;B850,AG:AG,
                                                    0)
                                            ),
                                            "Não encontrado")
                                    )</f>
        <v>0</v>
      </c>
      <c r="U850" s="72">
        <f t="shared" si="481"/>
        <v>0</v>
      </c>
      <c r="V850" s="72">
        <f>IF(
                        C850="INSUMO",
                                        IFERROR(
                                            IF(
                                                INDEX(
                                                    Insumos!C:C,
                                                    MATCH(
                                                        A850&amp;B850,
                                                        Insumos!I:I,
                                                        0)
                                                )="Verba",
                                                INDEX(
                                                    Insumos!F:F,
                                                    MATCH(
                                                        A850&amp;B850,
                                                        Insumos!I:I,
                                                        0)
                                                ),
                                                0
                                            ),
                                            "Não encontrado"),
                                        IFERROR(
                                            INDEX(W:W,
                                                MATCH(
                                                    A850&amp;B850,AG:AG,
                                                    0)
                                            ),
                                            "Não encontrado")
                                    )</f>
        <v>0</v>
      </c>
      <c r="W850" s="72">
        <f t="shared" si="482"/>
        <v>0</v>
      </c>
      <c r="X850" s="72">
        <f>IF(
                        C850="INSUMO",
                                        IFERROR(
                                            IF(
                                                INDEX(
                                                    Insumos!C:C,
                                                    MATCH(
                                                        A850&amp;B850,
                                                        Insumos!I:I,
                                                        0)
                                                )="Outro",
                                                INDEX(
                                                    Insumos!F:F,
                                                    MATCH(
                                                        A850&amp;B850,
                                                        Insumos!I:I,
                                                        0)
                                                ),
                                                0
                                            ),
                                            "Não encontrado"),
                                        IFERROR(
                                            INDEX(Y:Y,
                                                MATCH(
                                                    A850&amp;B850,AG:AG,
                                                    0)
                                            ),
                                            "Não encontrado")
                                    )</f>
        <v>0.01</v>
      </c>
      <c r="Y850" s="72">
        <f t="shared" si="483"/>
        <v>0.01</v>
      </c>
      <c r="Z850" s="72">
        <f>IF(
                            C850="INSUMO",
                            IFERROR(
                                INDEX(
                                    Insumos!F:F,
                                    MATCH(
                                        A850&amp;B850,
                                        Insumos!I:I,
                                        0)
                                ),
                                "Não encontrado"),
                            IFERROR(
                                INDEX(AA:AA,
                                    MATCH(
                                        A850&amp;B850,AG:AG,
                                        0)
                                ),
                                "Não encontrado")
                        )</f>
        <v>0.01</v>
      </c>
      <c r="AA850" s="72">
        <f t="shared" si="484"/>
        <v>0.01</v>
      </c>
      <c r="AB850" s="73"/>
      <c r="AC850" s="73"/>
      <c r="AD850" s="70" t="s">
        <v>39</v>
      </c>
      <c r="AE850" s="74"/>
      <c r="AF850" s="74"/>
    </row>
    <row r="851" spans="1:33" x14ac:dyDescent="0.25">
      <c r="A851" s="138" t="s">
        <v>887</v>
      </c>
      <c r="B851" s="60" t="s">
        <v>38</v>
      </c>
      <c r="C851" s="61" t="s">
        <v>45</v>
      </c>
      <c r="D851" s="62" t="s">
        <v>40</v>
      </c>
      <c r="E851" s="62" t="s">
        <v>888</v>
      </c>
      <c r="F851" s="63" t="s">
        <v>90</v>
      </c>
      <c r="G851" s="63">
        <v>1</v>
      </c>
      <c r="H851" s="64">
        <f>IF(
                        C851="INSUMO",
                                        IFERROR(
                                            IF(
                                                INDEX(
                                                    Insumos!C:C,
                                                    MATCH(
                                                        A851&amp;B851,
                                                        Insumos!I:I,
                                                        0)
                                                )="Material",
                                                INDEX(
                                                    Insumos!F:F,
                                                    MATCH(
                                                        A851&amp;B851,
                                                        Insumos!I:I,
                                                        0)
                                                ),
                                                0
                                            ),
                                            "Não encontrado"),
                                        IFERROR(
                                            INDEX(I:I,
                                                MATCH(
                                                    A851&amp;B851,AG:AG,
                                                    0)
                                            ),
                                            "Não encontrado")
                                    )</f>
        <v>0</v>
      </c>
      <c r="I851" s="64">
        <f t="shared" si="475"/>
        <v>0</v>
      </c>
      <c r="J851" s="64">
        <f t="shared" si="476"/>
        <v>32.4</v>
      </c>
      <c r="K851" s="64">
        <f t="shared" si="476"/>
        <v>32.4</v>
      </c>
      <c r="L851" s="64">
        <f>IF(
                        C851="INSUMO",
                                        IFERROR(
                                            IF(
                                                INDEX(
                                                    Insumos!C:C,
                                                    MATCH(
                                                        A851&amp;B851,
                                                        Insumos!I:I,
                                                        0)
                                                )="Mao_obra",
                                                INDEX(
                                                    Insumos!F:F,
                                                    MATCH(
                                                        A851&amp;B851,
                                                        Insumos!I:I,
                                                        0)
                                                ),
                                                0
                                            ),
                                            "Não encontrado"),
                                        IFERROR(
                                            INDEX(M:M,
                                                MATCH(
                                                    A851&amp;B851,AG:AG,
                                                    0)
                                            ),
                                            "Não encontrado")
                                    )</f>
        <v>32.4</v>
      </c>
      <c r="M851" s="64">
        <f t="shared" si="477"/>
        <v>32.4</v>
      </c>
      <c r="N851" s="64">
        <f>IF(
                        C851="INSUMO",
                                        IFERROR(
                                            IF(
                                                INDEX(
                                                    Insumos!C:C,
                                                    MATCH(
                                                        A851&amp;B851,
                                                        Insumos!I:I,
                                                        0)
                                                )="Equipamento",
                                                INDEX(
                                                    Insumos!F:F,
                                                    MATCH(
                                                        A851&amp;B851,
                                                        Insumos!I:I,
                                                        0)
                                                ),
                                                0
                                            ),
                                            "Não encontrado"),
                                        IFERROR(
                                            INDEX(O:O,
                                                MATCH(
                                                    A851&amp;B851,AG:AG,
                                                    0)
                                            ),
                                            "Não encontrado")
                                    )</f>
        <v>0</v>
      </c>
      <c r="O851" s="64">
        <f t="shared" si="478"/>
        <v>0</v>
      </c>
      <c r="P851" s="64">
        <f>IF(
                        C851="INSUMO",
                                        IFERROR(
                                            IF(
                                                INDEX(
                                                    Insumos!C:C,
                                                    MATCH(
                                                        A851&amp;B851,
                                                        Insumos!I:I,
                                                        0)
                                                )="Transporte",
                                                INDEX(
                                                    Insumos!F:F,
                                                    MATCH(
                                                        A851&amp;B851,
                                                        Insumos!I:I,
                                                        0)
                                                ),
                                                0
                                            ),
                                            "Não encontrado"),
                                        IFERROR(
                                            INDEX(Q:Q,
                                                MATCH(
                                                    A851&amp;B851,AG:AG,
                                                    0)
                                            ),
                                            "Não encontrado")
                                    )</f>
        <v>0</v>
      </c>
      <c r="Q851" s="64">
        <f t="shared" si="479"/>
        <v>0</v>
      </c>
      <c r="R851" s="64">
        <f>IF(
                        C851="INSUMO",
                                        IFERROR(
                                            IF(
                                                INDEX(
                                                    Insumos!C:C,
                                                    MATCH(
                                                        A851&amp;B851,
                                                        Insumos!I:I,
                                                        0)
                                                )="Terceirizados",
                                                INDEX(
                                                    Insumos!F:F,
                                                    MATCH(
                                                        A851&amp;B851,
                                                        Insumos!I:I,
                                                        0)
                                                ),
                                                0
                                            ),
                                            "Não encontrado"),
                                        IFERROR(
                                            INDEX(S:S,
                                                MATCH(
                                                    A851&amp;B851,AG:AG,
                                                    0)
                                            ),
                                            "Não encontrado")
                                    )</f>
        <v>0</v>
      </c>
      <c r="S851" s="64">
        <f t="shared" si="480"/>
        <v>0</v>
      </c>
      <c r="T851" s="64">
        <f>IF(
                        C851="INSUMO",
                                        IFERROR(
                                            IF(
                                                INDEX(
                                                    Insumos!C:C,
                                                    MATCH(
                                                        A851&amp;B851,
                                                        Insumos!I:I,
                                                        0)
                                                )="Comissionamento",
                                                INDEX(
                                                    Insumos!F:F,
                                                    MATCH(
                                                        A851&amp;B851,
                                                        Insumos!I:I,
                                                        0)
                                                ),
                                                0
                                            ),
                                            "Não encontrado"),
                                        IFERROR(
                                            INDEX(U:U,
                                                MATCH(
                                                    A851&amp;B851,AG:AG,
                                                    0)
                                            ),
                                            "Não encontrado")
                                    )</f>
        <v>0</v>
      </c>
      <c r="U851" s="64">
        <f t="shared" si="481"/>
        <v>0</v>
      </c>
      <c r="V851" s="64">
        <f>IF(
                        C851="INSUMO",
                                        IFERROR(
                                            IF(
                                                INDEX(
                                                    Insumos!C:C,
                                                    MATCH(
                                                        A851&amp;B851,
                                                        Insumos!I:I,
                                                        0)
                                                )="Verba",
                                                INDEX(
                                                    Insumos!F:F,
                                                    MATCH(
                                                        A851&amp;B851,
                                                        Insumos!I:I,
                                                        0)
                                                ),
                                                0
                                            ),
                                            "Não encontrado"),
                                        IFERROR(
                                            INDEX(W:W,
                                                MATCH(
                                                    A851&amp;B851,AG:AG,
                                                    0)
                                            ),
                                            "Não encontrado")
                                    )</f>
        <v>0</v>
      </c>
      <c r="W851" s="64">
        <f t="shared" si="482"/>
        <v>0</v>
      </c>
      <c r="X851" s="64">
        <f>IF(
                        C851="INSUMO",
                                        IFERROR(
                                            IF(
                                                INDEX(
                                                    Insumos!C:C,
                                                    MATCH(
                                                        A851&amp;B851,
                                                        Insumos!I:I,
                                                        0)
                                                )="Outro",
                                                INDEX(
                                                    Insumos!F:F,
                                                    MATCH(
                                                        A851&amp;B851,
                                                        Insumos!I:I,
                                                        0)
                                                ),
                                                0
                                            ),
                                            "Não encontrado"),
                                        IFERROR(
                                            INDEX(Y:Y,
                                                MATCH(
                                                    A851&amp;B851,AG:AG,
                                                    0)
                                            ),
                                            "Não encontrado")
                                    )</f>
        <v>0</v>
      </c>
      <c r="Y851" s="64">
        <f t="shared" si="483"/>
        <v>0</v>
      </c>
      <c r="Z851" s="64">
        <f>IF(
                            C851="INSUMO",
                            IFERROR(
                                INDEX(
                                    Insumos!F:F,
                                    MATCH(
                                        A851&amp;B851,
                                        Insumos!I:I,
                                        0)
                                ),
                                "Não encontrado"),
                            IFERROR(
                                INDEX(AA:AA,
                                    MATCH(
                                        A851&amp;B851,AG:AG,
                                        0)
                                ),
                                "Não encontrado")
                        )</f>
        <v>32.4</v>
      </c>
      <c r="AA851" s="64">
        <f t="shared" si="484"/>
        <v>32.4</v>
      </c>
      <c r="AB851" s="65"/>
      <c r="AC851" s="65"/>
      <c r="AD851" s="62" t="s">
        <v>39</v>
      </c>
      <c r="AE851" s="66"/>
      <c r="AF851" s="66"/>
    </row>
    <row r="852" spans="1:33" x14ac:dyDescent="0.25">
      <c r="A852" s="136" t="s">
        <v>885</v>
      </c>
      <c r="B852" s="51" t="s">
        <v>38</v>
      </c>
      <c r="C852" s="52" t="s">
        <v>39</v>
      </c>
      <c r="D852" s="53" t="s">
        <v>40</v>
      </c>
      <c r="E852" s="53" t="s">
        <v>886</v>
      </c>
      <c r="F852" s="54" t="s">
        <v>90</v>
      </c>
      <c r="G852" s="55"/>
      <c r="H852" s="56"/>
      <c r="I852" s="56">
        <f>SUM(I853:I853)</f>
        <v>0</v>
      </c>
      <c r="J852" s="56"/>
      <c r="K852" s="56">
        <f>SUM(K853:K853)</f>
        <v>0.68687999999999994</v>
      </c>
      <c r="L852" s="56"/>
      <c r="M852" s="56">
        <f>SUM(M853:M853)</f>
        <v>0.68687999999999994</v>
      </c>
      <c r="N852" s="56"/>
      <c r="O852" s="56">
        <f>SUM(O853:O853)</f>
        <v>0</v>
      </c>
      <c r="P852" s="56"/>
      <c r="Q852" s="56">
        <f>SUM(Q853:Q853)</f>
        <v>0</v>
      </c>
      <c r="R852" s="56"/>
      <c r="S852" s="56">
        <f>SUM(S853:S853)</f>
        <v>0</v>
      </c>
      <c r="T852" s="56"/>
      <c r="U852" s="56">
        <f>SUM(U853:U853)</f>
        <v>0</v>
      </c>
      <c r="V852" s="56"/>
      <c r="W852" s="56">
        <f>SUM(W853:W853)</f>
        <v>0</v>
      </c>
      <c r="X852" s="56"/>
      <c r="Y852" s="56">
        <f>SUM(Y853:Y853)</f>
        <v>0</v>
      </c>
      <c r="Z852" s="56"/>
      <c r="AA852" s="56">
        <f>SUM(AA853:AA853)</f>
        <v>0.68687999999999994</v>
      </c>
      <c r="AB852" s="57" t="s">
        <v>39</v>
      </c>
      <c r="AC852" s="57"/>
      <c r="AD852" s="53" t="s">
        <v>39</v>
      </c>
      <c r="AE852" s="58" t="s">
        <v>39</v>
      </c>
      <c r="AF852" s="58" t="s">
        <v>43</v>
      </c>
      <c r="AG852" t="str">
        <f>A852&amp;B852&amp;C852</f>
        <v>95371SINAPI</v>
      </c>
    </row>
    <row r="853" spans="1:33" x14ac:dyDescent="0.25">
      <c r="A853" s="137" t="s">
        <v>887</v>
      </c>
      <c r="B853" s="68" t="s">
        <v>38</v>
      </c>
      <c r="C853" s="69" t="s">
        <v>45</v>
      </c>
      <c r="D853" s="70" t="s">
        <v>40</v>
      </c>
      <c r="E853" s="70" t="s">
        <v>888</v>
      </c>
      <c r="F853" s="71" t="s">
        <v>90</v>
      </c>
      <c r="G853" s="71">
        <v>2.12E-2</v>
      </c>
      <c r="H853" s="72">
        <f>IF(
                        C853="INSUMO",
                                        IFERROR(
                                            IF(
                                                INDEX(
                                                    Insumos!C:C,
                                                    MATCH(
                                                        A853&amp;B853,
                                                        Insumos!I:I,
                                                        0)
                                                )="Material",
                                                INDEX(
                                                    Insumos!F:F,
                                                    MATCH(
                                                        A853&amp;B853,
                                                        Insumos!I:I,
                                                        0)
                                                ),
                                                0
                                            ),
                                            "Não encontrado"),
                                        IFERROR(
                                            INDEX(I:I,
                                                MATCH(
                                                    A853&amp;B853,AG:AG,
                                                    0)
                                            ),
                                            "Não encontrado")
                                    )</f>
        <v>0</v>
      </c>
      <c r="I853" s="72">
        <f>H853*G853/1</f>
        <v>0</v>
      </c>
      <c r="J853" s="72">
        <f>T853 + N853 + L853 + X853 + R853 + P853 + V853</f>
        <v>32.4</v>
      </c>
      <c r="K853" s="72">
        <f>U853 + O853 + M853 + Y853 + S853 + Q853 + W853</f>
        <v>0.68687999999999994</v>
      </c>
      <c r="L853" s="72">
        <f>IF(
                        C853="INSUMO",
                                        IFERROR(
                                            IF(
                                                INDEX(
                                                    Insumos!C:C,
                                                    MATCH(
                                                        A853&amp;B853,
                                                        Insumos!I:I,
                                                        0)
                                                )="Mao_obra",
                                                INDEX(
                                                    Insumos!F:F,
                                                    MATCH(
                                                        A853&amp;B853,
                                                        Insumos!I:I,
                                                        0)
                                                ),
                                                0
                                            ),
                                            "Não encontrado"),
                                        IFERROR(
                                            INDEX(M:M,
                                                MATCH(
                                                    A853&amp;B853,AG:AG,
                                                    0)
                                            ),
                                            "Não encontrado")
                                    )</f>
        <v>32.4</v>
      </c>
      <c r="M853" s="72">
        <f>L853*G853/1</f>
        <v>0.68687999999999994</v>
      </c>
      <c r="N853" s="72">
        <f>IF(
                        C853="INSUMO",
                                        IFERROR(
                                            IF(
                                                INDEX(
                                                    Insumos!C:C,
                                                    MATCH(
                                                        A853&amp;B853,
                                                        Insumos!I:I,
                                                        0)
                                                )="Equipamento",
                                                INDEX(
                                                    Insumos!F:F,
                                                    MATCH(
                                                        A853&amp;B853,
                                                        Insumos!I:I,
                                                        0)
                                                ),
                                                0
                                            ),
                                            "Não encontrado"),
                                        IFERROR(
                                            INDEX(O:O,
                                                MATCH(
                                                    A853&amp;B853,AG:AG,
                                                    0)
                                            ),
                                            "Não encontrado")
                                    )</f>
        <v>0</v>
      </c>
      <c r="O853" s="72">
        <f>N853*G853/1</f>
        <v>0</v>
      </c>
      <c r="P853" s="72">
        <f>IF(
                        C853="INSUMO",
                                        IFERROR(
                                            IF(
                                                INDEX(
                                                    Insumos!C:C,
                                                    MATCH(
                                                        A853&amp;B853,
                                                        Insumos!I:I,
                                                        0)
                                                )="Transporte",
                                                INDEX(
                                                    Insumos!F:F,
                                                    MATCH(
                                                        A853&amp;B853,
                                                        Insumos!I:I,
                                                        0)
                                                ),
                                                0
                                            ),
                                            "Não encontrado"),
                                        IFERROR(
                                            INDEX(Q:Q,
                                                MATCH(
                                                    A853&amp;B853,AG:AG,
                                                    0)
                                            ),
                                            "Não encontrado")
                                    )</f>
        <v>0</v>
      </c>
      <c r="Q853" s="72">
        <f>P853*G853/1</f>
        <v>0</v>
      </c>
      <c r="R853" s="72">
        <f>IF(
                        C853="INSUMO",
                                        IFERROR(
                                            IF(
                                                INDEX(
                                                    Insumos!C:C,
                                                    MATCH(
                                                        A853&amp;B853,
                                                        Insumos!I:I,
                                                        0)
                                                )="Terceirizados",
                                                INDEX(
                                                    Insumos!F:F,
                                                    MATCH(
                                                        A853&amp;B853,
                                                        Insumos!I:I,
                                                        0)
                                                ),
                                                0
                                            ),
                                            "Não encontrado"),
                                        IFERROR(
                                            INDEX(S:S,
                                                MATCH(
                                                    A853&amp;B853,AG:AG,
                                                    0)
                                            ),
                                            "Não encontrado")
                                    )</f>
        <v>0</v>
      </c>
      <c r="S853" s="72">
        <f>R853*G853/1</f>
        <v>0</v>
      </c>
      <c r="T853" s="72">
        <f>IF(
                        C853="INSUMO",
                                        IFERROR(
                                            IF(
                                                INDEX(
                                                    Insumos!C:C,
                                                    MATCH(
                                                        A853&amp;B853,
                                                        Insumos!I:I,
                                                        0)
                                                )="Comissionamento",
                                                INDEX(
                                                    Insumos!F:F,
                                                    MATCH(
                                                        A853&amp;B853,
                                                        Insumos!I:I,
                                                        0)
                                                ),
                                                0
                                            ),
                                            "Não encontrado"),
                                        IFERROR(
                                            INDEX(U:U,
                                                MATCH(
                                                    A853&amp;B853,AG:AG,
                                                    0)
                                            ),
                                            "Não encontrado")
                                    )</f>
        <v>0</v>
      </c>
      <c r="U853" s="72">
        <f>T853*G853/1</f>
        <v>0</v>
      </c>
      <c r="V853" s="72">
        <f>IF(
                        C853="INSUMO",
                                        IFERROR(
                                            IF(
                                                INDEX(
                                                    Insumos!C:C,
                                                    MATCH(
                                                        A853&amp;B853,
                                                        Insumos!I:I,
                                                        0)
                                                )="Verba",
                                                INDEX(
                                                    Insumos!F:F,
                                                    MATCH(
                                                        A853&amp;B853,
                                                        Insumos!I:I,
                                                        0)
                                                ),
                                                0
                                            ),
                                            "Não encontrado"),
                                        IFERROR(
                                            INDEX(W:W,
                                                MATCH(
                                                    A853&amp;B853,AG:AG,
                                                    0)
                                            ),
                                            "Não encontrado")
                                    )</f>
        <v>0</v>
      </c>
      <c r="W853" s="72">
        <f>V853*G853/1</f>
        <v>0</v>
      </c>
      <c r="X853" s="72">
        <f>IF(
                        C853="INSUMO",
                                        IFERROR(
                                            IF(
                                                INDEX(
                                                    Insumos!C:C,
                                                    MATCH(
                                                        A853&amp;B853,
                                                        Insumos!I:I,
                                                        0)
                                                )="Outro",
                                                INDEX(
                                                    Insumos!F:F,
                                                    MATCH(
                                                        A853&amp;B853,
                                                        Insumos!I:I,
                                                        0)
                                                ),
                                                0
                                            ),
                                            "Não encontrado"),
                                        IFERROR(
                                            INDEX(Y:Y,
                                                MATCH(
                                                    A853&amp;B853,AG:AG,
                                                    0)
                                            ),
                                            "Não encontrado")
                                    )</f>
        <v>0</v>
      </c>
      <c r="Y853" s="72">
        <f>X853*G853/1</f>
        <v>0</v>
      </c>
      <c r="Z853" s="72">
        <f>IF(
                            C853="INSUMO",
                            IFERROR(
                                INDEX(
                                    Insumos!F:F,
                                    MATCH(
                                        A853&amp;B853,
                                        Insumos!I:I,
                                        0)
                                ),
                                "Não encontrado"),
                            IFERROR(
                                INDEX(AA:AA,
                                    MATCH(
                                        A853&amp;B853,AG:AG,
                                        0)
                                ),
                                "Não encontrado")
                        )</f>
        <v>32.4</v>
      </c>
      <c r="AA853" s="72">
        <f>G853*Z853</f>
        <v>0.68687999999999994</v>
      </c>
      <c r="AB853" s="73"/>
      <c r="AC853" s="73"/>
      <c r="AD853" s="70" t="s">
        <v>39</v>
      </c>
      <c r="AE853" s="74"/>
      <c r="AF853" s="74"/>
    </row>
    <row r="854" spans="1:33" x14ac:dyDescent="0.25">
      <c r="A854" s="136" t="s">
        <v>180</v>
      </c>
      <c r="B854" s="51" t="s">
        <v>38</v>
      </c>
      <c r="C854" s="52" t="s">
        <v>39</v>
      </c>
      <c r="D854" s="53" t="s">
        <v>40</v>
      </c>
      <c r="E854" s="53" t="s">
        <v>181</v>
      </c>
      <c r="F854" s="54" t="s">
        <v>83</v>
      </c>
      <c r="G854" s="55"/>
      <c r="H854" s="56"/>
      <c r="I854" s="56">
        <f>SUM(I855:I862)</f>
        <v>60.309423250000002</v>
      </c>
      <c r="J854" s="56"/>
      <c r="K854" s="56">
        <f>SUM(K855:K862)</f>
        <v>124.4444575962471</v>
      </c>
      <c r="L854" s="56"/>
      <c r="M854" s="56">
        <f>SUM(M855:M862)</f>
        <v>78.071797191550019</v>
      </c>
      <c r="N854" s="56"/>
      <c r="O854" s="56">
        <f>SUM(O855:O862)</f>
        <v>36.194765704697105</v>
      </c>
      <c r="P854" s="56"/>
      <c r="Q854" s="56">
        <f>SUM(Q855:Q862)</f>
        <v>0</v>
      </c>
      <c r="R854" s="56"/>
      <c r="S854" s="56">
        <f>SUM(S855:S862)</f>
        <v>0</v>
      </c>
      <c r="T854" s="56"/>
      <c r="U854" s="56">
        <f>SUM(U855:U862)</f>
        <v>0</v>
      </c>
      <c r="V854" s="56"/>
      <c r="W854" s="56">
        <f>SUM(W855:W862)</f>
        <v>0</v>
      </c>
      <c r="X854" s="56"/>
      <c r="Y854" s="56">
        <f>SUM(Y855:Y862)</f>
        <v>10.177894700000001</v>
      </c>
      <c r="Z854" s="56"/>
      <c r="AA854" s="56">
        <f>SUM(AA855:AA862)</f>
        <v>184.75388084624709</v>
      </c>
      <c r="AB854" s="57" t="s">
        <v>39</v>
      </c>
      <c r="AC854" s="57"/>
      <c r="AD854" s="53" t="s">
        <v>39</v>
      </c>
      <c r="AE854" s="58" t="s">
        <v>39</v>
      </c>
      <c r="AF854" s="58" t="s">
        <v>339</v>
      </c>
      <c r="AG854" t="str">
        <f>A854&amp;B854&amp;C854</f>
        <v>92415SINAPI</v>
      </c>
    </row>
    <row r="855" spans="1:33" x14ac:dyDescent="0.25">
      <c r="A855" s="137" t="s">
        <v>889</v>
      </c>
      <c r="B855" s="68" t="s">
        <v>38</v>
      </c>
      <c r="C855" s="69" t="s">
        <v>86</v>
      </c>
      <c r="D855" s="70" t="s">
        <v>40</v>
      </c>
      <c r="E855" s="70" t="s">
        <v>890</v>
      </c>
      <c r="F855" s="71" t="s">
        <v>83</v>
      </c>
      <c r="G855" s="71">
        <v>0.52500000000000002</v>
      </c>
      <c r="H855" s="72">
        <f>IF(
                        C855="INSUMO",
                                        IFERROR(
                                            IF(
                                                INDEX(
                                                    Insumos!C:C,
                                                    MATCH(
                                                        A855&amp;B855,
                                                        Insumos!I:I,
                                                        0)
                                                )="Material",
                                                INDEX(
                                                    Insumos!F:F,
                                                    MATCH(
                                                        A855&amp;B855,
                                                        Insumos!I:I,
                                                        0)
                                                ),
                                                0
                                            ),
                                            "Não encontrado"),
                                        IFERROR(
                                            INDEX(I:I,
                                                MATCH(
                                                    A855&amp;B855,AG:AG,
                                                    0)
                                            ),
                                            "Não encontrado")
                                    )</f>
        <v>114.09712999999999</v>
      </c>
      <c r="I855" s="72">
        <f t="shared" ref="I855:I862" si="485">H855*G855/1</f>
        <v>59.900993249999999</v>
      </c>
      <c r="J855" s="72">
        <f t="shared" ref="J855:K862" si="486">T855 + N855 + L855 + X855 + R855 + P855 + V855</f>
        <v>68.735623285803996</v>
      </c>
      <c r="K855" s="72">
        <f t="shared" si="486"/>
        <v>36.086202225047103</v>
      </c>
      <c r="L855" s="72">
        <f>IF(
                        C855="INSUMO",
                                        IFERROR(
                                            IF(
                                                INDEX(
                                                    Insumos!C:C,
                                                    MATCH(
                                                        A855&amp;B855,
                                                        Insumos!I:I,
                                                        0)
                                                )="Mao_obra",
                                                INDEX(
                                                    Insumos!F:F,
                                                    MATCH(
                                                        A855&amp;B855,
                                                        Insumos!I:I,
                                                        0)
                                                ),
                                                0
                                            ),
                                            "Não encontrado"),
                                        IFERROR(
                                            INDEX(M:M,
                                                MATCH(
                                                    A855&amp;B855,AG:AG,
                                                    0)
                                            ),
                                            "Não encontrado")
                                    )</f>
        <v>60.899070133999999</v>
      </c>
      <c r="M855" s="72">
        <f t="shared" ref="M855:M862" si="487">L855*G855/1</f>
        <v>31.972011820350001</v>
      </c>
      <c r="N855" s="72">
        <f>IF(
                        C855="INSUMO",
                                        IFERROR(
                                            IF(
                                                INDEX(
                                                    Insumos!C:C,
                                                    MATCH(
                                                        A855&amp;B855,
                                                        Insumos!I:I,
                                                        0)
                                                )="Equipamento",
                                                INDEX(
                                                    Insumos!F:F,
                                                    MATCH(
                                                        A855&amp;B855,
                                                        Insumos!I:I,
                                                        0)
                                                ),
                                                0
                                            ),
                                            "Não encontrado"),
                                        IFERROR(
                                            INDEX(O:O,
                                                MATCH(
                                                    A855&amp;B855,AG:AG,
                                                    0)
                                            ),
                                            "Não encontrado")
                                    )</f>
        <v>3.6125151804E-2</v>
      </c>
      <c r="O855" s="72">
        <f t="shared" ref="O855:O862" si="488">N855*G855/1</f>
        <v>1.8965704697099999E-2</v>
      </c>
      <c r="P855" s="72">
        <f>IF(
                        C855="INSUMO",
                                        IFERROR(
                                            IF(
                                                INDEX(
                                                    Insumos!C:C,
                                                    MATCH(
                                                        A855&amp;B855,
                                                        Insumos!I:I,
                                                        0)
                                                )="Transporte",
                                                INDEX(
                                                    Insumos!F:F,
                                                    MATCH(
                                                        A855&amp;B855,
                                                        Insumos!I:I,
                                                        0)
                                                ),
                                                0
                                            ),
                                            "Não encontrado"),
                                        IFERROR(
                                            INDEX(Q:Q,
                                                MATCH(
                                                    A855&amp;B855,AG:AG,
                                                    0)
                                            ),
                                            "Não encontrado")
                                    )</f>
        <v>0</v>
      </c>
      <c r="Q855" s="72">
        <f t="shared" ref="Q855:Q862" si="489">P855*G855/1</f>
        <v>0</v>
      </c>
      <c r="R855" s="72">
        <f>IF(
                        C855="INSUMO",
                                        IFERROR(
                                            IF(
                                                INDEX(
                                                    Insumos!C:C,
                                                    MATCH(
                                                        A855&amp;B855,
                                                        Insumos!I:I,
                                                        0)
                                                )="Terceirizados",
                                                INDEX(
                                                    Insumos!F:F,
                                                    MATCH(
                                                        A855&amp;B855,
                                                        Insumos!I:I,
                                                        0)
                                                ),
                                                0
                                            ),
                                            "Não encontrado"),
                                        IFERROR(
                                            INDEX(S:S,
                                                MATCH(
                                                    A855&amp;B855,AG:AG,
                                                    0)
                                            ),
                                            "Não encontrado")
                                    )</f>
        <v>0</v>
      </c>
      <c r="S855" s="72">
        <f t="shared" ref="S855:S862" si="490">R855*G855/1</f>
        <v>0</v>
      </c>
      <c r="T855" s="72">
        <f>IF(
                        C855="INSUMO",
                                        IFERROR(
                                            IF(
                                                INDEX(
                                                    Insumos!C:C,
                                                    MATCH(
                                                        A855&amp;B855,
                                                        Insumos!I:I,
                                                        0)
                                                )="Comissionamento",
                                                INDEX(
                                                    Insumos!F:F,
                                                    MATCH(
                                                        A855&amp;B855,
                                                        Insumos!I:I,
                                                        0)
                                                ),
                                                0
                                            ),
                                            "Não encontrado"),
                                        IFERROR(
                                            INDEX(U:U,
                                                MATCH(
                                                    A855&amp;B855,AG:AG,
                                                    0)
                                            ),
                                            "Não encontrado")
                                    )</f>
        <v>0</v>
      </c>
      <c r="U855" s="72">
        <f t="shared" ref="U855:U862" si="491">T855*G855/1</f>
        <v>0</v>
      </c>
      <c r="V855" s="72">
        <f>IF(
                        C855="INSUMO",
                                        IFERROR(
                                            IF(
                                                INDEX(
                                                    Insumos!C:C,
                                                    MATCH(
                                                        A855&amp;B855,
                                                        Insumos!I:I,
                                                        0)
                                                )="Verba",
                                                INDEX(
                                                    Insumos!F:F,
                                                    MATCH(
                                                        A855&amp;B855,
                                                        Insumos!I:I,
                                                        0)
                                                ),
                                                0
                                            ),
                                            "Não encontrado"),
                                        IFERROR(
                                            INDEX(W:W,
                                                MATCH(
                                                    A855&amp;B855,AG:AG,
                                                    0)
                                            ),
                                            "Não encontrado")
                                    )</f>
        <v>0</v>
      </c>
      <c r="W855" s="72">
        <f t="shared" ref="W855:W862" si="492">V855*G855/1</f>
        <v>0</v>
      </c>
      <c r="X855" s="72">
        <f>IF(
                        C855="INSUMO",
                                        IFERROR(
                                            IF(
                                                INDEX(
                                                    Insumos!C:C,
                                                    MATCH(
                                                        A855&amp;B855,
                                                        Insumos!I:I,
                                                        0)
                                                )="Outro",
                                                INDEX(
                                                    Insumos!F:F,
                                                    MATCH(
                                                        A855&amp;B855,
                                                        Insumos!I:I,
                                                        0)
                                                ),
                                                0
                                            ),
                                            "Não encontrado"),
                                        IFERROR(
                                            INDEX(Y:Y,
                                                MATCH(
                                                    A855&amp;B855,AG:AG,
                                                    0)
                                            ),
                                            "Não encontrado")
                                    )</f>
        <v>7.8004280000000001</v>
      </c>
      <c r="Y855" s="72">
        <f t="shared" ref="Y855:Y862" si="493">X855*G855/1</f>
        <v>4.0952247000000002</v>
      </c>
      <c r="Z855" s="72">
        <f>IF(
                            C855="INSUMO",
                            IFERROR(
                                INDEX(
                                    Insumos!F:F,
                                    MATCH(
                                        A855&amp;B855,
                                        Insumos!I:I,
                                        0)
                                ),
                                "Não encontrado"),
                            IFERROR(
                                INDEX(AA:AA,
                                    MATCH(
                                        A855&amp;B855,AG:AG,
                                        0)
                                ),
                                "Não encontrado")
                        )</f>
        <v>182.83275328580399</v>
      </c>
      <c r="AA855" s="72">
        <f t="shared" ref="AA855:AA862" si="494">G855*Z855</f>
        <v>95.987195475047102</v>
      </c>
      <c r="AB855" s="73"/>
      <c r="AC855" s="73"/>
      <c r="AD855" s="70" t="s">
        <v>39</v>
      </c>
      <c r="AE855" s="74"/>
      <c r="AF855" s="74"/>
    </row>
    <row r="856" spans="1:33" x14ac:dyDescent="0.25">
      <c r="A856" s="138" t="s">
        <v>91</v>
      </c>
      <c r="B856" s="60" t="s">
        <v>38</v>
      </c>
      <c r="C856" s="61" t="s">
        <v>86</v>
      </c>
      <c r="D856" s="62" t="s">
        <v>40</v>
      </c>
      <c r="E856" s="62" t="s">
        <v>92</v>
      </c>
      <c r="F856" s="63" t="s">
        <v>90</v>
      </c>
      <c r="G856" s="63">
        <v>1.125</v>
      </c>
      <c r="H856" s="64">
        <f>IF(
                        C856="INSUMO",
                                        IFERROR(
                                            IF(
                                                INDEX(
                                                    Insumos!C:C,
                                                    MATCH(
                                                        A856&amp;B856,
                                                        Insumos!I:I,
                                                        0)
                                                )="Material",
                                                INDEX(
                                                    Insumos!F:F,
                                                    MATCH(
                                                        A856&amp;B856,
                                                        Insumos!I:I,
                                                        0)
                                                ),
                                                0
                                            ),
                                            "Não encontrado"),
                                        IFERROR(
                                            INDEX(I:I,
                                                MATCH(
                                                    A856&amp;B856,AG:AG,
                                                    0)
                                            ),
                                            "Não encontrado")
                                    )</f>
        <v>0</v>
      </c>
      <c r="I856" s="64">
        <f t="shared" si="485"/>
        <v>0</v>
      </c>
      <c r="J856" s="64">
        <f t="shared" si="486"/>
        <v>40.944978400000004</v>
      </c>
      <c r="K856" s="64">
        <f t="shared" si="486"/>
        <v>46.063100700000007</v>
      </c>
      <c r="L856" s="64">
        <f>IF(
                        C856="INSUMO",
                                        IFERROR(
                                            IF(
                                                INDEX(
                                                    Insumos!C:C,
                                                    MATCH(
                                                        A856&amp;B856,
                                                        Insumos!I:I,
                                                        0)
                                                )="Mao_obra",
                                                INDEX(
                                                    Insumos!F:F,
                                                    MATCH(
                                                        A856&amp;B856,
                                                        Insumos!I:I,
                                                        0)
                                                ),
                                                0
                                            ),
                                            "Não encontrado"),
                                        IFERROR(
                                            INDEX(M:M,
                                                MATCH(
                                                    A856&amp;B856,AG:AG,
                                                    0)
                                            ),
                                            "Não encontrado")
                                    )</f>
        <v>36.374978400000003</v>
      </c>
      <c r="M856" s="64">
        <f t="shared" si="487"/>
        <v>40.921850700000007</v>
      </c>
      <c r="N856" s="64">
        <f>IF(
                        C856="INSUMO",
                                        IFERROR(
                                            IF(
                                                INDEX(
                                                    Insumos!C:C,
                                                    MATCH(
                                                        A856&amp;B856,
                                                        Insumos!I:I,
                                                        0)
                                                )="Equipamento",
                                                INDEX(
                                                    Insumos!F:F,
                                                    MATCH(
                                                        A856&amp;B856,
                                                        Insumos!I:I,
                                                        0)
                                                ),
                                                0
                                            ),
                                            "Não encontrado"),
                                        IFERROR(
                                            INDEX(O:O,
                                                MATCH(
                                                    A856&amp;B856,AG:AG,
                                                    0)
                                            ),
                                            "Não encontrado")
                                    )</f>
        <v>0</v>
      </c>
      <c r="O856" s="64">
        <f t="shared" si="488"/>
        <v>0</v>
      </c>
      <c r="P856" s="64">
        <f>IF(
                        C856="INSUMO",
                                        IFERROR(
                                            IF(
                                                INDEX(
                                                    Insumos!C:C,
                                                    MATCH(
                                                        A856&amp;B856,
                                                        Insumos!I:I,
                                                        0)
                                                )="Transporte",
                                                INDEX(
                                                    Insumos!F:F,
                                                    MATCH(
                                                        A856&amp;B856,
                                                        Insumos!I:I,
                                                        0)
                                                ),
                                                0
                                            ),
                                            "Não encontrado"),
                                        IFERROR(
                                            INDEX(Q:Q,
                                                MATCH(
                                                    A856&amp;B856,AG:AG,
                                                    0)
                                            ),
                                            "Não encontrado")
                                    )</f>
        <v>0</v>
      </c>
      <c r="Q856" s="64">
        <f t="shared" si="489"/>
        <v>0</v>
      </c>
      <c r="R856" s="64">
        <f>IF(
                        C856="INSUMO",
                                        IFERROR(
                                            IF(
                                                INDEX(
                                                    Insumos!C:C,
                                                    MATCH(
                                                        A856&amp;B856,
                                                        Insumos!I:I,
                                                        0)
                                                )="Terceirizados",
                                                INDEX(
                                                    Insumos!F:F,
                                                    MATCH(
                                                        A856&amp;B856,
                                                        Insumos!I:I,
                                                        0)
                                                ),
                                                0
                                            ),
                                            "Não encontrado"),
                                        IFERROR(
                                            INDEX(S:S,
                                                MATCH(
                                                    A856&amp;B856,AG:AG,
                                                    0)
                                            ),
                                            "Não encontrado")
                                    )</f>
        <v>0</v>
      </c>
      <c r="S856" s="64">
        <f t="shared" si="490"/>
        <v>0</v>
      </c>
      <c r="T856" s="64">
        <f>IF(
                        C856="INSUMO",
                                        IFERROR(
                                            IF(
                                                INDEX(
                                                    Insumos!C:C,
                                                    MATCH(
                                                        A856&amp;B856,
                                                        Insumos!I:I,
                                                        0)
                                                )="Comissionamento",
                                                INDEX(
                                                    Insumos!F:F,
                                                    MATCH(
                                                        A856&amp;B856,
                                                        Insumos!I:I,
                                                        0)
                                                ),
                                                0
                                            ),
                                            "Não encontrado"),
                                        IFERROR(
                                            INDEX(U:U,
                                                MATCH(
                                                    A856&amp;B856,AG:AG,
                                                    0)
                                            ),
                                            "Não encontrado")
                                    )</f>
        <v>0</v>
      </c>
      <c r="U856" s="64">
        <f t="shared" si="491"/>
        <v>0</v>
      </c>
      <c r="V856" s="64">
        <f>IF(
                        C856="INSUMO",
                                        IFERROR(
                                            IF(
                                                INDEX(
                                                    Insumos!C:C,
                                                    MATCH(
                                                        A856&amp;B856,
                                                        Insumos!I:I,
                                                        0)
                                                )="Verba",
                                                INDEX(
                                                    Insumos!F:F,
                                                    MATCH(
                                                        A856&amp;B856,
                                                        Insumos!I:I,
                                                        0)
                                                ),
                                                0
                                            ),
                                            "Não encontrado"),
                                        IFERROR(
                                            INDEX(W:W,
                                                MATCH(
                                                    A856&amp;B856,AG:AG,
                                                    0)
                                            ),
                                            "Não encontrado")
                                    )</f>
        <v>0</v>
      </c>
      <c r="W856" s="64">
        <f t="shared" si="492"/>
        <v>0</v>
      </c>
      <c r="X856" s="64">
        <f>IF(
                        C856="INSUMO",
                                        IFERROR(
                                            IF(
                                                INDEX(
                                                    Insumos!C:C,
                                                    MATCH(
                                                        A856&amp;B856,
                                                        Insumos!I:I,
                                                        0)
                                                )="Outro",
                                                INDEX(
                                                    Insumos!F:F,
                                                    MATCH(
                                                        A856&amp;B856,
                                                        Insumos!I:I,
                                                        0)
                                                ),
                                                0
                                            ),
                                            "Não encontrado"),
                                        IFERROR(
                                            INDEX(Y:Y,
                                                MATCH(
                                                    A856&amp;B856,AG:AG,
                                                    0)
                                            ),
                                            "Não encontrado")
                                    )</f>
        <v>4.57</v>
      </c>
      <c r="Y856" s="64">
        <f t="shared" si="493"/>
        <v>5.1412500000000003</v>
      </c>
      <c r="Z856" s="64">
        <f>IF(
                            C856="INSUMO",
                            IFERROR(
                                INDEX(
                                    Insumos!F:F,
                                    MATCH(
                                        A856&amp;B856,
                                        Insumos!I:I,
                                        0)
                                ),
                                "Não encontrado"),
                            IFERROR(
                                INDEX(AA:AA,
                                    MATCH(
                                        A856&amp;B856,AG:AG,
                                        0)
                                ),
                                "Não encontrado")
                        )</f>
        <v>40.944978399999997</v>
      </c>
      <c r="AA856" s="64">
        <f t="shared" si="494"/>
        <v>46.063100699999993</v>
      </c>
      <c r="AB856" s="65"/>
      <c r="AC856" s="65"/>
      <c r="AD856" s="62" t="s">
        <v>39</v>
      </c>
      <c r="AE856" s="66"/>
      <c r="AF856" s="66"/>
    </row>
    <row r="857" spans="1:33" x14ac:dyDescent="0.25">
      <c r="A857" s="137" t="s">
        <v>115</v>
      </c>
      <c r="B857" s="68" t="s">
        <v>38</v>
      </c>
      <c r="C857" s="69" t="s">
        <v>86</v>
      </c>
      <c r="D857" s="70" t="s">
        <v>40</v>
      </c>
      <c r="E857" s="70" t="s">
        <v>116</v>
      </c>
      <c r="F857" s="71" t="s">
        <v>90</v>
      </c>
      <c r="G857" s="71">
        <v>0.20599999999999999</v>
      </c>
      <c r="H857" s="72">
        <f>IF(
                        C857="INSUMO",
                                        IFERROR(
                                            IF(
                                                INDEX(
                                                    Insumos!C:C,
                                                    MATCH(
                                                        A857&amp;B857,
                                                        Insumos!I:I,
                                                        0)
                                                )="Material",
                                                INDEX(
                                                    Insumos!F:F,
                                                    MATCH(
                                                        A857&amp;B857,
                                                        Insumos!I:I,
                                                        0)
                                                ),
                                                0
                                            ),
                                            "Não encontrado"),
                                        IFERROR(
                                            INDEX(I:I,
                                                MATCH(
                                                    A857&amp;B857,AG:AG,
                                                    0)
                                            ),
                                            "Não encontrado")
                                    )</f>
        <v>0</v>
      </c>
      <c r="I857" s="72">
        <f t="shared" si="485"/>
        <v>0</v>
      </c>
      <c r="J857" s="72">
        <f t="shared" si="486"/>
        <v>29.705605200000001</v>
      </c>
      <c r="K857" s="72">
        <f t="shared" si="486"/>
        <v>6.1193546712</v>
      </c>
      <c r="L857" s="72">
        <f>IF(
                        C857="INSUMO",
                                        IFERROR(
                                            IF(
                                                INDEX(
                                                    Insumos!C:C,
                                                    MATCH(
                                                        A857&amp;B857,
                                                        Insumos!I:I,
                                                        0)
                                                )="Mao_obra",
                                                INDEX(
                                                    Insumos!F:F,
                                                    MATCH(
                                                        A857&amp;B857,
                                                        Insumos!I:I,
                                                        0)
                                                ),
                                                0
                                            ),
                                            "Não encontrado"),
                                        IFERROR(
                                            INDEX(M:M,
                                                MATCH(
                                                    A857&amp;B857,AG:AG,
                                                    0)
                                            ),
                                            "Não encontrado")
                                    )</f>
        <v>25.135605200000001</v>
      </c>
      <c r="M857" s="72">
        <f t="shared" si="487"/>
        <v>5.1779346712000001</v>
      </c>
      <c r="N857" s="72">
        <f>IF(
                        C857="INSUMO",
                                        IFERROR(
                                            IF(
                                                INDEX(
                                                    Insumos!C:C,
                                                    MATCH(
                                                        A857&amp;B857,
                                                        Insumos!I:I,
                                                        0)
                                                )="Equipamento",
                                                INDEX(
                                                    Insumos!F:F,
                                                    MATCH(
                                                        A857&amp;B857,
                                                        Insumos!I:I,
                                                        0)
                                                ),
                                                0
                                            ),
                                            "Não encontrado"),
                                        IFERROR(
                                            INDEX(O:O,
                                                MATCH(
                                                    A857&amp;B857,AG:AG,
                                                    0)
                                            ),
                                            "Não encontrado")
                                    )</f>
        <v>0</v>
      </c>
      <c r="O857" s="72">
        <f t="shared" si="488"/>
        <v>0</v>
      </c>
      <c r="P857" s="72">
        <f>IF(
                        C857="INSUMO",
                                        IFERROR(
                                            IF(
                                                INDEX(
                                                    Insumos!C:C,
                                                    MATCH(
                                                        A857&amp;B857,
                                                        Insumos!I:I,
                                                        0)
                                                )="Transporte",
                                                INDEX(
                                                    Insumos!F:F,
                                                    MATCH(
                                                        A857&amp;B857,
                                                        Insumos!I:I,
                                                        0)
                                                ),
                                                0
                                            ),
                                            "Não encontrado"),
                                        IFERROR(
                                            INDEX(Q:Q,
                                                MATCH(
                                                    A857&amp;B857,AG:AG,
                                                    0)
                                            ),
                                            "Não encontrado")
                                    )</f>
        <v>0</v>
      </c>
      <c r="Q857" s="72">
        <f t="shared" si="489"/>
        <v>0</v>
      </c>
      <c r="R857" s="72">
        <f>IF(
                        C857="INSUMO",
                                        IFERROR(
                                            IF(
                                                INDEX(
                                                    Insumos!C:C,
                                                    MATCH(
                                                        A857&amp;B857,
                                                        Insumos!I:I,
                                                        0)
                                                )="Terceirizados",
                                                INDEX(
                                                    Insumos!F:F,
                                                    MATCH(
                                                        A857&amp;B857,
                                                        Insumos!I:I,
                                                        0)
                                                ),
                                                0
                                            ),
                                            "Não encontrado"),
                                        IFERROR(
                                            INDEX(S:S,
                                                MATCH(
                                                    A857&amp;B857,AG:AG,
                                                    0)
                                            ),
                                            "Não encontrado")
                                    )</f>
        <v>0</v>
      </c>
      <c r="S857" s="72">
        <f t="shared" si="490"/>
        <v>0</v>
      </c>
      <c r="T857" s="72">
        <f>IF(
                        C857="INSUMO",
                                        IFERROR(
                                            IF(
                                                INDEX(
                                                    Insumos!C:C,
                                                    MATCH(
                                                        A857&amp;B857,
                                                        Insumos!I:I,
                                                        0)
                                                )="Comissionamento",
                                                INDEX(
                                                    Insumos!F:F,
                                                    MATCH(
                                                        A857&amp;B857,
                                                        Insumos!I:I,
                                                        0)
                                                ),
                                                0
                                            ),
                                            "Não encontrado"),
                                        IFERROR(
                                            INDEX(U:U,
                                                MATCH(
                                                    A857&amp;B857,AG:AG,
                                                    0)
                                            ),
                                            "Não encontrado")
                                    )</f>
        <v>0</v>
      </c>
      <c r="U857" s="72">
        <f t="shared" si="491"/>
        <v>0</v>
      </c>
      <c r="V857" s="72">
        <f>IF(
                        C857="INSUMO",
                                        IFERROR(
                                            IF(
                                                INDEX(
                                                    Insumos!C:C,
                                                    MATCH(
                                                        A857&amp;B857,
                                                        Insumos!I:I,
                                                        0)
                                                )="Verba",
                                                INDEX(
                                                    Insumos!F:F,
                                                    MATCH(
                                                        A857&amp;B857,
                                                        Insumos!I:I,
                                                        0)
                                                ),
                                                0
                                            ),
                                            "Não encontrado"),
                                        IFERROR(
                                            INDEX(W:W,
                                                MATCH(
                                                    A857&amp;B857,AG:AG,
                                                    0)
                                            ),
                                            "Não encontrado")
                                    )</f>
        <v>0</v>
      </c>
      <c r="W857" s="72">
        <f t="shared" si="492"/>
        <v>0</v>
      </c>
      <c r="X857" s="72">
        <f>IF(
                        C857="INSUMO",
                                        IFERROR(
                                            IF(
                                                INDEX(
                                                    Insumos!C:C,
                                                    MATCH(
                                                        A857&amp;B857,
                                                        Insumos!I:I,
                                                        0)
                                                )="Outro",
                                                INDEX(
                                                    Insumos!F:F,
                                                    MATCH(
                                                        A857&amp;B857,
                                                        Insumos!I:I,
                                                        0)
                                                ),
                                                0
                                            ),
                                            "Não encontrado"),
                                        IFERROR(
                                            INDEX(Y:Y,
                                                MATCH(
                                                    A857&amp;B857,AG:AG,
                                                    0)
                                            ),
                                            "Não encontrado")
                                    )</f>
        <v>4.57</v>
      </c>
      <c r="Y857" s="72">
        <f t="shared" si="493"/>
        <v>0.94142000000000003</v>
      </c>
      <c r="Z857" s="72">
        <f>IF(
                            C857="INSUMO",
                            IFERROR(
                                INDEX(
                                    Insumos!F:F,
                                    MATCH(
                                        A857&amp;B857,
                                        Insumos!I:I,
                                        0)
                                ),
                                "Não encontrado"),
                            IFERROR(
                                INDEX(AA:AA,
                                    MATCH(
                                        A857&amp;B857,AG:AG,
                                        0)
                                ),
                                "Não encontrado")
                        )</f>
        <v>29.705605200000001</v>
      </c>
      <c r="AA857" s="72">
        <f t="shared" si="494"/>
        <v>6.1193546712</v>
      </c>
      <c r="AB857" s="73"/>
      <c r="AC857" s="73"/>
      <c r="AD857" s="70" t="s">
        <v>39</v>
      </c>
      <c r="AE857" s="74"/>
      <c r="AF857" s="74"/>
    </row>
    <row r="858" spans="1:33" x14ac:dyDescent="0.25">
      <c r="A858" s="138" t="s">
        <v>268</v>
      </c>
      <c r="B858" s="60" t="s">
        <v>38</v>
      </c>
      <c r="C858" s="61" t="s">
        <v>45</v>
      </c>
      <c r="D858" s="62" t="s">
        <v>40</v>
      </c>
      <c r="E858" s="62" t="s">
        <v>269</v>
      </c>
      <c r="F858" s="63" t="s">
        <v>95</v>
      </c>
      <c r="G858" s="63">
        <v>1.9E-2</v>
      </c>
      <c r="H858" s="64">
        <f>IF(
                        C858="INSUMO",
                                        IFERROR(
                                            IF(
                                                INDEX(
                                                    Insumos!C:C,
                                                    MATCH(
                                                        A858&amp;B858,
                                                        Insumos!I:I,
                                                        0)
                                                )="Material",
                                                INDEX(
                                                    Insumos!F:F,
                                                    MATCH(
                                                        A858&amp;B858,
                                                        Insumos!I:I,
                                                        0)
                                                ),
                                                0
                                            ),
                                            "Não encontrado"),
                                        IFERROR(
                                            INDEX(I:I,
                                                MATCH(
                                                    A858&amp;B858,AG:AG,
                                                    0)
                                            ),
                                            "Não encontrado")
                                    )</f>
        <v>18.670000000000002</v>
      </c>
      <c r="I858" s="64">
        <f t="shared" si="485"/>
        <v>0.35473000000000005</v>
      </c>
      <c r="J858" s="64">
        <f t="shared" si="486"/>
        <v>0</v>
      </c>
      <c r="K858" s="64">
        <f t="shared" si="486"/>
        <v>0</v>
      </c>
      <c r="L858" s="64">
        <f>IF(
                        C858="INSUMO",
                                        IFERROR(
                                            IF(
                                                INDEX(
                                                    Insumos!C:C,
                                                    MATCH(
                                                        A858&amp;B858,
                                                        Insumos!I:I,
                                                        0)
                                                )="Mao_obra",
                                                INDEX(
                                                    Insumos!F:F,
                                                    MATCH(
                                                        A858&amp;B858,
                                                        Insumos!I:I,
                                                        0)
                                                ),
                                                0
                                            ),
                                            "Não encontrado"),
                                        IFERROR(
                                            INDEX(M:M,
                                                MATCH(
                                                    A858&amp;B858,AG:AG,
                                                    0)
                                            ),
                                            "Não encontrado")
                                    )</f>
        <v>0</v>
      </c>
      <c r="M858" s="64">
        <f t="shared" si="487"/>
        <v>0</v>
      </c>
      <c r="N858" s="64">
        <f>IF(
                        C858="INSUMO",
                                        IFERROR(
                                            IF(
                                                INDEX(
                                                    Insumos!C:C,
                                                    MATCH(
                                                        A858&amp;B858,
                                                        Insumos!I:I,
                                                        0)
                                                )="Equipamento",
                                                INDEX(
                                                    Insumos!F:F,
                                                    MATCH(
                                                        A858&amp;B858,
                                                        Insumos!I:I,
                                                        0)
                                                ),
                                                0
                                            ),
                                            "Não encontrado"),
                                        IFERROR(
                                            INDEX(O:O,
                                                MATCH(
                                                    A858&amp;B858,AG:AG,
                                                    0)
                                            ),
                                            "Não encontrado")
                                    )</f>
        <v>0</v>
      </c>
      <c r="O858" s="64">
        <f t="shared" si="488"/>
        <v>0</v>
      </c>
      <c r="P858" s="64">
        <f>IF(
                        C858="INSUMO",
                                        IFERROR(
                                            IF(
                                                INDEX(
                                                    Insumos!C:C,
                                                    MATCH(
                                                        A858&amp;B858,
                                                        Insumos!I:I,
                                                        0)
                                                )="Transporte",
                                                INDEX(
                                                    Insumos!F:F,
                                                    MATCH(
                                                        A858&amp;B858,
                                                        Insumos!I:I,
                                                        0)
                                                ),
                                                0
                                            ),
                                            "Não encontrado"),
                                        IFERROR(
                                            INDEX(Q:Q,
                                                MATCH(
                                                    A858&amp;B858,AG:AG,
                                                    0)
                                            ),
                                            "Não encontrado")
                                    )</f>
        <v>0</v>
      </c>
      <c r="Q858" s="64">
        <f t="shared" si="489"/>
        <v>0</v>
      </c>
      <c r="R858" s="64">
        <f>IF(
                        C858="INSUMO",
                                        IFERROR(
                                            IF(
                                                INDEX(
                                                    Insumos!C:C,
                                                    MATCH(
                                                        A858&amp;B858,
                                                        Insumos!I:I,
                                                        0)
                                                )="Terceirizados",
                                                INDEX(
                                                    Insumos!F:F,
                                                    MATCH(
                                                        A858&amp;B858,
                                                        Insumos!I:I,
                                                        0)
                                                ),
                                                0
                                            ),
                                            "Não encontrado"),
                                        IFERROR(
                                            INDEX(S:S,
                                                MATCH(
                                                    A858&amp;B858,AG:AG,
                                                    0)
                                            ),
                                            "Não encontrado")
                                    )</f>
        <v>0</v>
      </c>
      <c r="S858" s="64">
        <f t="shared" si="490"/>
        <v>0</v>
      </c>
      <c r="T858" s="64">
        <f>IF(
                        C858="INSUMO",
                                        IFERROR(
                                            IF(
                                                INDEX(
                                                    Insumos!C:C,
                                                    MATCH(
                                                        A858&amp;B858,
                                                        Insumos!I:I,
                                                        0)
                                                )="Comissionamento",
                                                INDEX(
                                                    Insumos!F:F,
                                                    MATCH(
                                                        A858&amp;B858,
                                                        Insumos!I:I,
                                                        0)
                                                ),
                                                0
                                            ),
                                            "Não encontrado"),
                                        IFERROR(
                                            INDEX(U:U,
                                                MATCH(
                                                    A858&amp;B858,AG:AG,
                                                    0)
                                            ),
                                            "Não encontrado")
                                    )</f>
        <v>0</v>
      </c>
      <c r="U858" s="64">
        <f t="shared" si="491"/>
        <v>0</v>
      </c>
      <c r="V858" s="64">
        <f>IF(
                        C858="INSUMO",
                                        IFERROR(
                                            IF(
                                                INDEX(
                                                    Insumos!C:C,
                                                    MATCH(
                                                        A858&amp;B858,
                                                        Insumos!I:I,
                                                        0)
                                                )="Verba",
                                                INDEX(
                                                    Insumos!F:F,
                                                    MATCH(
                                                        A858&amp;B858,
                                                        Insumos!I:I,
                                                        0)
                                                ),
                                                0
                                            ),
                                            "Não encontrado"),
                                        IFERROR(
                                            INDEX(W:W,
                                                MATCH(
                                                    A858&amp;B858,AG:AG,
                                                    0)
                                            ),
                                            "Não encontrado")
                                    )</f>
        <v>0</v>
      </c>
      <c r="W858" s="64">
        <f t="shared" si="492"/>
        <v>0</v>
      </c>
      <c r="X858" s="64">
        <f>IF(
                        C858="INSUMO",
                                        IFERROR(
                                            IF(
                                                INDEX(
                                                    Insumos!C:C,
                                                    MATCH(
                                                        A858&amp;B858,
                                                        Insumos!I:I,
                                                        0)
                                                )="Outro",
                                                INDEX(
                                                    Insumos!F:F,
                                                    MATCH(
                                                        A858&amp;B858,
                                                        Insumos!I:I,
                                                        0)
                                                ),
                                                0
                                            ),
                                            "Não encontrado"),
                                        IFERROR(
                                            INDEX(Y:Y,
                                                MATCH(
                                                    A858&amp;B858,AG:AG,
                                                    0)
                                            ),
                                            "Não encontrado")
                                    )</f>
        <v>0</v>
      </c>
      <c r="Y858" s="64">
        <f t="shared" si="493"/>
        <v>0</v>
      </c>
      <c r="Z858" s="64">
        <f>IF(
                            C858="INSUMO",
                            IFERROR(
                                INDEX(
                                    Insumos!F:F,
                                    MATCH(
                                        A858&amp;B858,
                                        Insumos!I:I,
                                        0)
                                ),
                                "Não encontrado"),
                            IFERROR(
                                INDEX(AA:AA,
                                    MATCH(
                                        A858&amp;B858,AG:AG,
                                        0)
                                ),
                                "Não encontrado")
                        )</f>
        <v>18.670000000000002</v>
      </c>
      <c r="AA858" s="64">
        <f t="shared" si="494"/>
        <v>0.35473000000000005</v>
      </c>
      <c r="AB858" s="65"/>
      <c r="AC858" s="65"/>
      <c r="AD858" s="62" t="s">
        <v>39</v>
      </c>
      <c r="AE858" s="66"/>
      <c r="AF858" s="66"/>
    </row>
    <row r="859" spans="1:33" x14ac:dyDescent="0.25">
      <c r="A859" s="137" t="s">
        <v>891</v>
      </c>
      <c r="B859" s="68" t="s">
        <v>38</v>
      </c>
      <c r="C859" s="69" t="s">
        <v>45</v>
      </c>
      <c r="D859" s="70" t="s">
        <v>40</v>
      </c>
      <c r="E859" s="70" t="s">
        <v>892</v>
      </c>
      <c r="F859" s="71" t="s">
        <v>42</v>
      </c>
      <c r="G859" s="71">
        <v>0.78500000000000003</v>
      </c>
      <c r="H859" s="72">
        <f>IF(
                        C859="INSUMO",
                                        IFERROR(
                                            IF(
                                                INDEX(
                                                    Insumos!C:C,
                                                    MATCH(
                                                        A859&amp;B859,
                                                        Insumos!I:I,
                                                        0)
                                                )="Material",
                                                INDEX(
                                                    Insumos!F:F,
                                                    MATCH(
                                                        A859&amp;B859,
                                                        Insumos!I:I,
                                                        0)
                                                ),
                                                0
                                            ),
                                            "Não encontrado"),
                                        IFERROR(
                                            INDEX(I:I,
                                                MATCH(
                                                    A859&amp;B859,AG:AG,
                                                    0)
                                            ),
                                            "Não encontrado")
                                    )</f>
        <v>0</v>
      </c>
      <c r="I859" s="72">
        <f t="shared" si="485"/>
        <v>0</v>
      </c>
      <c r="J859" s="72">
        <f t="shared" si="486"/>
        <v>15.32</v>
      </c>
      <c r="K859" s="72">
        <f t="shared" si="486"/>
        <v>12.026200000000001</v>
      </c>
      <c r="L859" s="72">
        <f>IF(
                        C859="INSUMO",
                                        IFERROR(
                                            IF(
                                                INDEX(
                                                    Insumos!C:C,
                                                    MATCH(
                                                        A859&amp;B859,
                                                        Insumos!I:I,
                                                        0)
                                                )="Mao_obra",
                                                INDEX(
                                                    Insumos!F:F,
                                                    MATCH(
                                                        A859&amp;B859,
                                                        Insumos!I:I,
                                                        0)
                                                ),
                                                0
                                            ),
                                            "Não encontrado"),
                                        IFERROR(
                                            INDEX(M:M,
                                                MATCH(
                                                    A859&amp;B859,AG:AG,
                                                    0)
                                            ),
                                            "Não encontrado")
                                    )</f>
        <v>0</v>
      </c>
      <c r="M859" s="72">
        <f t="shared" si="487"/>
        <v>0</v>
      </c>
      <c r="N859" s="72">
        <f>IF(
                        C859="INSUMO",
                                        IFERROR(
                                            IF(
                                                INDEX(
                                                    Insumos!C:C,
                                                    MATCH(
                                                        A859&amp;B859,
                                                        Insumos!I:I,
                                                        0)
                                                )="Equipamento",
                                                INDEX(
                                                    Insumos!F:F,
                                                    MATCH(
                                                        A859&amp;B859,
                                                        Insumos!I:I,
                                                        0)
                                                ),
                                                0
                                            ),
                                            "Não encontrado"),
                                        IFERROR(
                                            INDEX(O:O,
                                                MATCH(
                                                    A859&amp;B859,AG:AG,
                                                    0)
                                            ),
                                            "Não encontrado")
                                    )</f>
        <v>15.32</v>
      </c>
      <c r="O859" s="72">
        <f t="shared" si="488"/>
        <v>12.026200000000001</v>
      </c>
      <c r="P859" s="72">
        <f>IF(
                        C859="INSUMO",
                                        IFERROR(
                                            IF(
                                                INDEX(
                                                    Insumos!C:C,
                                                    MATCH(
                                                        A859&amp;B859,
                                                        Insumos!I:I,
                                                        0)
                                                )="Transporte",
                                                INDEX(
                                                    Insumos!F:F,
                                                    MATCH(
                                                        A859&amp;B859,
                                                        Insumos!I:I,
                                                        0)
                                                ),
                                                0
                                            ),
                                            "Não encontrado"),
                                        IFERROR(
                                            INDEX(Q:Q,
                                                MATCH(
                                                    A859&amp;B859,AG:AG,
                                                    0)
                                            ),
                                            "Não encontrado")
                                    )</f>
        <v>0</v>
      </c>
      <c r="Q859" s="72">
        <f t="shared" si="489"/>
        <v>0</v>
      </c>
      <c r="R859" s="72">
        <f>IF(
                        C859="INSUMO",
                                        IFERROR(
                                            IF(
                                                INDEX(
                                                    Insumos!C:C,
                                                    MATCH(
                                                        A859&amp;B859,
                                                        Insumos!I:I,
                                                        0)
                                                )="Terceirizados",
                                                INDEX(
                                                    Insumos!F:F,
                                                    MATCH(
                                                        A859&amp;B859,
                                                        Insumos!I:I,
                                                        0)
                                                ),
                                                0
                                            ),
                                            "Não encontrado"),
                                        IFERROR(
                                            INDEX(S:S,
                                                MATCH(
                                                    A859&amp;B859,AG:AG,
                                                    0)
                                            ),
                                            "Não encontrado")
                                    )</f>
        <v>0</v>
      </c>
      <c r="S859" s="72">
        <f t="shared" si="490"/>
        <v>0</v>
      </c>
      <c r="T859" s="72">
        <f>IF(
                        C859="INSUMO",
                                        IFERROR(
                                            IF(
                                                INDEX(
                                                    Insumos!C:C,
                                                    MATCH(
                                                        A859&amp;B859,
                                                        Insumos!I:I,
                                                        0)
                                                )="Comissionamento",
                                                INDEX(
                                                    Insumos!F:F,
                                                    MATCH(
                                                        A859&amp;B859,
                                                        Insumos!I:I,
                                                        0)
                                                ),
                                                0
                                            ),
                                            "Não encontrado"),
                                        IFERROR(
                                            INDEX(U:U,
                                                MATCH(
                                                    A859&amp;B859,AG:AG,
                                                    0)
                                            ),
                                            "Não encontrado")
                                    )</f>
        <v>0</v>
      </c>
      <c r="U859" s="72">
        <f t="shared" si="491"/>
        <v>0</v>
      </c>
      <c r="V859" s="72">
        <f>IF(
                        C859="INSUMO",
                                        IFERROR(
                                            IF(
                                                INDEX(
                                                    Insumos!C:C,
                                                    MATCH(
                                                        A859&amp;B859,
                                                        Insumos!I:I,
                                                        0)
                                                )="Verba",
                                                INDEX(
                                                    Insumos!F:F,
                                                    MATCH(
                                                        A859&amp;B859,
                                                        Insumos!I:I,
                                                        0)
                                                ),
                                                0
                                            ),
                                            "Não encontrado"),
                                        IFERROR(
                                            INDEX(W:W,
                                                MATCH(
                                                    A859&amp;B859,AG:AG,
                                                    0)
                                            ),
                                            "Não encontrado")
                                    )</f>
        <v>0</v>
      </c>
      <c r="W859" s="72">
        <f t="shared" si="492"/>
        <v>0</v>
      </c>
      <c r="X859" s="72">
        <f>IF(
                        C859="INSUMO",
                                        IFERROR(
                                            IF(
                                                INDEX(
                                                    Insumos!C:C,
                                                    MATCH(
                                                        A859&amp;B859,
                                                        Insumos!I:I,
                                                        0)
                                                )="Outro",
                                                INDEX(
                                                    Insumos!F:F,
                                                    MATCH(
                                                        A859&amp;B859,
                                                        Insumos!I:I,
                                                        0)
                                                ),
                                                0
                                            ),
                                            "Não encontrado"),
                                        IFERROR(
                                            INDEX(Y:Y,
                                                MATCH(
                                                    A859&amp;B859,AG:AG,
                                                    0)
                                            ),
                                            "Não encontrado")
                                    )</f>
        <v>0</v>
      </c>
      <c r="Y859" s="72">
        <f t="shared" si="493"/>
        <v>0</v>
      </c>
      <c r="Z859" s="72">
        <f>IF(
                            C859="INSUMO",
                            IFERROR(
                                INDEX(
                                    Insumos!F:F,
                                    MATCH(
                                        A859&amp;B859,
                                        Insumos!I:I,
                                        0)
                                ),
                                "Não encontrado"),
                            IFERROR(
                                INDEX(AA:AA,
                                    MATCH(
                                        A859&amp;B859,AG:AG,
                                        0)
                                ),
                                "Não encontrado")
                        )</f>
        <v>15.32</v>
      </c>
      <c r="AA859" s="72">
        <f t="shared" si="494"/>
        <v>12.026200000000001</v>
      </c>
      <c r="AB859" s="73"/>
      <c r="AC859" s="73"/>
      <c r="AD859" s="70" t="s">
        <v>39</v>
      </c>
      <c r="AE859" s="74"/>
      <c r="AF859" s="74"/>
    </row>
    <row r="860" spans="1:33" x14ac:dyDescent="0.25">
      <c r="A860" s="138" t="s">
        <v>893</v>
      </c>
      <c r="B860" s="60" t="s">
        <v>38</v>
      </c>
      <c r="C860" s="61" t="s">
        <v>45</v>
      </c>
      <c r="D860" s="62" t="s">
        <v>40</v>
      </c>
      <c r="E860" s="62" t="s">
        <v>894</v>
      </c>
      <c r="F860" s="63" t="s">
        <v>895</v>
      </c>
      <c r="G860" s="63">
        <v>0.39300000000000002</v>
      </c>
      <c r="H860" s="64">
        <f>IF(
                        C860="INSUMO",
                                        IFERROR(
                                            IF(
                                                INDEX(
                                                    Insumos!C:C,
                                                    MATCH(
                                                        A860&amp;B860,
                                                        Insumos!I:I,
                                                        0)
                                                )="Material",
                                                INDEX(
                                                    Insumos!F:F,
                                                    MATCH(
                                                        A860&amp;B860,
                                                        Insumos!I:I,
                                                        0)
                                                ),
                                                0
                                            ),
                                            "Não encontrado"),
                                        IFERROR(
                                            INDEX(I:I,
                                                MATCH(
                                                    A860&amp;B860,AG:AG,
                                                    0)
                                            ),
                                            "Não encontrado")
                                    )</f>
        <v>0</v>
      </c>
      <c r="I860" s="64">
        <f t="shared" si="485"/>
        <v>0</v>
      </c>
      <c r="J860" s="64">
        <f t="shared" si="486"/>
        <v>41.6</v>
      </c>
      <c r="K860" s="64">
        <f t="shared" si="486"/>
        <v>16.348800000000001</v>
      </c>
      <c r="L860" s="64">
        <f>IF(
                        C860="INSUMO",
                                        IFERROR(
                                            IF(
                                                INDEX(
                                                    Insumos!C:C,
                                                    MATCH(
                                                        A860&amp;B860,
                                                        Insumos!I:I,
                                                        0)
                                                )="Mao_obra",
                                                INDEX(
                                                    Insumos!F:F,
                                                    MATCH(
                                                        A860&amp;B860,
                                                        Insumos!I:I,
                                                        0)
                                                ),
                                                0
                                            ),
                                            "Não encontrado"),
                                        IFERROR(
                                            INDEX(M:M,
                                                MATCH(
                                                    A860&amp;B860,AG:AG,
                                                    0)
                                            ),
                                            "Não encontrado")
                                    )</f>
        <v>0</v>
      </c>
      <c r="M860" s="64">
        <f t="shared" si="487"/>
        <v>0</v>
      </c>
      <c r="N860" s="64">
        <f>IF(
                        C860="INSUMO",
                                        IFERROR(
                                            IF(
                                                INDEX(
                                                    Insumos!C:C,
                                                    MATCH(
                                                        A860&amp;B860,
                                                        Insumos!I:I,
                                                        0)
                                                )="Equipamento",
                                                INDEX(
                                                    Insumos!F:F,
                                                    MATCH(
                                                        A860&amp;B860,
                                                        Insumos!I:I,
                                                        0)
                                                ),
                                                0
                                            ),
                                            "Não encontrado"),
                                        IFERROR(
                                            INDEX(O:O,
                                                MATCH(
                                                    A860&amp;B860,AG:AG,
                                                    0)
                                            ),
                                            "Não encontrado")
                                    )</f>
        <v>41.6</v>
      </c>
      <c r="O860" s="64">
        <f t="shared" si="488"/>
        <v>16.348800000000001</v>
      </c>
      <c r="P860" s="64">
        <f>IF(
                        C860="INSUMO",
                                        IFERROR(
                                            IF(
                                                INDEX(
                                                    Insumos!C:C,
                                                    MATCH(
                                                        A860&amp;B860,
                                                        Insumos!I:I,
                                                        0)
                                                )="Transporte",
                                                INDEX(
                                                    Insumos!F:F,
                                                    MATCH(
                                                        A860&amp;B860,
                                                        Insumos!I:I,
                                                        0)
                                                ),
                                                0
                                            ),
                                            "Não encontrado"),
                                        IFERROR(
                                            INDEX(Q:Q,
                                                MATCH(
                                                    A860&amp;B860,AG:AG,
                                                    0)
                                            ),
                                            "Não encontrado")
                                    )</f>
        <v>0</v>
      </c>
      <c r="Q860" s="64">
        <f t="shared" si="489"/>
        <v>0</v>
      </c>
      <c r="R860" s="64">
        <f>IF(
                        C860="INSUMO",
                                        IFERROR(
                                            IF(
                                                INDEX(
                                                    Insumos!C:C,
                                                    MATCH(
                                                        A860&amp;B860,
                                                        Insumos!I:I,
                                                        0)
                                                )="Terceirizados",
                                                INDEX(
                                                    Insumos!F:F,
                                                    MATCH(
                                                        A860&amp;B860,
                                                        Insumos!I:I,
                                                        0)
                                                ),
                                                0
                                            ),
                                            "Não encontrado"),
                                        IFERROR(
                                            INDEX(S:S,
                                                MATCH(
                                                    A860&amp;B860,AG:AG,
                                                    0)
                                            ),
                                            "Não encontrado")
                                    )</f>
        <v>0</v>
      </c>
      <c r="S860" s="64">
        <f t="shared" si="490"/>
        <v>0</v>
      </c>
      <c r="T860" s="64">
        <f>IF(
                        C860="INSUMO",
                                        IFERROR(
                                            IF(
                                                INDEX(
                                                    Insumos!C:C,
                                                    MATCH(
                                                        A860&amp;B860,
                                                        Insumos!I:I,
                                                        0)
                                                )="Comissionamento",
                                                INDEX(
                                                    Insumos!F:F,
                                                    MATCH(
                                                        A860&amp;B860,
                                                        Insumos!I:I,
                                                        0)
                                                ),
                                                0
                                            ),
                                            "Não encontrado"),
                                        IFERROR(
                                            INDEX(U:U,
                                                MATCH(
                                                    A860&amp;B860,AG:AG,
                                                    0)
                                            ),
                                            "Não encontrado")
                                    )</f>
        <v>0</v>
      </c>
      <c r="U860" s="64">
        <f t="shared" si="491"/>
        <v>0</v>
      </c>
      <c r="V860" s="64">
        <f>IF(
                        C860="INSUMO",
                                        IFERROR(
                                            IF(
                                                INDEX(
                                                    Insumos!C:C,
                                                    MATCH(
                                                        A860&amp;B860,
                                                        Insumos!I:I,
                                                        0)
                                                )="Verba",
                                                INDEX(
                                                    Insumos!F:F,
                                                    MATCH(
                                                        A860&amp;B860,
                                                        Insumos!I:I,
                                                        0)
                                                ),
                                                0
                                            ),
                                            "Não encontrado"),
                                        IFERROR(
                                            INDEX(W:W,
                                                MATCH(
                                                    A860&amp;B860,AG:AG,
                                                    0)
                                            ),
                                            "Não encontrado")
                                    )</f>
        <v>0</v>
      </c>
      <c r="W860" s="64">
        <f t="shared" si="492"/>
        <v>0</v>
      </c>
      <c r="X860" s="64">
        <f>IF(
                        C860="INSUMO",
                                        IFERROR(
                                            IF(
                                                INDEX(
                                                    Insumos!C:C,
                                                    MATCH(
                                                        A860&amp;B860,
                                                        Insumos!I:I,
                                                        0)
                                                )="Outro",
                                                INDEX(
                                                    Insumos!F:F,
                                                    MATCH(
                                                        A860&amp;B860,
                                                        Insumos!I:I,
                                                        0)
                                                ),
                                                0
                                            ),
                                            "Não encontrado"),
                                        IFERROR(
                                            INDEX(Y:Y,
                                                MATCH(
                                                    A860&amp;B860,AG:AG,
                                                    0)
                                            ),
                                            "Não encontrado")
                                    )</f>
        <v>0</v>
      </c>
      <c r="Y860" s="64">
        <f t="shared" si="493"/>
        <v>0</v>
      </c>
      <c r="Z860" s="64">
        <f>IF(
                            C860="INSUMO",
                            IFERROR(
                                INDEX(
                                    Insumos!F:F,
                                    MATCH(
                                        A860&amp;B860,
                                        Insumos!I:I,
                                        0)
                                ),
                                "Não encontrado"),
                            IFERROR(
                                INDEX(AA:AA,
                                    MATCH(
                                        A860&amp;B860,AG:AG,
                                        0)
                                ),
                                "Não encontrado")
                        )</f>
        <v>41.6</v>
      </c>
      <c r="AA860" s="64">
        <f t="shared" si="494"/>
        <v>16.348800000000001</v>
      </c>
      <c r="AB860" s="65"/>
      <c r="AC860" s="65"/>
      <c r="AD860" s="62" t="s">
        <v>39</v>
      </c>
      <c r="AE860" s="66"/>
      <c r="AF860" s="66"/>
    </row>
    <row r="861" spans="1:33" x14ac:dyDescent="0.25">
      <c r="A861" s="137" t="s">
        <v>896</v>
      </c>
      <c r="B861" s="68" t="s">
        <v>38</v>
      </c>
      <c r="C861" s="69" t="s">
        <v>45</v>
      </c>
      <c r="D861" s="70" t="s">
        <v>40</v>
      </c>
      <c r="E861" s="70" t="s">
        <v>897</v>
      </c>
      <c r="F861" s="71" t="s">
        <v>895</v>
      </c>
      <c r="G861" s="71">
        <v>0.19600000000000001</v>
      </c>
      <c r="H861" s="72">
        <f>IF(
                        C861="INSUMO",
                                        IFERROR(
                                            IF(
                                                INDEX(
                                                    Insumos!C:C,
                                                    MATCH(
                                                        A861&amp;B861,
                                                        Insumos!I:I,
                                                        0)
                                                )="Material",
                                                INDEX(
                                                    Insumos!F:F,
                                                    MATCH(
                                                        A861&amp;B861,
                                                        Insumos!I:I,
                                                        0)
                                                ),
                                                0
                                            ),
                                            "Não encontrado"),
                                        IFERROR(
                                            INDEX(I:I,
                                                MATCH(
                                                    A861&amp;B861,AG:AG,
                                                    0)
                                            ),
                                            "Não encontrado")
                                    )</f>
        <v>0</v>
      </c>
      <c r="I861" s="72">
        <f t="shared" si="485"/>
        <v>0</v>
      </c>
      <c r="J861" s="72">
        <f t="shared" si="486"/>
        <v>39.799999999999997</v>
      </c>
      <c r="K861" s="72">
        <f t="shared" si="486"/>
        <v>7.8007999999999997</v>
      </c>
      <c r="L861" s="72">
        <f>IF(
                        C861="INSUMO",
                                        IFERROR(
                                            IF(
                                                INDEX(
                                                    Insumos!C:C,
                                                    MATCH(
                                                        A861&amp;B861,
                                                        Insumos!I:I,
                                                        0)
                                                )="Mao_obra",
                                                INDEX(
                                                    Insumos!F:F,
                                                    MATCH(
                                                        A861&amp;B861,
                                                        Insumos!I:I,
                                                        0)
                                                ),
                                                0
                                            ),
                                            "Não encontrado"),
                                        IFERROR(
                                            INDEX(M:M,
                                                MATCH(
                                                    A861&amp;B861,AG:AG,
                                                    0)
                                            ),
                                            "Não encontrado")
                                    )</f>
        <v>0</v>
      </c>
      <c r="M861" s="72">
        <f t="shared" si="487"/>
        <v>0</v>
      </c>
      <c r="N861" s="72">
        <f>IF(
                        C861="INSUMO",
                                        IFERROR(
                                            IF(
                                                INDEX(
                                                    Insumos!C:C,
                                                    MATCH(
                                                        A861&amp;B861,
                                                        Insumos!I:I,
                                                        0)
                                                )="Equipamento",
                                                INDEX(
                                                    Insumos!F:F,
                                                    MATCH(
                                                        A861&amp;B861,
                                                        Insumos!I:I,
                                                        0)
                                                ),
                                                0
                                            ),
                                            "Não encontrado"),
                                        IFERROR(
                                            INDEX(O:O,
                                                MATCH(
                                                    A861&amp;B861,AG:AG,
                                                    0)
                                            ),
                                            "Não encontrado")
                                    )</f>
        <v>39.799999999999997</v>
      </c>
      <c r="O861" s="72">
        <f t="shared" si="488"/>
        <v>7.8007999999999997</v>
      </c>
      <c r="P861" s="72">
        <f>IF(
                        C861="INSUMO",
                                        IFERROR(
                                            IF(
                                                INDEX(
                                                    Insumos!C:C,
                                                    MATCH(
                                                        A861&amp;B861,
                                                        Insumos!I:I,
                                                        0)
                                                )="Transporte",
                                                INDEX(
                                                    Insumos!F:F,
                                                    MATCH(
                                                        A861&amp;B861,
                                                        Insumos!I:I,
                                                        0)
                                                ),
                                                0
                                            ),
                                            "Não encontrado"),
                                        IFERROR(
                                            INDEX(Q:Q,
                                                MATCH(
                                                    A861&amp;B861,AG:AG,
                                                    0)
                                            ),
                                            "Não encontrado")
                                    )</f>
        <v>0</v>
      </c>
      <c r="Q861" s="72">
        <f t="shared" si="489"/>
        <v>0</v>
      </c>
      <c r="R861" s="72">
        <f>IF(
                        C861="INSUMO",
                                        IFERROR(
                                            IF(
                                                INDEX(
                                                    Insumos!C:C,
                                                    MATCH(
                                                        A861&amp;B861,
                                                        Insumos!I:I,
                                                        0)
                                                )="Terceirizados",
                                                INDEX(
                                                    Insumos!F:F,
                                                    MATCH(
                                                        A861&amp;B861,
                                                        Insumos!I:I,
                                                        0)
                                                ),
                                                0
                                            ),
                                            "Não encontrado"),
                                        IFERROR(
                                            INDEX(S:S,
                                                MATCH(
                                                    A861&amp;B861,AG:AG,
                                                    0)
                                            ),
                                            "Não encontrado")
                                    )</f>
        <v>0</v>
      </c>
      <c r="S861" s="72">
        <f t="shared" si="490"/>
        <v>0</v>
      </c>
      <c r="T861" s="72">
        <f>IF(
                        C861="INSUMO",
                                        IFERROR(
                                            IF(
                                                INDEX(
                                                    Insumos!C:C,
                                                    MATCH(
                                                        A861&amp;B861,
                                                        Insumos!I:I,
                                                        0)
                                                )="Comissionamento",
                                                INDEX(
                                                    Insumos!F:F,
                                                    MATCH(
                                                        A861&amp;B861,
                                                        Insumos!I:I,
                                                        0)
                                                ),
                                                0
                                            ),
                                            "Não encontrado"),
                                        IFERROR(
                                            INDEX(U:U,
                                                MATCH(
                                                    A861&amp;B861,AG:AG,
                                                    0)
                                            ),
                                            "Não encontrado")
                                    )</f>
        <v>0</v>
      </c>
      <c r="U861" s="72">
        <f t="shared" si="491"/>
        <v>0</v>
      </c>
      <c r="V861" s="72">
        <f>IF(
                        C861="INSUMO",
                                        IFERROR(
                                            IF(
                                                INDEX(
                                                    Insumos!C:C,
                                                    MATCH(
                                                        A861&amp;B861,
                                                        Insumos!I:I,
                                                        0)
                                                )="Verba",
                                                INDEX(
                                                    Insumos!F:F,
                                                    MATCH(
                                                        A861&amp;B861,
                                                        Insumos!I:I,
                                                        0)
                                                ),
                                                0
                                            ),
                                            "Não encontrado"),
                                        IFERROR(
                                            INDEX(W:W,
                                                MATCH(
                                                    A861&amp;B861,AG:AG,
                                                    0)
                                            ),
                                            "Não encontrado")
                                    )</f>
        <v>0</v>
      </c>
      <c r="W861" s="72">
        <f t="shared" si="492"/>
        <v>0</v>
      </c>
      <c r="X861" s="72">
        <f>IF(
                        C861="INSUMO",
                                        IFERROR(
                                            IF(
                                                INDEX(
                                                    Insumos!C:C,
                                                    MATCH(
                                                        A861&amp;B861,
                                                        Insumos!I:I,
                                                        0)
                                                )="Outro",
                                                INDEX(
                                                    Insumos!F:F,
                                                    MATCH(
                                                        A861&amp;B861,
                                                        Insumos!I:I,
                                                        0)
                                                ),
                                                0
                                            ),
                                            "Não encontrado"),
                                        IFERROR(
                                            INDEX(Y:Y,
                                                MATCH(
                                                    A861&amp;B861,AG:AG,
                                                    0)
                                            ),
                                            "Não encontrado")
                                    )</f>
        <v>0</v>
      </c>
      <c r="Y861" s="72">
        <f t="shared" si="493"/>
        <v>0</v>
      </c>
      <c r="Z861" s="72">
        <f>IF(
                            C861="INSUMO",
                            IFERROR(
                                INDEX(
                                    Insumos!F:F,
                                    MATCH(
                                        A861&amp;B861,
                                        Insumos!I:I,
                                        0)
                                ),
                                "Não encontrado"),
                            IFERROR(
                                INDEX(AA:AA,
                                    MATCH(
                                        A861&amp;B861,AG:AG,
                                        0)
                                ),
                                "Não encontrado")
                        )</f>
        <v>39.799999999999997</v>
      </c>
      <c r="AA861" s="72">
        <f t="shared" si="494"/>
        <v>7.8007999999999997</v>
      </c>
      <c r="AB861" s="73"/>
      <c r="AC861" s="73"/>
      <c r="AD861" s="70" t="s">
        <v>39</v>
      </c>
      <c r="AE861" s="74"/>
      <c r="AF861" s="74"/>
    </row>
    <row r="862" spans="1:33" x14ac:dyDescent="0.25">
      <c r="A862" s="138" t="s">
        <v>278</v>
      </c>
      <c r="B862" s="60" t="s">
        <v>38</v>
      </c>
      <c r="C862" s="61" t="s">
        <v>45</v>
      </c>
      <c r="D862" s="62" t="s">
        <v>40</v>
      </c>
      <c r="E862" s="62" t="s">
        <v>279</v>
      </c>
      <c r="F862" s="63" t="s">
        <v>132</v>
      </c>
      <c r="G862" s="63">
        <v>0.01</v>
      </c>
      <c r="H862" s="64">
        <f>IF(
                        C862="INSUMO",
                                        IFERROR(
                                            IF(
                                                INDEX(
                                                    Insumos!C:C,
                                                    MATCH(
                                                        A862&amp;B862,
                                                        Insumos!I:I,
                                                        0)
                                                )="Material",
                                                INDEX(
                                                    Insumos!F:F,
                                                    MATCH(
                                                        A862&amp;B862,
                                                        Insumos!I:I,
                                                        0)
                                                ),
                                                0
                                            ),
                                            "Não encontrado"),
                                        IFERROR(
                                            INDEX(I:I,
                                                MATCH(
                                                    A862&amp;B862,AG:AG,
                                                    0)
                                            ),
                                            "Não encontrado")
                                    )</f>
        <v>5.37</v>
      </c>
      <c r="I862" s="64">
        <f t="shared" si="485"/>
        <v>5.3700000000000005E-2</v>
      </c>
      <c r="J862" s="64">
        <f t="shared" si="486"/>
        <v>0</v>
      </c>
      <c r="K862" s="64">
        <f t="shared" si="486"/>
        <v>0</v>
      </c>
      <c r="L862" s="64">
        <f>IF(
                        C862="INSUMO",
                                        IFERROR(
                                            IF(
                                                INDEX(
                                                    Insumos!C:C,
                                                    MATCH(
                                                        A862&amp;B862,
                                                        Insumos!I:I,
                                                        0)
                                                )="Mao_obra",
                                                INDEX(
                                                    Insumos!F:F,
                                                    MATCH(
                                                        A862&amp;B862,
                                                        Insumos!I:I,
                                                        0)
                                                ),
                                                0
                                            ),
                                            "Não encontrado"),
                                        IFERROR(
                                            INDEX(M:M,
                                                MATCH(
                                                    A862&amp;B862,AG:AG,
                                                    0)
                                            ),
                                            "Não encontrado")
                                    )</f>
        <v>0</v>
      </c>
      <c r="M862" s="64">
        <f t="shared" si="487"/>
        <v>0</v>
      </c>
      <c r="N862" s="64">
        <f>IF(
                        C862="INSUMO",
                                        IFERROR(
                                            IF(
                                                INDEX(
                                                    Insumos!C:C,
                                                    MATCH(
                                                        A862&amp;B862,
                                                        Insumos!I:I,
                                                        0)
                                                )="Equipamento",
                                                INDEX(
                                                    Insumos!F:F,
                                                    MATCH(
                                                        A862&amp;B862,
                                                        Insumos!I:I,
                                                        0)
                                                ),
                                                0
                                            ),
                                            "Não encontrado"),
                                        IFERROR(
                                            INDEX(O:O,
                                                MATCH(
                                                    A862&amp;B862,AG:AG,
                                                    0)
                                            ),
                                            "Não encontrado")
                                    )</f>
        <v>0</v>
      </c>
      <c r="O862" s="64">
        <f t="shared" si="488"/>
        <v>0</v>
      </c>
      <c r="P862" s="64">
        <f>IF(
                        C862="INSUMO",
                                        IFERROR(
                                            IF(
                                                INDEX(
                                                    Insumos!C:C,
                                                    MATCH(
                                                        A862&amp;B862,
                                                        Insumos!I:I,
                                                        0)
                                                )="Transporte",
                                                INDEX(
                                                    Insumos!F:F,
                                                    MATCH(
                                                        A862&amp;B862,
                                                        Insumos!I:I,
                                                        0)
                                                ),
                                                0
                                            ),
                                            "Não encontrado"),
                                        IFERROR(
                                            INDEX(Q:Q,
                                                MATCH(
                                                    A862&amp;B862,AG:AG,
                                                    0)
                                            ),
                                            "Não encontrado")
                                    )</f>
        <v>0</v>
      </c>
      <c r="Q862" s="64">
        <f t="shared" si="489"/>
        <v>0</v>
      </c>
      <c r="R862" s="64">
        <f>IF(
                        C862="INSUMO",
                                        IFERROR(
                                            IF(
                                                INDEX(
                                                    Insumos!C:C,
                                                    MATCH(
                                                        A862&amp;B862,
                                                        Insumos!I:I,
                                                        0)
                                                )="Terceirizados",
                                                INDEX(
                                                    Insumos!F:F,
                                                    MATCH(
                                                        A862&amp;B862,
                                                        Insumos!I:I,
                                                        0)
                                                ),
                                                0
                                            ),
                                            "Não encontrado"),
                                        IFERROR(
                                            INDEX(S:S,
                                                MATCH(
                                                    A862&amp;B862,AG:AG,
                                                    0)
                                            ),
                                            "Não encontrado")
                                    )</f>
        <v>0</v>
      </c>
      <c r="S862" s="64">
        <f t="shared" si="490"/>
        <v>0</v>
      </c>
      <c r="T862" s="64">
        <f>IF(
                        C862="INSUMO",
                                        IFERROR(
                                            IF(
                                                INDEX(
                                                    Insumos!C:C,
                                                    MATCH(
                                                        A862&amp;B862,
                                                        Insumos!I:I,
                                                        0)
                                                )="Comissionamento",
                                                INDEX(
                                                    Insumos!F:F,
                                                    MATCH(
                                                        A862&amp;B862,
                                                        Insumos!I:I,
                                                        0)
                                                ),
                                                0
                                            ),
                                            "Não encontrado"),
                                        IFERROR(
                                            INDEX(U:U,
                                                MATCH(
                                                    A862&amp;B862,AG:AG,
                                                    0)
                                            ),
                                            "Não encontrado")
                                    )</f>
        <v>0</v>
      </c>
      <c r="U862" s="64">
        <f t="shared" si="491"/>
        <v>0</v>
      </c>
      <c r="V862" s="64">
        <f>IF(
                        C862="INSUMO",
                                        IFERROR(
                                            IF(
                                                INDEX(
                                                    Insumos!C:C,
                                                    MATCH(
                                                        A862&amp;B862,
                                                        Insumos!I:I,
                                                        0)
                                                )="Verba",
                                                INDEX(
                                                    Insumos!F:F,
                                                    MATCH(
                                                        A862&amp;B862,
                                                        Insumos!I:I,
                                                        0)
                                                ),
                                                0
                                            ),
                                            "Não encontrado"),
                                        IFERROR(
                                            INDEX(W:W,
                                                MATCH(
                                                    A862&amp;B862,AG:AG,
                                                    0)
                                            ),
                                            "Não encontrado")
                                    )</f>
        <v>0</v>
      </c>
      <c r="W862" s="64">
        <f t="shared" si="492"/>
        <v>0</v>
      </c>
      <c r="X862" s="64">
        <f>IF(
                        C862="INSUMO",
                                        IFERROR(
                                            IF(
                                                INDEX(
                                                    Insumos!C:C,
                                                    MATCH(
                                                        A862&amp;B862,
                                                        Insumos!I:I,
                                                        0)
                                                )="Outro",
                                                INDEX(
                                                    Insumos!F:F,
                                                    MATCH(
                                                        A862&amp;B862,
                                                        Insumos!I:I,
                                                        0)
                                                ),
                                                0
                                            ),
                                            "Não encontrado"),
                                        IFERROR(
                                            INDEX(Y:Y,
                                                MATCH(
                                                    A862&amp;B862,AG:AG,
                                                    0)
                                            ),
                                            "Não encontrado")
                                    )</f>
        <v>0</v>
      </c>
      <c r="Y862" s="64">
        <f t="shared" si="493"/>
        <v>0</v>
      </c>
      <c r="Z862" s="64">
        <f>IF(
                            C862="INSUMO",
                            IFERROR(
                                INDEX(
                                    Insumos!F:F,
                                    MATCH(
                                        A862&amp;B862,
                                        Insumos!I:I,
                                        0)
                                ),
                                "Não encontrado"),
                            IFERROR(
                                INDEX(AA:AA,
                                    MATCH(
                                        A862&amp;B862,AG:AG,
                                        0)
                                ),
                                "Não encontrado")
                        )</f>
        <v>5.37</v>
      </c>
      <c r="AA862" s="64">
        <f t="shared" si="494"/>
        <v>5.3700000000000005E-2</v>
      </c>
      <c r="AB862" s="65"/>
      <c r="AC862" s="65"/>
      <c r="AD862" s="62" t="s">
        <v>39</v>
      </c>
      <c r="AE862" s="66"/>
      <c r="AF862" s="66"/>
    </row>
    <row r="863" spans="1:33" x14ac:dyDescent="0.25">
      <c r="A863" s="136" t="s">
        <v>264</v>
      </c>
      <c r="B863" s="51" t="s">
        <v>38</v>
      </c>
      <c r="C863" s="52" t="s">
        <v>39</v>
      </c>
      <c r="D863" s="53" t="s">
        <v>40</v>
      </c>
      <c r="E863" s="53" t="s">
        <v>265</v>
      </c>
      <c r="F863" s="54" t="s">
        <v>108</v>
      </c>
      <c r="G863" s="55"/>
      <c r="H863" s="56"/>
      <c r="I863" s="56">
        <f>SUM(I864:I870)</f>
        <v>386.996804</v>
      </c>
      <c r="J863" s="56"/>
      <c r="K863" s="56">
        <f>SUM(K864:K870)</f>
        <v>113.73549768799401</v>
      </c>
      <c r="L863" s="56"/>
      <c r="M863" s="56">
        <f>SUM(M864:M870)</f>
        <v>93.535653580550004</v>
      </c>
      <c r="N863" s="56"/>
      <c r="O863" s="56">
        <f>SUM(O864:O870)</f>
        <v>3.2846306074439995</v>
      </c>
      <c r="P863" s="56"/>
      <c r="Q863" s="56">
        <f>SUM(Q864:Q870)</f>
        <v>0</v>
      </c>
      <c r="R863" s="56"/>
      <c r="S863" s="56">
        <f>SUM(S864:S870)</f>
        <v>0</v>
      </c>
      <c r="T863" s="56"/>
      <c r="U863" s="56">
        <f>SUM(U864:U870)</f>
        <v>0</v>
      </c>
      <c r="V863" s="56"/>
      <c r="W863" s="56">
        <f>SUM(W864:W870)</f>
        <v>0</v>
      </c>
      <c r="X863" s="56"/>
      <c r="Y863" s="56">
        <f>SUM(Y864:Y870)</f>
        <v>16.915213499999997</v>
      </c>
      <c r="Z863" s="56"/>
      <c r="AA863" s="56">
        <f>SUM(AA864:AA870)</f>
        <v>500.73230168799398</v>
      </c>
      <c r="AB863" s="57" t="s">
        <v>39</v>
      </c>
      <c r="AC863" s="57"/>
      <c r="AD863" s="53" t="s">
        <v>39</v>
      </c>
      <c r="AE863" s="58" t="s">
        <v>39</v>
      </c>
      <c r="AF863" s="58" t="s">
        <v>827</v>
      </c>
      <c r="AG863" t="str">
        <f>A863&amp;B863&amp;C863</f>
        <v>94968SINAPI</v>
      </c>
    </row>
    <row r="864" spans="1:33" x14ac:dyDescent="0.25">
      <c r="A864" s="137" t="s">
        <v>898</v>
      </c>
      <c r="B864" s="68" t="s">
        <v>38</v>
      </c>
      <c r="C864" s="69" t="s">
        <v>86</v>
      </c>
      <c r="D864" s="70" t="s">
        <v>40</v>
      </c>
      <c r="E864" s="70" t="s">
        <v>899</v>
      </c>
      <c r="F864" s="71" t="s">
        <v>111</v>
      </c>
      <c r="G864" s="71">
        <v>0.6462</v>
      </c>
      <c r="H864" s="72">
        <f>IF(
                        C864="INSUMO",
                                        IFERROR(
                                            IF(
                                                INDEX(
                                                    Insumos!C:C,
                                                    MATCH(
                                                        A864&amp;B864,
                                                        Insumos!I:I,
                                                        0)
                                                )="Material",
                                                INDEX(
                                                    Insumos!F:F,
                                                    MATCH(
                                                        A864&amp;B864,
                                                        Insumos!I:I,
                                                        0)
                                                ),
                                                0
                                            ),
                                            "Não encontrado"),
                                        IFERROR(
                                            INDEX(I:I,
                                                MATCH(
                                                    A864&amp;B864,AG:AG,
                                                    0)
                                            ),
                                            "Não encontrado")
                                    )</f>
        <v>0</v>
      </c>
      <c r="I864" s="72">
        <f t="shared" ref="I864:I870" si="495">H864*G864/1</f>
        <v>0</v>
      </c>
      <c r="J864" s="72">
        <f t="shared" ref="J864:K870" si="496">T864 + N864 + L864 + X864 + R864 + P864 + V864</f>
        <v>1.6928737959999998</v>
      </c>
      <c r="K864" s="72">
        <f t="shared" si="496"/>
        <v>1.0939350469751998</v>
      </c>
      <c r="L864" s="72">
        <f>IF(
                        C864="INSUMO",
                                        IFERROR(
                                            IF(
                                                INDEX(
                                                    Insumos!C:C,
                                                    MATCH(
                                                        A864&amp;B864,
                                                        Insumos!I:I,
                                                        0)
                                                )="Mao_obra",
                                                INDEX(
                                                    Insumos!F:F,
                                                    MATCH(
                                                        A864&amp;B864,
                                                        Insumos!I:I,
                                                        0)
                                                ),
                                                0
                                            ),
                                            "Não encontrado"),
                                        IFERROR(
                                            INDEX(M:M,
                                                MATCH(
                                                    A864&amp;B864,AG:AG,
                                                    0)
                                            ),
                                            "Não encontrado")
                                    )</f>
        <v>0</v>
      </c>
      <c r="M864" s="72">
        <f t="shared" ref="M864:M870" si="497">L864*G864/1</f>
        <v>0</v>
      </c>
      <c r="N864" s="72">
        <f>IF(
                        C864="INSUMO",
                                        IFERROR(
                                            IF(
                                                INDEX(
                                                    Insumos!C:C,
                                                    MATCH(
                                                        A864&amp;B864,
                                                        Insumos!I:I,
                                                        0)
                                                )="Equipamento",
                                                INDEX(
                                                    Insumos!F:F,
                                                    MATCH(
                                                        A864&amp;B864,
                                                        Insumos!I:I,
                                                        0)
                                                ),
                                                0
                                            ),
                                            "Não encontrado"),
                                        IFERROR(
                                            INDEX(O:O,
                                                MATCH(
                                                    A864&amp;B864,AG:AG,
                                                    0)
                                            ),
                                            "Não encontrado")
                                    )</f>
        <v>1.6928737959999998</v>
      </c>
      <c r="O864" s="72">
        <f t="shared" ref="O864:O870" si="498">N864*G864/1</f>
        <v>1.0939350469751998</v>
      </c>
      <c r="P864" s="72">
        <f>IF(
                        C864="INSUMO",
                                        IFERROR(
                                            IF(
                                                INDEX(
                                                    Insumos!C:C,
                                                    MATCH(
                                                        A864&amp;B864,
                                                        Insumos!I:I,
                                                        0)
                                                )="Transporte",
                                                INDEX(
                                                    Insumos!F:F,
                                                    MATCH(
                                                        A864&amp;B864,
                                                        Insumos!I:I,
                                                        0)
                                                ),
                                                0
                                            ),
                                            "Não encontrado"),
                                        IFERROR(
                                            INDEX(Q:Q,
                                                MATCH(
                                                    A864&amp;B864,AG:AG,
                                                    0)
                                            ),
                                            "Não encontrado")
                                    )</f>
        <v>0</v>
      </c>
      <c r="Q864" s="72">
        <f t="shared" ref="Q864:Q870" si="499">P864*G864/1</f>
        <v>0</v>
      </c>
      <c r="R864" s="72">
        <f>IF(
                        C864="INSUMO",
                                        IFERROR(
                                            IF(
                                                INDEX(
                                                    Insumos!C:C,
                                                    MATCH(
                                                        A864&amp;B864,
                                                        Insumos!I:I,
                                                        0)
                                                )="Terceirizados",
                                                INDEX(
                                                    Insumos!F:F,
                                                    MATCH(
                                                        A864&amp;B864,
                                                        Insumos!I:I,
                                                        0)
                                                ),
                                                0
                                            ),
                                            "Não encontrado"),
                                        IFERROR(
                                            INDEX(S:S,
                                                MATCH(
                                                    A864&amp;B864,AG:AG,
                                                    0)
                                            ),
                                            "Não encontrado")
                                    )</f>
        <v>0</v>
      </c>
      <c r="S864" s="72">
        <f t="shared" ref="S864:S870" si="500">R864*G864/1</f>
        <v>0</v>
      </c>
      <c r="T864" s="72">
        <f>IF(
                        C864="INSUMO",
                                        IFERROR(
                                            IF(
                                                INDEX(
                                                    Insumos!C:C,
                                                    MATCH(
                                                        A864&amp;B864,
                                                        Insumos!I:I,
                                                        0)
                                                )="Comissionamento",
                                                INDEX(
                                                    Insumos!F:F,
                                                    MATCH(
                                                        A864&amp;B864,
                                                        Insumos!I:I,
                                                        0)
                                                ),
                                                0
                                            ),
                                            "Não encontrado"),
                                        IFERROR(
                                            INDEX(U:U,
                                                MATCH(
                                                    A864&amp;B864,AG:AG,
                                                    0)
                                            ),
                                            "Não encontrado")
                                    )</f>
        <v>0</v>
      </c>
      <c r="U864" s="72">
        <f t="shared" ref="U864:U870" si="501">T864*G864/1</f>
        <v>0</v>
      </c>
      <c r="V864" s="72">
        <f>IF(
                        C864="INSUMO",
                                        IFERROR(
                                            IF(
                                                INDEX(
                                                    Insumos!C:C,
                                                    MATCH(
                                                        A864&amp;B864,
                                                        Insumos!I:I,
                                                        0)
                                                )="Verba",
                                                INDEX(
                                                    Insumos!F:F,
                                                    MATCH(
                                                        A864&amp;B864,
                                                        Insumos!I:I,
                                                        0)
                                                ),
                                                0
                                            ),
                                            "Não encontrado"),
                                        IFERROR(
                                            INDEX(W:W,
                                                MATCH(
                                                    A864&amp;B864,AG:AG,
                                                    0)
                                            ),
                                            "Não encontrado")
                                    )</f>
        <v>0</v>
      </c>
      <c r="W864" s="72">
        <f t="shared" ref="W864:W870" si="502">V864*G864/1</f>
        <v>0</v>
      </c>
      <c r="X864" s="72">
        <f>IF(
                        C864="INSUMO",
                                        IFERROR(
                                            IF(
                                                INDEX(
                                                    Insumos!C:C,
                                                    MATCH(
                                                        A864&amp;B864,
                                                        Insumos!I:I,
                                                        0)
                                                )="Outro",
                                                INDEX(
                                                    Insumos!F:F,
                                                    MATCH(
                                                        A864&amp;B864,
                                                        Insumos!I:I,
                                                        0)
                                                ),
                                                0
                                            ),
                                            "Não encontrado"),
                                        IFERROR(
                                            INDEX(Y:Y,
                                                MATCH(
                                                    A864&amp;B864,AG:AG,
                                                    0)
                                            ),
                                            "Não encontrado")
                                    )</f>
        <v>0</v>
      </c>
      <c r="Y864" s="72">
        <f t="shared" ref="Y864:Y870" si="503">X864*G864/1</f>
        <v>0</v>
      </c>
      <c r="Z864" s="72">
        <f>IF(
                            C864="INSUMO",
                            IFERROR(
                                INDEX(
                                    Insumos!F:F,
                                    MATCH(
                                        A864&amp;B864,
                                        Insumos!I:I,
                                        0)
                                ),
                                "Não encontrado"),
                            IFERROR(
                                INDEX(AA:AA,
                                    MATCH(
                                        A864&amp;B864,AG:AG,
                                        0)
                                ),
                                "Não encontrado")
                        )</f>
        <v>1.6928737959999998</v>
      </c>
      <c r="AA864" s="72">
        <f t="shared" ref="AA864:AA870" si="504">G864*Z864</f>
        <v>1.0939350469751998</v>
      </c>
      <c r="AB864" s="73"/>
      <c r="AC864" s="73"/>
      <c r="AD864" s="70" t="s">
        <v>39</v>
      </c>
      <c r="AE864" s="74"/>
      <c r="AF864" s="74"/>
    </row>
    <row r="865" spans="1:33" x14ac:dyDescent="0.25">
      <c r="A865" s="138" t="s">
        <v>900</v>
      </c>
      <c r="B865" s="60" t="s">
        <v>38</v>
      </c>
      <c r="C865" s="61" t="s">
        <v>86</v>
      </c>
      <c r="D865" s="62" t="s">
        <v>40</v>
      </c>
      <c r="E865" s="62" t="s">
        <v>901</v>
      </c>
      <c r="F865" s="63" t="s">
        <v>114</v>
      </c>
      <c r="G865" s="63">
        <v>0.68530000000000002</v>
      </c>
      <c r="H865" s="64">
        <f>IF(
                        C865="INSUMO",
                                        IFERROR(
                                            IF(
                                                INDEX(
                                                    Insumos!C:C,
                                                    MATCH(
                                                        A865&amp;B865,
                                                        Insumos!I:I,
                                                        0)
                                                )="Material",
                                                INDEX(
                                                    Insumos!F:F,
                                                    MATCH(
                                                        A865&amp;B865,
                                                        Insumos!I:I,
                                                        0)
                                                ),
                                                0
                                            ),
                                            "Não encontrado"),
                                        IFERROR(
                                            INDEX(I:I,
                                                MATCH(
                                                    A865&amp;B865,AG:AG,
                                                    0)
                                            ),
                                            "Não encontrado")
                                    )</f>
        <v>0</v>
      </c>
      <c r="I865" s="64">
        <f t="shared" si="495"/>
        <v>0</v>
      </c>
      <c r="J865" s="64">
        <f t="shared" si="496"/>
        <v>5.321695695999999</v>
      </c>
      <c r="K865" s="64">
        <f t="shared" si="496"/>
        <v>3.6469580604687994</v>
      </c>
      <c r="L865" s="64">
        <f>IF(
                        C865="INSUMO",
                                        IFERROR(
                                            IF(
                                                INDEX(
                                                    Insumos!C:C,
                                                    MATCH(
                                                        A865&amp;B865,
                                                        Insumos!I:I,
                                                        0)
                                                )="Mao_obra",
                                                INDEX(
                                                    Insumos!F:F,
                                                    MATCH(
                                                        A865&amp;B865,
                                                        Insumos!I:I,
                                                        0)
                                                ),
                                                0
                                            ),
                                            "Não encontrado"),
                                        IFERROR(
                                            INDEX(M:M,
                                                MATCH(
                                                    A865&amp;B865,AG:AG,
                                                    0)
                                            ),
                                            "Não encontrado")
                                    )</f>
        <v>0</v>
      </c>
      <c r="M865" s="64">
        <f t="shared" si="497"/>
        <v>0</v>
      </c>
      <c r="N865" s="64">
        <f>IF(
                        C865="INSUMO",
                                        IFERROR(
                                            IF(
                                                INDEX(
                                                    Insumos!C:C,
                                                    MATCH(
                                                        A865&amp;B865,
                                                        Insumos!I:I,
                                                        0)
                                                )="Equipamento",
                                                INDEX(
                                                    Insumos!F:F,
                                                    MATCH(
                                                        A865&amp;B865,
                                                        Insumos!I:I,
                                                        0)
                                                ),
                                                0
                                            ),
                                            "Não encontrado"),
                                        IFERROR(
                                            INDEX(O:O,
                                                MATCH(
                                                    A865&amp;B865,AG:AG,
                                                    0)
                                            ),
                                            "Não encontrado")
                                    )</f>
        <v>3.1966956959999995</v>
      </c>
      <c r="O865" s="64">
        <f t="shared" si="498"/>
        <v>2.1906955604687997</v>
      </c>
      <c r="P865" s="64">
        <f>IF(
                        C865="INSUMO",
                                        IFERROR(
                                            IF(
                                                INDEX(
                                                    Insumos!C:C,
                                                    MATCH(
                                                        A865&amp;B865,
                                                        Insumos!I:I,
                                                        0)
                                                )="Transporte",
                                                INDEX(
                                                    Insumos!F:F,
                                                    MATCH(
                                                        A865&amp;B865,
                                                        Insumos!I:I,
                                                        0)
                                                ),
                                                0
                                            ),
                                            "Não encontrado"),
                                        IFERROR(
                                            INDEX(Q:Q,
                                                MATCH(
                                                    A865&amp;B865,AG:AG,
                                                    0)
                                            ),
                                            "Não encontrado")
                                    )</f>
        <v>0</v>
      </c>
      <c r="Q865" s="64">
        <f t="shared" si="499"/>
        <v>0</v>
      </c>
      <c r="R865" s="64">
        <f>IF(
                        C865="INSUMO",
                                        IFERROR(
                                            IF(
                                                INDEX(
                                                    Insumos!C:C,
                                                    MATCH(
                                                        A865&amp;B865,
                                                        Insumos!I:I,
                                                        0)
                                                )="Terceirizados",
                                                INDEX(
                                                    Insumos!F:F,
                                                    MATCH(
                                                        A865&amp;B865,
                                                        Insumos!I:I,
                                                        0)
                                                ),
                                                0
                                            ),
                                            "Não encontrado"),
                                        IFERROR(
                                            INDEX(S:S,
                                                MATCH(
                                                    A865&amp;B865,AG:AG,
                                                    0)
                                            ),
                                            "Não encontrado")
                                    )</f>
        <v>0</v>
      </c>
      <c r="S865" s="64">
        <f t="shared" si="500"/>
        <v>0</v>
      </c>
      <c r="T865" s="64">
        <f>IF(
                        C865="INSUMO",
                                        IFERROR(
                                            IF(
                                                INDEX(
                                                    Insumos!C:C,
                                                    MATCH(
                                                        A865&amp;B865,
                                                        Insumos!I:I,
                                                        0)
                                                )="Comissionamento",
                                                INDEX(
                                                    Insumos!F:F,
                                                    MATCH(
                                                        A865&amp;B865,
                                                        Insumos!I:I,
                                                        0)
                                                ),
                                                0
                                            ),
                                            "Não encontrado"),
                                        IFERROR(
                                            INDEX(U:U,
                                                MATCH(
                                                    A865&amp;B865,AG:AG,
                                                    0)
                                            ),
                                            "Não encontrado")
                                    )</f>
        <v>0</v>
      </c>
      <c r="U865" s="64">
        <f t="shared" si="501"/>
        <v>0</v>
      </c>
      <c r="V865" s="64">
        <f>IF(
                        C865="INSUMO",
                                        IFERROR(
                                            IF(
                                                INDEX(
                                                    Insumos!C:C,
                                                    MATCH(
                                                        A865&amp;B865,
                                                        Insumos!I:I,
                                                        0)
                                                )="Verba",
                                                INDEX(
                                                    Insumos!F:F,
                                                    MATCH(
                                                        A865&amp;B865,
                                                        Insumos!I:I,
                                                        0)
                                                ),
                                                0
                                            ),
                                            "Não encontrado"),
                                        IFERROR(
                                            INDEX(W:W,
                                                MATCH(
                                                    A865&amp;B865,AG:AG,
                                                    0)
                                            ),
                                            "Não encontrado")
                                    )</f>
        <v>0</v>
      </c>
      <c r="W865" s="64">
        <f t="shared" si="502"/>
        <v>0</v>
      </c>
      <c r="X865" s="64">
        <f>IF(
                        C865="INSUMO",
                                        IFERROR(
                                            IF(
                                                INDEX(
                                                    Insumos!C:C,
                                                    MATCH(
                                                        A865&amp;B865,
                                                        Insumos!I:I,
                                                        0)
                                                )="Outro",
                                                INDEX(
                                                    Insumos!F:F,
                                                    MATCH(
                                                        A865&amp;B865,
                                                        Insumos!I:I,
                                                        0)
                                                ),
                                                0
                                            ),
                                            "Não encontrado"),
                                        IFERROR(
                                            INDEX(Y:Y,
                                                MATCH(
                                                    A865&amp;B865,AG:AG,
                                                    0)
                                            ),
                                            "Não encontrado")
                                    )</f>
        <v>2.125</v>
      </c>
      <c r="Y865" s="64">
        <f t="shared" si="503"/>
        <v>1.4562625</v>
      </c>
      <c r="Z865" s="64">
        <f>IF(
                            C865="INSUMO",
                            IFERROR(
                                INDEX(
                                    Insumos!F:F,
                                    MATCH(
                                        A865&amp;B865,
                                        Insumos!I:I,
                                        0)
                                ),
                                "Não encontrado"),
                            IFERROR(
                                INDEX(AA:AA,
                                    MATCH(
                                        A865&amp;B865,AG:AG,
                                        0)
                                ),
                                "Não encontrado")
                        )</f>
        <v>5.321695695999999</v>
      </c>
      <c r="AA865" s="64">
        <f t="shared" si="504"/>
        <v>3.6469580604687994</v>
      </c>
      <c r="AB865" s="65"/>
      <c r="AC865" s="65"/>
      <c r="AD865" s="62" t="s">
        <v>39</v>
      </c>
      <c r="AE865" s="66"/>
      <c r="AF865" s="66"/>
    </row>
    <row r="866" spans="1:33" x14ac:dyDescent="0.25">
      <c r="A866" s="137" t="s">
        <v>902</v>
      </c>
      <c r="B866" s="68" t="s">
        <v>38</v>
      </c>
      <c r="C866" s="69" t="s">
        <v>86</v>
      </c>
      <c r="D866" s="70" t="s">
        <v>40</v>
      </c>
      <c r="E866" s="70" t="s">
        <v>903</v>
      </c>
      <c r="F866" s="71" t="s">
        <v>90</v>
      </c>
      <c r="G866" s="71">
        <v>1.3314999999999999</v>
      </c>
      <c r="H866" s="72">
        <f>IF(
                        C866="INSUMO",
                                        IFERROR(
                                            IF(
                                                INDEX(
                                                    Insumos!C:C,
                                                    MATCH(
                                                        A866&amp;B866,
                                                        Insumos!I:I,
                                                        0)
                                                )="Material",
                                                INDEX(
                                                    Insumos!F:F,
                                                    MATCH(
                                                        A866&amp;B866,
                                                        Insumos!I:I,
                                                        0)
                                                ),
                                                0
                                            ),
                                            "Não encontrado"),
                                        IFERROR(
                                            INDEX(I:I,
                                                MATCH(
                                                    A866&amp;B866,AG:AG,
                                                    0)
                                            ),
                                            "Não encontrado")
                                    )</f>
        <v>0</v>
      </c>
      <c r="I866" s="72">
        <f t="shared" si="495"/>
        <v>0</v>
      </c>
      <c r="J866" s="72">
        <f t="shared" si="496"/>
        <v>37.498135699999999</v>
      </c>
      <c r="K866" s="72">
        <f t="shared" si="496"/>
        <v>49.928767684549996</v>
      </c>
      <c r="L866" s="72">
        <f>IF(
                        C866="INSUMO",
                                        IFERROR(
                                            IF(
                                                INDEX(
                                                    Insumos!C:C,
                                                    MATCH(
                                                        A866&amp;B866,
                                                        Insumos!I:I,
                                                        0)
                                                )="Mao_obra",
                                                INDEX(
                                                    Insumos!F:F,
                                                    MATCH(
                                                        A866&amp;B866,
                                                        Insumos!I:I,
                                                        0)
                                                ),
                                                0
                                            ),
                                            "Não encontrado"),
                                        IFERROR(
                                            INDEX(M:M,
                                                MATCH(
                                                    A866&amp;B866,AG:AG,
                                                    0)
                                            ),
                                            "Não encontrado")
                                    )</f>
        <v>33.748135699999999</v>
      </c>
      <c r="M866" s="72">
        <f t="shared" si="497"/>
        <v>44.935642684549997</v>
      </c>
      <c r="N866" s="72">
        <f>IF(
                        C866="INSUMO",
                                        IFERROR(
                                            IF(
                                                INDEX(
                                                    Insumos!C:C,
                                                    MATCH(
                                                        A866&amp;B866,
                                                        Insumos!I:I,
                                                        0)
                                                )="Equipamento",
                                                INDEX(
                                                    Insumos!F:F,
                                                    MATCH(
                                                        A866&amp;B866,
                                                        Insumos!I:I,
                                                        0)
                                                ),
                                                0
                                            ),
                                            "Não encontrado"),
                                        IFERROR(
                                            INDEX(O:O,
                                                MATCH(
                                                    A866&amp;B866,AG:AG,
                                                    0)
                                            ),
                                            "Não encontrado")
                                    )</f>
        <v>0</v>
      </c>
      <c r="O866" s="72">
        <f t="shared" si="498"/>
        <v>0</v>
      </c>
      <c r="P866" s="72">
        <f>IF(
                        C866="INSUMO",
                                        IFERROR(
                                            IF(
                                                INDEX(
                                                    Insumos!C:C,
                                                    MATCH(
                                                        A866&amp;B866,
                                                        Insumos!I:I,
                                                        0)
                                                )="Transporte",
                                                INDEX(
                                                    Insumos!F:F,
                                                    MATCH(
                                                        A866&amp;B866,
                                                        Insumos!I:I,
                                                        0)
                                                ),
                                                0
                                            ),
                                            "Não encontrado"),
                                        IFERROR(
                                            INDEX(Q:Q,
                                                MATCH(
                                                    A866&amp;B866,AG:AG,
                                                    0)
                                            ),
                                            "Não encontrado")
                                    )</f>
        <v>0</v>
      </c>
      <c r="Q866" s="72">
        <f t="shared" si="499"/>
        <v>0</v>
      </c>
      <c r="R866" s="72">
        <f>IF(
                        C866="INSUMO",
                                        IFERROR(
                                            IF(
                                                INDEX(
                                                    Insumos!C:C,
                                                    MATCH(
                                                        A866&amp;B866,
                                                        Insumos!I:I,
                                                        0)
                                                )="Terceirizados",
                                                INDEX(
                                                    Insumos!F:F,
                                                    MATCH(
                                                        A866&amp;B866,
                                                        Insumos!I:I,
                                                        0)
                                                ),
                                                0
                                            ),
                                            "Não encontrado"),
                                        IFERROR(
                                            INDEX(S:S,
                                                MATCH(
                                                    A866&amp;B866,AG:AG,
                                                    0)
                                            ),
                                            "Não encontrado")
                                    )</f>
        <v>0</v>
      </c>
      <c r="S866" s="72">
        <f t="shared" si="500"/>
        <v>0</v>
      </c>
      <c r="T866" s="72">
        <f>IF(
                        C866="INSUMO",
                                        IFERROR(
                                            IF(
                                                INDEX(
                                                    Insumos!C:C,
                                                    MATCH(
                                                        A866&amp;B866,
                                                        Insumos!I:I,
                                                        0)
                                                )="Comissionamento",
                                                INDEX(
                                                    Insumos!F:F,
                                                    MATCH(
                                                        A866&amp;B866,
                                                        Insumos!I:I,
                                                        0)
                                                ),
                                                0
                                            ),
                                            "Não encontrado"),
                                        IFERROR(
                                            INDEX(U:U,
                                                MATCH(
                                                    A866&amp;B866,AG:AG,
                                                    0)
                                            ),
                                            "Não encontrado")
                                    )</f>
        <v>0</v>
      </c>
      <c r="U866" s="72">
        <f t="shared" si="501"/>
        <v>0</v>
      </c>
      <c r="V866" s="72">
        <f>IF(
                        C866="INSUMO",
                                        IFERROR(
                                            IF(
                                                INDEX(
                                                    Insumos!C:C,
                                                    MATCH(
                                                        A866&amp;B866,
                                                        Insumos!I:I,
                                                        0)
                                                )="Verba",
                                                INDEX(
                                                    Insumos!F:F,
                                                    MATCH(
                                                        A866&amp;B866,
                                                        Insumos!I:I,
                                                        0)
                                                ),
                                                0
                                            ),
                                            "Não encontrado"),
                                        IFERROR(
                                            INDEX(W:W,
                                                MATCH(
                                                    A866&amp;B866,AG:AG,
                                                    0)
                                            ),
                                            "Não encontrado")
                                    )</f>
        <v>0</v>
      </c>
      <c r="W866" s="72">
        <f t="shared" si="502"/>
        <v>0</v>
      </c>
      <c r="X866" s="72">
        <f>IF(
                        C866="INSUMO",
                                        IFERROR(
                                            IF(
                                                INDEX(
                                                    Insumos!C:C,
                                                    MATCH(
                                                        A866&amp;B866,
                                                        Insumos!I:I,
                                                        0)
                                                )="Outro",
                                                INDEX(
                                                    Insumos!F:F,
                                                    MATCH(
                                                        A866&amp;B866,
                                                        Insumos!I:I,
                                                        0)
                                                ),
                                                0
                                            ),
                                            "Não encontrado"),
                                        IFERROR(
                                            INDEX(Y:Y,
                                                MATCH(
                                                    A866&amp;B866,AG:AG,
                                                    0)
                                            ),
                                            "Não encontrado")
                                    )</f>
        <v>3.7499999999999996</v>
      </c>
      <c r="Y866" s="72">
        <f t="shared" si="503"/>
        <v>4.9931249999999991</v>
      </c>
      <c r="Z866" s="72">
        <f>IF(
                            C866="INSUMO",
                            IFERROR(
                                INDEX(
                                    Insumos!F:F,
                                    MATCH(
                                        A866&amp;B866,
                                        Insumos!I:I,
                                        0)
                                ),
                                "Não encontrado"),
                            IFERROR(
                                INDEX(AA:AA,
                                    MATCH(
                                        A866&amp;B866,AG:AG,
                                        0)
                                ),
                                "Não encontrado")
                        )</f>
        <v>37.498135699999992</v>
      </c>
      <c r="AA866" s="72">
        <f t="shared" si="504"/>
        <v>49.928767684549989</v>
      </c>
      <c r="AB866" s="73"/>
      <c r="AC866" s="73"/>
      <c r="AD866" s="70" t="s">
        <v>39</v>
      </c>
      <c r="AE866" s="74"/>
      <c r="AF866" s="74"/>
    </row>
    <row r="867" spans="1:33" x14ac:dyDescent="0.25">
      <c r="A867" s="138" t="s">
        <v>88</v>
      </c>
      <c r="B867" s="60" t="s">
        <v>38</v>
      </c>
      <c r="C867" s="61" t="s">
        <v>86</v>
      </c>
      <c r="D867" s="62" t="s">
        <v>40</v>
      </c>
      <c r="E867" s="62" t="s">
        <v>89</v>
      </c>
      <c r="F867" s="63" t="s">
        <v>90</v>
      </c>
      <c r="G867" s="63">
        <v>2.1057999999999999</v>
      </c>
      <c r="H867" s="64">
        <f>IF(
                        C867="INSUMO",
                                        IFERROR(
                                            IF(
                                                INDEX(
                                                    Insumos!C:C,
                                                    MATCH(
                                                        A867&amp;B867,
                                                        Insumos!I:I,
                                                        0)
                                                )="Material",
                                                INDEX(
                                                    Insumos!F:F,
                                                    MATCH(
                                                        A867&amp;B867,
                                                        Insumos!I:I,
                                                        0)
                                                ),
                                                0
                                            ),
                                            "Não encontrado"),
                                        IFERROR(
                                            INDEX(I:I,
                                                MATCH(
                                                    A867&amp;B867,AG:AG,
                                                    0)
                                            ),
                                            "Não encontrado")
                                    )</f>
        <v>0</v>
      </c>
      <c r="I867" s="64">
        <f t="shared" si="495"/>
        <v>0</v>
      </c>
      <c r="J867" s="64">
        <f t="shared" si="496"/>
        <v>28.049120000000002</v>
      </c>
      <c r="K867" s="64">
        <f t="shared" si="496"/>
        <v>59.065836896000008</v>
      </c>
      <c r="L867" s="64">
        <f>IF(
                        C867="INSUMO",
                                        IFERROR(
                                            IF(
                                                INDEX(
                                                    Insumos!C:C,
                                                    MATCH(
                                                        A867&amp;B867,
                                                        Insumos!I:I,
                                                        0)
                                                )="Mao_obra",
                                                INDEX(
                                                    Insumos!F:F,
                                                    MATCH(
                                                        A867&amp;B867,
                                                        Insumos!I:I,
                                                        0)
                                                ),
                                                0
                                            ),
                                            "Não encontrado"),
                                        IFERROR(
                                            INDEX(M:M,
                                                MATCH(
                                                    A867&amp;B867,AG:AG,
                                                    0)
                                            ),
                                            "Não encontrado")
                                    )</f>
        <v>23.079120000000003</v>
      </c>
      <c r="M867" s="64">
        <f t="shared" si="497"/>
        <v>48.600010896000008</v>
      </c>
      <c r="N867" s="64">
        <f>IF(
                        C867="INSUMO",
                                        IFERROR(
                                            IF(
                                                INDEX(
                                                    Insumos!C:C,
                                                    MATCH(
                                                        A867&amp;B867,
                                                        Insumos!I:I,
                                                        0)
                                                )="Equipamento",
                                                INDEX(
                                                    Insumos!F:F,
                                                    MATCH(
                                                        A867&amp;B867,
                                                        Insumos!I:I,
                                                        0)
                                                ),
                                                0
                                            ),
                                            "Não encontrado"),
                                        IFERROR(
                                            INDEX(O:O,
                                                MATCH(
                                                    A867&amp;B867,AG:AG,
                                                    0)
                                            ),
                                            "Não encontrado")
                                    )</f>
        <v>0</v>
      </c>
      <c r="O867" s="64">
        <f t="shared" si="498"/>
        <v>0</v>
      </c>
      <c r="P867" s="64">
        <f>IF(
                        C867="INSUMO",
                                        IFERROR(
                                            IF(
                                                INDEX(
                                                    Insumos!C:C,
                                                    MATCH(
                                                        A867&amp;B867,
                                                        Insumos!I:I,
                                                        0)
                                                )="Transporte",
                                                INDEX(
                                                    Insumos!F:F,
                                                    MATCH(
                                                        A867&amp;B867,
                                                        Insumos!I:I,
                                                        0)
                                                ),
                                                0
                                            ),
                                            "Não encontrado"),
                                        IFERROR(
                                            INDEX(Q:Q,
                                                MATCH(
                                                    A867&amp;B867,AG:AG,
                                                    0)
                                            ),
                                            "Não encontrado")
                                    )</f>
        <v>0</v>
      </c>
      <c r="Q867" s="64">
        <f t="shared" si="499"/>
        <v>0</v>
      </c>
      <c r="R867" s="64">
        <f>IF(
                        C867="INSUMO",
                                        IFERROR(
                                            IF(
                                                INDEX(
                                                    Insumos!C:C,
                                                    MATCH(
                                                        A867&amp;B867,
                                                        Insumos!I:I,
                                                        0)
                                                )="Terceirizados",
                                                INDEX(
                                                    Insumos!F:F,
                                                    MATCH(
                                                        A867&amp;B867,
                                                        Insumos!I:I,
                                                        0)
                                                ),
                                                0
                                            ),
                                            "Não encontrado"),
                                        IFERROR(
                                            INDEX(S:S,
                                                MATCH(
                                                    A867&amp;B867,AG:AG,
                                                    0)
                                            ),
                                            "Não encontrado")
                                    )</f>
        <v>0</v>
      </c>
      <c r="S867" s="64">
        <f t="shared" si="500"/>
        <v>0</v>
      </c>
      <c r="T867" s="64">
        <f>IF(
                        C867="INSUMO",
                                        IFERROR(
                                            IF(
                                                INDEX(
                                                    Insumos!C:C,
                                                    MATCH(
                                                        A867&amp;B867,
                                                        Insumos!I:I,
                                                        0)
                                                )="Comissionamento",
                                                INDEX(
                                                    Insumos!F:F,
                                                    MATCH(
                                                        A867&amp;B867,
                                                        Insumos!I:I,
                                                        0)
                                                ),
                                                0
                                            ),
                                            "Não encontrado"),
                                        IFERROR(
                                            INDEX(U:U,
                                                MATCH(
                                                    A867&amp;B867,AG:AG,
                                                    0)
                                            ),
                                            "Não encontrado")
                                    )</f>
        <v>0</v>
      </c>
      <c r="U867" s="64">
        <f t="shared" si="501"/>
        <v>0</v>
      </c>
      <c r="V867" s="64">
        <f>IF(
                        C867="INSUMO",
                                        IFERROR(
                                            IF(
                                                INDEX(
                                                    Insumos!C:C,
                                                    MATCH(
                                                        A867&amp;B867,
                                                        Insumos!I:I,
                                                        0)
                                                )="Verba",
                                                INDEX(
                                                    Insumos!F:F,
                                                    MATCH(
                                                        A867&amp;B867,
                                                        Insumos!I:I,
                                                        0)
                                                ),
                                                0
                                            ),
                                            "Não encontrado"),
                                        IFERROR(
                                            INDEX(W:W,
                                                MATCH(
                                                    A867&amp;B867,AG:AG,
                                                    0)
                                            ),
                                            "Não encontrado")
                                    )</f>
        <v>0</v>
      </c>
      <c r="W867" s="64">
        <f t="shared" si="502"/>
        <v>0</v>
      </c>
      <c r="X867" s="64">
        <f>IF(
                        C867="INSUMO",
                                        IFERROR(
                                            IF(
                                                INDEX(
                                                    Insumos!C:C,
                                                    MATCH(
                                                        A867&amp;B867,
                                                        Insumos!I:I,
                                                        0)
                                                )="Outro",
                                                INDEX(
                                                    Insumos!F:F,
                                                    MATCH(
                                                        A867&amp;B867,
                                                        Insumos!I:I,
                                                        0)
                                                ),
                                                0
                                            ),
                                            "Não encontrado"),
                                        IFERROR(
                                            INDEX(Y:Y,
                                                MATCH(
                                                    A867&amp;B867,AG:AG,
                                                    0)
                                            ),
                                            "Não encontrado")
                                    )</f>
        <v>4.97</v>
      </c>
      <c r="Y867" s="64">
        <f t="shared" si="503"/>
        <v>10.465825999999998</v>
      </c>
      <c r="Z867" s="64">
        <f>IF(
                            C867="INSUMO",
                            IFERROR(
                                INDEX(
                                    Insumos!F:F,
                                    MATCH(
                                        A867&amp;B867,
                                        Insumos!I:I,
                                        0)
                                ),
                                "Não encontrado"),
                            IFERROR(
                                INDEX(AA:AA,
                                    MATCH(
                                        A867&amp;B867,AG:AG,
                                        0)
                                ),
                                "Não encontrado")
                        )</f>
        <v>28.049120000000002</v>
      </c>
      <c r="AA867" s="64">
        <f t="shared" si="504"/>
        <v>59.065836896</v>
      </c>
      <c r="AB867" s="65"/>
      <c r="AC867" s="65"/>
      <c r="AD867" s="62" t="s">
        <v>39</v>
      </c>
      <c r="AE867" s="66"/>
      <c r="AF867" s="66"/>
    </row>
    <row r="868" spans="1:33" x14ac:dyDescent="0.25">
      <c r="A868" s="137" t="s">
        <v>828</v>
      </c>
      <c r="B868" s="68" t="s">
        <v>38</v>
      </c>
      <c r="C868" s="69" t="s">
        <v>45</v>
      </c>
      <c r="D868" s="70" t="s">
        <v>40</v>
      </c>
      <c r="E868" s="70" t="s">
        <v>829</v>
      </c>
      <c r="F868" s="71" t="s">
        <v>108</v>
      </c>
      <c r="G868" s="71">
        <v>0.58209999999999995</v>
      </c>
      <c r="H868" s="72">
        <f>IF(
                        C868="INSUMO",
                                        IFERROR(
                                            IF(
                                                INDEX(
                                                    Insumos!C:C,
                                                    MATCH(
                                                        A868&amp;B868,
                                                        Insumos!I:I,
                                                        0)
                                                )="Material",
                                                INDEX(
                                                    Insumos!F:F,
                                                    MATCH(
                                                        A868&amp;B868,
                                                        Insumos!I:I,
                                                        0)
                                                ),
                                                0
                                            ),
                                            "Não encontrado"),
                                        IFERROR(
                                            INDEX(I:I,
                                                MATCH(
                                                    A868&amp;B868,AG:AG,
                                                    0)
                                            ),
                                            "Não encontrado")
                                    )</f>
        <v>124.34</v>
      </c>
      <c r="I868" s="72">
        <f t="shared" si="495"/>
        <v>72.378313999999989</v>
      </c>
      <c r="J868" s="72">
        <f t="shared" si="496"/>
        <v>0</v>
      </c>
      <c r="K868" s="72">
        <f t="shared" si="496"/>
        <v>0</v>
      </c>
      <c r="L868" s="72">
        <f>IF(
                        C868="INSUMO",
                                        IFERROR(
                                            IF(
                                                INDEX(
                                                    Insumos!C:C,
                                                    MATCH(
                                                        A868&amp;B868,
                                                        Insumos!I:I,
                                                        0)
                                                )="Mao_obra",
                                                INDEX(
                                                    Insumos!F:F,
                                                    MATCH(
                                                        A868&amp;B868,
                                                        Insumos!I:I,
                                                        0)
                                                ),
                                                0
                                            ),
                                            "Não encontrado"),
                                        IFERROR(
                                            INDEX(M:M,
                                                MATCH(
                                                    A868&amp;B868,AG:AG,
                                                    0)
                                            ),
                                            "Não encontrado")
                                    )</f>
        <v>0</v>
      </c>
      <c r="M868" s="72">
        <f t="shared" si="497"/>
        <v>0</v>
      </c>
      <c r="N868" s="72">
        <f>IF(
                        C868="INSUMO",
                                        IFERROR(
                                            IF(
                                                INDEX(
                                                    Insumos!C:C,
                                                    MATCH(
                                                        A868&amp;B868,
                                                        Insumos!I:I,
                                                        0)
                                                )="Equipamento",
                                                INDEX(
                                                    Insumos!F:F,
                                                    MATCH(
                                                        A868&amp;B868,
                                                        Insumos!I:I,
                                                        0)
                                                ),
                                                0
                                            ),
                                            "Não encontrado"),
                                        IFERROR(
                                            INDEX(O:O,
                                                MATCH(
                                                    A868&amp;B868,AG:AG,
                                                    0)
                                            ),
                                            "Não encontrado")
                                    )</f>
        <v>0</v>
      </c>
      <c r="O868" s="72">
        <f t="shared" si="498"/>
        <v>0</v>
      </c>
      <c r="P868" s="72">
        <f>IF(
                        C868="INSUMO",
                                        IFERROR(
                                            IF(
                                                INDEX(
                                                    Insumos!C:C,
                                                    MATCH(
                                                        A868&amp;B868,
                                                        Insumos!I:I,
                                                        0)
                                                )="Transporte",
                                                INDEX(
                                                    Insumos!F:F,
                                                    MATCH(
                                                        A868&amp;B868,
                                                        Insumos!I:I,
                                                        0)
                                                ),
                                                0
                                            ),
                                            "Não encontrado"),
                                        IFERROR(
                                            INDEX(Q:Q,
                                                MATCH(
                                                    A868&amp;B868,AG:AG,
                                                    0)
                                            ),
                                            "Não encontrado")
                                    )</f>
        <v>0</v>
      </c>
      <c r="Q868" s="72">
        <f t="shared" si="499"/>
        <v>0</v>
      </c>
      <c r="R868" s="72">
        <f>IF(
                        C868="INSUMO",
                                        IFERROR(
                                            IF(
                                                INDEX(
                                                    Insumos!C:C,
                                                    MATCH(
                                                        A868&amp;B868,
                                                        Insumos!I:I,
                                                        0)
                                                )="Terceirizados",
                                                INDEX(
                                                    Insumos!F:F,
                                                    MATCH(
                                                        A868&amp;B868,
                                                        Insumos!I:I,
                                                        0)
                                                ),
                                                0
                                            ),
                                            "Não encontrado"),
                                        IFERROR(
                                            INDEX(S:S,
                                                MATCH(
                                                    A868&amp;B868,AG:AG,
                                                    0)
                                            ),
                                            "Não encontrado")
                                    )</f>
        <v>0</v>
      </c>
      <c r="S868" s="72">
        <f t="shared" si="500"/>
        <v>0</v>
      </c>
      <c r="T868" s="72">
        <f>IF(
                        C868="INSUMO",
                                        IFERROR(
                                            IF(
                                                INDEX(
                                                    Insumos!C:C,
                                                    MATCH(
                                                        A868&amp;B868,
                                                        Insumos!I:I,
                                                        0)
                                                )="Comissionamento",
                                                INDEX(
                                                    Insumos!F:F,
                                                    MATCH(
                                                        A868&amp;B868,
                                                        Insumos!I:I,
                                                        0)
                                                ),
                                                0
                                            ),
                                            "Não encontrado"),
                                        IFERROR(
                                            INDEX(U:U,
                                                MATCH(
                                                    A868&amp;B868,AG:AG,
                                                    0)
                                            ),
                                            "Não encontrado")
                                    )</f>
        <v>0</v>
      </c>
      <c r="U868" s="72">
        <f t="shared" si="501"/>
        <v>0</v>
      </c>
      <c r="V868" s="72">
        <f>IF(
                        C868="INSUMO",
                                        IFERROR(
                                            IF(
                                                INDEX(
                                                    Insumos!C:C,
                                                    MATCH(
                                                        A868&amp;B868,
                                                        Insumos!I:I,
                                                        0)
                                                )="Verba",
                                                INDEX(
                                                    Insumos!F:F,
                                                    MATCH(
                                                        A868&amp;B868,
                                                        Insumos!I:I,
                                                        0)
                                                ),
                                                0
                                            ),
                                            "Não encontrado"),
                                        IFERROR(
                                            INDEX(W:W,
                                                MATCH(
                                                    A868&amp;B868,AG:AG,
                                                    0)
                                            ),
                                            "Não encontrado")
                                    )</f>
        <v>0</v>
      </c>
      <c r="W868" s="72">
        <f t="shared" si="502"/>
        <v>0</v>
      </c>
      <c r="X868" s="72">
        <f>IF(
                        C868="INSUMO",
                                        IFERROR(
                                            IF(
                                                INDEX(
                                                    Insumos!C:C,
                                                    MATCH(
                                                        A868&amp;B868,
                                                        Insumos!I:I,
                                                        0)
                                                )="Outro",
                                                INDEX(
                                                    Insumos!F:F,
                                                    MATCH(
                                                        A868&amp;B868,
                                                        Insumos!I:I,
                                                        0)
                                                ),
                                                0
                                            ),
                                            "Não encontrado"),
                                        IFERROR(
                                            INDEX(Y:Y,
                                                MATCH(
                                                    A868&amp;B868,AG:AG,
                                                    0)
                                            ),
                                            "Não encontrado")
                                    )</f>
        <v>0</v>
      </c>
      <c r="Y868" s="72">
        <f t="shared" si="503"/>
        <v>0</v>
      </c>
      <c r="Z868" s="72">
        <f>IF(
                            C868="INSUMO",
                            IFERROR(
                                INDEX(
                                    Insumos!F:F,
                                    MATCH(
                                        A868&amp;B868,
                                        Insumos!I:I,
                                        0)
                                ),
                                "Não encontrado"),
                            IFERROR(
                                INDEX(AA:AA,
                                    MATCH(
                                        A868&amp;B868,AG:AG,
                                        0)
                                ),
                                "Não encontrado")
                        )</f>
        <v>124.34</v>
      </c>
      <c r="AA868" s="72">
        <f t="shared" si="504"/>
        <v>72.378313999999989</v>
      </c>
      <c r="AB868" s="73"/>
      <c r="AC868" s="73"/>
      <c r="AD868" s="70" t="s">
        <v>39</v>
      </c>
      <c r="AE868" s="74"/>
      <c r="AF868" s="74"/>
    </row>
    <row r="869" spans="1:33" x14ac:dyDescent="0.25">
      <c r="A869" s="138" t="s">
        <v>240</v>
      </c>
      <c r="B869" s="60" t="s">
        <v>38</v>
      </c>
      <c r="C869" s="61" t="s">
        <v>45</v>
      </c>
      <c r="D869" s="62" t="s">
        <v>40</v>
      </c>
      <c r="E869" s="62" t="s">
        <v>241</v>
      </c>
      <c r="F869" s="63" t="s">
        <v>95</v>
      </c>
      <c r="G869" s="63">
        <v>213.45310000000001</v>
      </c>
      <c r="H869" s="64">
        <f>IF(
                        C869="INSUMO",
                                        IFERROR(
                                            IF(
                                                INDEX(
                                                    Insumos!C:C,
                                                    MATCH(
                                                        A869&amp;B869,
                                                        Insumos!I:I,
                                                        0)
                                                )="Material",
                                                INDEX(
                                                    Insumos!F:F,
                                                    MATCH(
                                                        A869&amp;B869,
                                                        Insumos!I:I,
                                                        0)
                                                ),
                                                0
                                            ),
                                            "Não encontrado"),
                                        IFERROR(
                                            INDEX(I:I,
                                                MATCH(
                                                    A869&amp;B869,AG:AG,
                                                    0)
                                            ),
                                            "Não encontrado")
                                    )</f>
        <v>0.9</v>
      </c>
      <c r="I869" s="64">
        <f t="shared" si="495"/>
        <v>192.10779000000002</v>
      </c>
      <c r="J869" s="64">
        <f t="shared" si="496"/>
        <v>0</v>
      </c>
      <c r="K869" s="64">
        <f t="shared" si="496"/>
        <v>0</v>
      </c>
      <c r="L869" s="64">
        <f>IF(
                        C869="INSUMO",
                                        IFERROR(
                                            IF(
                                                INDEX(
                                                    Insumos!C:C,
                                                    MATCH(
                                                        A869&amp;B869,
                                                        Insumos!I:I,
                                                        0)
                                                )="Mao_obra",
                                                INDEX(
                                                    Insumos!F:F,
                                                    MATCH(
                                                        A869&amp;B869,
                                                        Insumos!I:I,
                                                        0)
                                                ),
                                                0
                                            ),
                                            "Não encontrado"),
                                        IFERROR(
                                            INDEX(M:M,
                                                MATCH(
                                                    A869&amp;B869,AG:AG,
                                                    0)
                                            ),
                                            "Não encontrado")
                                    )</f>
        <v>0</v>
      </c>
      <c r="M869" s="64">
        <f t="shared" si="497"/>
        <v>0</v>
      </c>
      <c r="N869" s="64">
        <f>IF(
                        C869="INSUMO",
                                        IFERROR(
                                            IF(
                                                INDEX(
                                                    Insumos!C:C,
                                                    MATCH(
                                                        A869&amp;B869,
                                                        Insumos!I:I,
                                                        0)
                                                )="Equipamento",
                                                INDEX(
                                                    Insumos!F:F,
                                                    MATCH(
                                                        A869&amp;B869,
                                                        Insumos!I:I,
                                                        0)
                                                ),
                                                0
                                            ),
                                            "Não encontrado"),
                                        IFERROR(
                                            INDEX(O:O,
                                                MATCH(
                                                    A869&amp;B869,AG:AG,
                                                    0)
                                            ),
                                            "Não encontrado")
                                    )</f>
        <v>0</v>
      </c>
      <c r="O869" s="64">
        <f t="shared" si="498"/>
        <v>0</v>
      </c>
      <c r="P869" s="64">
        <f>IF(
                        C869="INSUMO",
                                        IFERROR(
                                            IF(
                                                INDEX(
                                                    Insumos!C:C,
                                                    MATCH(
                                                        A869&amp;B869,
                                                        Insumos!I:I,
                                                        0)
                                                )="Transporte",
                                                INDEX(
                                                    Insumos!F:F,
                                                    MATCH(
                                                        A869&amp;B869,
                                                        Insumos!I:I,
                                                        0)
                                                ),
                                                0
                                            ),
                                            "Não encontrado"),
                                        IFERROR(
                                            INDEX(Q:Q,
                                                MATCH(
                                                    A869&amp;B869,AG:AG,
                                                    0)
                                            ),
                                            "Não encontrado")
                                    )</f>
        <v>0</v>
      </c>
      <c r="Q869" s="64">
        <f t="shared" si="499"/>
        <v>0</v>
      </c>
      <c r="R869" s="64">
        <f>IF(
                        C869="INSUMO",
                                        IFERROR(
                                            IF(
                                                INDEX(
                                                    Insumos!C:C,
                                                    MATCH(
                                                        A869&amp;B869,
                                                        Insumos!I:I,
                                                        0)
                                                )="Terceirizados",
                                                INDEX(
                                                    Insumos!F:F,
                                                    MATCH(
                                                        A869&amp;B869,
                                                        Insumos!I:I,
                                                        0)
                                                ),
                                                0
                                            ),
                                            "Não encontrado"),
                                        IFERROR(
                                            INDEX(S:S,
                                                MATCH(
                                                    A869&amp;B869,AG:AG,
                                                    0)
                                            ),
                                            "Não encontrado")
                                    )</f>
        <v>0</v>
      </c>
      <c r="S869" s="64">
        <f t="shared" si="500"/>
        <v>0</v>
      </c>
      <c r="T869" s="64">
        <f>IF(
                        C869="INSUMO",
                                        IFERROR(
                                            IF(
                                                INDEX(
                                                    Insumos!C:C,
                                                    MATCH(
                                                        A869&amp;B869,
                                                        Insumos!I:I,
                                                        0)
                                                )="Comissionamento",
                                                INDEX(
                                                    Insumos!F:F,
                                                    MATCH(
                                                        A869&amp;B869,
                                                        Insumos!I:I,
                                                        0)
                                                ),
                                                0
                                            ),
                                            "Não encontrado"),
                                        IFERROR(
                                            INDEX(U:U,
                                                MATCH(
                                                    A869&amp;B869,AG:AG,
                                                    0)
                                            ),
                                            "Não encontrado")
                                    )</f>
        <v>0</v>
      </c>
      <c r="U869" s="64">
        <f t="shared" si="501"/>
        <v>0</v>
      </c>
      <c r="V869" s="64">
        <f>IF(
                        C869="INSUMO",
                                        IFERROR(
                                            IF(
                                                INDEX(
                                                    Insumos!C:C,
                                                    MATCH(
                                                        A869&amp;B869,
                                                        Insumos!I:I,
                                                        0)
                                                )="Verba",
                                                INDEX(
                                                    Insumos!F:F,
                                                    MATCH(
                                                        A869&amp;B869,
                                                        Insumos!I:I,
                                                        0)
                                                ),
                                                0
                                            ),
                                            "Não encontrado"),
                                        IFERROR(
                                            INDEX(W:W,
                                                MATCH(
                                                    A869&amp;B869,AG:AG,
                                                    0)
                                            ),
                                            "Não encontrado")
                                    )</f>
        <v>0</v>
      </c>
      <c r="W869" s="64">
        <f t="shared" si="502"/>
        <v>0</v>
      </c>
      <c r="X869" s="64">
        <f>IF(
                        C869="INSUMO",
                                        IFERROR(
                                            IF(
                                                INDEX(
                                                    Insumos!C:C,
                                                    MATCH(
                                                        A869&amp;B869,
                                                        Insumos!I:I,
                                                        0)
                                                )="Outro",
                                                INDEX(
                                                    Insumos!F:F,
                                                    MATCH(
                                                        A869&amp;B869,
                                                        Insumos!I:I,
                                                        0)
                                                ),
                                                0
                                            ),
                                            "Não encontrado"),
                                        IFERROR(
                                            INDEX(Y:Y,
                                                MATCH(
                                                    A869&amp;B869,AG:AG,
                                                    0)
                                            ),
                                            "Não encontrado")
                                    )</f>
        <v>0</v>
      </c>
      <c r="Y869" s="64">
        <f t="shared" si="503"/>
        <v>0</v>
      </c>
      <c r="Z869" s="64">
        <f>IF(
                            C869="INSUMO",
                            IFERROR(
                                INDEX(
                                    Insumos!F:F,
                                    MATCH(
                                        A869&amp;B869,
                                        Insumos!I:I,
                                        0)
                                ),
                                "Não encontrado"),
                            IFERROR(
                                INDEX(AA:AA,
                                    MATCH(
                                        A869&amp;B869,AG:AG,
                                        0)
                                ),
                                "Não encontrado")
                        )</f>
        <v>0.9</v>
      </c>
      <c r="AA869" s="64">
        <f t="shared" si="504"/>
        <v>192.10779000000002</v>
      </c>
      <c r="AB869" s="65"/>
      <c r="AC869" s="65"/>
      <c r="AD869" s="62" t="s">
        <v>39</v>
      </c>
      <c r="AE869" s="66"/>
      <c r="AF869" s="66"/>
    </row>
    <row r="870" spans="1:33" x14ac:dyDescent="0.25">
      <c r="A870" s="137" t="s">
        <v>238</v>
      </c>
      <c r="B870" s="68" t="s">
        <v>38</v>
      </c>
      <c r="C870" s="69" t="s">
        <v>45</v>
      </c>
      <c r="D870" s="70" t="s">
        <v>40</v>
      </c>
      <c r="E870" s="70" t="s">
        <v>239</v>
      </c>
      <c r="F870" s="71" t="s">
        <v>108</v>
      </c>
      <c r="G870" s="71">
        <v>0.83250000000000002</v>
      </c>
      <c r="H870" s="72">
        <f>IF(
                        C870="INSUMO",
                                        IFERROR(
                                            IF(
                                                INDEX(
                                                    Insumos!C:C,
                                                    MATCH(
                                                        A870&amp;B870,
                                                        Insumos!I:I,
                                                        0)
                                                )="Material",
                                                INDEX(
                                                    Insumos!F:F,
                                                    MATCH(
                                                        A870&amp;B870,
                                                        Insumos!I:I,
                                                        0)
                                                ),
                                                0
                                            ),
                                            "Não encontrado"),
                                        IFERROR(
                                            INDEX(I:I,
                                                MATCH(
                                                    A870&amp;B870,AG:AG,
                                                    0)
                                            ),
                                            "Não encontrado")
                                    )</f>
        <v>147.16</v>
      </c>
      <c r="I870" s="72">
        <f t="shared" si="495"/>
        <v>122.5107</v>
      </c>
      <c r="J870" s="72">
        <f t="shared" si="496"/>
        <v>0</v>
      </c>
      <c r="K870" s="72">
        <f t="shared" si="496"/>
        <v>0</v>
      </c>
      <c r="L870" s="72">
        <f>IF(
                        C870="INSUMO",
                                        IFERROR(
                                            IF(
                                                INDEX(
                                                    Insumos!C:C,
                                                    MATCH(
                                                        A870&amp;B870,
                                                        Insumos!I:I,
                                                        0)
                                                )="Mao_obra",
                                                INDEX(
                                                    Insumos!F:F,
                                                    MATCH(
                                                        A870&amp;B870,
                                                        Insumos!I:I,
                                                        0)
                                                ),
                                                0
                                            ),
                                            "Não encontrado"),
                                        IFERROR(
                                            INDEX(M:M,
                                                MATCH(
                                                    A870&amp;B870,AG:AG,
                                                    0)
                                            ),
                                            "Não encontrado")
                                    )</f>
        <v>0</v>
      </c>
      <c r="M870" s="72">
        <f t="shared" si="497"/>
        <v>0</v>
      </c>
      <c r="N870" s="72">
        <f>IF(
                        C870="INSUMO",
                                        IFERROR(
                                            IF(
                                                INDEX(
                                                    Insumos!C:C,
                                                    MATCH(
                                                        A870&amp;B870,
                                                        Insumos!I:I,
                                                        0)
                                                )="Equipamento",
                                                INDEX(
                                                    Insumos!F:F,
                                                    MATCH(
                                                        A870&amp;B870,
                                                        Insumos!I:I,
                                                        0)
                                                ),
                                                0
                                            ),
                                            "Não encontrado"),
                                        IFERROR(
                                            INDEX(O:O,
                                                MATCH(
                                                    A870&amp;B870,AG:AG,
                                                    0)
                                            ),
                                            "Não encontrado")
                                    )</f>
        <v>0</v>
      </c>
      <c r="O870" s="72">
        <f t="shared" si="498"/>
        <v>0</v>
      </c>
      <c r="P870" s="72">
        <f>IF(
                        C870="INSUMO",
                                        IFERROR(
                                            IF(
                                                INDEX(
                                                    Insumos!C:C,
                                                    MATCH(
                                                        A870&amp;B870,
                                                        Insumos!I:I,
                                                        0)
                                                )="Transporte",
                                                INDEX(
                                                    Insumos!F:F,
                                                    MATCH(
                                                        A870&amp;B870,
                                                        Insumos!I:I,
                                                        0)
                                                ),
                                                0
                                            ),
                                            "Não encontrado"),
                                        IFERROR(
                                            INDEX(Q:Q,
                                                MATCH(
                                                    A870&amp;B870,AG:AG,
                                                    0)
                                            ),
                                            "Não encontrado")
                                    )</f>
        <v>0</v>
      </c>
      <c r="Q870" s="72">
        <f t="shared" si="499"/>
        <v>0</v>
      </c>
      <c r="R870" s="72">
        <f>IF(
                        C870="INSUMO",
                                        IFERROR(
                                            IF(
                                                INDEX(
                                                    Insumos!C:C,
                                                    MATCH(
                                                        A870&amp;B870,
                                                        Insumos!I:I,
                                                        0)
                                                )="Terceirizados",
                                                INDEX(
                                                    Insumos!F:F,
                                                    MATCH(
                                                        A870&amp;B870,
                                                        Insumos!I:I,
                                                        0)
                                                ),
                                                0
                                            ),
                                            "Não encontrado"),
                                        IFERROR(
                                            INDEX(S:S,
                                                MATCH(
                                                    A870&amp;B870,AG:AG,
                                                    0)
                                            ),
                                            "Não encontrado")
                                    )</f>
        <v>0</v>
      </c>
      <c r="S870" s="72">
        <f t="shared" si="500"/>
        <v>0</v>
      </c>
      <c r="T870" s="72">
        <f>IF(
                        C870="INSUMO",
                                        IFERROR(
                                            IF(
                                                INDEX(
                                                    Insumos!C:C,
                                                    MATCH(
                                                        A870&amp;B870,
                                                        Insumos!I:I,
                                                        0)
                                                )="Comissionamento",
                                                INDEX(
                                                    Insumos!F:F,
                                                    MATCH(
                                                        A870&amp;B870,
                                                        Insumos!I:I,
                                                        0)
                                                ),
                                                0
                                            ),
                                            "Não encontrado"),
                                        IFERROR(
                                            INDEX(U:U,
                                                MATCH(
                                                    A870&amp;B870,AG:AG,
                                                    0)
                                            ),
                                            "Não encontrado")
                                    )</f>
        <v>0</v>
      </c>
      <c r="U870" s="72">
        <f t="shared" si="501"/>
        <v>0</v>
      </c>
      <c r="V870" s="72">
        <f>IF(
                        C870="INSUMO",
                                        IFERROR(
                                            IF(
                                                INDEX(
                                                    Insumos!C:C,
                                                    MATCH(
                                                        A870&amp;B870,
                                                        Insumos!I:I,
                                                        0)
                                                )="Verba",
                                                INDEX(
                                                    Insumos!F:F,
                                                    MATCH(
                                                        A870&amp;B870,
                                                        Insumos!I:I,
                                                        0)
                                                ),
                                                0
                                            ),
                                            "Não encontrado"),
                                        IFERROR(
                                            INDEX(W:W,
                                                MATCH(
                                                    A870&amp;B870,AG:AG,
                                                    0)
                                            ),
                                            "Não encontrado")
                                    )</f>
        <v>0</v>
      </c>
      <c r="W870" s="72">
        <f t="shared" si="502"/>
        <v>0</v>
      </c>
      <c r="X870" s="72">
        <f>IF(
                        C870="INSUMO",
                                        IFERROR(
                                            IF(
                                                INDEX(
                                                    Insumos!C:C,
                                                    MATCH(
                                                        A870&amp;B870,
                                                        Insumos!I:I,
                                                        0)
                                                )="Outro",
                                                INDEX(
                                                    Insumos!F:F,
                                                    MATCH(
                                                        A870&amp;B870,
                                                        Insumos!I:I,
                                                        0)
                                                ),
                                                0
                                            ),
                                            "Não encontrado"),
                                        IFERROR(
                                            INDEX(Y:Y,
                                                MATCH(
                                                    A870&amp;B870,AG:AG,
                                                    0)
                                            ),
                                            "Não encontrado")
                                    )</f>
        <v>0</v>
      </c>
      <c r="Y870" s="72">
        <f t="shared" si="503"/>
        <v>0</v>
      </c>
      <c r="Z870" s="72">
        <f>IF(
                            C870="INSUMO",
                            IFERROR(
                                INDEX(
                                    Insumos!F:F,
                                    MATCH(
                                        A870&amp;B870,
                                        Insumos!I:I,
                                        0)
                                ),
                                "Não encontrado"),
                            IFERROR(
                                INDEX(AA:AA,
                                    MATCH(
                                        A870&amp;B870,AG:AG,
                                        0)
                                ),
                                "Não encontrado")
                        )</f>
        <v>147.16</v>
      </c>
      <c r="AA870" s="72">
        <f t="shared" si="504"/>
        <v>122.5107</v>
      </c>
      <c r="AB870" s="73"/>
      <c r="AC870" s="73"/>
      <c r="AD870" s="70" t="s">
        <v>39</v>
      </c>
      <c r="AE870" s="74"/>
      <c r="AF870" s="74"/>
    </row>
    <row r="871" spans="1:33" x14ac:dyDescent="0.25">
      <c r="A871" s="136" t="s">
        <v>889</v>
      </c>
      <c r="B871" s="51" t="s">
        <v>38</v>
      </c>
      <c r="C871" s="52" t="s">
        <v>39</v>
      </c>
      <c r="D871" s="53" t="s">
        <v>40</v>
      </c>
      <c r="E871" s="53" t="s">
        <v>890</v>
      </c>
      <c r="F871" s="54" t="s">
        <v>83</v>
      </c>
      <c r="G871" s="55"/>
      <c r="H871" s="56"/>
      <c r="I871" s="56">
        <f>SUM(I872:I879)</f>
        <v>114.09712999999999</v>
      </c>
      <c r="J871" s="56"/>
      <c r="K871" s="56">
        <f>SUM(K872:K879)</f>
        <v>68.735623285803996</v>
      </c>
      <c r="L871" s="56"/>
      <c r="M871" s="56">
        <f>SUM(M872:M879)</f>
        <v>60.899070133999999</v>
      </c>
      <c r="N871" s="56"/>
      <c r="O871" s="56">
        <f>SUM(O872:O879)</f>
        <v>3.6125151804E-2</v>
      </c>
      <c r="P871" s="56"/>
      <c r="Q871" s="56">
        <f>SUM(Q872:Q879)</f>
        <v>0</v>
      </c>
      <c r="R871" s="56"/>
      <c r="S871" s="56">
        <f>SUM(S872:S879)</f>
        <v>0</v>
      </c>
      <c r="T871" s="56"/>
      <c r="U871" s="56">
        <f>SUM(U872:U879)</f>
        <v>0</v>
      </c>
      <c r="V871" s="56"/>
      <c r="W871" s="56">
        <f>SUM(W872:W879)</f>
        <v>0</v>
      </c>
      <c r="X871" s="56"/>
      <c r="Y871" s="56">
        <f>SUM(Y872:Y879)</f>
        <v>7.8004280000000001</v>
      </c>
      <c r="Z871" s="56"/>
      <c r="AA871" s="56">
        <f>SUM(AA872:AA879)</f>
        <v>182.83275328580399</v>
      </c>
      <c r="AB871" s="57" t="s">
        <v>39</v>
      </c>
      <c r="AC871" s="57"/>
      <c r="AD871" s="53" t="s">
        <v>39</v>
      </c>
      <c r="AE871" s="58" t="s">
        <v>39</v>
      </c>
      <c r="AF871" s="58" t="s">
        <v>339</v>
      </c>
      <c r="AG871" t="str">
        <f>A871&amp;B871&amp;C871</f>
        <v>92263SINAPI</v>
      </c>
    </row>
    <row r="872" spans="1:33" x14ac:dyDescent="0.25">
      <c r="A872" s="137" t="s">
        <v>109</v>
      </c>
      <c r="B872" s="68" t="s">
        <v>38</v>
      </c>
      <c r="C872" s="69" t="s">
        <v>86</v>
      </c>
      <c r="D872" s="70" t="s">
        <v>40</v>
      </c>
      <c r="E872" s="70" t="s">
        <v>110</v>
      </c>
      <c r="F872" s="71" t="s">
        <v>111</v>
      </c>
      <c r="G872" s="71">
        <v>0.255</v>
      </c>
      <c r="H872" s="72">
        <f>IF(
                        C872="INSUMO",
                                        IFERROR(
                                            IF(
                                                INDEX(
                                                    Insumos!C:C,
                                                    MATCH(
                                                        A872&amp;B872,
                                                        Insumos!I:I,
                                                        0)
                                                )="Material",
                                                INDEX(
                                                    Insumos!F:F,
                                                    MATCH(
                                                        A872&amp;B872,
                                                        Insumos!I:I,
                                                        0)
                                                ),
                                                0
                                            ),
                                            "Não encontrado"),
                                        IFERROR(
                                            INDEX(I:I,
                                                MATCH(
                                                    A872&amp;B872,AG:AG,
                                                    0)
                                            ),
                                            "Não encontrado")
                                    )</f>
        <v>0</v>
      </c>
      <c r="I872" s="72">
        <f t="shared" ref="I872:I879" si="505">H872*G872/1</f>
        <v>0</v>
      </c>
      <c r="J872" s="72">
        <f t="shared" ref="J872:K879" si="506">T872 + N872 + L872 + X872 + R872 + P872 + V872</f>
        <v>40.621443828000004</v>
      </c>
      <c r="K872" s="72">
        <f t="shared" si="506"/>
        <v>10.358468176140002</v>
      </c>
      <c r="L872" s="72">
        <f>IF(
                        C872="INSUMO",
                                        IFERROR(
                                            IF(
                                                INDEX(
                                                    Insumos!C:C,
                                                    MATCH(
                                                        A872&amp;B872,
                                                        Insumos!I:I,
                                                        0)
                                                )="Mao_obra",
                                                INDEX(
                                                    Insumos!F:F,
                                                    MATCH(
                                                        A872&amp;B872,
                                                        Insumos!I:I,
                                                        0)
                                                ),
                                                0
                                            ),
                                            "Não encontrado"),
                                        IFERROR(
                                            INDEX(M:M,
                                                MATCH(
                                                    A872&amp;B872,AG:AG,
                                                    0)
                                            ),
                                            "Não encontrado")
                                    )</f>
        <v>36.769479000000004</v>
      </c>
      <c r="M872" s="72">
        <f t="shared" ref="M872:M879" si="507">L872*G872/1</f>
        <v>9.3762171450000018</v>
      </c>
      <c r="N872" s="72">
        <f>IF(
                        C872="INSUMO",
                                        IFERROR(
                                            IF(
                                                INDEX(
                                                    Insumos!C:C,
                                                    MATCH(
                                                        A872&amp;B872,
                                                        Insumos!I:I,
                                                        0)
                                                )="Equipamento",
                                                INDEX(
                                                    Insumos!F:F,
                                                    MATCH(
                                                        A872&amp;B872,
                                                        Insumos!I:I,
                                                        0)
                                                ),
                                                0
                                            ),
                                            "Não encontrado"),
                                        IFERROR(
                                            INDEX(O:O,
                                                MATCH(
                                                    A872&amp;B872,AG:AG,
                                                    0)
                                            ),
                                            "Não encontrado")
                                    )</f>
        <v>0.10196482800000001</v>
      </c>
      <c r="O872" s="72">
        <f t="shared" ref="O872:O879" si="508">N872*G872/1</f>
        <v>2.6001031140000002E-2</v>
      </c>
      <c r="P872" s="72">
        <f>IF(
                        C872="INSUMO",
                                        IFERROR(
                                            IF(
                                                INDEX(
                                                    Insumos!C:C,
                                                    MATCH(
                                                        A872&amp;B872,
                                                        Insumos!I:I,
                                                        0)
                                                )="Transporte",
                                                INDEX(
                                                    Insumos!F:F,
                                                    MATCH(
                                                        A872&amp;B872,
                                                        Insumos!I:I,
                                                        0)
                                                ),
                                                0
                                            ),
                                            "Não encontrado"),
                                        IFERROR(
                                            INDEX(Q:Q,
                                                MATCH(
                                                    A872&amp;B872,AG:AG,
                                                    0)
                                            ),
                                            "Não encontrado")
                                    )</f>
        <v>0</v>
      </c>
      <c r="Q872" s="72">
        <f t="shared" ref="Q872:Q879" si="509">P872*G872/1</f>
        <v>0</v>
      </c>
      <c r="R872" s="72">
        <f>IF(
                        C872="INSUMO",
                                        IFERROR(
                                            IF(
                                                INDEX(
                                                    Insumos!C:C,
                                                    MATCH(
                                                        A872&amp;B872,
                                                        Insumos!I:I,
                                                        0)
                                                )="Terceirizados",
                                                INDEX(
                                                    Insumos!F:F,
                                                    MATCH(
                                                        A872&amp;B872,
                                                        Insumos!I:I,
                                                        0)
                                                ),
                                                0
                                            ),
                                            "Não encontrado"),
                                        IFERROR(
                                            INDEX(S:S,
                                                MATCH(
                                                    A872&amp;B872,AG:AG,
                                                    0)
                                            ),
                                            "Não encontrado")
                                    )</f>
        <v>0</v>
      </c>
      <c r="S872" s="72">
        <f t="shared" ref="S872:S879" si="510">R872*G872/1</f>
        <v>0</v>
      </c>
      <c r="T872" s="72">
        <f>IF(
                        C872="INSUMO",
                                        IFERROR(
                                            IF(
                                                INDEX(
                                                    Insumos!C:C,
                                                    MATCH(
                                                        A872&amp;B872,
                                                        Insumos!I:I,
                                                        0)
                                                )="Comissionamento",
                                                INDEX(
                                                    Insumos!F:F,
                                                    MATCH(
                                                        A872&amp;B872,
                                                        Insumos!I:I,
                                                        0)
                                                ),
                                                0
                                            ),
                                            "Não encontrado"),
                                        IFERROR(
                                            INDEX(U:U,
                                                MATCH(
                                                    A872&amp;B872,AG:AG,
                                                    0)
                                            ),
                                            "Não encontrado")
                                    )</f>
        <v>0</v>
      </c>
      <c r="U872" s="72">
        <f t="shared" ref="U872:U879" si="511">T872*G872/1</f>
        <v>0</v>
      </c>
      <c r="V872" s="72">
        <f>IF(
                        C872="INSUMO",
                                        IFERROR(
                                            IF(
                                                INDEX(
                                                    Insumos!C:C,
                                                    MATCH(
                                                        A872&amp;B872,
                                                        Insumos!I:I,
                                                        0)
                                                )="Verba",
                                                INDEX(
                                                    Insumos!F:F,
                                                    MATCH(
                                                        A872&amp;B872,
                                                        Insumos!I:I,
                                                        0)
                                                ),
                                                0
                                            ),
                                            "Não encontrado"),
                                        IFERROR(
                                            INDEX(W:W,
                                                MATCH(
                                                    A872&amp;B872,AG:AG,
                                                    0)
                                            ),
                                            "Não encontrado")
                                    )</f>
        <v>0</v>
      </c>
      <c r="W872" s="72">
        <f t="shared" ref="W872:W879" si="512">V872*G872/1</f>
        <v>0</v>
      </c>
      <c r="X872" s="72">
        <f>IF(
                        C872="INSUMO",
                                        IFERROR(
                                            IF(
                                                INDEX(
                                                    Insumos!C:C,
                                                    MATCH(
                                                        A872&amp;B872,
                                                        Insumos!I:I,
                                                        0)
                                                )="Outro",
                                                INDEX(
                                                    Insumos!F:F,
                                                    MATCH(
                                                        A872&amp;B872,
                                                        Insumos!I:I,
                                                        0)
                                                ),
                                                0
                                            ),
                                            "Não encontrado"),
                                        IFERROR(
                                            INDEX(Y:Y,
                                                MATCH(
                                                    A872&amp;B872,AG:AG,
                                                    0)
                                            ),
                                            "Não encontrado")
                                    )</f>
        <v>3.7499999999999996</v>
      </c>
      <c r="Y872" s="72">
        <f t="shared" ref="Y872:Y879" si="513">X872*G872/1</f>
        <v>0.95624999999999993</v>
      </c>
      <c r="Z872" s="72">
        <f>IF(
                            C872="INSUMO",
                            IFERROR(
                                INDEX(
                                    Insumos!F:F,
                                    MATCH(
                                        A872&amp;B872,
                                        Insumos!I:I,
                                        0)
                                ),
                                "Não encontrado"),
                            IFERROR(
                                INDEX(AA:AA,
                                    MATCH(
                                        A872&amp;B872,AG:AG,
                                        0)
                                ),
                                "Não encontrado")
                        )</f>
        <v>40.621443828000004</v>
      </c>
      <c r="AA872" s="72">
        <f t="shared" ref="AA872:AA879" si="514">G872*Z872</f>
        <v>10.358468176140001</v>
      </c>
      <c r="AB872" s="73"/>
      <c r="AC872" s="73"/>
      <c r="AD872" s="70" t="s">
        <v>39</v>
      </c>
      <c r="AE872" s="74"/>
      <c r="AF872" s="74"/>
    </row>
    <row r="873" spans="1:33" x14ac:dyDescent="0.25">
      <c r="A873" s="138" t="s">
        <v>112</v>
      </c>
      <c r="B873" s="60" t="s">
        <v>38</v>
      </c>
      <c r="C873" s="61" t="s">
        <v>86</v>
      </c>
      <c r="D873" s="62" t="s">
        <v>40</v>
      </c>
      <c r="E873" s="62" t="s">
        <v>113</v>
      </c>
      <c r="F873" s="63" t="s">
        <v>114</v>
      </c>
      <c r="G873" s="63">
        <v>6.3E-2</v>
      </c>
      <c r="H873" s="64">
        <f>IF(
                        C873="INSUMO",
                                        IFERROR(
                                            IF(
                                                INDEX(
                                                    Insumos!C:C,
                                                    MATCH(
                                                        A873&amp;B873,
                                                        Insumos!I:I,
                                                        0)
                                                )="Material",
                                                INDEX(
                                                    Insumos!F:F,
                                                    MATCH(
                                                        A873&amp;B873,
                                                        Insumos!I:I,
                                                        0)
                                                ),
                                                0
                                            ),
                                            "Não encontrado"),
                                        IFERROR(
                                            INDEX(I:I,
                                                MATCH(
                                                    A873&amp;B873,AG:AG,
                                                    0)
                                            ),
                                            "Não encontrado")
                                    )</f>
        <v>0</v>
      </c>
      <c r="I873" s="64">
        <f t="shared" si="505"/>
        <v>0</v>
      </c>
      <c r="J873" s="64">
        <f t="shared" si="506"/>
        <v>41.836179328</v>
      </c>
      <c r="K873" s="64">
        <f t="shared" si="506"/>
        <v>2.6356792976640002</v>
      </c>
      <c r="L873" s="64">
        <f>IF(
                        C873="INSUMO",
                                        IFERROR(
                                            IF(
                                                INDEX(
                                                    Insumos!C:C,
                                                    MATCH(
                                                        A873&amp;B873,
                                                        Insumos!I:I,
                                                        0)
                                                )="Mao_obra",
                                                INDEX(
                                                    Insumos!F:F,
                                                    MATCH(
                                                        A873&amp;B873,
                                                        Insumos!I:I,
                                                        0)
                                                ),
                                                0
                                            ),
                                            "Não encontrado"),
                                        IFERROR(
                                            INDEX(M:M,
                                                MATCH(
                                                    A873&amp;B873,AG:AG,
                                                    0)
                                            ),
                                            "Não encontrado")
                                    )</f>
        <v>36.769479000000004</v>
      </c>
      <c r="M873" s="64">
        <f t="shared" si="507"/>
        <v>2.3164771770000003</v>
      </c>
      <c r="N873" s="64">
        <f>IF(
                        C873="INSUMO",
                                        IFERROR(
                                            IF(
                                                INDEX(
                                                    Insumos!C:C,
                                                    MATCH(
                                                        A873&amp;B873,
                                                        Insumos!I:I,
                                                        0)
                                                )="Equipamento",
                                                INDEX(
                                                    Insumos!F:F,
                                                    MATCH(
                                                        A873&amp;B873,
                                                        Insumos!I:I,
                                                        0)
                                                ),
                                                0
                                            ),
                                            "Não encontrado"),
                                        IFERROR(
                                            INDEX(O:O,
                                                MATCH(
                                                    A873&amp;B873,AG:AG,
                                                    0)
                                            ),
                                            "Não encontrado")
                                    )</f>
        <v>0.160700328</v>
      </c>
      <c r="O873" s="64">
        <f t="shared" si="508"/>
        <v>1.0124120663999999E-2</v>
      </c>
      <c r="P873" s="64">
        <f>IF(
                        C873="INSUMO",
                                        IFERROR(
                                            IF(
                                                INDEX(
                                                    Insumos!C:C,
                                                    MATCH(
                                                        A873&amp;B873,
                                                        Insumos!I:I,
                                                        0)
                                                )="Transporte",
                                                INDEX(
                                                    Insumos!F:F,
                                                    MATCH(
                                                        A873&amp;B873,
                                                        Insumos!I:I,
                                                        0)
                                                ),
                                                0
                                            ),
                                            "Não encontrado"),
                                        IFERROR(
                                            INDEX(Q:Q,
                                                MATCH(
                                                    A873&amp;B873,AG:AG,
                                                    0)
                                            ),
                                            "Não encontrado")
                                    )</f>
        <v>0</v>
      </c>
      <c r="Q873" s="64">
        <f t="shared" si="509"/>
        <v>0</v>
      </c>
      <c r="R873" s="64">
        <f>IF(
                        C873="INSUMO",
                                        IFERROR(
                                            IF(
                                                INDEX(
                                                    Insumos!C:C,
                                                    MATCH(
                                                        A873&amp;B873,
                                                        Insumos!I:I,
                                                        0)
                                                )="Terceirizados",
                                                INDEX(
                                                    Insumos!F:F,
                                                    MATCH(
                                                        A873&amp;B873,
                                                        Insumos!I:I,
                                                        0)
                                                ),
                                                0
                                            ),
                                            "Não encontrado"),
                                        IFERROR(
                                            INDEX(S:S,
                                                MATCH(
                                                    A873&amp;B873,AG:AG,
                                                    0)
                                            ),
                                            "Não encontrado")
                                    )</f>
        <v>0</v>
      </c>
      <c r="S873" s="64">
        <f t="shared" si="510"/>
        <v>0</v>
      </c>
      <c r="T873" s="64">
        <f>IF(
                        C873="INSUMO",
                                        IFERROR(
                                            IF(
                                                INDEX(
                                                    Insumos!C:C,
                                                    MATCH(
                                                        A873&amp;B873,
                                                        Insumos!I:I,
                                                        0)
                                                )="Comissionamento",
                                                INDEX(
                                                    Insumos!F:F,
                                                    MATCH(
                                                        A873&amp;B873,
                                                        Insumos!I:I,
                                                        0)
                                                ),
                                                0
                                            ),
                                            "Não encontrado"),
                                        IFERROR(
                                            INDEX(U:U,
                                                MATCH(
                                                    A873&amp;B873,AG:AG,
                                                    0)
                                            ),
                                            "Não encontrado")
                                    )</f>
        <v>0</v>
      </c>
      <c r="U873" s="64">
        <f t="shared" si="511"/>
        <v>0</v>
      </c>
      <c r="V873" s="64">
        <f>IF(
                        C873="INSUMO",
                                        IFERROR(
                                            IF(
                                                INDEX(
                                                    Insumos!C:C,
                                                    MATCH(
                                                        A873&amp;B873,
                                                        Insumos!I:I,
                                                        0)
                                                )="Verba",
                                                INDEX(
                                                    Insumos!F:F,
                                                    MATCH(
                                                        A873&amp;B873,
                                                        Insumos!I:I,
                                                        0)
                                                ),
                                                0
                                            ),
                                            "Não encontrado"),
                                        IFERROR(
                                            INDEX(W:W,
                                                MATCH(
                                                    A873&amp;B873,AG:AG,
                                                    0)
                                            ),
                                            "Não encontrado")
                                    )</f>
        <v>0</v>
      </c>
      <c r="W873" s="64">
        <f t="shared" si="512"/>
        <v>0</v>
      </c>
      <c r="X873" s="64">
        <f>IF(
                        C873="INSUMO",
                                        IFERROR(
                                            IF(
                                                INDEX(
                                                    Insumos!C:C,
                                                    MATCH(
                                                        A873&amp;B873,
                                                        Insumos!I:I,
                                                        0)
                                                )="Outro",
                                                INDEX(
                                                    Insumos!F:F,
                                                    MATCH(
                                                        A873&amp;B873,
                                                        Insumos!I:I,
                                                        0)
                                                ),
                                                0
                                            ),
                                            "Não encontrado"),
                                        IFERROR(
                                            INDEX(Y:Y,
                                                MATCH(
                                                    A873&amp;B873,AG:AG,
                                                    0)
                                            ),
                                            "Não encontrado")
                                    )</f>
        <v>4.9059999999999997</v>
      </c>
      <c r="Y873" s="64">
        <f t="shared" si="513"/>
        <v>0.30907799999999996</v>
      </c>
      <c r="Z873" s="64">
        <f>IF(
                            C873="INSUMO",
                            IFERROR(
                                INDEX(
                                    Insumos!F:F,
                                    MATCH(
                                        A873&amp;B873,
                                        Insumos!I:I,
                                        0)
                                ),
                                "Não encontrado"),
                            IFERROR(
                                INDEX(AA:AA,
                                    MATCH(
                                        A873&amp;B873,AG:AG,
                                        0)
                                ),
                                "Não encontrado")
                        )</f>
        <v>41.836179328000007</v>
      </c>
      <c r="AA873" s="64">
        <f t="shared" si="514"/>
        <v>2.6356792976640007</v>
      </c>
      <c r="AB873" s="65"/>
      <c r="AC873" s="65"/>
      <c r="AD873" s="62" t="s">
        <v>39</v>
      </c>
      <c r="AE873" s="66"/>
      <c r="AF873" s="66"/>
    </row>
    <row r="874" spans="1:33" x14ac:dyDescent="0.25">
      <c r="A874" s="137" t="s">
        <v>91</v>
      </c>
      <c r="B874" s="68" t="s">
        <v>38</v>
      </c>
      <c r="C874" s="69" t="s">
        <v>86</v>
      </c>
      <c r="D874" s="70" t="s">
        <v>40</v>
      </c>
      <c r="E874" s="70" t="s">
        <v>92</v>
      </c>
      <c r="F874" s="71" t="s">
        <v>90</v>
      </c>
      <c r="G874" s="71">
        <v>1.18</v>
      </c>
      <c r="H874" s="72">
        <f>IF(
                        C874="INSUMO",
                                        IFERROR(
                                            IF(
                                                INDEX(
                                                    Insumos!C:C,
                                                    MATCH(
                                                        A874&amp;B874,
                                                        Insumos!I:I,
                                                        0)
                                                )="Material",
                                                INDEX(
                                                    Insumos!F:F,
                                                    MATCH(
                                                        A874&amp;B874,
                                                        Insumos!I:I,
                                                        0)
                                                ),
                                                0
                                            ),
                                            "Não encontrado"),
                                        IFERROR(
                                            INDEX(I:I,
                                                MATCH(
                                                    A874&amp;B874,AG:AG,
                                                    0)
                                            ),
                                            "Não encontrado")
                                    )</f>
        <v>0</v>
      </c>
      <c r="I874" s="72">
        <f t="shared" si="505"/>
        <v>0</v>
      </c>
      <c r="J874" s="72">
        <f t="shared" si="506"/>
        <v>40.944978400000004</v>
      </c>
      <c r="K874" s="72">
        <f t="shared" si="506"/>
        <v>48.315074512000002</v>
      </c>
      <c r="L874" s="72">
        <f>IF(
                        C874="INSUMO",
                                        IFERROR(
                                            IF(
                                                INDEX(
                                                    Insumos!C:C,
                                                    MATCH(
                                                        A874&amp;B874,
                                                        Insumos!I:I,
                                                        0)
                                                )="Mao_obra",
                                                INDEX(
                                                    Insumos!F:F,
                                                    MATCH(
                                                        A874&amp;B874,
                                                        Insumos!I:I,
                                                        0)
                                                ),
                                                0
                                            ),
                                            "Não encontrado"),
                                        IFERROR(
                                            INDEX(M:M,
                                                MATCH(
                                                    A874&amp;B874,AG:AG,
                                                    0)
                                            ),
                                            "Não encontrado")
                                    )</f>
        <v>36.374978400000003</v>
      </c>
      <c r="M874" s="72">
        <f t="shared" si="507"/>
        <v>42.922474512000001</v>
      </c>
      <c r="N874" s="72">
        <f>IF(
                        C874="INSUMO",
                                        IFERROR(
                                            IF(
                                                INDEX(
                                                    Insumos!C:C,
                                                    MATCH(
                                                        A874&amp;B874,
                                                        Insumos!I:I,
                                                        0)
                                                )="Equipamento",
                                                INDEX(
                                                    Insumos!F:F,
                                                    MATCH(
                                                        A874&amp;B874,
                                                        Insumos!I:I,
                                                        0)
                                                ),
                                                0
                                            ),
                                            "Não encontrado"),
                                        IFERROR(
                                            INDEX(O:O,
                                                MATCH(
                                                    A874&amp;B874,AG:AG,
                                                    0)
                                            ),
                                            "Não encontrado")
                                    )</f>
        <v>0</v>
      </c>
      <c r="O874" s="72">
        <f t="shared" si="508"/>
        <v>0</v>
      </c>
      <c r="P874" s="72">
        <f>IF(
                        C874="INSUMO",
                                        IFERROR(
                                            IF(
                                                INDEX(
                                                    Insumos!C:C,
                                                    MATCH(
                                                        A874&amp;B874,
                                                        Insumos!I:I,
                                                        0)
                                                )="Transporte",
                                                INDEX(
                                                    Insumos!F:F,
                                                    MATCH(
                                                        A874&amp;B874,
                                                        Insumos!I:I,
                                                        0)
                                                ),
                                                0
                                            ),
                                            "Não encontrado"),
                                        IFERROR(
                                            INDEX(Q:Q,
                                                MATCH(
                                                    A874&amp;B874,AG:AG,
                                                    0)
                                            ),
                                            "Não encontrado")
                                    )</f>
        <v>0</v>
      </c>
      <c r="Q874" s="72">
        <f t="shared" si="509"/>
        <v>0</v>
      </c>
      <c r="R874" s="72">
        <f>IF(
                        C874="INSUMO",
                                        IFERROR(
                                            IF(
                                                INDEX(
                                                    Insumos!C:C,
                                                    MATCH(
                                                        A874&amp;B874,
                                                        Insumos!I:I,
                                                        0)
                                                )="Terceirizados",
                                                INDEX(
                                                    Insumos!F:F,
                                                    MATCH(
                                                        A874&amp;B874,
                                                        Insumos!I:I,
                                                        0)
                                                ),
                                                0
                                            ),
                                            "Não encontrado"),
                                        IFERROR(
                                            INDEX(S:S,
                                                MATCH(
                                                    A874&amp;B874,AG:AG,
                                                    0)
                                            ),
                                            "Não encontrado")
                                    )</f>
        <v>0</v>
      </c>
      <c r="S874" s="72">
        <f t="shared" si="510"/>
        <v>0</v>
      </c>
      <c r="T874" s="72">
        <f>IF(
                        C874="INSUMO",
                                        IFERROR(
                                            IF(
                                                INDEX(
                                                    Insumos!C:C,
                                                    MATCH(
                                                        A874&amp;B874,
                                                        Insumos!I:I,
                                                        0)
                                                )="Comissionamento",
                                                INDEX(
                                                    Insumos!F:F,
                                                    MATCH(
                                                        A874&amp;B874,
                                                        Insumos!I:I,
                                                        0)
                                                ),
                                                0
                                            ),
                                            "Não encontrado"),
                                        IFERROR(
                                            INDEX(U:U,
                                                MATCH(
                                                    A874&amp;B874,AG:AG,
                                                    0)
                                            ),
                                            "Não encontrado")
                                    )</f>
        <v>0</v>
      </c>
      <c r="U874" s="72">
        <f t="shared" si="511"/>
        <v>0</v>
      </c>
      <c r="V874" s="72">
        <f>IF(
                        C874="INSUMO",
                                        IFERROR(
                                            IF(
                                                INDEX(
                                                    Insumos!C:C,
                                                    MATCH(
                                                        A874&amp;B874,
                                                        Insumos!I:I,
                                                        0)
                                                )="Verba",
                                                INDEX(
                                                    Insumos!F:F,
                                                    MATCH(
                                                        A874&amp;B874,
                                                        Insumos!I:I,
                                                        0)
                                                ),
                                                0
                                            ),
                                            "Não encontrado"),
                                        IFERROR(
                                            INDEX(W:W,
                                                MATCH(
                                                    A874&amp;B874,AG:AG,
                                                    0)
                                            ),
                                            "Não encontrado")
                                    )</f>
        <v>0</v>
      </c>
      <c r="W874" s="72">
        <f t="shared" si="512"/>
        <v>0</v>
      </c>
      <c r="X874" s="72">
        <f>IF(
                        C874="INSUMO",
                                        IFERROR(
                                            IF(
                                                INDEX(
                                                    Insumos!C:C,
                                                    MATCH(
                                                        A874&amp;B874,
                                                        Insumos!I:I,
                                                        0)
                                                )="Outro",
                                                INDEX(
                                                    Insumos!F:F,
                                                    MATCH(
                                                        A874&amp;B874,
                                                        Insumos!I:I,
                                                        0)
                                                ),
                                                0
                                            ),
                                            "Não encontrado"),
                                        IFERROR(
                                            INDEX(Y:Y,
                                                MATCH(
                                                    A874&amp;B874,AG:AG,
                                                    0)
                                            ),
                                            "Não encontrado")
                                    )</f>
        <v>4.57</v>
      </c>
      <c r="Y874" s="72">
        <f t="shared" si="513"/>
        <v>5.3925999999999998</v>
      </c>
      <c r="Z874" s="72">
        <f>IF(
                            C874="INSUMO",
                            IFERROR(
                                INDEX(
                                    Insumos!F:F,
                                    MATCH(
                                        A874&amp;B874,
                                        Insumos!I:I,
                                        0)
                                ),
                                "Não encontrado"),
                            IFERROR(
                                INDEX(AA:AA,
                                    MATCH(
                                        A874&amp;B874,AG:AG,
                                        0)
                                ),
                                "Não encontrado")
                        )</f>
        <v>40.944978399999997</v>
      </c>
      <c r="AA874" s="72">
        <f t="shared" si="514"/>
        <v>48.315074511999995</v>
      </c>
      <c r="AB874" s="73"/>
      <c r="AC874" s="73"/>
      <c r="AD874" s="70" t="s">
        <v>39</v>
      </c>
      <c r="AE874" s="74"/>
      <c r="AF874" s="74"/>
    </row>
    <row r="875" spans="1:33" x14ac:dyDescent="0.25">
      <c r="A875" s="138" t="s">
        <v>115</v>
      </c>
      <c r="B875" s="60" t="s">
        <v>38</v>
      </c>
      <c r="C875" s="61" t="s">
        <v>86</v>
      </c>
      <c r="D875" s="62" t="s">
        <v>40</v>
      </c>
      <c r="E875" s="62" t="s">
        <v>116</v>
      </c>
      <c r="F875" s="63" t="s">
        <v>90</v>
      </c>
      <c r="G875" s="63">
        <v>0.25</v>
      </c>
      <c r="H875" s="64">
        <f>IF(
                        C875="INSUMO",
                                        IFERROR(
                                            IF(
                                                INDEX(
                                                    Insumos!C:C,
                                                    MATCH(
                                                        A875&amp;B875,
                                                        Insumos!I:I,
                                                        0)
                                                )="Material",
                                                INDEX(
                                                    Insumos!F:F,
                                                    MATCH(
                                                        A875&amp;B875,
                                                        Insumos!I:I,
                                                        0)
                                                ),
                                                0
                                            ),
                                            "Não encontrado"),
                                        IFERROR(
                                            INDEX(I:I,
                                                MATCH(
                                                    A875&amp;B875,AG:AG,
                                                    0)
                                            ),
                                            "Não encontrado")
                                    )</f>
        <v>0</v>
      </c>
      <c r="I875" s="64">
        <f t="shared" si="505"/>
        <v>0</v>
      </c>
      <c r="J875" s="64">
        <f t="shared" si="506"/>
        <v>29.705605200000001</v>
      </c>
      <c r="K875" s="64">
        <f t="shared" si="506"/>
        <v>7.4264013000000002</v>
      </c>
      <c r="L875" s="64">
        <f>IF(
                        C875="INSUMO",
                                        IFERROR(
                                            IF(
                                                INDEX(
                                                    Insumos!C:C,
                                                    MATCH(
                                                        A875&amp;B875,
                                                        Insumos!I:I,
                                                        0)
                                                )="Mao_obra",
                                                INDEX(
                                                    Insumos!F:F,
                                                    MATCH(
                                                        A875&amp;B875,
                                                        Insumos!I:I,
                                                        0)
                                                ),
                                                0
                                            ),
                                            "Não encontrado"),
                                        IFERROR(
                                            INDEX(M:M,
                                                MATCH(
                                                    A875&amp;B875,AG:AG,
                                                    0)
                                            ),
                                            "Não encontrado")
                                    )</f>
        <v>25.135605200000001</v>
      </c>
      <c r="M875" s="64">
        <f t="shared" si="507"/>
        <v>6.2839013000000001</v>
      </c>
      <c r="N875" s="64">
        <f>IF(
                        C875="INSUMO",
                                        IFERROR(
                                            IF(
                                                INDEX(
                                                    Insumos!C:C,
                                                    MATCH(
                                                        A875&amp;B875,
                                                        Insumos!I:I,
                                                        0)
                                                )="Equipamento",
                                                INDEX(
                                                    Insumos!F:F,
                                                    MATCH(
                                                        A875&amp;B875,
                                                        Insumos!I:I,
                                                        0)
                                                ),
                                                0
                                            ),
                                            "Não encontrado"),
                                        IFERROR(
                                            INDEX(O:O,
                                                MATCH(
                                                    A875&amp;B875,AG:AG,
                                                    0)
                                            ),
                                            "Não encontrado")
                                    )</f>
        <v>0</v>
      </c>
      <c r="O875" s="64">
        <f t="shared" si="508"/>
        <v>0</v>
      </c>
      <c r="P875" s="64">
        <f>IF(
                        C875="INSUMO",
                                        IFERROR(
                                            IF(
                                                INDEX(
                                                    Insumos!C:C,
                                                    MATCH(
                                                        A875&amp;B875,
                                                        Insumos!I:I,
                                                        0)
                                                )="Transporte",
                                                INDEX(
                                                    Insumos!F:F,
                                                    MATCH(
                                                        A875&amp;B875,
                                                        Insumos!I:I,
                                                        0)
                                                ),
                                                0
                                            ),
                                            "Não encontrado"),
                                        IFERROR(
                                            INDEX(Q:Q,
                                                MATCH(
                                                    A875&amp;B875,AG:AG,
                                                    0)
                                            ),
                                            "Não encontrado")
                                    )</f>
        <v>0</v>
      </c>
      <c r="Q875" s="64">
        <f t="shared" si="509"/>
        <v>0</v>
      </c>
      <c r="R875" s="64">
        <f>IF(
                        C875="INSUMO",
                                        IFERROR(
                                            IF(
                                                INDEX(
                                                    Insumos!C:C,
                                                    MATCH(
                                                        A875&amp;B875,
                                                        Insumos!I:I,
                                                        0)
                                                )="Terceirizados",
                                                INDEX(
                                                    Insumos!F:F,
                                                    MATCH(
                                                        A875&amp;B875,
                                                        Insumos!I:I,
                                                        0)
                                                ),
                                                0
                                            ),
                                            "Não encontrado"),
                                        IFERROR(
                                            INDEX(S:S,
                                                MATCH(
                                                    A875&amp;B875,AG:AG,
                                                    0)
                                            ),
                                            "Não encontrado")
                                    )</f>
        <v>0</v>
      </c>
      <c r="S875" s="64">
        <f t="shared" si="510"/>
        <v>0</v>
      </c>
      <c r="T875" s="64">
        <f>IF(
                        C875="INSUMO",
                                        IFERROR(
                                            IF(
                                                INDEX(
                                                    Insumos!C:C,
                                                    MATCH(
                                                        A875&amp;B875,
                                                        Insumos!I:I,
                                                        0)
                                                )="Comissionamento",
                                                INDEX(
                                                    Insumos!F:F,
                                                    MATCH(
                                                        A875&amp;B875,
                                                        Insumos!I:I,
                                                        0)
                                                ),
                                                0
                                            ),
                                            "Não encontrado"),
                                        IFERROR(
                                            INDEX(U:U,
                                                MATCH(
                                                    A875&amp;B875,AG:AG,
                                                    0)
                                            ),
                                            "Não encontrado")
                                    )</f>
        <v>0</v>
      </c>
      <c r="U875" s="64">
        <f t="shared" si="511"/>
        <v>0</v>
      </c>
      <c r="V875" s="64">
        <f>IF(
                        C875="INSUMO",
                                        IFERROR(
                                            IF(
                                                INDEX(
                                                    Insumos!C:C,
                                                    MATCH(
                                                        A875&amp;B875,
                                                        Insumos!I:I,
                                                        0)
                                                )="Verba",
                                                INDEX(
                                                    Insumos!F:F,
                                                    MATCH(
                                                        A875&amp;B875,
                                                        Insumos!I:I,
                                                        0)
                                                ),
                                                0
                                            ),
                                            "Não encontrado"),
                                        IFERROR(
                                            INDEX(W:W,
                                                MATCH(
                                                    A875&amp;B875,AG:AG,
                                                    0)
                                            ),
                                            "Não encontrado")
                                    )</f>
        <v>0</v>
      </c>
      <c r="W875" s="64">
        <f t="shared" si="512"/>
        <v>0</v>
      </c>
      <c r="X875" s="64">
        <f>IF(
                        C875="INSUMO",
                                        IFERROR(
                                            IF(
                                                INDEX(
                                                    Insumos!C:C,
                                                    MATCH(
                                                        A875&amp;B875,
                                                        Insumos!I:I,
                                                        0)
                                                )="Outro",
                                                INDEX(
                                                    Insumos!F:F,
                                                    MATCH(
                                                        A875&amp;B875,
                                                        Insumos!I:I,
                                                        0)
                                                ),
                                                0
                                            ),
                                            "Não encontrado"),
                                        IFERROR(
                                            INDEX(Y:Y,
                                                MATCH(
                                                    A875&amp;B875,AG:AG,
                                                    0)
                                            ),
                                            "Não encontrado")
                                    )</f>
        <v>4.57</v>
      </c>
      <c r="Y875" s="64">
        <f t="shared" si="513"/>
        <v>1.1425000000000001</v>
      </c>
      <c r="Z875" s="64">
        <f>IF(
                            C875="INSUMO",
                            IFERROR(
                                INDEX(
                                    Insumos!F:F,
                                    MATCH(
                                        A875&amp;B875,
                                        Insumos!I:I,
                                        0)
                                ),
                                "Não encontrado"),
                            IFERROR(
                                INDEX(AA:AA,
                                    MATCH(
                                        A875&amp;B875,AG:AG,
                                        0)
                                ),
                                "Não encontrado")
                        )</f>
        <v>29.705605200000001</v>
      </c>
      <c r="AA875" s="64">
        <f t="shared" si="514"/>
        <v>7.4264013000000002</v>
      </c>
      <c r="AB875" s="65"/>
      <c r="AC875" s="65"/>
      <c r="AD875" s="62" t="s">
        <v>39</v>
      </c>
      <c r="AE875" s="66"/>
      <c r="AF875" s="66"/>
    </row>
    <row r="876" spans="1:33" x14ac:dyDescent="0.25">
      <c r="A876" s="137" t="s">
        <v>133</v>
      </c>
      <c r="B876" s="68" t="s">
        <v>38</v>
      </c>
      <c r="C876" s="69" t="s">
        <v>45</v>
      </c>
      <c r="D876" s="70" t="s">
        <v>40</v>
      </c>
      <c r="E876" s="70" t="s">
        <v>134</v>
      </c>
      <c r="F876" s="71" t="s">
        <v>95</v>
      </c>
      <c r="G876" s="71">
        <v>0.20799999999999999</v>
      </c>
      <c r="H876" s="72">
        <f>IF(
                        C876="INSUMO",
                                        IFERROR(
                                            IF(
                                                INDEX(
                                                    Insumos!C:C,
                                                    MATCH(
                                                        A876&amp;B876,
                                                        Insumos!I:I,
                                                        0)
                                                )="Material",
                                                INDEX(
                                                    Insumos!F:F,
                                                    MATCH(
                                                        A876&amp;B876,
                                                        Insumos!I:I,
                                                        0)
                                                ),
                                                0
                                            ),
                                            "Não encontrado"),
                                        IFERROR(
                                            INDEX(I:I,
                                                MATCH(
                                                    A876&amp;B876,AG:AG,
                                                    0)
                                            ),
                                            "Não encontrado")
                                    )</f>
        <v>15.13</v>
      </c>
      <c r="I876" s="72">
        <f t="shared" si="505"/>
        <v>3.1470400000000001</v>
      </c>
      <c r="J876" s="72">
        <f t="shared" si="506"/>
        <v>0</v>
      </c>
      <c r="K876" s="72">
        <f t="shared" si="506"/>
        <v>0</v>
      </c>
      <c r="L876" s="72">
        <f>IF(
                        C876="INSUMO",
                                        IFERROR(
                                            IF(
                                                INDEX(
                                                    Insumos!C:C,
                                                    MATCH(
                                                        A876&amp;B876,
                                                        Insumos!I:I,
                                                        0)
                                                )="Mao_obra",
                                                INDEX(
                                                    Insumos!F:F,
                                                    MATCH(
                                                        A876&amp;B876,
                                                        Insumos!I:I,
                                                        0)
                                                ),
                                                0
                                            ),
                                            "Não encontrado"),
                                        IFERROR(
                                            INDEX(M:M,
                                                MATCH(
                                                    A876&amp;B876,AG:AG,
                                                    0)
                                            ),
                                            "Não encontrado")
                                    )</f>
        <v>0</v>
      </c>
      <c r="M876" s="72">
        <f t="shared" si="507"/>
        <v>0</v>
      </c>
      <c r="N876" s="72">
        <f>IF(
                        C876="INSUMO",
                                        IFERROR(
                                            IF(
                                                INDEX(
                                                    Insumos!C:C,
                                                    MATCH(
                                                        A876&amp;B876,
                                                        Insumos!I:I,
                                                        0)
                                                )="Equipamento",
                                                INDEX(
                                                    Insumos!F:F,
                                                    MATCH(
                                                        A876&amp;B876,
                                                        Insumos!I:I,
                                                        0)
                                                ),
                                                0
                                            ),
                                            "Não encontrado"),
                                        IFERROR(
                                            INDEX(O:O,
                                                MATCH(
                                                    A876&amp;B876,AG:AG,
                                                    0)
                                            ),
                                            "Não encontrado")
                                    )</f>
        <v>0</v>
      </c>
      <c r="O876" s="72">
        <f t="shared" si="508"/>
        <v>0</v>
      </c>
      <c r="P876" s="72">
        <f>IF(
                        C876="INSUMO",
                                        IFERROR(
                                            IF(
                                                INDEX(
                                                    Insumos!C:C,
                                                    MATCH(
                                                        A876&amp;B876,
                                                        Insumos!I:I,
                                                        0)
                                                )="Transporte",
                                                INDEX(
                                                    Insumos!F:F,
                                                    MATCH(
                                                        A876&amp;B876,
                                                        Insumos!I:I,
                                                        0)
                                                ),
                                                0
                                            ),
                                            "Não encontrado"),
                                        IFERROR(
                                            INDEX(Q:Q,
                                                MATCH(
                                                    A876&amp;B876,AG:AG,
                                                    0)
                                            ),
                                            "Não encontrado")
                                    )</f>
        <v>0</v>
      </c>
      <c r="Q876" s="72">
        <f t="shared" si="509"/>
        <v>0</v>
      </c>
      <c r="R876" s="72">
        <f>IF(
                        C876="INSUMO",
                                        IFERROR(
                                            IF(
                                                INDEX(
                                                    Insumos!C:C,
                                                    MATCH(
                                                        A876&amp;B876,
                                                        Insumos!I:I,
                                                        0)
                                                )="Terceirizados",
                                                INDEX(
                                                    Insumos!F:F,
                                                    MATCH(
                                                        A876&amp;B876,
                                                        Insumos!I:I,
                                                        0)
                                                ),
                                                0
                                            ),
                                            "Não encontrado"),
                                        IFERROR(
                                            INDEX(S:S,
                                                MATCH(
                                                    A876&amp;B876,AG:AG,
                                                    0)
                                            ),
                                            "Não encontrado")
                                    )</f>
        <v>0</v>
      </c>
      <c r="S876" s="72">
        <f t="shared" si="510"/>
        <v>0</v>
      </c>
      <c r="T876" s="72">
        <f>IF(
                        C876="INSUMO",
                                        IFERROR(
                                            IF(
                                                INDEX(
                                                    Insumos!C:C,
                                                    MATCH(
                                                        A876&amp;B876,
                                                        Insumos!I:I,
                                                        0)
                                                )="Comissionamento",
                                                INDEX(
                                                    Insumos!F:F,
                                                    MATCH(
                                                        A876&amp;B876,
                                                        Insumos!I:I,
                                                        0)
                                                ),
                                                0
                                            ),
                                            "Não encontrado"),
                                        IFERROR(
                                            INDEX(U:U,
                                                MATCH(
                                                    A876&amp;B876,AG:AG,
                                                    0)
                                            ),
                                            "Não encontrado")
                                    )</f>
        <v>0</v>
      </c>
      <c r="U876" s="72">
        <f t="shared" si="511"/>
        <v>0</v>
      </c>
      <c r="V876" s="72">
        <f>IF(
                        C876="INSUMO",
                                        IFERROR(
                                            IF(
                                                INDEX(
                                                    Insumos!C:C,
                                                    MATCH(
                                                        A876&amp;B876,
                                                        Insumos!I:I,
                                                        0)
                                                )="Verba",
                                                INDEX(
                                                    Insumos!F:F,
                                                    MATCH(
                                                        A876&amp;B876,
                                                        Insumos!I:I,
                                                        0)
                                                ),
                                                0
                                            ),
                                            "Não encontrado"),
                                        IFERROR(
                                            INDEX(W:W,
                                                MATCH(
                                                    A876&amp;B876,AG:AG,
                                                    0)
                                            ),
                                            "Não encontrado")
                                    )</f>
        <v>0</v>
      </c>
      <c r="W876" s="72">
        <f t="shared" si="512"/>
        <v>0</v>
      </c>
      <c r="X876" s="72">
        <f>IF(
                        C876="INSUMO",
                                        IFERROR(
                                            IF(
                                                INDEX(
                                                    Insumos!C:C,
                                                    MATCH(
                                                        A876&amp;B876,
                                                        Insumos!I:I,
                                                        0)
                                                )="Outro",
                                                INDEX(
                                                    Insumos!F:F,
                                                    MATCH(
                                                        A876&amp;B876,
                                                        Insumos!I:I,
                                                        0)
                                                ),
                                                0
                                            ),
                                            "Não encontrado"),
                                        IFERROR(
                                            INDEX(Y:Y,
                                                MATCH(
                                                    A876&amp;B876,AG:AG,
                                                    0)
                                            ),
                                            "Não encontrado")
                                    )</f>
        <v>0</v>
      </c>
      <c r="Y876" s="72">
        <f t="shared" si="513"/>
        <v>0</v>
      </c>
      <c r="Z876" s="72">
        <f>IF(
                            C876="INSUMO",
                            IFERROR(
                                INDEX(
                                    Insumos!F:F,
                                    MATCH(
                                        A876&amp;B876,
                                        Insumos!I:I,
                                        0)
                                ),
                                "Não encontrado"),
                            IFERROR(
                                INDEX(AA:AA,
                                    MATCH(
                                        A876&amp;B876,AG:AG,
                                        0)
                                ),
                                "Não encontrado")
                        )</f>
        <v>15.13</v>
      </c>
      <c r="AA876" s="72">
        <f t="shared" si="514"/>
        <v>3.1470400000000001</v>
      </c>
      <c r="AB876" s="73"/>
      <c r="AC876" s="73"/>
      <c r="AD876" s="70" t="s">
        <v>39</v>
      </c>
      <c r="AE876" s="74"/>
      <c r="AF876" s="74"/>
    </row>
    <row r="877" spans="1:33" x14ac:dyDescent="0.25">
      <c r="A877" s="138" t="s">
        <v>276</v>
      </c>
      <c r="B877" s="60" t="s">
        <v>38</v>
      </c>
      <c r="C877" s="61" t="s">
        <v>45</v>
      </c>
      <c r="D877" s="62" t="s">
        <v>40</v>
      </c>
      <c r="E877" s="62" t="s">
        <v>277</v>
      </c>
      <c r="F877" s="63" t="s">
        <v>102</v>
      </c>
      <c r="G877" s="63">
        <v>9.2370000000000001</v>
      </c>
      <c r="H877" s="64">
        <f>IF(
                        C877="INSUMO",
                                        IFERROR(
                                            IF(
                                                INDEX(
                                                    Insumos!C:C,
                                                    MATCH(
                                                        A877&amp;B877,
                                                        Insumos!I:I,
                                                        0)
                                                )="Material",
                                                INDEX(
                                                    Insumos!F:F,
                                                    MATCH(
                                                        A877&amp;B877,
                                                        Insumos!I:I,
                                                        0)
                                                ),
                                                0
                                            ),
                                            "Não encontrado"),
                                        IFERROR(
                                            INDEX(I:I,
                                                MATCH(
                                                    A877&amp;B877,AG:AG,
                                                    0)
                                            ),
                                            "Não encontrado")
                                    )</f>
        <v>2.4500000000000002</v>
      </c>
      <c r="I877" s="64">
        <f t="shared" si="505"/>
        <v>22.630650000000003</v>
      </c>
      <c r="J877" s="64">
        <f t="shared" si="506"/>
        <v>0</v>
      </c>
      <c r="K877" s="64">
        <f t="shared" si="506"/>
        <v>0</v>
      </c>
      <c r="L877" s="64">
        <f>IF(
                        C877="INSUMO",
                                        IFERROR(
                                            IF(
                                                INDEX(
                                                    Insumos!C:C,
                                                    MATCH(
                                                        A877&amp;B877,
                                                        Insumos!I:I,
                                                        0)
                                                )="Mao_obra",
                                                INDEX(
                                                    Insumos!F:F,
                                                    MATCH(
                                                        A877&amp;B877,
                                                        Insumos!I:I,
                                                        0)
                                                ),
                                                0
                                            ),
                                            "Não encontrado"),
                                        IFERROR(
                                            INDEX(M:M,
                                                MATCH(
                                                    A877&amp;B877,AG:AG,
                                                    0)
                                            ),
                                            "Não encontrado")
                                    )</f>
        <v>0</v>
      </c>
      <c r="M877" s="64">
        <f t="shared" si="507"/>
        <v>0</v>
      </c>
      <c r="N877" s="64">
        <f>IF(
                        C877="INSUMO",
                                        IFERROR(
                                            IF(
                                                INDEX(
                                                    Insumos!C:C,
                                                    MATCH(
                                                        A877&amp;B877,
                                                        Insumos!I:I,
                                                        0)
                                                )="Equipamento",
                                                INDEX(
                                                    Insumos!F:F,
                                                    MATCH(
                                                        A877&amp;B877,
                                                        Insumos!I:I,
                                                        0)
                                                ),
                                                0
                                            ),
                                            "Não encontrado"),
                                        IFERROR(
                                            INDEX(O:O,
                                                MATCH(
                                                    A877&amp;B877,AG:AG,
                                                    0)
                                            ),
                                            "Não encontrado")
                                    )</f>
        <v>0</v>
      </c>
      <c r="O877" s="64">
        <f t="shared" si="508"/>
        <v>0</v>
      </c>
      <c r="P877" s="64">
        <f>IF(
                        C877="INSUMO",
                                        IFERROR(
                                            IF(
                                                INDEX(
                                                    Insumos!C:C,
                                                    MATCH(
                                                        A877&amp;B877,
                                                        Insumos!I:I,
                                                        0)
                                                )="Transporte",
                                                INDEX(
                                                    Insumos!F:F,
                                                    MATCH(
                                                        A877&amp;B877,
                                                        Insumos!I:I,
                                                        0)
                                                ),
                                                0
                                            ),
                                            "Não encontrado"),
                                        IFERROR(
                                            INDEX(Q:Q,
                                                MATCH(
                                                    A877&amp;B877,AG:AG,
                                                    0)
                                            ),
                                            "Não encontrado")
                                    )</f>
        <v>0</v>
      </c>
      <c r="Q877" s="64">
        <f t="shared" si="509"/>
        <v>0</v>
      </c>
      <c r="R877" s="64">
        <f>IF(
                        C877="INSUMO",
                                        IFERROR(
                                            IF(
                                                INDEX(
                                                    Insumos!C:C,
                                                    MATCH(
                                                        A877&amp;B877,
                                                        Insumos!I:I,
                                                        0)
                                                )="Terceirizados",
                                                INDEX(
                                                    Insumos!F:F,
                                                    MATCH(
                                                        A877&amp;B877,
                                                        Insumos!I:I,
                                                        0)
                                                ),
                                                0
                                            ),
                                            "Não encontrado"),
                                        IFERROR(
                                            INDEX(S:S,
                                                MATCH(
                                                    A877&amp;B877,AG:AG,
                                                    0)
                                            ),
                                            "Não encontrado")
                                    )</f>
        <v>0</v>
      </c>
      <c r="S877" s="64">
        <f t="shared" si="510"/>
        <v>0</v>
      </c>
      <c r="T877" s="64">
        <f>IF(
                        C877="INSUMO",
                                        IFERROR(
                                            IF(
                                                INDEX(
                                                    Insumos!C:C,
                                                    MATCH(
                                                        A877&amp;B877,
                                                        Insumos!I:I,
                                                        0)
                                                )="Comissionamento",
                                                INDEX(
                                                    Insumos!F:F,
                                                    MATCH(
                                                        A877&amp;B877,
                                                        Insumos!I:I,
                                                        0)
                                                ),
                                                0
                                            ),
                                            "Não encontrado"),
                                        IFERROR(
                                            INDEX(U:U,
                                                MATCH(
                                                    A877&amp;B877,AG:AG,
                                                    0)
                                            ),
                                            "Não encontrado")
                                    )</f>
        <v>0</v>
      </c>
      <c r="U877" s="64">
        <f t="shared" si="511"/>
        <v>0</v>
      </c>
      <c r="V877" s="64">
        <f>IF(
                        C877="INSUMO",
                                        IFERROR(
                                            IF(
                                                INDEX(
                                                    Insumos!C:C,
                                                    MATCH(
                                                        A877&amp;B877,
                                                        Insumos!I:I,
                                                        0)
                                                )="Verba",
                                                INDEX(
                                                    Insumos!F:F,
                                                    MATCH(
                                                        A877&amp;B877,
                                                        Insumos!I:I,
                                                        0)
                                                ),
                                                0
                                            ),
                                            "Não encontrado"),
                                        IFERROR(
                                            INDEX(W:W,
                                                MATCH(
                                                    A877&amp;B877,AG:AG,
                                                    0)
                                            ),
                                            "Não encontrado")
                                    )</f>
        <v>0</v>
      </c>
      <c r="W877" s="64">
        <f t="shared" si="512"/>
        <v>0</v>
      </c>
      <c r="X877" s="64">
        <f>IF(
                        C877="INSUMO",
                                        IFERROR(
                                            IF(
                                                INDEX(
                                                    Insumos!C:C,
                                                    MATCH(
                                                        A877&amp;B877,
                                                        Insumos!I:I,
                                                        0)
                                                )="Outro",
                                                INDEX(
                                                    Insumos!F:F,
                                                    MATCH(
                                                        A877&amp;B877,
                                                        Insumos!I:I,
                                                        0)
                                                ),
                                                0
                                            ),
                                            "Não encontrado"),
                                        IFERROR(
                                            INDEX(Y:Y,
                                                MATCH(
                                                    A877&amp;B877,AG:AG,
                                                    0)
                                            ),
                                            "Não encontrado")
                                    )</f>
        <v>0</v>
      </c>
      <c r="Y877" s="64">
        <f t="shared" si="513"/>
        <v>0</v>
      </c>
      <c r="Z877" s="64">
        <f>IF(
                            C877="INSUMO",
                            IFERROR(
                                INDEX(
                                    Insumos!F:F,
                                    MATCH(
                                        A877&amp;B877,
                                        Insumos!I:I,
                                        0)
                                ),
                                "Não encontrado"),
                            IFERROR(
                                INDEX(AA:AA,
                                    MATCH(
                                        A877&amp;B877,AG:AG,
                                        0)
                                ),
                                "Não encontrado")
                        )</f>
        <v>2.4500000000000002</v>
      </c>
      <c r="AA877" s="64">
        <f t="shared" si="514"/>
        <v>22.630650000000003</v>
      </c>
      <c r="AB877" s="65"/>
      <c r="AC877" s="65"/>
      <c r="AD877" s="62" t="s">
        <v>39</v>
      </c>
      <c r="AE877" s="66"/>
      <c r="AF877" s="66"/>
    </row>
    <row r="878" spans="1:33" x14ac:dyDescent="0.25">
      <c r="A878" s="137" t="s">
        <v>123</v>
      </c>
      <c r="B878" s="68" t="s">
        <v>38</v>
      </c>
      <c r="C878" s="69" t="s">
        <v>45</v>
      </c>
      <c r="D878" s="70" t="s">
        <v>40</v>
      </c>
      <c r="E878" s="70" t="s">
        <v>124</v>
      </c>
      <c r="F878" s="71" t="s">
        <v>102</v>
      </c>
      <c r="G878" s="71">
        <v>2.3079999999999998</v>
      </c>
      <c r="H878" s="72">
        <f>IF(
                        C878="INSUMO",
                                        IFERROR(
                                            IF(
                                                INDEX(
                                                    Insumos!C:C,
                                                    MATCH(
                                                        A878&amp;B878,
                                                        Insumos!I:I,
                                                        0)
                                                )="Material",
                                                INDEX(
                                                    Insumos!F:F,
                                                    MATCH(
                                                        A878&amp;B878,
                                                        Insumos!I:I,
                                                        0)
                                                ),
                                                0
                                            ),
                                            "Não encontrado"),
                                        IFERROR(
                                            INDEX(I:I,
                                                MATCH(
                                                    A878&amp;B878,AG:AG,
                                                    0)
                                            ),
                                            "Não encontrado")
                                    )</f>
        <v>7.02</v>
      </c>
      <c r="I878" s="72">
        <f t="shared" si="505"/>
        <v>16.202159999999999</v>
      </c>
      <c r="J878" s="72">
        <f t="shared" si="506"/>
        <v>0</v>
      </c>
      <c r="K878" s="72">
        <f t="shared" si="506"/>
        <v>0</v>
      </c>
      <c r="L878" s="72">
        <f>IF(
                        C878="INSUMO",
                                        IFERROR(
                                            IF(
                                                INDEX(
                                                    Insumos!C:C,
                                                    MATCH(
                                                        A878&amp;B878,
                                                        Insumos!I:I,
                                                        0)
                                                )="Mao_obra",
                                                INDEX(
                                                    Insumos!F:F,
                                                    MATCH(
                                                        A878&amp;B878,
                                                        Insumos!I:I,
                                                        0)
                                                ),
                                                0
                                            ),
                                            "Não encontrado"),
                                        IFERROR(
                                            INDEX(M:M,
                                                MATCH(
                                                    A878&amp;B878,AG:AG,
                                                    0)
                                            ),
                                            "Não encontrado")
                                    )</f>
        <v>0</v>
      </c>
      <c r="M878" s="72">
        <f t="shared" si="507"/>
        <v>0</v>
      </c>
      <c r="N878" s="72">
        <f>IF(
                        C878="INSUMO",
                                        IFERROR(
                                            IF(
                                                INDEX(
                                                    Insumos!C:C,
                                                    MATCH(
                                                        A878&amp;B878,
                                                        Insumos!I:I,
                                                        0)
                                                )="Equipamento",
                                                INDEX(
                                                    Insumos!F:F,
                                                    MATCH(
                                                        A878&amp;B878,
                                                        Insumos!I:I,
                                                        0)
                                                ),
                                                0
                                            ),
                                            "Não encontrado"),
                                        IFERROR(
                                            INDEX(O:O,
                                                MATCH(
                                                    A878&amp;B878,AG:AG,
                                                    0)
                                            ),
                                            "Não encontrado")
                                    )</f>
        <v>0</v>
      </c>
      <c r="O878" s="72">
        <f t="shared" si="508"/>
        <v>0</v>
      </c>
      <c r="P878" s="72">
        <f>IF(
                        C878="INSUMO",
                                        IFERROR(
                                            IF(
                                                INDEX(
                                                    Insumos!C:C,
                                                    MATCH(
                                                        A878&amp;B878,
                                                        Insumos!I:I,
                                                        0)
                                                )="Transporte",
                                                INDEX(
                                                    Insumos!F:F,
                                                    MATCH(
                                                        A878&amp;B878,
                                                        Insumos!I:I,
                                                        0)
                                                ),
                                                0
                                            ),
                                            "Não encontrado"),
                                        IFERROR(
                                            INDEX(Q:Q,
                                                MATCH(
                                                    A878&amp;B878,AG:AG,
                                                    0)
                                            ),
                                            "Não encontrado")
                                    )</f>
        <v>0</v>
      </c>
      <c r="Q878" s="72">
        <f t="shared" si="509"/>
        <v>0</v>
      </c>
      <c r="R878" s="72">
        <f>IF(
                        C878="INSUMO",
                                        IFERROR(
                                            IF(
                                                INDEX(
                                                    Insumos!C:C,
                                                    MATCH(
                                                        A878&amp;B878,
                                                        Insumos!I:I,
                                                        0)
                                                )="Terceirizados",
                                                INDEX(
                                                    Insumos!F:F,
                                                    MATCH(
                                                        A878&amp;B878,
                                                        Insumos!I:I,
                                                        0)
                                                ),
                                                0
                                            ),
                                            "Não encontrado"),
                                        IFERROR(
                                            INDEX(S:S,
                                                MATCH(
                                                    A878&amp;B878,AG:AG,
                                                    0)
                                            ),
                                            "Não encontrado")
                                    )</f>
        <v>0</v>
      </c>
      <c r="S878" s="72">
        <f t="shared" si="510"/>
        <v>0</v>
      </c>
      <c r="T878" s="72">
        <f>IF(
                        C878="INSUMO",
                                        IFERROR(
                                            IF(
                                                INDEX(
                                                    Insumos!C:C,
                                                    MATCH(
                                                        A878&amp;B878,
                                                        Insumos!I:I,
                                                        0)
                                                )="Comissionamento",
                                                INDEX(
                                                    Insumos!F:F,
                                                    MATCH(
                                                        A878&amp;B878,
                                                        Insumos!I:I,
                                                        0)
                                                ),
                                                0
                                            ),
                                            "Não encontrado"),
                                        IFERROR(
                                            INDEX(U:U,
                                                MATCH(
                                                    A878&amp;B878,AG:AG,
                                                    0)
                                            ),
                                            "Não encontrado")
                                    )</f>
        <v>0</v>
      </c>
      <c r="U878" s="72">
        <f t="shared" si="511"/>
        <v>0</v>
      </c>
      <c r="V878" s="72">
        <f>IF(
                        C878="INSUMO",
                                        IFERROR(
                                            IF(
                                                INDEX(
                                                    Insumos!C:C,
                                                    MATCH(
                                                        A878&amp;B878,
                                                        Insumos!I:I,
                                                        0)
                                                )="Verba",
                                                INDEX(
                                                    Insumos!F:F,
                                                    MATCH(
                                                        A878&amp;B878,
                                                        Insumos!I:I,
                                                        0)
                                                ),
                                                0
                                            ),
                                            "Não encontrado"),
                                        IFERROR(
                                            INDEX(W:W,
                                                MATCH(
                                                    A878&amp;B878,AG:AG,
                                                    0)
                                            ),
                                            "Não encontrado")
                                    )</f>
        <v>0</v>
      </c>
      <c r="W878" s="72">
        <f t="shared" si="512"/>
        <v>0</v>
      </c>
      <c r="X878" s="72">
        <f>IF(
                        C878="INSUMO",
                                        IFERROR(
                                            IF(
                                                INDEX(
                                                    Insumos!C:C,
                                                    MATCH(
                                                        A878&amp;B878,
                                                        Insumos!I:I,
                                                        0)
                                                )="Outro",
                                                INDEX(
                                                    Insumos!F:F,
                                                    MATCH(
                                                        A878&amp;B878,
                                                        Insumos!I:I,
                                                        0)
                                                ),
                                                0
                                            ),
                                            "Não encontrado"),
                                        IFERROR(
                                            INDEX(Y:Y,
                                                MATCH(
                                                    A878&amp;B878,AG:AG,
                                                    0)
                                            ),
                                            "Não encontrado")
                                    )</f>
        <v>0</v>
      </c>
      <c r="Y878" s="72">
        <f t="shared" si="513"/>
        <v>0</v>
      </c>
      <c r="Z878" s="72">
        <f>IF(
                            C878="INSUMO",
                            IFERROR(
                                INDEX(
                                    Insumos!F:F,
                                    MATCH(
                                        A878&amp;B878,
                                        Insumos!I:I,
                                        0)
                                ),
                                "Não encontrado"),
                            IFERROR(
                                INDEX(AA:AA,
                                    MATCH(
                                        A878&amp;B878,AG:AG,
                                        0)
                                ),
                                "Não encontrado")
                        )</f>
        <v>7.02</v>
      </c>
      <c r="AA878" s="72">
        <f t="shared" si="514"/>
        <v>16.202159999999999</v>
      </c>
      <c r="AB878" s="73"/>
      <c r="AC878" s="73"/>
      <c r="AD878" s="70" t="s">
        <v>39</v>
      </c>
      <c r="AE878" s="74"/>
      <c r="AF878" s="74"/>
    </row>
    <row r="879" spans="1:33" x14ac:dyDescent="0.25">
      <c r="A879" s="138" t="s">
        <v>280</v>
      </c>
      <c r="B879" s="60" t="s">
        <v>38</v>
      </c>
      <c r="C879" s="61" t="s">
        <v>45</v>
      </c>
      <c r="D879" s="62" t="s">
        <v>40</v>
      </c>
      <c r="E879" s="62" t="s">
        <v>281</v>
      </c>
      <c r="F879" s="63" t="s">
        <v>83</v>
      </c>
      <c r="G879" s="63">
        <v>1.3360000000000001</v>
      </c>
      <c r="H879" s="64">
        <f>IF(
                        C879="INSUMO",
                                        IFERROR(
                                            IF(
                                                INDEX(
                                                    Insumos!C:C,
                                                    MATCH(
                                                        A879&amp;B879,
                                                        Insumos!I:I,
                                                        0)
                                                )="Material",
                                                INDEX(
                                                    Insumos!F:F,
                                                    MATCH(
                                                        A879&amp;B879,
                                                        Insumos!I:I,
                                                        0)
                                                ),
                                                0
                                            ),
                                            "Não encontrado"),
                                        IFERROR(
                                            INDEX(I:I,
                                                MATCH(
                                                    A879&amp;B879,AG:AG,
                                                    0)
                                            ),
                                            "Não encontrado")
                                    )</f>
        <v>53.98</v>
      </c>
      <c r="I879" s="64">
        <f t="shared" si="505"/>
        <v>72.117279999999994</v>
      </c>
      <c r="J879" s="64">
        <f t="shared" si="506"/>
        <v>0</v>
      </c>
      <c r="K879" s="64">
        <f t="shared" si="506"/>
        <v>0</v>
      </c>
      <c r="L879" s="64">
        <f>IF(
                        C879="INSUMO",
                                        IFERROR(
                                            IF(
                                                INDEX(
                                                    Insumos!C:C,
                                                    MATCH(
                                                        A879&amp;B879,
                                                        Insumos!I:I,
                                                        0)
                                                )="Mao_obra",
                                                INDEX(
                                                    Insumos!F:F,
                                                    MATCH(
                                                        A879&amp;B879,
                                                        Insumos!I:I,
                                                        0)
                                                ),
                                                0
                                            ),
                                            "Não encontrado"),
                                        IFERROR(
                                            INDEX(M:M,
                                                MATCH(
                                                    A879&amp;B879,AG:AG,
                                                    0)
                                            ),
                                            "Não encontrado")
                                    )</f>
        <v>0</v>
      </c>
      <c r="M879" s="64">
        <f t="shared" si="507"/>
        <v>0</v>
      </c>
      <c r="N879" s="64">
        <f>IF(
                        C879="INSUMO",
                                        IFERROR(
                                            IF(
                                                INDEX(
                                                    Insumos!C:C,
                                                    MATCH(
                                                        A879&amp;B879,
                                                        Insumos!I:I,
                                                        0)
                                                )="Equipamento",
                                                INDEX(
                                                    Insumos!F:F,
                                                    MATCH(
                                                        A879&amp;B879,
                                                        Insumos!I:I,
                                                        0)
                                                ),
                                                0
                                            ),
                                            "Não encontrado"),
                                        IFERROR(
                                            INDEX(O:O,
                                                MATCH(
                                                    A879&amp;B879,AG:AG,
                                                    0)
                                            ),
                                            "Não encontrado")
                                    )</f>
        <v>0</v>
      </c>
      <c r="O879" s="64">
        <f t="shared" si="508"/>
        <v>0</v>
      </c>
      <c r="P879" s="64">
        <f>IF(
                        C879="INSUMO",
                                        IFERROR(
                                            IF(
                                                INDEX(
                                                    Insumos!C:C,
                                                    MATCH(
                                                        A879&amp;B879,
                                                        Insumos!I:I,
                                                        0)
                                                )="Transporte",
                                                INDEX(
                                                    Insumos!F:F,
                                                    MATCH(
                                                        A879&amp;B879,
                                                        Insumos!I:I,
                                                        0)
                                                ),
                                                0
                                            ),
                                            "Não encontrado"),
                                        IFERROR(
                                            INDEX(Q:Q,
                                                MATCH(
                                                    A879&amp;B879,AG:AG,
                                                    0)
                                            ),
                                            "Não encontrado")
                                    )</f>
        <v>0</v>
      </c>
      <c r="Q879" s="64">
        <f t="shared" si="509"/>
        <v>0</v>
      </c>
      <c r="R879" s="64">
        <f>IF(
                        C879="INSUMO",
                                        IFERROR(
                                            IF(
                                                INDEX(
                                                    Insumos!C:C,
                                                    MATCH(
                                                        A879&amp;B879,
                                                        Insumos!I:I,
                                                        0)
                                                )="Terceirizados",
                                                INDEX(
                                                    Insumos!F:F,
                                                    MATCH(
                                                        A879&amp;B879,
                                                        Insumos!I:I,
                                                        0)
                                                ),
                                                0
                                            ),
                                            "Não encontrado"),
                                        IFERROR(
                                            INDEX(S:S,
                                                MATCH(
                                                    A879&amp;B879,AG:AG,
                                                    0)
                                            ),
                                            "Não encontrado")
                                    )</f>
        <v>0</v>
      </c>
      <c r="S879" s="64">
        <f t="shared" si="510"/>
        <v>0</v>
      </c>
      <c r="T879" s="64">
        <f>IF(
                        C879="INSUMO",
                                        IFERROR(
                                            IF(
                                                INDEX(
                                                    Insumos!C:C,
                                                    MATCH(
                                                        A879&amp;B879,
                                                        Insumos!I:I,
                                                        0)
                                                )="Comissionamento",
                                                INDEX(
                                                    Insumos!F:F,
                                                    MATCH(
                                                        A879&amp;B879,
                                                        Insumos!I:I,
                                                        0)
                                                ),
                                                0
                                            ),
                                            "Não encontrado"),
                                        IFERROR(
                                            INDEX(U:U,
                                                MATCH(
                                                    A879&amp;B879,AG:AG,
                                                    0)
                                            ),
                                            "Não encontrado")
                                    )</f>
        <v>0</v>
      </c>
      <c r="U879" s="64">
        <f t="shared" si="511"/>
        <v>0</v>
      </c>
      <c r="V879" s="64">
        <f>IF(
                        C879="INSUMO",
                                        IFERROR(
                                            IF(
                                                INDEX(
                                                    Insumos!C:C,
                                                    MATCH(
                                                        A879&amp;B879,
                                                        Insumos!I:I,
                                                        0)
                                                )="Verba",
                                                INDEX(
                                                    Insumos!F:F,
                                                    MATCH(
                                                        A879&amp;B879,
                                                        Insumos!I:I,
                                                        0)
                                                ),
                                                0
                                            ),
                                            "Não encontrado"),
                                        IFERROR(
                                            INDEX(W:W,
                                                MATCH(
                                                    A879&amp;B879,AG:AG,
                                                    0)
                                            ),
                                            "Não encontrado")
                                    )</f>
        <v>0</v>
      </c>
      <c r="W879" s="64">
        <f t="shared" si="512"/>
        <v>0</v>
      </c>
      <c r="X879" s="64">
        <f>IF(
                        C879="INSUMO",
                                        IFERROR(
                                            IF(
                                                INDEX(
                                                    Insumos!C:C,
                                                    MATCH(
                                                        A879&amp;B879,
                                                        Insumos!I:I,
                                                        0)
                                                )="Outro",
                                                INDEX(
                                                    Insumos!F:F,
                                                    MATCH(
                                                        A879&amp;B879,
                                                        Insumos!I:I,
                                                        0)
                                                ),
                                                0
                                            ),
                                            "Não encontrado"),
                                        IFERROR(
                                            INDEX(Y:Y,
                                                MATCH(
                                                    A879&amp;B879,AG:AG,
                                                    0)
                                            ),
                                            "Não encontrado")
                                    )</f>
        <v>0</v>
      </c>
      <c r="Y879" s="64">
        <f t="shared" si="513"/>
        <v>0</v>
      </c>
      <c r="Z879" s="64">
        <f>IF(
                            C879="INSUMO",
                            IFERROR(
                                INDEX(
                                    Insumos!F:F,
                                    MATCH(
                                        A879&amp;B879,
                                        Insumos!I:I,
                                        0)
                                ),
                                "Não encontrado"),
                            IFERROR(
                                INDEX(AA:AA,
                                    MATCH(
                                        A879&amp;B879,AG:AG,
                                        0)
                                ),
                                "Não encontrado")
                        )</f>
        <v>53.98</v>
      </c>
      <c r="AA879" s="64">
        <f t="shared" si="514"/>
        <v>72.117279999999994</v>
      </c>
      <c r="AB879" s="65"/>
      <c r="AC879" s="65"/>
      <c r="AD879" s="62" t="s">
        <v>39</v>
      </c>
      <c r="AE879" s="66"/>
      <c r="AF879" s="66"/>
    </row>
    <row r="880" spans="1:33" x14ac:dyDescent="0.25">
      <c r="A880" s="136" t="s">
        <v>898</v>
      </c>
      <c r="B880" s="51" t="s">
        <v>38</v>
      </c>
      <c r="C880" s="52" t="s">
        <v>39</v>
      </c>
      <c r="D880" s="53" t="s">
        <v>40</v>
      </c>
      <c r="E880" s="53" t="s">
        <v>899</v>
      </c>
      <c r="F880" s="54" t="s">
        <v>111</v>
      </c>
      <c r="G880" s="55"/>
      <c r="H880" s="56"/>
      <c r="I880" s="56">
        <f>SUM(I881:I882)</f>
        <v>0</v>
      </c>
      <c r="J880" s="56"/>
      <c r="K880" s="56">
        <f>SUM(K881:K882)</f>
        <v>1.6928737959999998</v>
      </c>
      <c r="L880" s="56"/>
      <c r="M880" s="56">
        <f>SUM(M881:M882)</f>
        <v>0</v>
      </c>
      <c r="N880" s="56"/>
      <c r="O880" s="56">
        <f>SUM(O881:O882)</f>
        <v>1.6928737959999998</v>
      </c>
      <c r="P880" s="56"/>
      <c r="Q880" s="56">
        <f>SUM(Q881:Q882)</f>
        <v>0</v>
      </c>
      <c r="R880" s="56"/>
      <c r="S880" s="56">
        <f>SUM(S881:S882)</f>
        <v>0</v>
      </c>
      <c r="T880" s="56"/>
      <c r="U880" s="56">
        <f>SUM(U881:U882)</f>
        <v>0</v>
      </c>
      <c r="V880" s="56"/>
      <c r="W880" s="56">
        <f>SUM(W881:W882)</f>
        <v>0</v>
      </c>
      <c r="X880" s="56"/>
      <c r="Y880" s="56">
        <f>SUM(Y881:Y882)</f>
        <v>0</v>
      </c>
      <c r="Z880" s="56"/>
      <c r="AA880" s="56">
        <f>SUM(AA881:AA882)</f>
        <v>1.6928737959999998</v>
      </c>
      <c r="AB880" s="57" t="s">
        <v>39</v>
      </c>
      <c r="AC880" s="57"/>
      <c r="AD880" s="53" t="s">
        <v>39</v>
      </c>
      <c r="AE880" s="58" t="s">
        <v>39</v>
      </c>
      <c r="AF880" s="58" t="s">
        <v>830</v>
      </c>
      <c r="AG880" t="str">
        <f>A880&amp;B880&amp;C880</f>
        <v>89226SINAPI</v>
      </c>
    </row>
    <row r="881" spans="1:33" x14ac:dyDescent="0.25">
      <c r="A881" s="137" t="s">
        <v>904</v>
      </c>
      <c r="B881" s="68" t="s">
        <v>38</v>
      </c>
      <c r="C881" s="69" t="s">
        <v>86</v>
      </c>
      <c r="D881" s="70" t="s">
        <v>40</v>
      </c>
      <c r="E881" s="70" t="s">
        <v>905</v>
      </c>
      <c r="F881" s="71" t="s">
        <v>90</v>
      </c>
      <c r="G881" s="71">
        <v>1</v>
      </c>
      <c r="H881" s="72">
        <f>IF(
                        C881="INSUMO",
                                        IFERROR(
                                            IF(
                                                INDEX(
                                                    Insumos!C:C,
                                                    MATCH(
                                                        A881&amp;B881,
                                                        Insumos!I:I,
                                                        0)
                                                )="Material",
                                                INDEX(
                                                    Insumos!F:F,
                                                    MATCH(
                                                        A881&amp;B881,
                                                        Insumos!I:I,
                                                        0)
                                                ),
                                                0
                                            ),
                                            "Não encontrado"),
                                        IFERROR(
                                            INDEX(I:I,
                                                MATCH(
                                                    A881&amp;B881,AG:AG,
                                                    0)
                                            ),
                                            "Não encontrado")
                                    )</f>
        <v>0</v>
      </c>
      <c r="I881" s="72">
        <f>H881*G881/1</f>
        <v>0</v>
      </c>
      <c r="J881" s="72">
        <f>T881 + N881 + L881 + X881 + R881 + P881 + V881</f>
        <v>0.31795091599999997</v>
      </c>
      <c r="K881" s="72">
        <f>U881 + O881 + M881 + Y881 + S881 + Q881 + W881</f>
        <v>0.31795091599999997</v>
      </c>
      <c r="L881" s="72">
        <f>IF(
                        C881="INSUMO",
                                        IFERROR(
                                            IF(
                                                INDEX(
                                                    Insumos!C:C,
                                                    MATCH(
                                                        A881&amp;B881,
                                                        Insumos!I:I,
                                                        0)
                                                )="Mao_obra",
                                                INDEX(
                                                    Insumos!F:F,
                                                    MATCH(
                                                        A881&amp;B881,
                                                        Insumos!I:I,
                                                        0)
                                                ),
                                                0
                                            ),
                                            "Não encontrado"),
                                        IFERROR(
                                            INDEX(M:M,
                                                MATCH(
                                                    A881&amp;B881,AG:AG,
                                                    0)
                                            ),
                                            "Não encontrado")
                                    )</f>
        <v>0</v>
      </c>
      <c r="M881" s="72">
        <f>L881*G881/1</f>
        <v>0</v>
      </c>
      <c r="N881" s="72">
        <f>IF(
                        C881="INSUMO",
                                        IFERROR(
                                            IF(
                                                INDEX(
                                                    Insumos!C:C,
                                                    MATCH(
                                                        A881&amp;B881,
                                                        Insumos!I:I,
                                                        0)
                                                )="Equipamento",
                                                INDEX(
                                                    Insumos!F:F,
                                                    MATCH(
                                                        A881&amp;B881,
                                                        Insumos!I:I,
                                                        0)
                                                ),
                                                0
                                            ),
                                            "Não encontrado"),
                                        IFERROR(
                                            INDEX(O:O,
                                                MATCH(
                                                    A881&amp;B881,AG:AG,
                                                    0)
                                            ),
                                            "Não encontrado")
                                    )</f>
        <v>0.31795091599999997</v>
      </c>
      <c r="O881" s="72">
        <f>N881*G881/1</f>
        <v>0.31795091599999997</v>
      </c>
      <c r="P881" s="72">
        <f>IF(
                        C881="INSUMO",
                                        IFERROR(
                                            IF(
                                                INDEX(
                                                    Insumos!C:C,
                                                    MATCH(
                                                        A881&amp;B881,
                                                        Insumos!I:I,
                                                        0)
                                                )="Transporte",
                                                INDEX(
                                                    Insumos!F:F,
                                                    MATCH(
                                                        A881&amp;B881,
                                                        Insumos!I:I,
                                                        0)
                                                ),
                                                0
                                            ),
                                            "Não encontrado"),
                                        IFERROR(
                                            INDEX(Q:Q,
                                                MATCH(
                                                    A881&amp;B881,AG:AG,
                                                    0)
                                            ),
                                            "Não encontrado")
                                    )</f>
        <v>0</v>
      </c>
      <c r="Q881" s="72">
        <f>P881*G881/1</f>
        <v>0</v>
      </c>
      <c r="R881" s="72">
        <f>IF(
                        C881="INSUMO",
                                        IFERROR(
                                            IF(
                                                INDEX(
                                                    Insumos!C:C,
                                                    MATCH(
                                                        A881&amp;B881,
                                                        Insumos!I:I,
                                                        0)
                                                )="Terceirizados",
                                                INDEX(
                                                    Insumos!F:F,
                                                    MATCH(
                                                        A881&amp;B881,
                                                        Insumos!I:I,
                                                        0)
                                                ),
                                                0
                                            ),
                                            "Não encontrado"),
                                        IFERROR(
                                            INDEX(S:S,
                                                MATCH(
                                                    A881&amp;B881,AG:AG,
                                                    0)
                                            ),
                                            "Não encontrado")
                                    )</f>
        <v>0</v>
      </c>
      <c r="S881" s="72">
        <f>R881*G881/1</f>
        <v>0</v>
      </c>
      <c r="T881" s="72">
        <f>IF(
                        C881="INSUMO",
                                        IFERROR(
                                            IF(
                                                INDEX(
                                                    Insumos!C:C,
                                                    MATCH(
                                                        A881&amp;B881,
                                                        Insumos!I:I,
                                                        0)
                                                )="Comissionamento",
                                                INDEX(
                                                    Insumos!F:F,
                                                    MATCH(
                                                        A881&amp;B881,
                                                        Insumos!I:I,
                                                        0)
                                                ),
                                                0
                                            ),
                                            "Não encontrado"),
                                        IFERROR(
                                            INDEX(U:U,
                                                MATCH(
                                                    A881&amp;B881,AG:AG,
                                                    0)
                                            ),
                                            "Não encontrado")
                                    )</f>
        <v>0</v>
      </c>
      <c r="U881" s="72">
        <f>T881*G881/1</f>
        <v>0</v>
      </c>
      <c r="V881" s="72">
        <f>IF(
                        C881="INSUMO",
                                        IFERROR(
                                            IF(
                                                INDEX(
                                                    Insumos!C:C,
                                                    MATCH(
                                                        A881&amp;B881,
                                                        Insumos!I:I,
                                                        0)
                                                )="Verba",
                                                INDEX(
                                                    Insumos!F:F,
                                                    MATCH(
                                                        A881&amp;B881,
                                                        Insumos!I:I,
                                                        0)
                                                ),
                                                0
                                            ),
                                            "Não encontrado"),
                                        IFERROR(
                                            INDEX(W:W,
                                                MATCH(
                                                    A881&amp;B881,AG:AG,
                                                    0)
                                            ),
                                            "Não encontrado")
                                    )</f>
        <v>0</v>
      </c>
      <c r="W881" s="72">
        <f>V881*G881/1</f>
        <v>0</v>
      </c>
      <c r="X881" s="72">
        <f>IF(
                        C881="INSUMO",
                                        IFERROR(
                                            IF(
                                                INDEX(
                                                    Insumos!C:C,
                                                    MATCH(
                                                        A881&amp;B881,
                                                        Insumos!I:I,
                                                        0)
                                                )="Outro",
                                                INDEX(
                                                    Insumos!F:F,
                                                    MATCH(
                                                        A881&amp;B881,
                                                        Insumos!I:I,
                                                        0)
                                                ),
                                                0
                                            ),
                                            "Não encontrado"),
                                        IFERROR(
                                            INDEX(Y:Y,
                                                MATCH(
                                                    A881&amp;B881,AG:AG,
                                                    0)
                                            ),
                                            "Não encontrado")
                                    )</f>
        <v>0</v>
      </c>
      <c r="Y881" s="72">
        <f>X881*G881/1</f>
        <v>0</v>
      </c>
      <c r="Z881" s="72">
        <f>IF(
                            C881="INSUMO",
                            IFERROR(
                                INDEX(
                                    Insumos!F:F,
                                    MATCH(
                                        A881&amp;B881,
                                        Insumos!I:I,
                                        0)
                                ),
                                "Não encontrado"),
                            IFERROR(
                                INDEX(AA:AA,
                                    MATCH(
                                        A881&amp;B881,AG:AG,
                                        0)
                                ),
                                "Não encontrado")
                        )</f>
        <v>0.31795091599999997</v>
      </c>
      <c r="AA881" s="72">
        <f>G881*Z881</f>
        <v>0.31795091599999997</v>
      </c>
      <c r="AB881" s="73"/>
      <c r="AC881" s="73"/>
      <c r="AD881" s="70" t="s">
        <v>39</v>
      </c>
      <c r="AE881" s="74"/>
      <c r="AF881" s="74"/>
    </row>
    <row r="882" spans="1:33" x14ac:dyDescent="0.25">
      <c r="A882" s="138" t="s">
        <v>906</v>
      </c>
      <c r="B882" s="60" t="s">
        <v>38</v>
      </c>
      <c r="C882" s="61" t="s">
        <v>86</v>
      </c>
      <c r="D882" s="62" t="s">
        <v>40</v>
      </c>
      <c r="E882" s="62" t="s">
        <v>907</v>
      </c>
      <c r="F882" s="63" t="s">
        <v>90</v>
      </c>
      <c r="G882" s="63">
        <v>1</v>
      </c>
      <c r="H882" s="64">
        <f>IF(
                        C882="INSUMO",
                                        IFERROR(
                                            IF(
                                                INDEX(
                                                    Insumos!C:C,
                                                    MATCH(
                                                        A882&amp;B882,
                                                        Insumos!I:I,
                                                        0)
                                                )="Material",
                                                INDEX(
                                                    Insumos!F:F,
                                                    MATCH(
                                                        A882&amp;B882,
                                                        Insumos!I:I,
                                                        0)
                                                ),
                                                0
                                            ),
                                            "Não encontrado"),
                                        IFERROR(
                                            INDEX(I:I,
                                                MATCH(
                                                    A882&amp;B882,AG:AG,
                                                    0)
                                            ),
                                            "Não encontrado")
                                    )</f>
        <v>0</v>
      </c>
      <c r="I882" s="64">
        <f>H882*G882/1</f>
        <v>0</v>
      </c>
      <c r="J882" s="64">
        <f>T882 + N882 + L882 + X882 + R882 + P882 + V882</f>
        <v>1.3749228799999997</v>
      </c>
      <c r="K882" s="64">
        <f>U882 + O882 + M882 + Y882 + S882 + Q882 + W882</f>
        <v>1.3749228799999997</v>
      </c>
      <c r="L882" s="64">
        <f>IF(
                        C882="INSUMO",
                                        IFERROR(
                                            IF(
                                                INDEX(
                                                    Insumos!C:C,
                                                    MATCH(
                                                        A882&amp;B882,
                                                        Insumos!I:I,
                                                        0)
                                                )="Mao_obra",
                                                INDEX(
                                                    Insumos!F:F,
                                                    MATCH(
                                                        A882&amp;B882,
                                                        Insumos!I:I,
                                                        0)
                                                ),
                                                0
                                            ),
                                            "Não encontrado"),
                                        IFERROR(
                                            INDEX(M:M,
                                                MATCH(
                                                    A882&amp;B882,AG:AG,
                                                    0)
                                            ),
                                            "Não encontrado")
                                    )</f>
        <v>0</v>
      </c>
      <c r="M882" s="64">
        <f>L882*G882/1</f>
        <v>0</v>
      </c>
      <c r="N882" s="64">
        <f>IF(
                        C882="INSUMO",
                                        IFERROR(
                                            IF(
                                                INDEX(
                                                    Insumos!C:C,
                                                    MATCH(
                                                        A882&amp;B882,
                                                        Insumos!I:I,
                                                        0)
                                                )="Equipamento",
                                                INDEX(
                                                    Insumos!F:F,
                                                    MATCH(
                                                        A882&amp;B882,
                                                        Insumos!I:I,
                                                        0)
                                                ),
                                                0
                                            ),
                                            "Não encontrado"),
                                        IFERROR(
                                            INDEX(O:O,
                                                MATCH(
                                                    A882&amp;B882,AG:AG,
                                                    0)
                                            ),
                                            "Não encontrado")
                                    )</f>
        <v>1.3749228799999997</v>
      </c>
      <c r="O882" s="64">
        <f>N882*G882/1</f>
        <v>1.3749228799999997</v>
      </c>
      <c r="P882" s="64">
        <f>IF(
                        C882="INSUMO",
                                        IFERROR(
                                            IF(
                                                INDEX(
                                                    Insumos!C:C,
                                                    MATCH(
                                                        A882&amp;B882,
                                                        Insumos!I:I,
                                                        0)
                                                )="Transporte",
                                                INDEX(
                                                    Insumos!F:F,
                                                    MATCH(
                                                        A882&amp;B882,
                                                        Insumos!I:I,
                                                        0)
                                                ),
                                                0
                                            ),
                                            "Não encontrado"),
                                        IFERROR(
                                            INDEX(Q:Q,
                                                MATCH(
                                                    A882&amp;B882,AG:AG,
                                                    0)
                                            ),
                                            "Não encontrado")
                                    )</f>
        <v>0</v>
      </c>
      <c r="Q882" s="64">
        <f>P882*G882/1</f>
        <v>0</v>
      </c>
      <c r="R882" s="64">
        <f>IF(
                        C882="INSUMO",
                                        IFERROR(
                                            IF(
                                                INDEX(
                                                    Insumos!C:C,
                                                    MATCH(
                                                        A882&amp;B882,
                                                        Insumos!I:I,
                                                        0)
                                                )="Terceirizados",
                                                INDEX(
                                                    Insumos!F:F,
                                                    MATCH(
                                                        A882&amp;B882,
                                                        Insumos!I:I,
                                                        0)
                                                ),
                                                0
                                            ),
                                            "Não encontrado"),
                                        IFERROR(
                                            INDEX(S:S,
                                                MATCH(
                                                    A882&amp;B882,AG:AG,
                                                    0)
                                            ),
                                            "Não encontrado")
                                    )</f>
        <v>0</v>
      </c>
      <c r="S882" s="64">
        <f>R882*G882/1</f>
        <v>0</v>
      </c>
      <c r="T882" s="64">
        <f>IF(
                        C882="INSUMO",
                                        IFERROR(
                                            IF(
                                                INDEX(
                                                    Insumos!C:C,
                                                    MATCH(
                                                        A882&amp;B882,
                                                        Insumos!I:I,
                                                        0)
                                                )="Comissionamento",
                                                INDEX(
                                                    Insumos!F:F,
                                                    MATCH(
                                                        A882&amp;B882,
                                                        Insumos!I:I,
                                                        0)
                                                ),
                                                0
                                            ),
                                            "Não encontrado"),
                                        IFERROR(
                                            INDEX(U:U,
                                                MATCH(
                                                    A882&amp;B882,AG:AG,
                                                    0)
                                            ),
                                            "Não encontrado")
                                    )</f>
        <v>0</v>
      </c>
      <c r="U882" s="64">
        <f>T882*G882/1</f>
        <v>0</v>
      </c>
      <c r="V882" s="64">
        <f>IF(
                        C882="INSUMO",
                                        IFERROR(
                                            IF(
                                                INDEX(
                                                    Insumos!C:C,
                                                    MATCH(
                                                        A882&amp;B882,
                                                        Insumos!I:I,
                                                        0)
                                                )="Verba",
                                                INDEX(
                                                    Insumos!F:F,
                                                    MATCH(
                                                        A882&amp;B882,
                                                        Insumos!I:I,
                                                        0)
                                                ),
                                                0
                                            ),
                                            "Não encontrado"),
                                        IFERROR(
                                            INDEX(W:W,
                                                MATCH(
                                                    A882&amp;B882,AG:AG,
                                                    0)
                                            ),
                                            "Não encontrado")
                                    )</f>
        <v>0</v>
      </c>
      <c r="W882" s="64">
        <f>V882*G882/1</f>
        <v>0</v>
      </c>
      <c r="X882" s="64">
        <f>IF(
                        C882="INSUMO",
                                        IFERROR(
                                            IF(
                                                INDEX(
                                                    Insumos!C:C,
                                                    MATCH(
                                                        A882&amp;B882,
                                                        Insumos!I:I,
                                                        0)
                                                )="Outro",
                                                INDEX(
                                                    Insumos!F:F,
                                                    MATCH(
                                                        A882&amp;B882,
                                                        Insumos!I:I,
                                                        0)
                                                ),
                                                0
                                            ),
                                            "Não encontrado"),
                                        IFERROR(
                                            INDEX(Y:Y,
                                                MATCH(
                                                    A882&amp;B882,AG:AG,
                                                    0)
                                            ),
                                            "Não encontrado")
                                    )</f>
        <v>0</v>
      </c>
      <c r="Y882" s="64">
        <f>X882*G882/1</f>
        <v>0</v>
      </c>
      <c r="Z882" s="64">
        <f>IF(
                            C882="INSUMO",
                            IFERROR(
                                INDEX(
                                    Insumos!F:F,
                                    MATCH(
                                        A882&amp;B882,
                                        Insumos!I:I,
                                        0)
                                ),
                                "Não encontrado"),
                            IFERROR(
                                INDEX(AA:AA,
                                    MATCH(
                                        A882&amp;B882,AG:AG,
                                        0)
                                ),
                                "Não encontrado")
                        )</f>
        <v>1.3749228799999997</v>
      </c>
      <c r="AA882" s="64">
        <f>G882*Z882</f>
        <v>1.3749228799999997</v>
      </c>
      <c r="AB882" s="65"/>
      <c r="AC882" s="65"/>
      <c r="AD882" s="62" t="s">
        <v>39</v>
      </c>
      <c r="AE882" s="66"/>
      <c r="AF882" s="66"/>
    </row>
    <row r="883" spans="1:33" x14ac:dyDescent="0.25">
      <c r="A883" s="136" t="s">
        <v>900</v>
      </c>
      <c r="B883" s="51" t="s">
        <v>38</v>
      </c>
      <c r="C883" s="52" t="s">
        <v>39</v>
      </c>
      <c r="D883" s="53" t="s">
        <v>40</v>
      </c>
      <c r="E883" s="53" t="s">
        <v>901</v>
      </c>
      <c r="F883" s="54" t="s">
        <v>114</v>
      </c>
      <c r="G883" s="55"/>
      <c r="H883" s="56"/>
      <c r="I883" s="56">
        <f>SUM(I884:I887)</f>
        <v>0</v>
      </c>
      <c r="J883" s="56"/>
      <c r="K883" s="56">
        <f>SUM(K884:K887)</f>
        <v>5.321695695999999</v>
      </c>
      <c r="L883" s="56"/>
      <c r="M883" s="56">
        <f>SUM(M884:M887)</f>
        <v>0</v>
      </c>
      <c r="N883" s="56"/>
      <c r="O883" s="56">
        <f>SUM(O884:O887)</f>
        <v>3.1966956959999995</v>
      </c>
      <c r="P883" s="56"/>
      <c r="Q883" s="56">
        <f>SUM(Q884:Q887)</f>
        <v>0</v>
      </c>
      <c r="R883" s="56"/>
      <c r="S883" s="56">
        <f>SUM(S884:S887)</f>
        <v>0</v>
      </c>
      <c r="T883" s="56"/>
      <c r="U883" s="56">
        <f>SUM(U884:U887)</f>
        <v>0</v>
      </c>
      <c r="V883" s="56"/>
      <c r="W883" s="56">
        <f>SUM(W884:W887)</f>
        <v>0</v>
      </c>
      <c r="X883" s="56"/>
      <c r="Y883" s="56">
        <f>SUM(Y884:Y887)</f>
        <v>2.125</v>
      </c>
      <c r="Z883" s="56"/>
      <c r="AA883" s="56">
        <f>SUM(AA884:AA887)</f>
        <v>5.321695695999999</v>
      </c>
      <c r="AB883" s="57" t="s">
        <v>39</v>
      </c>
      <c r="AC883" s="57"/>
      <c r="AD883" s="53" t="s">
        <v>39</v>
      </c>
      <c r="AE883" s="58" t="s">
        <v>39</v>
      </c>
      <c r="AF883" s="58" t="s">
        <v>830</v>
      </c>
      <c r="AG883" t="str">
        <f>A883&amp;B883&amp;C883</f>
        <v>89225SINAPI</v>
      </c>
    </row>
    <row r="884" spans="1:33" x14ac:dyDescent="0.25">
      <c r="A884" s="137" t="s">
        <v>908</v>
      </c>
      <c r="B884" s="68" t="s">
        <v>38</v>
      </c>
      <c r="C884" s="69" t="s">
        <v>86</v>
      </c>
      <c r="D884" s="70" t="s">
        <v>40</v>
      </c>
      <c r="E884" s="70" t="s">
        <v>909</v>
      </c>
      <c r="F884" s="71" t="s">
        <v>90</v>
      </c>
      <c r="G884" s="71">
        <v>1</v>
      </c>
      <c r="H884" s="72">
        <f>IF(
                        C884="INSUMO",
                                        IFERROR(
                                            IF(
                                                INDEX(
                                                    Insumos!C:C,
                                                    MATCH(
                                                        A884&amp;B884,
                                                        Insumos!I:I,
                                                        0)
                                                )="Material",
                                                INDEX(
                                                    Insumos!F:F,
                                                    MATCH(
                                                        A884&amp;B884,
                                                        Insumos!I:I,
                                                        0)
                                                ),
                                                0
                                            ),
                                            "Não encontrado"),
                                        IFERROR(
                                            INDEX(I:I,
                                                MATCH(
                                                    A884&amp;B884,AG:AG,
                                                    0)
                                            ),
                                            "Não encontrado")
                                    )</f>
        <v>0</v>
      </c>
      <c r="I884" s="72">
        <f>H884*G884/1</f>
        <v>0</v>
      </c>
      <c r="J884" s="72">
        <f t="shared" ref="J884:K887" si="515">T884 + N884 + L884 + X884 + R884 + P884 + V884</f>
        <v>2.125</v>
      </c>
      <c r="K884" s="72">
        <f t="shared" si="515"/>
        <v>2.125</v>
      </c>
      <c r="L884" s="72">
        <f>IF(
                        C884="INSUMO",
                                        IFERROR(
                                            IF(
                                                INDEX(
                                                    Insumos!C:C,
                                                    MATCH(
                                                        A884&amp;B884,
                                                        Insumos!I:I,
                                                        0)
                                                )="Mao_obra",
                                                INDEX(
                                                    Insumos!F:F,
                                                    MATCH(
                                                        A884&amp;B884,
                                                        Insumos!I:I,
                                                        0)
                                                ),
                                                0
                                            ),
                                            "Não encontrado"),
                                        IFERROR(
                                            INDEX(M:M,
                                                MATCH(
                                                    A884&amp;B884,AG:AG,
                                                    0)
                                            ),
                                            "Não encontrado")
                                    )</f>
        <v>0</v>
      </c>
      <c r="M884" s="72">
        <f>L884*G884/1</f>
        <v>0</v>
      </c>
      <c r="N884" s="72">
        <f>IF(
                        C884="INSUMO",
                                        IFERROR(
                                            IF(
                                                INDEX(
                                                    Insumos!C:C,
                                                    MATCH(
                                                        A884&amp;B884,
                                                        Insumos!I:I,
                                                        0)
                                                )="Equipamento",
                                                INDEX(
                                                    Insumos!F:F,
                                                    MATCH(
                                                        A884&amp;B884,
                                                        Insumos!I:I,
                                                        0)
                                                ),
                                                0
                                            ),
                                            "Não encontrado"),
                                        IFERROR(
                                            INDEX(O:O,
                                                MATCH(
                                                    A884&amp;B884,AG:AG,
                                                    0)
                                            ),
                                            "Não encontrado")
                                    )</f>
        <v>0</v>
      </c>
      <c r="O884" s="72">
        <f>N884*G884/1</f>
        <v>0</v>
      </c>
      <c r="P884" s="72">
        <f>IF(
                        C884="INSUMO",
                                        IFERROR(
                                            IF(
                                                INDEX(
                                                    Insumos!C:C,
                                                    MATCH(
                                                        A884&amp;B884,
                                                        Insumos!I:I,
                                                        0)
                                                )="Transporte",
                                                INDEX(
                                                    Insumos!F:F,
                                                    MATCH(
                                                        A884&amp;B884,
                                                        Insumos!I:I,
                                                        0)
                                                ),
                                                0
                                            ),
                                            "Não encontrado"),
                                        IFERROR(
                                            INDEX(Q:Q,
                                                MATCH(
                                                    A884&amp;B884,AG:AG,
                                                    0)
                                            ),
                                            "Não encontrado")
                                    )</f>
        <v>0</v>
      </c>
      <c r="Q884" s="72">
        <f>P884*G884/1</f>
        <v>0</v>
      </c>
      <c r="R884" s="72">
        <f>IF(
                        C884="INSUMO",
                                        IFERROR(
                                            IF(
                                                INDEX(
                                                    Insumos!C:C,
                                                    MATCH(
                                                        A884&amp;B884,
                                                        Insumos!I:I,
                                                        0)
                                                )="Terceirizados",
                                                INDEX(
                                                    Insumos!F:F,
                                                    MATCH(
                                                        A884&amp;B884,
                                                        Insumos!I:I,
                                                        0)
                                                ),
                                                0
                                            ),
                                            "Não encontrado"),
                                        IFERROR(
                                            INDEX(S:S,
                                                MATCH(
                                                    A884&amp;B884,AG:AG,
                                                    0)
                                            ),
                                            "Não encontrado")
                                    )</f>
        <v>0</v>
      </c>
      <c r="S884" s="72">
        <f>R884*G884/1</f>
        <v>0</v>
      </c>
      <c r="T884" s="72">
        <f>IF(
                        C884="INSUMO",
                                        IFERROR(
                                            IF(
                                                INDEX(
                                                    Insumos!C:C,
                                                    MATCH(
                                                        A884&amp;B884,
                                                        Insumos!I:I,
                                                        0)
                                                )="Comissionamento",
                                                INDEX(
                                                    Insumos!F:F,
                                                    MATCH(
                                                        A884&amp;B884,
                                                        Insumos!I:I,
                                                        0)
                                                ),
                                                0
                                            ),
                                            "Não encontrado"),
                                        IFERROR(
                                            INDEX(U:U,
                                                MATCH(
                                                    A884&amp;B884,AG:AG,
                                                    0)
                                            ),
                                            "Não encontrado")
                                    )</f>
        <v>0</v>
      </c>
      <c r="U884" s="72">
        <f>T884*G884/1</f>
        <v>0</v>
      </c>
      <c r="V884" s="72">
        <f>IF(
                        C884="INSUMO",
                                        IFERROR(
                                            IF(
                                                INDEX(
                                                    Insumos!C:C,
                                                    MATCH(
                                                        A884&amp;B884,
                                                        Insumos!I:I,
                                                        0)
                                                )="Verba",
                                                INDEX(
                                                    Insumos!F:F,
                                                    MATCH(
                                                        A884&amp;B884,
                                                        Insumos!I:I,
                                                        0)
                                                ),
                                                0
                                            ),
                                            "Não encontrado"),
                                        IFERROR(
                                            INDEX(W:W,
                                                MATCH(
                                                    A884&amp;B884,AG:AG,
                                                    0)
                                            ),
                                            "Não encontrado")
                                    )</f>
        <v>0</v>
      </c>
      <c r="W884" s="72">
        <f>V884*G884/1</f>
        <v>0</v>
      </c>
      <c r="X884" s="72">
        <f>IF(
                        C884="INSUMO",
                                        IFERROR(
                                            IF(
                                                INDEX(
                                                    Insumos!C:C,
                                                    MATCH(
                                                        A884&amp;B884,
                                                        Insumos!I:I,
                                                        0)
                                                )="Outro",
                                                INDEX(
                                                    Insumos!F:F,
                                                    MATCH(
                                                        A884&amp;B884,
                                                        Insumos!I:I,
                                                        0)
                                                ),
                                                0
                                            ),
                                            "Não encontrado"),
                                        IFERROR(
                                            INDEX(Y:Y,
                                                MATCH(
                                                    A884&amp;B884,AG:AG,
                                                    0)
                                            ),
                                            "Não encontrado")
                                    )</f>
        <v>2.125</v>
      </c>
      <c r="Y884" s="72">
        <f>X884*G884/1</f>
        <v>2.125</v>
      </c>
      <c r="Z884" s="72">
        <f>IF(
                            C884="INSUMO",
                            IFERROR(
                                INDEX(
                                    Insumos!F:F,
                                    MATCH(
                                        A884&amp;B884,
                                        Insumos!I:I,
                                        0)
                                ),
                                "Não encontrado"),
                            IFERROR(
                                INDEX(AA:AA,
                                    MATCH(
                                        A884&amp;B884,AG:AG,
                                        0)
                                ),
                                "Não encontrado")
                        )</f>
        <v>2.125</v>
      </c>
      <c r="AA884" s="72">
        <f>G884*Z884</f>
        <v>2.125</v>
      </c>
      <c r="AB884" s="73"/>
      <c r="AC884" s="73"/>
      <c r="AD884" s="70" t="s">
        <v>39</v>
      </c>
      <c r="AE884" s="74"/>
      <c r="AF884" s="74"/>
    </row>
    <row r="885" spans="1:33" x14ac:dyDescent="0.25">
      <c r="A885" s="138" t="s">
        <v>910</v>
      </c>
      <c r="B885" s="60" t="s">
        <v>38</v>
      </c>
      <c r="C885" s="61" t="s">
        <v>86</v>
      </c>
      <c r="D885" s="62" t="s">
        <v>40</v>
      </c>
      <c r="E885" s="62" t="s">
        <v>911</v>
      </c>
      <c r="F885" s="63" t="s">
        <v>90</v>
      </c>
      <c r="G885" s="63">
        <v>1</v>
      </c>
      <c r="H885" s="64">
        <f>IF(
                        C885="INSUMO",
                                        IFERROR(
                                            IF(
                                                INDEX(
                                                    Insumos!C:C,
                                                    MATCH(
                                                        A885&amp;B885,
                                                        Insumos!I:I,
                                                        0)
                                                )="Material",
                                                INDEX(
                                                    Insumos!F:F,
                                                    MATCH(
                                                        A885&amp;B885,
                                                        Insumos!I:I,
                                                        0)
                                                ),
                                                0
                                            ),
                                            "Não encontrado"),
                                        IFERROR(
                                            INDEX(I:I,
                                                MATCH(
                                                    A885&amp;B885,AG:AG,
                                                    0)
                                            ),
                                            "Não encontrado")
                                    )</f>
        <v>0</v>
      </c>
      <c r="I885" s="64">
        <f>H885*G885/1</f>
        <v>0</v>
      </c>
      <c r="J885" s="64">
        <f t="shared" si="515"/>
        <v>1.5038218999999997</v>
      </c>
      <c r="K885" s="64">
        <f t="shared" si="515"/>
        <v>1.5038218999999997</v>
      </c>
      <c r="L885" s="64">
        <f>IF(
                        C885="INSUMO",
                                        IFERROR(
                                            IF(
                                                INDEX(
                                                    Insumos!C:C,
                                                    MATCH(
                                                        A885&amp;B885,
                                                        Insumos!I:I,
                                                        0)
                                                )="Mao_obra",
                                                INDEX(
                                                    Insumos!F:F,
                                                    MATCH(
                                                        A885&amp;B885,
                                                        Insumos!I:I,
                                                        0)
                                                ),
                                                0
                                            ),
                                            "Não encontrado"),
                                        IFERROR(
                                            INDEX(M:M,
                                                MATCH(
                                                    A885&amp;B885,AG:AG,
                                                    0)
                                            ),
                                            "Não encontrado")
                                    )</f>
        <v>0</v>
      </c>
      <c r="M885" s="64">
        <f>L885*G885/1</f>
        <v>0</v>
      </c>
      <c r="N885" s="64">
        <f>IF(
                        C885="INSUMO",
                                        IFERROR(
                                            IF(
                                                INDEX(
                                                    Insumos!C:C,
                                                    MATCH(
                                                        A885&amp;B885,
                                                        Insumos!I:I,
                                                        0)
                                                )="Equipamento",
                                                INDEX(
                                                    Insumos!F:F,
                                                    MATCH(
                                                        A885&amp;B885,
                                                        Insumos!I:I,
                                                        0)
                                                ),
                                                0
                                            ),
                                            "Não encontrado"),
                                        IFERROR(
                                            INDEX(O:O,
                                                MATCH(
                                                    A885&amp;B885,AG:AG,
                                                    0)
                                            ),
                                            "Não encontrado")
                                    )</f>
        <v>1.5038218999999997</v>
      </c>
      <c r="O885" s="64">
        <f>N885*G885/1</f>
        <v>1.5038218999999997</v>
      </c>
      <c r="P885" s="64">
        <f>IF(
                        C885="INSUMO",
                                        IFERROR(
                                            IF(
                                                INDEX(
                                                    Insumos!C:C,
                                                    MATCH(
                                                        A885&amp;B885,
                                                        Insumos!I:I,
                                                        0)
                                                )="Transporte",
                                                INDEX(
                                                    Insumos!F:F,
                                                    MATCH(
                                                        A885&amp;B885,
                                                        Insumos!I:I,
                                                        0)
                                                ),
                                                0
                                            ),
                                            "Não encontrado"),
                                        IFERROR(
                                            INDEX(Q:Q,
                                                MATCH(
                                                    A885&amp;B885,AG:AG,
                                                    0)
                                            ),
                                            "Não encontrado")
                                    )</f>
        <v>0</v>
      </c>
      <c r="Q885" s="64">
        <f>P885*G885/1</f>
        <v>0</v>
      </c>
      <c r="R885" s="64">
        <f>IF(
                        C885="INSUMO",
                                        IFERROR(
                                            IF(
                                                INDEX(
                                                    Insumos!C:C,
                                                    MATCH(
                                                        A885&amp;B885,
                                                        Insumos!I:I,
                                                        0)
                                                )="Terceirizados",
                                                INDEX(
                                                    Insumos!F:F,
                                                    MATCH(
                                                        A885&amp;B885,
                                                        Insumos!I:I,
                                                        0)
                                                ),
                                                0
                                            ),
                                            "Não encontrado"),
                                        IFERROR(
                                            INDEX(S:S,
                                                MATCH(
                                                    A885&amp;B885,AG:AG,
                                                    0)
                                            ),
                                            "Não encontrado")
                                    )</f>
        <v>0</v>
      </c>
      <c r="S885" s="64">
        <f>R885*G885/1</f>
        <v>0</v>
      </c>
      <c r="T885" s="64">
        <f>IF(
                        C885="INSUMO",
                                        IFERROR(
                                            IF(
                                                INDEX(
                                                    Insumos!C:C,
                                                    MATCH(
                                                        A885&amp;B885,
                                                        Insumos!I:I,
                                                        0)
                                                )="Comissionamento",
                                                INDEX(
                                                    Insumos!F:F,
                                                    MATCH(
                                                        A885&amp;B885,
                                                        Insumos!I:I,
                                                        0)
                                                ),
                                                0
                                            ),
                                            "Não encontrado"),
                                        IFERROR(
                                            INDEX(U:U,
                                                MATCH(
                                                    A885&amp;B885,AG:AG,
                                                    0)
                                            ),
                                            "Não encontrado")
                                    )</f>
        <v>0</v>
      </c>
      <c r="U885" s="64">
        <f>T885*G885/1</f>
        <v>0</v>
      </c>
      <c r="V885" s="64">
        <f>IF(
                        C885="INSUMO",
                                        IFERROR(
                                            IF(
                                                INDEX(
                                                    Insumos!C:C,
                                                    MATCH(
                                                        A885&amp;B885,
                                                        Insumos!I:I,
                                                        0)
                                                )="Verba",
                                                INDEX(
                                                    Insumos!F:F,
                                                    MATCH(
                                                        A885&amp;B885,
                                                        Insumos!I:I,
                                                        0)
                                                ),
                                                0
                                            ),
                                            "Não encontrado"),
                                        IFERROR(
                                            INDEX(W:W,
                                                MATCH(
                                                    A885&amp;B885,AG:AG,
                                                    0)
                                            ),
                                            "Não encontrado")
                                    )</f>
        <v>0</v>
      </c>
      <c r="W885" s="64">
        <f>V885*G885/1</f>
        <v>0</v>
      </c>
      <c r="X885" s="64">
        <f>IF(
                        C885="INSUMO",
                                        IFERROR(
                                            IF(
                                                INDEX(
                                                    Insumos!C:C,
                                                    MATCH(
                                                        A885&amp;B885,
                                                        Insumos!I:I,
                                                        0)
                                                )="Outro",
                                                INDEX(
                                                    Insumos!F:F,
                                                    MATCH(
                                                        A885&amp;B885,
                                                        Insumos!I:I,
                                                        0)
                                                ),
                                                0
                                            ),
                                            "Não encontrado"),
                                        IFERROR(
                                            INDEX(Y:Y,
                                                MATCH(
                                                    A885&amp;B885,AG:AG,
                                                    0)
                                            ),
                                            "Não encontrado")
                                    )</f>
        <v>0</v>
      </c>
      <c r="Y885" s="64">
        <f>X885*G885/1</f>
        <v>0</v>
      </c>
      <c r="Z885" s="64">
        <f>IF(
                            C885="INSUMO",
                            IFERROR(
                                INDEX(
                                    Insumos!F:F,
                                    MATCH(
                                        A885&amp;B885,
                                        Insumos!I:I,
                                        0)
                                ),
                                "Não encontrado"),
                            IFERROR(
                                INDEX(AA:AA,
                                    MATCH(
                                        A885&amp;B885,AG:AG,
                                        0)
                                ),
                                "Não encontrado")
                        )</f>
        <v>1.5038218999999997</v>
      </c>
      <c r="AA885" s="64">
        <f>G885*Z885</f>
        <v>1.5038218999999997</v>
      </c>
      <c r="AB885" s="65"/>
      <c r="AC885" s="65"/>
      <c r="AD885" s="62" t="s">
        <v>39</v>
      </c>
      <c r="AE885" s="66"/>
      <c r="AF885" s="66"/>
    </row>
    <row r="886" spans="1:33" x14ac:dyDescent="0.25">
      <c r="A886" s="137" t="s">
        <v>904</v>
      </c>
      <c r="B886" s="68" t="s">
        <v>38</v>
      </c>
      <c r="C886" s="69" t="s">
        <v>86</v>
      </c>
      <c r="D886" s="70" t="s">
        <v>40</v>
      </c>
      <c r="E886" s="70" t="s">
        <v>905</v>
      </c>
      <c r="F886" s="71" t="s">
        <v>90</v>
      </c>
      <c r="G886" s="71">
        <v>1</v>
      </c>
      <c r="H886" s="72">
        <f>IF(
                        C886="INSUMO",
                                        IFERROR(
                                            IF(
                                                INDEX(
                                                    Insumos!C:C,
                                                    MATCH(
                                                        A886&amp;B886,
                                                        Insumos!I:I,
                                                        0)
                                                )="Material",
                                                INDEX(
                                                    Insumos!F:F,
                                                    MATCH(
                                                        A886&amp;B886,
                                                        Insumos!I:I,
                                                        0)
                                                ),
                                                0
                                            ),
                                            "Não encontrado"),
                                        IFERROR(
                                            INDEX(I:I,
                                                MATCH(
                                                    A886&amp;B886,AG:AG,
                                                    0)
                                            ),
                                            "Não encontrado")
                                    )</f>
        <v>0</v>
      </c>
      <c r="I886" s="72">
        <f>H886*G886/1</f>
        <v>0</v>
      </c>
      <c r="J886" s="72">
        <f t="shared" si="515"/>
        <v>0.31795091599999997</v>
      </c>
      <c r="K886" s="72">
        <f t="shared" si="515"/>
        <v>0.31795091599999997</v>
      </c>
      <c r="L886" s="72">
        <f>IF(
                        C886="INSUMO",
                                        IFERROR(
                                            IF(
                                                INDEX(
                                                    Insumos!C:C,
                                                    MATCH(
                                                        A886&amp;B886,
                                                        Insumos!I:I,
                                                        0)
                                                )="Mao_obra",
                                                INDEX(
                                                    Insumos!F:F,
                                                    MATCH(
                                                        A886&amp;B886,
                                                        Insumos!I:I,
                                                        0)
                                                ),
                                                0
                                            ),
                                            "Não encontrado"),
                                        IFERROR(
                                            INDEX(M:M,
                                                MATCH(
                                                    A886&amp;B886,AG:AG,
                                                    0)
                                            ),
                                            "Não encontrado")
                                    )</f>
        <v>0</v>
      </c>
      <c r="M886" s="72">
        <f>L886*G886/1</f>
        <v>0</v>
      </c>
      <c r="N886" s="72">
        <f>IF(
                        C886="INSUMO",
                                        IFERROR(
                                            IF(
                                                INDEX(
                                                    Insumos!C:C,
                                                    MATCH(
                                                        A886&amp;B886,
                                                        Insumos!I:I,
                                                        0)
                                                )="Equipamento",
                                                INDEX(
                                                    Insumos!F:F,
                                                    MATCH(
                                                        A886&amp;B886,
                                                        Insumos!I:I,
                                                        0)
                                                ),
                                                0
                                            ),
                                            "Não encontrado"),
                                        IFERROR(
                                            INDEX(O:O,
                                                MATCH(
                                                    A886&amp;B886,AG:AG,
                                                    0)
                                            ),
                                            "Não encontrado")
                                    )</f>
        <v>0.31795091599999997</v>
      </c>
      <c r="O886" s="72">
        <f>N886*G886/1</f>
        <v>0.31795091599999997</v>
      </c>
      <c r="P886" s="72">
        <f>IF(
                        C886="INSUMO",
                                        IFERROR(
                                            IF(
                                                INDEX(
                                                    Insumos!C:C,
                                                    MATCH(
                                                        A886&amp;B886,
                                                        Insumos!I:I,
                                                        0)
                                                )="Transporte",
                                                INDEX(
                                                    Insumos!F:F,
                                                    MATCH(
                                                        A886&amp;B886,
                                                        Insumos!I:I,
                                                        0)
                                                ),
                                                0
                                            ),
                                            "Não encontrado"),
                                        IFERROR(
                                            INDEX(Q:Q,
                                                MATCH(
                                                    A886&amp;B886,AG:AG,
                                                    0)
                                            ),
                                            "Não encontrado")
                                    )</f>
        <v>0</v>
      </c>
      <c r="Q886" s="72">
        <f>P886*G886/1</f>
        <v>0</v>
      </c>
      <c r="R886" s="72">
        <f>IF(
                        C886="INSUMO",
                                        IFERROR(
                                            IF(
                                                INDEX(
                                                    Insumos!C:C,
                                                    MATCH(
                                                        A886&amp;B886,
                                                        Insumos!I:I,
                                                        0)
                                                )="Terceirizados",
                                                INDEX(
                                                    Insumos!F:F,
                                                    MATCH(
                                                        A886&amp;B886,
                                                        Insumos!I:I,
                                                        0)
                                                ),
                                                0
                                            ),
                                            "Não encontrado"),
                                        IFERROR(
                                            INDEX(S:S,
                                                MATCH(
                                                    A886&amp;B886,AG:AG,
                                                    0)
                                            ),
                                            "Não encontrado")
                                    )</f>
        <v>0</v>
      </c>
      <c r="S886" s="72">
        <f>R886*G886/1</f>
        <v>0</v>
      </c>
      <c r="T886" s="72">
        <f>IF(
                        C886="INSUMO",
                                        IFERROR(
                                            IF(
                                                INDEX(
                                                    Insumos!C:C,
                                                    MATCH(
                                                        A886&amp;B886,
                                                        Insumos!I:I,
                                                        0)
                                                )="Comissionamento",
                                                INDEX(
                                                    Insumos!F:F,
                                                    MATCH(
                                                        A886&amp;B886,
                                                        Insumos!I:I,
                                                        0)
                                                ),
                                                0
                                            ),
                                            "Não encontrado"),
                                        IFERROR(
                                            INDEX(U:U,
                                                MATCH(
                                                    A886&amp;B886,AG:AG,
                                                    0)
                                            ),
                                            "Não encontrado")
                                    )</f>
        <v>0</v>
      </c>
      <c r="U886" s="72">
        <f>T886*G886/1</f>
        <v>0</v>
      </c>
      <c r="V886" s="72">
        <f>IF(
                        C886="INSUMO",
                                        IFERROR(
                                            IF(
                                                INDEX(
                                                    Insumos!C:C,
                                                    MATCH(
                                                        A886&amp;B886,
                                                        Insumos!I:I,
                                                        0)
                                                )="Verba",
                                                INDEX(
                                                    Insumos!F:F,
                                                    MATCH(
                                                        A886&amp;B886,
                                                        Insumos!I:I,
                                                        0)
                                                ),
                                                0
                                            ),
                                            "Não encontrado"),
                                        IFERROR(
                                            INDEX(W:W,
                                                MATCH(
                                                    A886&amp;B886,AG:AG,
                                                    0)
                                            ),
                                            "Não encontrado")
                                    )</f>
        <v>0</v>
      </c>
      <c r="W886" s="72">
        <f>V886*G886/1</f>
        <v>0</v>
      </c>
      <c r="X886" s="72">
        <f>IF(
                        C886="INSUMO",
                                        IFERROR(
                                            IF(
                                                INDEX(
                                                    Insumos!C:C,
                                                    MATCH(
                                                        A886&amp;B886,
                                                        Insumos!I:I,
                                                        0)
                                                )="Outro",
                                                INDEX(
                                                    Insumos!F:F,
                                                    MATCH(
                                                        A886&amp;B886,
                                                        Insumos!I:I,
                                                        0)
                                                ),
                                                0
                                            ),
                                            "Não encontrado"),
                                        IFERROR(
                                            INDEX(Y:Y,
                                                MATCH(
                                                    A886&amp;B886,AG:AG,
                                                    0)
                                            ),
                                            "Não encontrado")
                                    )</f>
        <v>0</v>
      </c>
      <c r="Y886" s="72">
        <f>X886*G886/1</f>
        <v>0</v>
      </c>
      <c r="Z886" s="72">
        <f>IF(
                            C886="INSUMO",
                            IFERROR(
                                INDEX(
                                    Insumos!F:F,
                                    MATCH(
                                        A886&amp;B886,
                                        Insumos!I:I,
                                        0)
                                ),
                                "Não encontrado"),
                            IFERROR(
                                INDEX(AA:AA,
                                    MATCH(
                                        A886&amp;B886,AG:AG,
                                        0)
                                ),
                                "Não encontrado")
                        )</f>
        <v>0.31795091599999997</v>
      </c>
      <c r="AA886" s="72">
        <f>G886*Z886</f>
        <v>0.31795091599999997</v>
      </c>
      <c r="AB886" s="73"/>
      <c r="AC886" s="73"/>
      <c r="AD886" s="70" t="s">
        <v>39</v>
      </c>
      <c r="AE886" s="74"/>
      <c r="AF886" s="74"/>
    </row>
    <row r="887" spans="1:33" x14ac:dyDescent="0.25">
      <c r="A887" s="138" t="s">
        <v>906</v>
      </c>
      <c r="B887" s="60" t="s">
        <v>38</v>
      </c>
      <c r="C887" s="61" t="s">
        <v>86</v>
      </c>
      <c r="D887" s="62" t="s">
        <v>40</v>
      </c>
      <c r="E887" s="62" t="s">
        <v>907</v>
      </c>
      <c r="F887" s="63" t="s">
        <v>90</v>
      </c>
      <c r="G887" s="63">
        <v>1</v>
      </c>
      <c r="H887" s="64">
        <f>IF(
                        C887="INSUMO",
                                        IFERROR(
                                            IF(
                                                INDEX(
                                                    Insumos!C:C,
                                                    MATCH(
                                                        A887&amp;B887,
                                                        Insumos!I:I,
                                                        0)
                                                )="Material",
                                                INDEX(
                                                    Insumos!F:F,
                                                    MATCH(
                                                        A887&amp;B887,
                                                        Insumos!I:I,
                                                        0)
                                                ),
                                                0
                                            ),
                                            "Não encontrado"),
                                        IFERROR(
                                            INDEX(I:I,
                                                MATCH(
                                                    A887&amp;B887,AG:AG,
                                                    0)
                                            ),
                                            "Não encontrado")
                                    )</f>
        <v>0</v>
      </c>
      <c r="I887" s="64">
        <f>H887*G887/1</f>
        <v>0</v>
      </c>
      <c r="J887" s="64">
        <f t="shared" si="515"/>
        <v>1.3749228799999997</v>
      </c>
      <c r="K887" s="64">
        <f t="shared" si="515"/>
        <v>1.3749228799999997</v>
      </c>
      <c r="L887" s="64">
        <f>IF(
                        C887="INSUMO",
                                        IFERROR(
                                            IF(
                                                INDEX(
                                                    Insumos!C:C,
                                                    MATCH(
                                                        A887&amp;B887,
                                                        Insumos!I:I,
                                                        0)
                                                )="Mao_obra",
                                                INDEX(
                                                    Insumos!F:F,
                                                    MATCH(
                                                        A887&amp;B887,
                                                        Insumos!I:I,
                                                        0)
                                                ),
                                                0
                                            ),
                                            "Não encontrado"),
                                        IFERROR(
                                            INDEX(M:M,
                                                MATCH(
                                                    A887&amp;B887,AG:AG,
                                                    0)
                                            ),
                                            "Não encontrado")
                                    )</f>
        <v>0</v>
      </c>
      <c r="M887" s="64">
        <f>L887*G887/1</f>
        <v>0</v>
      </c>
      <c r="N887" s="64">
        <f>IF(
                        C887="INSUMO",
                                        IFERROR(
                                            IF(
                                                INDEX(
                                                    Insumos!C:C,
                                                    MATCH(
                                                        A887&amp;B887,
                                                        Insumos!I:I,
                                                        0)
                                                )="Equipamento",
                                                INDEX(
                                                    Insumos!F:F,
                                                    MATCH(
                                                        A887&amp;B887,
                                                        Insumos!I:I,
                                                        0)
                                                ),
                                                0
                                            ),
                                            "Não encontrado"),
                                        IFERROR(
                                            INDEX(O:O,
                                                MATCH(
                                                    A887&amp;B887,AG:AG,
                                                    0)
                                            ),
                                            "Não encontrado")
                                    )</f>
        <v>1.3749228799999997</v>
      </c>
      <c r="O887" s="64">
        <f>N887*G887/1</f>
        <v>1.3749228799999997</v>
      </c>
      <c r="P887" s="64">
        <f>IF(
                        C887="INSUMO",
                                        IFERROR(
                                            IF(
                                                INDEX(
                                                    Insumos!C:C,
                                                    MATCH(
                                                        A887&amp;B887,
                                                        Insumos!I:I,
                                                        0)
                                                )="Transporte",
                                                INDEX(
                                                    Insumos!F:F,
                                                    MATCH(
                                                        A887&amp;B887,
                                                        Insumos!I:I,
                                                        0)
                                                ),
                                                0
                                            ),
                                            "Não encontrado"),
                                        IFERROR(
                                            INDEX(Q:Q,
                                                MATCH(
                                                    A887&amp;B887,AG:AG,
                                                    0)
                                            ),
                                            "Não encontrado")
                                    )</f>
        <v>0</v>
      </c>
      <c r="Q887" s="64">
        <f>P887*G887/1</f>
        <v>0</v>
      </c>
      <c r="R887" s="64">
        <f>IF(
                        C887="INSUMO",
                                        IFERROR(
                                            IF(
                                                INDEX(
                                                    Insumos!C:C,
                                                    MATCH(
                                                        A887&amp;B887,
                                                        Insumos!I:I,
                                                        0)
                                                )="Terceirizados",
                                                INDEX(
                                                    Insumos!F:F,
                                                    MATCH(
                                                        A887&amp;B887,
                                                        Insumos!I:I,
                                                        0)
                                                ),
                                                0
                                            ),
                                            "Não encontrado"),
                                        IFERROR(
                                            INDEX(S:S,
                                                MATCH(
                                                    A887&amp;B887,AG:AG,
                                                    0)
                                            ),
                                            "Não encontrado")
                                    )</f>
        <v>0</v>
      </c>
      <c r="S887" s="64">
        <f>R887*G887/1</f>
        <v>0</v>
      </c>
      <c r="T887" s="64">
        <f>IF(
                        C887="INSUMO",
                                        IFERROR(
                                            IF(
                                                INDEX(
                                                    Insumos!C:C,
                                                    MATCH(
                                                        A887&amp;B887,
                                                        Insumos!I:I,
                                                        0)
                                                )="Comissionamento",
                                                INDEX(
                                                    Insumos!F:F,
                                                    MATCH(
                                                        A887&amp;B887,
                                                        Insumos!I:I,
                                                        0)
                                                ),
                                                0
                                            ),
                                            "Não encontrado"),
                                        IFERROR(
                                            INDEX(U:U,
                                                MATCH(
                                                    A887&amp;B887,AG:AG,
                                                    0)
                                            ),
                                            "Não encontrado")
                                    )</f>
        <v>0</v>
      </c>
      <c r="U887" s="64">
        <f>T887*G887/1</f>
        <v>0</v>
      </c>
      <c r="V887" s="64">
        <f>IF(
                        C887="INSUMO",
                                        IFERROR(
                                            IF(
                                                INDEX(
                                                    Insumos!C:C,
                                                    MATCH(
                                                        A887&amp;B887,
                                                        Insumos!I:I,
                                                        0)
                                                )="Verba",
                                                INDEX(
                                                    Insumos!F:F,
                                                    MATCH(
                                                        A887&amp;B887,
                                                        Insumos!I:I,
                                                        0)
                                                ),
                                                0
                                            ),
                                            "Não encontrado"),
                                        IFERROR(
                                            INDEX(W:W,
                                                MATCH(
                                                    A887&amp;B887,AG:AG,
                                                    0)
                                            ),
                                            "Não encontrado")
                                    )</f>
        <v>0</v>
      </c>
      <c r="W887" s="64">
        <f>V887*G887/1</f>
        <v>0</v>
      </c>
      <c r="X887" s="64">
        <f>IF(
                        C887="INSUMO",
                                        IFERROR(
                                            IF(
                                                INDEX(
                                                    Insumos!C:C,
                                                    MATCH(
                                                        A887&amp;B887,
                                                        Insumos!I:I,
                                                        0)
                                                )="Outro",
                                                INDEX(
                                                    Insumos!F:F,
                                                    MATCH(
                                                        A887&amp;B887,
                                                        Insumos!I:I,
                                                        0)
                                                ),
                                                0
                                            ),
                                            "Não encontrado"),
                                        IFERROR(
                                            INDEX(Y:Y,
                                                MATCH(
                                                    A887&amp;B887,AG:AG,
                                                    0)
                                            ),
                                            "Não encontrado")
                                    )</f>
        <v>0</v>
      </c>
      <c r="Y887" s="64">
        <f>X887*G887/1</f>
        <v>0</v>
      </c>
      <c r="Z887" s="64">
        <f>IF(
                            C887="INSUMO",
                            IFERROR(
                                INDEX(
                                    Insumos!F:F,
                                    MATCH(
                                        A887&amp;B887,
                                        Insumos!I:I,
                                        0)
                                ),
                                "Não encontrado"),
                            IFERROR(
                                INDEX(AA:AA,
                                    MATCH(
                                        A887&amp;B887,AG:AG,
                                        0)
                                ),
                                "Não encontrado")
                        )</f>
        <v>1.3749228799999997</v>
      </c>
      <c r="AA887" s="64">
        <f>G887*Z887</f>
        <v>1.3749228799999997</v>
      </c>
      <c r="AB887" s="65"/>
      <c r="AC887" s="65"/>
      <c r="AD887" s="62" t="s">
        <v>39</v>
      </c>
      <c r="AE887" s="66"/>
      <c r="AF887" s="66"/>
    </row>
    <row r="888" spans="1:33" x14ac:dyDescent="0.25">
      <c r="A888" s="136" t="s">
        <v>902</v>
      </c>
      <c r="B888" s="51" t="s">
        <v>38</v>
      </c>
      <c r="C888" s="52" t="s">
        <v>39</v>
      </c>
      <c r="D888" s="53" t="s">
        <v>40</v>
      </c>
      <c r="E888" s="53" t="s">
        <v>903</v>
      </c>
      <c r="F888" s="54" t="s">
        <v>90</v>
      </c>
      <c r="G888" s="55"/>
      <c r="H888" s="56"/>
      <c r="I888" s="56">
        <f>SUM(I889:I896)</f>
        <v>0</v>
      </c>
      <c r="J888" s="56"/>
      <c r="K888" s="56">
        <f>SUM(K889:K896)</f>
        <v>37.498135699999992</v>
      </c>
      <c r="L888" s="56"/>
      <c r="M888" s="56">
        <f>SUM(M889:M896)</f>
        <v>33.748135699999999</v>
      </c>
      <c r="N888" s="56"/>
      <c r="O888" s="56">
        <f>SUM(O889:O896)</f>
        <v>0</v>
      </c>
      <c r="P888" s="56"/>
      <c r="Q888" s="56">
        <f>SUM(Q889:Q896)</f>
        <v>0</v>
      </c>
      <c r="R888" s="56"/>
      <c r="S888" s="56">
        <f>SUM(S889:S896)</f>
        <v>0</v>
      </c>
      <c r="T888" s="56"/>
      <c r="U888" s="56">
        <f>SUM(U889:U896)</f>
        <v>0</v>
      </c>
      <c r="V888" s="56"/>
      <c r="W888" s="56">
        <f>SUM(W889:W896)</f>
        <v>0</v>
      </c>
      <c r="X888" s="56"/>
      <c r="Y888" s="56">
        <f>SUM(Y889:Y896)</f>
        <v>3.7499999999999996</v>
      </c>
      <c r="Z888" s="56"/>
      <c r="AA888" s="56">
        <f>SUM(AA889:AA896)</f>
        <v>37.498135699999992</v>
      </c>
      <c r="AB888" s="57" t="s">
        <v>39</v>
      </c>
      <c r="AC888" s="57"/>
      <c r="AD888" s="53" t="s">
        <v>39</v>
      </c>
      <c r="AE888" s="58" t="s">
        <v>39</v>
      </c>
      <c r="AF888" s="58" t="s">
        <v>43</v>
      </c>
      <c r="AG888" t="str">
        <f>A888&amp;B888&amp;C888</f>
        <v>88377SINAPI</v>
      </c>
    </row>
    <row r="889" spans="1:33" x14ac:dyDescent="0.25">
      <c r="A889" s="137" t="s">
        <v>912</v>
      </c>
      <c r="B889" s="68" t="s">
        <v>38</v>
      </c>
      <c r="C889" s="69" t="s">
        <v>86</v>
      </c>
      <c r="D889" s="70" t="s">
        <v>40</v>
      </c>
      <c r="E889" s="70" t="s">
        <v>913</v>
      </c>
      <c r="F889" s="71" t="s">
        <v>90</v>
      </c>
      <c r="G889" s="71">
        <v>1</v>
      </c>
      <c r="H889" s="72">
        <f>IF(
                        C889="INSUMO",
                                        IFERROR(
                                            IF(
                                                INDEX(
                                                    Insumos!C:C,
                                                    MATCH(
                                                        A889&amp;B889,
                                                        Insumos!I:I,
                                                        0)
                                                )="Material",
                                                INDEX(
                                                    Insumos!F:F,
                                                    MATCH(
                                                        A889&amp;B889,
                                                        Insumos!I:I,
                                                        0)
                                                ),
                                                0
                                            ),
                                            "Não encontrado"),
                                        IFERROR(
                                            INDEX(I:I,
                                                MATCH(
                                                    A889&amp;B889,AG:AG,
                                                    0)
                                            ),
                                            "Não encontrado")
                                    )</f>
        <v>0</v>
      </c>
      <c r="I889" s="72">
        <f t="shared" ref="I889:I896" si="516">H889*G889/1</f>
        <v>0</v>
      </c>
      <c r="J889" s="72">
        <f t="shared" ref="J889:K896" si="517">T889 + N889 + L889 + X889 + R889 + P889 + V889</f>
        <v>0.27813569999999999</v>
      </c>
      <c r="K889" s="72">
        <f t="shared" si="517"/>
        <v>0.27813569999999999</v>
      </c>
      <c r="L889" s="72">
        <f>IF(
                        C889="INSUMO",
                                        IFERROR(
                                            IF(
                                                INDEX(
                                                    Insumos!C:C,
                                                    MATCH(
                                                        A889&amp;B889,
                                                        Insumos!I:I,
                                                        0)
                                                )="Mao_obra",
                                                INDEX(
                                                    Insumos!F:F,
                                                    MATCH(
                                                        A889&amp;B889,
                                                        Insumos!I:I,
                                                        0)
                                                ),
                                                0
                                            ),
                                            "Não encontrado"),
                                        IFERROR(
                                            INDEX(M:M,
                                                MATCH(
                                                    A889&amp;B889,AG:AG,
                                                    0)
                                            ),
                                            "Não encontrado")
                                    )</f>
        <v>0.27813569999999999</v>
      </c>
      <c r="M889" s="72">
        <f t="shared" ref="M889:M896" si="518">L889*G889/1</f>
        <v>0.27813569999999999</v>
      </c>
      <c r="N889" s="72">
        <f>IF(
                        C889="INSUMO",
                                        IFERROR(
                                            IF(
                                                INDEX(
                                                    Insumos!C:C,
                                                    MATCH(
                                                        A889&amp;B889,
                                                        Insumos!I:I,
                                                        0)
                                                )="Equipamento",
                                                INDEX(
                                                    Insumos!F:F,
                                                    MATCH(
                                                        A889&amp;B889,
                                                        Insumos!I:I,
                                                        0)
                                                ),
                                                0
                                            ),
                                            "Não encontrado"),
                                        IFERROR(
                                            INDEX(O:O,
                                                MATCH(
                                                    A889&amp;B889,AG:AG,
                                                    0)
                                            ),
                                            "Não encontrado")
                                    )</f>
        <v>0</v>
      </c>
      <c r="O889" s="72">
        <f t="shared" ref="O889:O896" si="519">N889*G889/1</f>
        <v>0</v>
      </c>
      <c r="P889" s="72">
        <f>IF(
                        C889="INSUMO",
                                        IFERROR(
                                            IF(
                                                INDEX(
                                                    Insumos!C:C,
                                                    MATCH(
                                                        A889&amp;B889,
                                                        Insumos!I:I,
                                                        0)
                                                )="Transporte",
                                                INDEX(
                                                    Insumos!F:F,
                                                    MATCH(
                                                        A889&amp;B889,
                                                        Insumos!I:I,
                                                        0)
                                                ),
                                                0
                                            ),
                                            "Não encontrado"),
                                        IFERROR(
                                            INDEX(Q:Q,
                                                MATCH(
                                                    A889&amp;B889,AG:AG,
                                                    0)
                                            ),
                                            "Não encontrado")
                                    )</f>
        <v>0</v>
      </c>
      <c r="Q889" s="72">
        <f t="shared" ref="Q889:Q896" si="520">P889*G889/1</f>
        <v>0</v>
      </c>
      <c r="R889" s="72">
        <f>IF(
                        C889="INSUMO",
                                        IFERROR(
                                            IF(
                                                INDEX(
                                                    Insumos!C:C,
                                                    MATCH(
                                                        A889&amp;B889,
                                                        Insumos!I:I,
                                                        0)
                                                )="Terceirizados",
                                                INDEX(
                                                    Insumos!F:F,
                                                    MATCH(
                                                        A889&amp;B889,
                                                        Insumos!I:I,
                                                        0)
                                                ),
                                                0
                                            ),
                                            "Não encontrado"),
                                        IFERROR(
                                            INDEX(S:S,
                                                MATCH(
                                                    A889&amp;B889,AG:AG,
                                                    0)
                                            ),
                                            "Não encontrado")
                                    )</f>
        <v>0</v>
      </c>
      <c r="S889" s="72">
        <f t="shared" ref="S889:S896" si="521">R889*G889/1</f>
        <v>0</v>
      </c>
      <c r="T889" s="72">
        <f>IF(
                        C889="INSUMO",
                                        IFERROR(
                                            IF(
                                                INDEX(
                                                    Insumos!C:C,
                                                    MATCH(
                                                        A889&amp;B889,
                                                        Insumos!I:I,
                                                        0)
                                                )="Comissionamento",
                                                INDEX(
                                                    Insumos!F:F,
                                                    MATCH(
                                                        A889&amp;B889,
                                                        Insumos!I:I,
                                                        0)
                                                ),
                                                0
                                            ),
                                            "Não encontrado"),
                                        IFERROR(
                                            INDEX(U:U,
                                                MATCH(
                                                    A889&amp;B889,AG:AG,
                                                    0)
                                            ),
                                            "Não encontrado")
                                    )</f>
        <v>0</v>
      </c>
      <c r="U889" s="72">
        <f t="shared" ref="U889:U896" si="522">T889*G889/1</f>
        <v>0</v>
      </c>
      <c r="V889" s="72">
        <f>IF(
                        C889="INSUMO",
                                        IFERROR(
                                            IF(
                                                INDEX(
                                                    Insumos!C:C,
                                                    MATCH(
                                                        A889&amp;B889,
                                                        Insumos!I:I,
                                                        0)
                                                )="Verba",
                                                INDEX(
                                                    Insumos!F:F,
                                                    MATCH(
                                                        A889&amp;B889,
                                                        Insumos!I:I,
                                                        0)
                                                ),
                                                0
                                            ),
                                            "Não encontrado"),
                                        IFERROR(
                                            INDEX(W:W,
                                                MATCH(
                                                    A889&amp;B889,AG:AG,
                                                    0)
                                            ),
                                            "Não encontrado")
                                    )</f>
        <v>0</v>
      </c>
      <c r="W889" s="72">
        <f t="shared" ref="W889:W896" si="523">V889*G889/1</f>
        <v>0</v>
      </c>
      <c r="X889" s="72">
        <f>IF(
                        C889="INSUMO",
                                        IFERROR(
                                            IF(
                                                INDEX(
                                                    Insumos!C:C,
                                                    MATCH(
                                                        A889&amp;B889,
                                                        Insumos!I:I,
                                                        0)
                                                )="Outro",
                                                INDEX(
                                                    Insumos!F:F,
                                                    MATCH(
                                                        A889&amp;B889,
                                                        Insumos!I:I,
                                                        0)
                                                ),
                                                0
                                            ),
                                            "Não encontrado"),
                                        IFERROR(
                                            INDEX(Y:Y,
                                                MATCH(
                                                    A889&amp;B889,AG:AG,
                                                    0)
                                            ),
                                            "Não encontrado")
                                    )</f>
        <v>0</v>
      </c>
      <c r="Y889" s="72">
        <f t="shared" ref="Y889:Y896" si="524">X889*G889/1</f>
        <v>0</v>
      </c>
      <c r="Z889" s="72">
        <f>IF(
                            C889="INSUMO",
                            IFERROR(
                                INDEX(
                                    Insumos!F:F,
                                    MATCH(
                                        A889&amp;B889,
                                        Insumos!I:I,
                                        0)
                                ),
                                "Não encontrado"),
                            IFERROR(
                                INDEX(AA:AA,
                                    MATCH(
                                        A889&amp;B889,AG:AG,
                                        0)
                                ),
                                "Não encontrado")
                        )</f>
        <v>0.27813569999999999</v>
      </c>
      <c r="AA889" s="72">
        <f t="shared" ref="AA889:AA896" si="525">G889*Z889</f>
        <v>0.27813569999999999</v>
      </c>
      <c r="AB889" s="73"/>
      <c r="AC889" s="73"/>
      <c r="AD889" s="70" t="s">
        <v>39</v>
      </c>
      <c r="AE889" s="74"/>
      <c r="AF889" s="74"/>
    </row>
    <row r="890" spans="1:33" x14ac:dyDescent="0.25">
      <c r="A890" s="138" t="s">
        <v>850</v>
      </c>
      <c r="B890" s="60" t="s">
        <v>38</v>
      </c>
      <c r="C890" s="61" t="s">
        <v>45</v>
      </c>
      <c r="D890" s="62" t="s">
        <v>40</v>
      </c>
      <c r="E890" s="62" t="s">
        <v>851</v>
      </c>
      <c r="F890" s="63" t="s">
        <v>90</v>
      </c>
      <c r="G890" s="63">
        <v>1</v>
      </c>
      <c r="H890" s="64">
        <f>IF(
                        C890="INSUMO",
                                        IFERROR(
                                            IF(
                                                INDEX(
                                                    Insumos!C:C,
                                                    MATCH(
                                                        A890&amp;B890,
                                                        Insumos!I:I,
                                                        0)
                                                )="Material",
                                                INDEX(
                                                    Insumos!F:F,
                                                    MATCH(
                                                        A890&amp;B890,
                                                        Insumos!I:I,
                                                        0)
                                                ),
                                                0
                                            ),
                                            "Não encontrado"),
                                        IFERROR(
                                            INDEX(I:I,
                                                MATCH(
                                                    A890&amp;B890,AG:AG,
                                                    0)
                                            ),
                                            "Não encontrado")
                                    )</f>
        <v>0</v>
      </c>
      <c r="I890" s="64">
        <f t="shared" si="516"/>
        <v>0</v>
      </c>
      <c r="J890" s="64">
        <f t="shared" si="517"/>
        <v>0.97</v>
      </c>
      <c r="K890" s="64">
        <f t="shared" si="517"/>
        <v>0.97</v>
      </c>
      <c r="L890" s="64">
        <f>IF(
                        C890="INSUMO",
                                        IFERROR(
                                            IF(
                                                INDEX(
                                                    Insumos!C:C,
                                                    MATCH(
                                                        A890&amp;B890,
                                                        Insumos!I:I,
                                                        0)
                                                )="Mao_obra",
                                                INDEX(
                                                    Insumos!F:F,
                                                    MATCH(
                                                        A890&amp;B890,
                                                        Insumos!I:I,
                                                        0)
                                                ),
                                                0
                                            ),
                                            "Não encontrado"),
                                        IFERROR(
                                            INDEX(M:M,
                                                MATCH(
                                                    A890&amp;B890,AG:AG,
                                                    0)
                                            ),
                                            "Não encontrado")
                                    )</f>
        <v>0</v>
      </c>
      <c r="M890" s="64">
        <f t="shared" si="518"/>
        <v>0</v>
      </c>
      <c r="N890" s="64">
        <f>IF(
                        C890="INSUMO",
                                        IFERROR(
                                            IF(
                                                INDEX(
                                                    Insumos!C:C,
                                                    MATCH(
                                                        A890&amp;B890,
                                                        Insumos!I:I,
                                                        0)
                                                )="Equipamento",
                                                INDEX(
                                                    Insumos!F:F,
                                                    MATCH(
                                                        A890&amp;B890,
                                                        Insumos!I:I,
                                                        0)
                                                ),
                                                0
                                            ),
                                            "Não encontrado"),
                                        IFERROR(
                                            INDEX(O:O,
                                                MATCH(
                                                    A890&amp;B890,AG:AG,
                                                    0)
                                            ),
                                            "Não encontrado")
                                    )</f>
        <v>0</v>
      </c>
      <c r="O890" s="64">
        <f t="shared" si="519"/>
        <v>0</v>
      </c>
      <c r="P890" s="64">
        <f>IF(
                        C890="INSUMO",
                                        IFERROR(
                                            IF(
                                                INDEX(
                                                    Insumos!C:C,
                                                    MATCH(
                                                        A890&amp;B890,
                                                        Insumos!I:I,
                                                        0)
                                                )="Transporte",
                                                INDEX(
                                                    Insumos!F:F,
                                                    MATCH(
                                                        A890&amp;B890,
                                                        Insumos!I:I,
                                                        0)
                                                ),
                                                0
                                            ),
                                            "Não encontrado"),
                                        IFERROR(
                                            INDEX(Q:Q,
                                                MATCH(
                                                    A890&amp;B890,AG:AG,
                                                    0)
                                            ),
                                            "Não encontrado")
                                    )</f>
        <v>0</v>
      </c>
      <c r="Q890" s="64">
        <f t="shared" si="520"/>
        <v>0</v>
      </c>
      <c r="R890" s="64">
        <f>IF(
                        C890="INSUMO",
                                        IFERROR(
                                            IF(
                                                INDEX(
                                                    Insumos!C:C,
                                                    MATCH(
                                                        A890&amp;B890,
                                                        Insumos!I:I,
                                                        0)
                                                )="Terceirizados",
                                                INDEX(
                                                    Insumos!F:F,
                                                    MATCH(
                                                        A890&amp;B890,
                                                        Insumos!I:I,
                                                        0)
                                                ),
                                                0
                                            ),
                                            "Não encontrado"),
                                        IFERROR(
                                            INDEX(S:S,
                                                MATCH(
                                                    A890&amp;B890,AG:AG,
                                                    0)
                                            ),
                                            "Não encontrado")
                                    )</f>
        <v>0</v>
      </c>
      <c r="S890" s="64">
        <f t="shared" si="521"/>
        <v>0</v>
      </c>
      <c r="T890" s="64">
        <f>IF(
                        C890="INSUMO",
                                        IFERROR(
                                            IF(
                                                INDEX(
                                                    Insumos!C:C,
                                                    MATCH(
                                                        A890&amp;B890,
                                                        Insumos!I:I,
                                                        0)
                                                )="Comissionamento",
                                                INDEX(
                                                    Insumos!F:F,
                                                    MATCH(
                                                        A890&amp;B890,
                                                        Insumos!I:I,
                                                        0)
                                                ),
                                                0
                                            ),
                                            "Não encontrado"),
                                        IFERROR(
                                            INDEX(U:U,
                                                MATCH(
                                                    A890&amp;B890,AG:AG,
                                                    0)
                                            ),
                                            "Não encontrado")
                                    )</f>
        <v>0</v>
      </c>
      <c r="U890" s="64">
        <f t="shared" si="522"/>
        <v>0</v>
      </c>
      <c r="V890" s="64">
        <f>IF(
                        C890="INSUMO",
                                        IFERROR(
                                            IF(
                                                INDEX(
                                                    Insumos!C:C,
                                                    MATCH(
                                                        A890&amp;B890,
                                                        Insumos!I:I,
                                                        0)
                                                )="Verba",
                                                INDEX(
                                                    Insumos!F:F,
                                                    MATCH(
                                                        A890&amp;B890,
                                                        Insumos!I:I,
                                                        0)
                                                ),
                                                0
                                            ),
                                            "Não encontrado"),
                                        IFERROR(
                                            INDEX(W:W,
                                                MATCH(
                                                    A890&amp;B890,AG:AG,
                                                    0)
                                            ),
                                            "Não encontrado")
                                    )</f>
        <v>0</v>
      </c>
      <c r="W890" s="64">
        <f t="shared" si="523"/>
        <v>0</v>
      </c>
      <c r="X890" s="64">
        <f>IF(
                        C890="INSUMO",
                                        IFERROR(
                                            IF(
                                                INDEX(
                                                    Insumos!C:C,
                                                    MATCH(
                                                        A890&amp;B890,
                                                        Insumos!I:I,
                                                        0)
                                                )="Outro",
                                                INDEX(
                                                    Insumos!F:F,
                                                    MATCH(
                                                        A890&amp;B890,
                                                        Insumos!I:I,
                                                        0)
                                                ),
                                                0
                                            ),
                                            "Não encontrado"),
                                        IFERROR(
                                            INDEX(Y:Y,
                                                MATCH(
                                                    A890&amp;B890,AG:AG,
                                                    0)
                                            ),
                                            "Não encontrado")
                                    )</f>
        <v>0.97</v>
      </c>
      <c r="Y890" s="64">
        <f t="shared" si="524"/>
        <v>0.97</v>
      </c>
      <c r="Z890" s="64">
        <f>IF(
                            C890="INSUMO",
                            IFERROR(
                                INDEX(
                                    Insumos!F:F,
                                    MATCH(
                                        A890&amp;B890,
                                        Insumos!I:I,
                                        0)
                                ),
                                "Não encontrado"),
                            IFERROR(
                                INDEX(AA:AA,
                                    MATCH(
                                        A890&amp;B890,AG:AG,
                                        0)
                                ),
                                "Não encontrado")
                        )</f>
        <v>0.97</v>
      </c>
      <c r="AA890" s="64">
        <f t="shared" si="525"/>
        <v>0.97</v>
      </c>
      <c r="AB890" s="65"/>
      <c r="AC890" s="65"/>
      <c r="AD890" s="62" t="s">
        <v>39</v>
      </c>
      <c r="AE890" s="66"/>
      <c r="AF890" s="66"/>
    </row>
    <row r="891" spans="1:33" x14ac:dyDescent="0.25">
      <c r="A891" s="137" t="s">
        <v>852</v>
      </c>
      <c r="B891" s="68" t="s">
        <v>38</v>
      </c>
      <c r="C891" s="69" t="s">
        <v>45</v>
      </c>
      <c r="D891" s="70" t="s">
        <v>40</v>
      </c>
      <c r="E891" s="70" t="s">
        <v>853</v>
      </c>
      <c r="F891" s="71" t="s">
        <v>90</v>
      </c>
      <c r="G891" s="71">
        <v>1</v>
      </c>
      <c r="H891" s="72">
        <f>IF(
                        C891="INSUMO",
                                        IFERROR(
                                            IF(
                                                INDEX(
                                                    Insumos!C:C,
                                                    MATCH(
                                                        A891&amp;B891,
                                                        Insumos!I:I,
                                                        0)
                                                )="Material",
                                                INDEX(
                                                    Insumos!F:F,
                                                    MATCH(
                                                        A891&amp;B891,
                                                        Insumos!I:I,
                                                        0)
                                                ),
                                                0
                                            ),
                                            "Não encontrado"),
                                        IFERROR(
                                            INDEX(I:I,
                                                MATCH(
                                                    A891&amp;B891,AG:AG,
                                                    0)
                                            ),
                                            "Não encontrado")
                                    )</f>
        <v>0</v>
      </c>
      <c r="I891" s="72">
        <f t="shared" si="516"/>
        <v>0</v>
      </c>
      <c r="J891" s="72">
        <f t="shared" si="517"/>
        <v>0.03</v>
      </c>
      <c r="K891" s="72">
        <f t="shared" si="517"/>
        <v>0.03</v>
      </c>
      <c r="L891" s="72">
        <f>IF(
                        C891="INSUMO",
                                        IFERROR(
                                            IF(
                                                INDEX(
                                                    Insumos!C:C,
                                                    MATCH(
                                                        A891&amp;B891,
                                                        Insumos!I:I,
                                                        0)
                                                )="Mao_obra",
                                                INDEX(
                                                    Insumos!F:F,
                                                    MATCH(
                                                        A891&amp;B891,
                                                        Insumos!I:I,
                                                        0)
                                                ),
                                                0
                                            ),
                                            "Não encontrado"),
                                        IFERROR(
                                            INDEX(M:M,
                                                MATCH(
                                                    A891&amp;B891,AG:AG,
                                                    0)
                                            ),
                                            "Não encontrado")
                                    )</f>
        <v>0</v>
      </c>
      <c r="M891" s="72">
        <f t="shared" si="518"/>
        <v>0</v>
      </c>
      <c r="N891" s="72">
        <f>IF(
                        C891="INSUMO",
                                        IFERROR(
                                            IF(
                                                INDEX(
                                                    Insumos!C:C,
                                                    MATCH(
                                                        A891&amp;B891,
                                                        Insumos!I:I,
                                                        0)
                                                )="Equipamento",
                                                INDEX(
                                                    Insumos!F:F,
                                                    MATCH(
                                                        A891&amp;B891,
                                                        Insumos!I:I,
                                                        0)
                                                ),
                                                0
                                            ),
                                            "Não encontrado"),
                                        IFERROR(
                                            INDEX(O:O,
                                                MATCH(
                                                    A891&amp;B891,AG:AG,
                                                    0)
                                            ),
                                            "Não encontrado")
                                    )</f>
        <v>0</v>
      </c>
      <c r="O891" s="72">
        <f t="shared" si="519"/>
        <v>0</v>
      </c>
      <c r="P891" s="72">
        <f>IF(
                        C891="INSUMO",
                                        IFERROR(
                                            IF(
                                                INDEX(
                                                    Insumos!C:C,
                                                    MATCH(
                                                        A891&amp;B891,
                                                        Insumos!I:I,
                                                        0)
                                                )="Transporte",
                                                INDEX(
                                                    Insumos!F:F,
                                                    MATCH(
                                                        A891&amp;B891,
                                                        Insumos!I:I,
                                                        0)
                                                ),
                                                0
                                            ),
                                            "Não encontrado"),
                                        IFERROR(
                                            INDEX(Q:Q,
                                                MATCH(
                                                    A891&amp;B891,AG:AG,
                                                    0)
                                            ),
                                            "Não encontrado")
                                    )</f>
        <v>0</v>
      </c>
      <c r="Q891" s="72">
        <f t="shared" si="520"/>
        <v>0</v>
      </c>
      <c r="R891" s="72">
        <f>IF(
                        C891="INSUMO",
                                        IFERROR(
                                            IF(
                                                INDEX(
                                                    Insumos!C:C,
                                                    MATCH(
                                                        A891&amp;B891,
                                                        Insumos!I:I,
                                                        0)
                                                )="Terceirizados",
                                                INDEX(
                                                    Insumos!F:F,
                                                    MATCH(
                                                        A891&amp;B891,
                                                        Insumos!I:I,
                                                        0)
                                                ),
                                                0
                                            ),
                                            "Não encontrado"),
                                        IFERROR(
                                            INDEX(S:S,
                                                MATCH(
                                                    A891&amp;B891,AG:AG,
                                                    0)
                                            ),
                                            "Não encontrado")
                                    )</f>
        <v>0</v>
      </c>
      <c r="S891" s="72">
        <f t="shared" si="521"/>
        <v>0</v>
      </c>
      <c r="T891" s="72">
        <f>IF(
                        C891="INSUMO",
                                        IFERROR(
                                            IF(
                                                INDEX(
                                                    Insumos!C:C,
                                                    MATCH(
                                                        A891&amp;B891,
                                                        Insumos!I:I,
                                                        0)
                                                )="Comissionamento",
                                                INDEX(
                                                    Insumos!F:F,
                                                    MATCH(
                                                        A891&amp;B891,
                                                        Insumos!I:I,
                                                        0)
                                                ),
                                                0
                                            ),
                                            "Não encontrado"),
                                        IFERROR(
                                            INDEX(U:U,
                                                MATCH(
                                                    A891&amp;B891,AG:AG,
                                                    0)
                                            ),
                                            "Não encontrado")
                                    )</f>
        <v>0</v>
      </c>
      <c r="U891" s="72">
        <f t="shared" si="522"/>
        <v>0</v>
      </c>
      <c r="V891" s="72">
        <f>IF(
                        C891="INSUMO",
                                        IFERROR(
                                            IF(
                                                INDEX(
                                                    Insumos!C:C,
                                                    MATCH(
                                                        A891&amp;B891,
                                                        Insumos!I:I,
                                                        0)
                                                )="Verba",
                                                INDEX(
                                                    Insumos!F:F,
                                                    MATCH(
                                                        A891&amp;B891,
                                                        Insumos!I:I,
                                                        0)
                                                ),
                                                0
                                            ),
                                            "Não encontrado"),
                                        IFERROR(
                                            INDEX(W:W,
                                                MATCH(
                                                    A891&amp;B891,AG:AG,
                                                    0)
                                            ),
                                            "Não encontrado")
                                    )</f>
        <v>0</v>
      </c>
      <c r="W891" s="72">
        <f t="shared" si="523"/>
        <v>0</v>
      </c>
      <c r="X891" s="72">
        <f>IF(
                        C891="INSUMO",
                                        IFERROR(
                                            IF(
                                                INDEX(
                                                    Insumos!C:C,
                                                    MATCH(
                                                        A891&amp;B891,
                                                        Insumos!I:I,
                                                        0)
                                                )="Outro",
                                                INDEX(
                                                    Insumos!F:F,
                                                    MATCH(
                                                        A891&amp;B891,
                                                        Insumos!I:I,
                                                        0)
                                                ),
                                                0
                                            ),
                                            "Não encontrado"),
                                        IFERROR(
                                            INDEX(Y:Y,
                                                MATCH(
                                                    A891&amp;B891,AG:AG,
                                                    0)
                                            ),
                                            "Não encontrado")
                                    )</f>
        <v>0.03</v>
      </c>
      <c r="Y891" s="72">
        <f t="shared" si="524"/>
        <v>0.03</v>
      </c>
      <c r="Z891" s="72">
        <f>IF(
                            C891="INSUMO",
                            IFERROR(
                                INDEX(
                                    Insumos!F:F,
                                    MATCH(
                                        A891&amp;B891,
                                        Insumos!I:I,
                                        0)
                                ),
                                "Não encontrado"),
                            IFERROR(
                                INDEX(AA:AA,
                                    MATCH(
                                        A891&amp;B891,AG:AG,
                                        0)
                                ),
                                "Não encontrado")
                        )</f>
        <v>0.03</v>
      </c>
      <c r="AA891" s="72">
        <f t="shared" si="525"/>
        <v>0.03</v>
      </c>
      <c r="AB891" s="73"/>
      <c r="AC891" s="73"/>
      <c r="AD891" s="70" t="s">
        <v>39</v>
      </c>
      <c r="AE891" s="74"/>
      <c r="AF891" s="74"/>
    </row>
    <row r="892" spans="1:33" x14ac:dyDescent="0.25">
      <c r="A892" s="138" t="s">
        <v>914</v>
      </c>
      <c r="B892" s="60" t="s">
        <v>38</v>
      </c>
      <c r="C892" s="61" t="s">
        <v>45</v>
      </c>
      <c r="D892" s="62" t="s">
        <v>40</v>
      </c>
      <c r="E892" s="62" t="s">
        <v>915</v>
      </c>
      <c r="F892" s="63" t="s">
        <v>90</v>
      </c>
      <c r="G892" s="63">
        <v>1</v>
      </c>
      <c r="H892" s="64">
        <f>IF(
                        C892="INSUMO",
                                        IFERROR(
                                            IF(
                                                INDEX(
                                                    Insumos!C:C,
                                                    MATCH(
                                                        A892&amp;B892,
                                                        Insumos!I:I,
                                                        0)
                                                )="Material",
                                                INDEX(
                                                    Insumos!F:F,
                                                    MATCH(
                                                        A892&amp;B892,
                                                        Insumos!I:I,
                                                        0)
                                                ),
                                                0
                                            ),
                                            "Não encontrado"),
                                        IFERROR(
                                            INDEX(I:I,
                                                MATCH(
                                                    A892&amp;B892,AG:AG,
                                                    0)
                                            ),
                                            "Não encontrado")
                                    )</f>
        <v>0</v>
      </c>
      <c r="I892" s="64">
        <f t="shared" si="516"/>
        <v>0</v>
      </c>
      <c r="J892" s="64">
        <f t="shared" si="517"/>
        <v>33.47</v>
      </c>
      <c r="K892" s="64">
        <f t="shared" si="517"/>
        <v>33.47</v>
      </c>
      <c r="L892" s="64">
        <f>IF(
                        C892="INSUMO",
                                        IFERROR(
                                            IF(
                                                INDEX(
                                                    Insumos!C:C,
                                                    MATCH(
                                                        A892&amp;B892,
                                                        Insumos!I:I,
                                                        0)
                                                )="Mao_obra",
                                                INDEX(
                                                    Insumos!F:F,
                                                    MATCH(
                                                        A892&amp;B892,
                                                        Insumos!I:I,
                                                        0)
                                                ),
                                                0
                                            ),
                                            "Não encontrado"),
                                        IFERROR(
                                            INDEX(M:M,
                                                MATCH(
                                                    A892&amp;B892,AG:AG,
                                                    0)
                                            ),
                                            "Não encontrado")
                                    )</f>
        <v>33.47</v>
      </c>
      <c r="M892" s="64">
        <f t="shared" si="518"/>
        <v>33.47</v>
      </c>
      <c r="N892" s="64">
        <f>IF(
                        C892="INSUMO",
                                        IFERROR(
                                            IF(
                                                INDEX(
                                                    Insumos!C:C,
                                                    MATCH(
                                                        A892&amp;B892,
                                                        Insumos!I:I,
                                                        0)
                                                )="Equipamento",
                                                INDEX(
                                                    Insumos!F:F,
                                                    MATCH(
                                                        A892&amp;B892,
                                                        Insumos!I:I,
                                                        0)
                                                ),
                                                0
                                            ),
                                            "Não encontrado"),
                                        IFERROR(
                                            INDEX(O:O,
                                                MATCH(
                                                    A892&amp;B892,AG:AG,
                                                    0)
                                            ),
                                            "Não encontrado")
                                    )</f>
        <v>0</v>
      </c>
      <c r="O892" s="64">
        <f t="shared" si="519"/>
        <v>0</v>
      </c>
      <c r="P892" s="64">
        <f>IF(
                        C892="INSUMO",
                                        IFERROR(
                                            IF(
                                                INDEX(
                                                    Insumos!C:C,
                                                    MATCH(
                                                        A892&amp;B892,
                                                        Insumos!I:I,
                                                        0)
                                                )="Transporte",
                                                INDEX(
                                                    Insumos!F:F,
                                                    MATCH(
                                                        A892&amp;B892,
                                                        Insumos!I:I,
                                                        0)
                                                ),
                                                0
                                            ),
                                            "Não encontrado"),
                                        IFERROR(
                                            INDEX(Q:Q,
                                                MATCH(
                                                    A892&amp;B892,AG:AG,
                                                    0)
                                            ),
                                            "Não encontrado")
                                    )</f>
        <v>0</v>
      </c>
      <c r="Q892" s="64">
        <f t="shared" si="520"/>
        <v>0</v>
      </c>
      <c r="R892" s="64">
        <f>IF(
                        C892="INSUMO",
                                        IFERROR(
                                            IF(
                                                INDEX(
                                                    Insumos!C:C,
                                                    MATCH(
                                                        A892&amp;B892,
                                                        Insumos!I:I,
                                                        0)
                                                )="Terceirizados",
                                                INDEX(
                                                    Insumos!F:F,
                                                    MATCH(
                                                        A892&amp;B892,
                                                        Insumos!I:I,
                                                        0)
                                                ),
                                                0
                                            ),
                                            "Não encontrado"),
                                        IFERROR(
                                            INDEX(S:S,
                                                MATCH(
                                                    A892&amp;B892,AG:AG,
                                                    0)
                                            ),
                                            "Não encontrado")
                                    )</f>
        <v>0</v>
      </c>
      <c r="S892" s="64">
        <f t="shared" si="521"/>
        <v>0</v>
      </c>
      <c r="T892" s="64">
        <f>IF(
                        C892="INSUMO",
                                        IFERROR(
                                            IF(
                                                INDEX(
                                                    Insumos!C:C,
                                                    MATCH(
                                                        A892&amp;B892,
                                                        Insumos!I:I,
                                                        0)
                                                )="Comissionamento",
                                                INDEX(
                                                    Insumos!F:F,
                                                    MATCH(
                                                        A892&amp;B892,
                                                        Insumos!I:I,
                                                        0)
                                                ),
                                                0
                                            ),
                                            "Não encontrado"),
                                        IFERROR(
                                            INDEX(U:U,
                                                MATCH(
                                                    A892&amp;B892,AG:AG,
                                                    0)
                                            ),
                                            "Não encontrado")
                                    )</f>
        <v>0</v>
      </c>
      <c r="U892" s="64">
        <f t="shared" si="522"/>
        <v>0</v>
      </c>
      <c r="V892" s="64">
        <f>IF(
                        C892="INSUMO",
                                        IFERROR(
                                            IF(
                                                INDEX(
                                                    Insumos!C:C,
                                                    MATCH(
                                                        A892&amp;B892,
                                                        Insumos!I:I,
                                                        0)
                                                )="Verba",
                                                INDEX(
                                                    Insumos!F:F,
                                                    MATCH(
                                                        A892&amp;B892,
                                                        Insumos!I:I,
                                                        0)
                                                ),
                                                0
                                            ),
                                            "Não encontrado"),
                                        IFERROR(
                                            INDEX(W:W,
                                                MATCH(
                                                    A892&amp;B892,AG:AG,
                                                    0)
                                            ),
                                            "Não encontrado")
                                    )</f>
        <v>0</v>
      </c>
      <c r="W892" s="64">
        <f t="shared" si="523"/>
        <v>0</v>
      </c>
      <c r="X892" s="64">
        <f>IF(
                        C892="INSUMO",
                                        IFERROR(
                                            IF(
                                                INDEX(
                                                    Insumos!C:C,
                                                    MATCH(
                                                        A892&amp;B892,
                                                        Insumos!I:I,
                                                        0)
                                                )="Outro",
                                                INDEX(
                                                    Insumos!F:F,
                                                    MATCH(
                                                        A892&amp;B892,
                                                        Insumos!I:I,
                                                        0)
                                                ),
                                                0
                                            ),
                                            "Não encontrado"),
                                        IFERROR(
                                            INDEX(Y:Y,
                                                MATCH(
                                                    A892&amp;B892,AG:AG,
                                                    0)
                                            ),
                                            "Não encontrado")
                                    )</f>
        <v>0</v>
      </c>
      <c r="Y892" s="64">
        <f t="shared" si="524"/>
        <v>0</v>
      </c>
      <c r="Z892" s="64">
        <f>IF(
                            C892="INSUMO",
                            IFERROR(
                                INDEX(
                                    Insumos!F:F,
                                    MATCH(
                                        A892&amp;B892,
                                        Insumos!I:I,
                                        0)
                                ),
                                "Não encontrado"),
                            IFERROR(
                                INDEX(AA:AA,
                                    MATCH(
                                        A892&amp;B892,AG:AG,
                                        0)
                                ),
                                "Não encontrado")
                        )</f>
        <v>33.47</v>
      </c>
      <c r="AA892" s="64">
        <f t="shared" si="525"/>
        <v>33.47</v>
      </c>
      <c r="AB892" s="65"/>
      <c r="AC892" s="65"/>
      <c r="AD892" s="62" t="s">
        <v>39</v>
      </c>
      <c r="AE892" s="66"/>
      <c r="AF892" s="66"/>
    </row>
    <row r="893" spans="1:33" x14ac:dyDescent="0.25">
      <c r="A893" s="137" t="s">
        <v>801</v>
      </c>
      <c r="B893" s="68" t="s">
        <v>38</v>
      </c>
      <c r="C893" s="69" t="s">
        <v>45</v>
      </c>
      <c r="D893" s="70" t="s">
        <v>40</v>
      </c>
      <c r="E893" s="70" t="s">
        <v>802</v>
      </c>
      <c r="F893" s="71" t="s">
        <v>90</v>
      </c>
      <c r="G893" s="71">
        <v>1</v>
      </c>
      <c r="H893" s="72">
        <f>IF(
                        C893="INSUMO",
                                        IFERROR(
                                            IF(
                                                INDEX(
                                                    Insumos!C:C,
                                                    MATCH(
                                                        A893&amp;B893,
                                                        Insumos!I:I,
                                                        0)
                                                )="Material",
                                                INDEX(
                                                    Insumos!F:F,
                                                    MATCH(
                                                        A893&amp;B893,
                                                        Insumos!I:I,
                                                        0)
                                                ),
                                                0
                                            ),
                                            "Não encontrado"),
                                        IFERROR(
                                            INDEX(I:I,
                                                MATCH(
                                                    A893&amp;B893,AG:AG,
                                                    0)
                                            ),
                                            "Não encontrado")
                                    )</f>
        <v>0</v>
      </c>
      <c r="I893" s="72">
        <f t="shared" si="516"/>
        <v>0</v>
      </c>
      <c r="J893" s="72">
        <f t="shared" si="517"/>
        <v>0.11</v>
      </c>
      <c r="K893" s="72">
        <f t="shared" si="517"/>
        <v>0.11</v>
      </c>
      <c r="L893" s="72">
        <f>IF(
                        C893="INSUMO",
                                        IFERROR(
                                            IF(
                                                INDEX(
                                                    Insumos!C:C,
                                                    MATCH(
                                                        A893&amp;B893,
                                                        Insumos!I:I,
                                                        0)
                                                )="Mao_obra",
                                                INDEX(
                                                    Insumos!F:F,
                                                    MATCH(
                                                        A893&amp;B893,
                                                        Insumos!I:I,
                                                        0)
                                                ),
                                                0
                                            ),
                                            "Não encontrado"),
                                        IFERROR(
                                            INDEX(M:M,
                                                MATCH(
                                                    A893&amp;B893,AG:AG,
                                                    0)
                                            ),
                                            "Não encontrado")
                                    )</f>
        <v>0</v>
      </c>
      <c r="M893" s="72">
        <f t="shared" si="518"/>
        <v>0</v>
      </c>
      <c r="N893" s="72">
        <f>IF(
                        C893="INSUMO",
                                        IFERROR(
                                            IF(
                                                INDEX(
                                                    Insumos!C:C,
                                                    MATCH(
                                                        A893&amp;B893,
                                                        Insumos!I:I,
                                                        0)
                                                )="Equipamento",
                                                INDEX(
                                                    Insumos!F:F,
                                                    MATCH(
                                                        A893&amp;B893,
                                                        Insumos!I:I,
                                                        0)
                                                ),
                                                0
                                            ),
                                            "Não encontrado"),
                                        IFERROR(
                                            INDEX(O:O,
                                                MATCH(
                                                    A893&amp;B893,AG:AG,
                                                    0)
                                            ),
                                            "Não encontrado")
                                    )</f>
        <v>0</v>
      </c>
      <c r="O893" s="72">
        <f t="shared" si="519"/>
        <v>0</v>
      </c>
      <c r="P893" s="72">
        <f>IF(
                        C893="INSUMO",
                                        IFERROR(
                                            IF(
                                                INDEX(
                                                    Insumos!C:C,
                                                    MATCH(
                                                        A893&amp;B893,
                                                        Insumos!I:I,
                                                        0)
                                                )="Transporte",
                                                INDEX(
                                                    Insumos!F:F,
                                                    MATCH(
                                                        A893&amp;B893,
                                                        Insumos!I:I,
                                                        0)
                                                ),
                                                0
                                            ),
                                            "Não encontrado"),
                                        IFERROR(
                                            INDEX(Q:Q,
                                                MATCH(
                                                    A893&amp;B893,AG:AG,
                                                    0)
                                            ),
                                            "Não encontrado")
                                    )</f>
        <v>0</v>
      </c>
      <c r="Q893" s="72">
        <f t="shared" si="520"/>
        <v>0</v>
      </c>
      <c r="R893" s="72">
        <f>IF(
                        C893="INSUMO",
                                        IFERROR(
                                            IF(
                                                INDEX(
                                                    Insumos!C:C,
                                                    MATCH(
                                                        A893&amp;B893,
                                                        Insumos!I:I,
                                                        0)
                                                )="Terceirizados",
                                                INDEX(
                                                    Insumos!F:F,
                                                    MATCH(
                                                        A893&amp;B893,
                                                        Insumos!I:I,
                                                        0)
                                                ),
                                                0
                                            ),
                                            "Não encontrado"),
                                        IFERROR(
                                            INDEX(S:S,
                                                MATCH(
                                                    A893&amp;B893,AG:AG,
                                                    0)
                                            ),
                                            "Não encontrado")
                                    )</f>
        <v>0</v>
      </c>
      <c r="S893" s="72">
        <f t="shared" si="521"/>
        <v>0</v>
      </c>
      <c r="T893" s="72">
        <f>IF(
                        C893="INSUMO",
                                        IFERROR(
                                            IF(
                                                INDEX(
                                                    Insumos!C:C,
                                                    MATCH(
                                                        A893&amp;B893,
                                                        Insumos!I:I,
                                                        0)
                                                )="Comissionamento",
                                                INDEX(
                                                    Insumos!F:F,
                                                    MATCH(
                                                        A893&amp;B893,
                                                        Insumos!I:I,
                                                        0)
                                                ),
                                                0
                                            ),
                                            "Não encontrado"),
                                        IFERROR(
                                            INDEX(U:U,
                                                MATCH(
                                                    A893&amp;B893,AG:AG,
                                                    0)
                                            ),
                                            "Não encontrado")
                                    )</f>
        <v>0</v>
      </c>
      <c r="U893" s="72">
        <f t="shared" si="522"/>
        <v>0</v>
      </c>
      <c r="V893" s="72">
        <f>IF(
                        C893="INSUMO",
                                        IFERROR(
                                            IF(
                                                INDEX(
                                                    Insumos!C:C,
                                                    MATCH(
                                                        A893&amp;B893,
                                                        Insumos!I:I,
                                                        0)
                                                )="Verba",
                                                INDEX(
                                                    Insumos!F:F,
                                                    MATCH(
                                                        A893&amp;B893,
                                                        Insumos!I:I,
                                                        0)
                                                ),
                                                0
                                            ),
                                            "Não encontrado"),
                                        IFERROR(
                                            INDEX(W:W,
                                                MATCH(
                                                    A893&amp;B893,AG:AG,
                                                    0)
                                            ),
                                            "Não encontrado")
                                    )</f>
        <v>0</v>
      </c>
      <c r="W893" s="72">
        <f t="shared" si="523"/>
        <v>0</v>
      </c>
      <c r="X893" s="72">
        <f>IF(
                        C893="INSUMO",
                                        IFERROR(
                                            IF(
                                                INDEX(
                                                    Insumos!C:C,
                                                    MATCH(
                                                        A893&amp;B893,
                                                        Insumos!I:I,
                                                        0)
                                                )="Outro",
                                                INDEX(
                                                    Insumos!F:F,
                                                    MATCH(
                                                        A893&amp;B893,
                                                        Insumos!I:I,
                                                        0)
                                                ),
                                                0
                                            ),
                                            "Não encontrado"),
                                        IFERROR(
                                            INDEX(Y:Y,
                                                MATCH(
                                                    A893&amp;B893,AG:AG,
                                                    0)
                                            ),
                                            "Não encontrado")
                                    )</f>
        <v>0.11</v>
      </c>
      <c r="Y893" s="72">
        <f t="shared" si="524"/>
        <v>0.11</v>
      </c>
      <c r="Z893" s="72">
        <f>IF(
                            C893="INSUMO",
                            IFERROR(
                                INDEX(
                                    Insumos!F:F,
                                    MATCH(
                                        A893&amp;B893,
                                        Insumos!I:I,
                                        0)
                                ),
                                "Não encontrado"),
                            IFERROR(
                                INDEX(AA:AA,
                                    MATCH(
                                        A893&amp;B893,AG:AG,
                                        0)
                                ),
                                "Não encontrado")
                        )</f>
        <v>0.11</v>
      </c>
      <c r="AA893" s="72">
        <f t="shared" si="525"/>
        <v>0.11</v>
      </c>
      <c r="AB893" s="73"/>
      <c r="AC893" s="73"/>
      <c r="AD893" s="70" t="s">
        <v>39</v>
      </c>
      <c r="AE893" s="74"/>
      <c r="AF893" s="74"/>
    </row>
    <row r="894" spans="1:33" x14ac:dyDescent="0.25">
      <c r="A894" s="138" t="s">
        <v>803</v>
      </c>
      <c r="B894" s="60" t="s">
        <v>38</v>
      </c>
      <c r="C894" s="61" t="s">
        <v>45</v>
      </c>
      <c r="D894" s="62" t="s">
        <v>40</v>
      </c>
      <c r="E894" s="62" t="s">
        <v>804</v>
      </c>
      <c r="F894" s="63" t="s">
        <v>90</v>
      </c>
      <c r="G894" s="63">
        <v>1</v>
      </c>
      <c r="H894" s="64">
        <f>IF(
                        C894="INSUMO",
                                        IFERROR(
                                            IF(
                                                INDEX(
                                                    Insumos!C:C,
                                                    MATCH(
                                                        A894&amp;B894,
                                                        Insumos!I:I,
                                                        0)
                                                )="Material",
                                                INDEX(
                                                    Insumos!F:F,
                                                    MATCH(
                                                        A894&amp;B894,
                                                        Insumos!I:I,
                                                        0)
                                                ),
                                                0
                                            ),
                                            "Não encontrado"),
                                        IFERROR(
                                            INDEX(I:I,
                                                MATCH(
                                                    A894&amp;B894,AG:AG,
                                                    0)
                                            ),
                                            "Não encontrado")
                                    )</f>
        <v>0</v>
      </c>
      <c r="I894" s="64">
        <f t="shared" si="516"/>
        <v>0</v>
      </c>
      <c r="J894" s="64">
        <f t="shared" si="517"/>
        <v>1.65</v>
      </c>
      <c r="K894" s="64">
        <f t="shared" si="517"/>
        <v>1.65</v>
      </c>
      <c r="L894" s="64">
        <f>IF(
                        C894="INSUMO",
                                        IFERROR(
                                            IF(
                                                INDEX(
                                                    Insumos!C:C,
                                                    MATCH(
                                                        A894&amp;B894,
                                                        Insumos!I:I,
                                                        0)
                                                )="Mao_obra",
                                                INDEX(
                                                    Insumos!F:F,
                                                    MATCH(
                                                        A894&amp;B894,
                                                        Insumos!I:I,
                                                        0)
                                                ),
                                                0
                                            ),
                                            "Não encontrado"),
                                        IFERROR(
                                            INDEX(M:M,
                                                MATCH(
                                                    A894&amp;B894,AG:AG,
                                                    0)
                                            ),
                                            "Não encontrado")
                                    )</f>
        <v>0</v>
      </c>
      <c r="M894" s="64">
        <f t="shared" si="518"/>
        <v>0</v>
      </c>
      <c r="N894" s="64">
        <f>IF(
                        C894="INSUMO",
                                        IFERROR(
                                            IF(
                                                INDEX(
                                                    Insumos!C:C,
                                                    MATCH(
                                                        A894&amp;B894,
                                                        Insumos!I:I,
                                                        0)
                                                )="Equipamento",
                                                INDEX(
                                                    Insumos!F:F,
                                                    MATCH(
                                                        A894&amp;B894,
                                                        Insumos!I:I,
                                                        0)
                                                ),
                                                0
                                            ),
                                            "Não encontrado"),
                                        IFERROR(
                                            INDEX(O:O,
                                                MATCH(
                                                    A894&amp;B894,AG:AG,
                                                    0)
                                            ),
                                            "Não encontrado")
                                    )</f>
        <v>0</v>
      </c>
      <c r="O894" s="64">
        <f t="shared" si="519"/>
        <v>0</v>
      </c>
      <c r="P894" s="64">
        <f>IF(
                        C894="INSUMO",
                                        IFERROR(
                                            IF(
                                                INDEX(
                                                    Insumos!C:C,
                                                    MATCH(
                                                        A894&amp;B894,
                                                        Insumos!I:I,
                                                        0)
                                                )="Transporte",
                                                INDEX(
                                                    Insumos!F:F,
                                                    MATCH(
                                                        A894&amp;B894,
                                                        Insumos!I:I,
                                                        0)
                                                ),
                                                0
                                            ),
                                            "Não encontrado"),
                                        IFERROR(
                                            INDEX(Q:Q,
                                                MATCH(
                                                    A894&amp;B894,AG:AG,
                                                    0)
                                            ),
                                            "Não encontrado")
                                    )</f>
        <v>0</v>
      </c>
      <c r="Q894" s="64">
        <f t="shared" si="520"/>
        <v>0</v>
      </c>
      <c r="R894" s="64">
        <f>IF(
                        C894="INSUMO",
                                        IFERROR(
                                            IF(
                                                INDEX(
                                                    Insumos!C:C,
                                                    MATCH(
                                                        A894&amp;B894,
                                                        Insumos!I:I,
                                                        0)
                                                )="Terceirizados",
                                                INDEX(
                                                    Insumos!F:F,
                                                    MATCH(
                                                        A894&amp;B894,
                                                        Insumos!I:I,
                                                        0)
                                                ),
                                                0
                                            ),
                                            "Não encontrado"),
                                        IFERROR(
                                            INDEX(S:S,
                                                MATCH(
                                                    A894&amp;B894,AG:AG,
                                                    0)
                                            ),
                                            "Não encontrado")
                                    )</f>
        <v>0</v>
      </c>
      <c r="S894" s="64">
        <f t="shared" si="521"/>
        <v>0</v>
      </c>
      <c r="T894" s="64">
        <f>IF(
                        C894="INSUMO",
                                        IFERROR(
                                            IF(
                                                INDEX(
                                                    Insumos!C:C,
                                                    MATCH(
                                                        A894&amp;B894,
                                                        Insumos!I:I,
                                                        0)
                                                )="Comissionamento",
                                                INDEX(
                                                    Insumos!F:F,
                                                    MATCH(
                                                        A894&amp;B894,
                                                        Insumos!I:I,
                                                        0)
                                                ),
                                                0
                                            ),
                                            "Não encontrado"),
                                        IFERROR(
                                            INDEX(U:U,
                                                MATCH(
                                                    A894&amp;B894,AG:AG,
                                                    0)
                                            ),
                                            "Não encontrado")
                                    )</f>
        <v>0</v>
      </c>
      <c r="U894" s="64">
        <f t="shared" si="522"/>
        <v>0</v>
      </c>
      <c r="V894" s="64">
        <f>IF(
                        C894="INSUMO",
                                        IFERROR(
                                            IF(
                                                INDEX(
                                                    Insumos!C:C,
                                                    MATCH(
                                                        A894&amp;B894,
                                                        Insumos!I:I,
                                                        0)
                                                )="Verba",
                                                INDEX(
                                                    Insumos!F:F,
                                                    MATCH(
                                                        A894&amp;B894,
                                                        Insumos!I:I,
                                                        0)
                                                ),
                                                0
                                            ),
                                            "Não encontrado"),
                                        IFERROR(
                                            INDEX(W:W,
                                                MATCH(
                                                    A894&amp;B894,AG:AG,
                                                    0)
                                            ),
                                            "Não encontrado")
                                    )</f>
        <v>0</v>
      </c>
      <c r="W894" s="64">
        <f t="shared" si="523"/>
        <v>0</v>
      </c>
      <c r="X894" s="64">
        <f>IF(
                        C894="INSUMO",
                                        IFERROR(
                                            IF(
                                                INDEX(
                                                    Insumos!C:C,
                                                    MATCH(
                                                        A894&amp;B894,
                                                        Insumos!I:I,
                                                        0)
                                                )="Outro",
                                                INDEX(
                                                    Insumos!F:F,
                                                    MATCH(
                                                        A894&amp;B894,
                                                        Insumos!I:I,
                                                        0)
                                                ),
                                                0
                                            ),
                                            "Não encontrado"),
                                        IFERROR(
                                            INDEX(Y:Y,
                                                MATCH(
                                                    A894&amp;B894,AG:AG,
                                                    0)
                                            ),
                                            "Não encontrado")
                                    )</f>
        <v>1.65</v>
      </c>
      <c r="Y894" s="64">
        <f t="shared" si="524"/>
        <v>1.65</v>
      </c>
      <c r="Z894" s="64">
        <f>IF(
                            C894="INSUMO",
                            IFERROR(
                                INDEX(
                                    Insumos!F:F,
                                    MATCH(
                                        A894&amp;B894,
                                        Insumos!I:I,
                                        0)
                                ),
                                "Não encontrado"),
                            IFERROR(
                                INDEX(AA:AA,
                                    MATCH(
                                        A894&amp;B894,AG:AG,
                                        0)
                                ),
                                "Não encontrado")
                        )</f>
        <v>1.65</v>
      </c>
      <c r="AA894" s="64">
        <f t="shared" si="525"/>
        <v>1.65</v>
      </c>
      <c r="AB894" s="65"/>
      <c r="AC894" s="65"/>
      <c r="AD894" s="62" t="s">
        <v>39</v>
      </c>
      <c r="AE894" s="66"/>
      <c r="AF894" s="66"/>
    </row>
    <row r="895" spans="1:33" x14ac:dyDescent="0.25">
      <c r="A895" s="137" t="s">
        <v>805</v>
      </c>
      <c r="B895" s="68" t="s">
        <v>38</v>
      </c>
      <c r="C895" s="69" t="s">
        <v>45</v>
      </c>
      <c r="D895" s="70" t="s">
        <v>40</v>
      </c>
      <c r="E895" s="70" t="s">
        <v>806</v>
      </c>
      <c r="F895" s="71" t="s">
        <v>90</v>
      </c>
      <c r="G895" s="71">
        <v>1</v>
      </c>
      <c r="H895" s="72">
        <f>IF(
                        C895="INSUMO",
                                        IFERROR(
                                            IF(
                                                INDEX(
                                                    Insumos!C:C,
                                                    MATCH(
                                                        A895&amp;B895,
                                                        Insumos!I:I,
                                                        0)
                                                )="Material",
                                                INDEX(
                                                    Insumos!F:F,
                                                    MATCH(
                                                        A895&amp;B895,
                                                        Insumos!I:I,
                                                        0)
                                                ),
                                                0
                                            ),
                                            "Não encontrado"),
                                        IFERROR(
                                            INDEX(I:I,
                                                MATCH(
                                                    A895&amp;B895,AG:AG,
                                                    0)
                                            ),
                                            "Não encontrado")
                                    )</f>
        <v>0</v>
      </c>
      <c r="I895" s="72">
        <f t="shared" si="516"/>
        <v>0</v>
      </c>
      <c r="J895" s="72">
        <f t="shared" si="517"/>
        <v>0.98</v>
      </c>
      <c r="K895" s="72">
        <f t="shared" si="517"/>
        <v>0.98</v>
      </c>
      <c r="L895" s="72">
        <f>IF(
                        C895="INSUMO",
                                        IFERROR(
                                            IF(
                                                INDEX(
                                                    Insumos!C:C,
                                                    MATCH(
                                                        A895&amp;B895,
                                                        Insumos!I:I,
                                                        0)
                                                )="Mao_obra",
                                                INDEX(
                                                    Insumos!F:F,
                                                    MATCH(
                                                        A895&amp;B895,
                                                        Insumos!I:I,
                                                        0)
                                                ),
                                                0
                                            ),
                                            "Não encontrado"),
                                        IFERROR(
                                            INDEX(M:M,
                                                MATCH(
                                                    A895&amp;B895,AG:AG,
                                                    0)
                                            ),
                                            "Não encontrado")
                                    )</f>
        <v>0</v>
      </c>
      <c r="M895" s="72">
        <f t="shared" si="518"/>
        <v>0</v>
      </c>
      <c r="N895" s="72">
        <f>IF(
                        C895="INSUMO",
                                        IFERROR(
                                            IF(
                                                INDEX(
                                                    Insumos!C:C,
                                                    MATCH(
                                                        A895&amp;B895,
                                                        Insumos!I:I,
                                                        0)
                                                )="Equipamento",
                                                INDEX(
                                                    Insumos!F:F,
                                                    MATCH(
                                                        A895&amp;B895,
                                                        Insumos!I:I,
                                                        0)
                                                ),
                                                0
                                            ),
                                            "Não encontrado"),
                                        IFERROR(
                                            INDEX(O:O,
                                                MATCH(
                                                    A895&amp;B895,AG:AG,
                                                    0)
                                            ),
                                            "Não encontrado")
                                    )</f>
        <v>0</v>
      </c>
      <c r="O895" s="72">
        <f t="shared" si="519"/>
        <v>0</v>
      </c>
      <c r="P895" s="72">
        <f>IF(
                        C895="INSUMO",
                                        IFERROR(
                                            IF(
                                                INDEX(
                                                    Insumos!C:C,
                                                    MATCH(
                                                        A895&amp;B895,
                                                        Insumos!I:I,
                                                        0)
                                                )="Transporte",
                                                INDEX(
                                                    Insumos!F:F,
                                                    MATCH(
                                                        A895&amp;B895,
                                                        Insumos!I:I,
                                                        0)
                                                ),
                                                0
                                            ),
                                            "Não encontrado"),
                                        IFERROR(
                                            INDEX(Q:Q,
                                                MATCH(
                                                    A895&amp;B895,AG:AG,
                                                    0)
                                            ),
                                            "Não encontrado")
                                    )</f>
        <v>0</v>
      </c>
      <c r="Q895" s="72">
        <f t="shared" si="520"/>
        <v>0</v>
      </c>
      <c r="R895" s="72">
        <f>IF(
                        C895="INSUMO",
                                        IFERROR(
                                            IF(
                                                INDEX(
                                                    Insumos!C:C,
                                                    MATCH(
                                                        A895&amp;B895,
                                                        Insumos!I:I,
                                                        0)
                                                )="Terceirizados",
                                                INDEX(
                                                    Insumos!F:F,
                                                    MATCH(
                                                        A895&amp;B895,
                                                        Insumos!I:I,
                                                        0)
                                                ),
                                                0
                                            ),
                                            "Não encontrado"),
                                        IFERROR(
                                            INDEX(S:S,
                                                MATCH(
                                                    A895&amp;B895,AG:AG,
                                                    0)
                                            ),
                                            "Não encontrado")
                                    )</f>
        <v>0</v>
      </c>
      <c r="S895" s="72">
        <f t="shared" si="521"/>
        <v>0</v>
      </c>
      <c r="T895" s="72">
        <f>IF(
                        C895="INSUMO",
                                        IFERROR(
                                            IF(
                                                INDEX(
                                                    Insumos!C:C,
                                                    MATCH(
                                                        A895&amp;B895,
                                                        Insumos!I:I,
                                                        0)
                                                )="Comissionamento",
                                                INDEX(
                                                    Insumos!F:F,
                                                    MATCH(
                                                        A895&amp;B895,
                                                        Insumos!I:I,
                                                        0)
                                                ),
                                                0
                                            ),
                                            "Não encontrado"),
                                        IFERROR(
                                            INDEX(U:U,
                                                MATCH(
                                                    A895&amp;B895,AG:AG,
                                                    0)
                                            ),
                                            "Não encontrado")
                                    )</f>
        <v>0</v>
      </c>
      <c r="U895" s="72">
        <f t="shared" si="522"/>
        <v>0</v>
      </c>
      <c r="V895" s="72">
        <f>IF(
                        C895="INSUMO",
                                        IFERROR(
                                            IF(
                                                INDEX(
                                                    Insumos!C:C,
                                                    MATCH(
                                                        A895&amp;B895,
                                                        Insumos!I:I,
                                                        0)
                                                )="Verba",
                                                INDEX(
                                                    Insumos!F:F,
                                                    MATCH(
                                                        A895&amp;B895,
                                                        Insumos!I:I,
                                                        0)
                                                ),
                                                0
                                            ),
                                            "Não encontrado"),
                                        IFERROR(
                                            INDEX(W:W,
                                                MATCH(
                                                    A895&amp;B895,AG:AG,
                                                    0)
                                            ),
                                            "Não encontrado")
                                    )</f>
        <v>0</v>
      </c>
      <c r="W895" s="72">
        <f t="shared" si="523"/>
        <v>0</v>
      </c>
      <c r="X895" s="72">
        <f>IF(
                        C895="INSUMO",
                                        IFERROR(
                                            IF(
                                                INDEX(
                                                    Insumos!C:C,
                                                    MATCH(
                                                        A895&amp;B895,
                                                        Insumos!I:I,
                                                        0)
                                                )="Outro",
                                                INDEX(
                                                    Insumos!F:F,
                                                    MATCH(
                                                        A895&amp;B895,
                                                        Insumos!I:I,
                                                        0)
                                                ),
                                                0
                                            ),
                                            "Não encontrado"),
                                        IFERROR(
                                            INDEX(Y:Y,
                                                MATCH(
                                                    A895&amp;B895,AG:AG,
                                                    0)
                                            ),
                                            "Não encontrado")
                                    )</f>
        <v>0.98</v>
      </c>
      <c r="Y895" s="72">
        <f t="shared" si="524"/>
        <v>0.98</v>
      </c>
      <c r="Z895" s="72">
        <f>IF(
                            C895="INSUMO",
                            IFERROR(
                                INDEX(
                                    Insumos!F:F,
                                    MATCH(
                                        A895&amp;B895,
                                        Insumos!I:I,
                                        0)
                                ),
                                "Não encontrado"),
                            IFERROR(
                                INDEX(AA:AA,
                                    MATCH(
                                        A895&amp;B895,AG:AG,
                                        0)
                                ),
                                "Não encontrado")
                        )</f>
        <v>0.98</v>
      </c>
      <c r="AA895" s="72">
        <f t="shared" si="525"/>
        <v>0.98</v>
      </c>
      <c r="AB895" s="73"/>
      <c r="AC895" s="73"/>
      <c r="AD895" s="70" t="s">
        <v>39</v>
      </c>
      <c r="AE895" s="74"/>
      <c r="AF895" s="74"/>
    </row>
    <row r="896" spans="1:33" x14ac:dyDescent="0.25">
      <c r="A896" s="138" t="s">
        <v>807</v>
      </c>
      <c r="B896" s="60" t="s">
        <v>38</v>
      </c>
      <c r="C896" s="61" t="s">
        <v>45</v>
      </c>
      <c r="D896" s="62" t="s">
        <v>40</v>
      </c>
      <c r="E896" s="62" t="s">
        <v>808</v>
      </c>
      <c r="F896" s="63" t="s">
        <v>90</v>
      </c>
      <c r="G896" s="63">
        <v>1</v>
      </c>
      <c r="H896" s="64">
        <f>IF(
                        C896="INSUMO",
                                        IFERROR(
                                            IF(
                                                INDEX(
                                                    Insumos!C:C,
                                                    MATCH(
                                                        A896&amp;B896,
                                                        Insumos!I:I,
                                                        0)
                                                )="Material",
                                                INDEX(
                                                    Insumos!F:F,
                                                    MATCH(
                                                        A896&amp;B896,
                                                        Insumos!I:I,
                                                        0)
                                                ),
                                                0
                                            ),
                                            "Não encontrado"),
                                        IFERROR(
                                            INDEX(I:I,
                                                MATCH(
                                                    A896&amp;B896,AG:AG,
                                                    0)
                                            ),
                                            "Não encontrado")
                                    )</f>
        <v>0</v>
      </c>
      <c r="I896" s="64">
        <f t="shared" si="516"/>
        <v>0</v>
      </c>
      <c r="J896" s="64">
        <f t="shared" si="517"/>
        <v>0.01</v>
      </c>
      <c r="K896" s="64">
        <f t="shared" si="517"/>
        <v>0.01</v>
      </c>
      <c r="L896" s="64">
        <f>IF(
                        C896="INSUMO",
                                        IFERROR(
                                            IF(
                                                INDEX(
                                                    Insumos!C:C,
                                                    MATCH(
                                                        A896&amp;B896,
                                                        Insumos!I:I,
                                                        0)
                                                )="Mao_obra",
                                                INDEX(
                                                    Insumos!F:F,
                                                    MATCH(
                                                        A896&amp;B896,
                                                        Insumos!I:I,
                                                        0)
                                                ),
                                                0
                                            ),
                                            "Não encontrado"),
                                        IFERROR(
                                            INDEX(M:M,
                                                MATCH(
                                                    A896&amp;B896,AG:AG,
                                                    0)
                                            ),
                                            "Não encontrado")
                                    )</f>
        <v>0</v>
      </c>
      <c r="M896" s="64">
        <f t="shared" si="518"/>
        <v>0</v>
      </c>
      <c r="N896" s="64">
        <f>IF(
                        C896="INSUMO",
                                        IFERROR(
                                            IF(
                                                INDEX(
                                                    Insumos!C:C,
                                                    MATCH(
                                                        A896&amp;B896,
                                                        Insumos!I:I,
                                                        0)
                                                )="Equipamento",
                                                INDEX(
                                                    Insumos!F:F,
                                                    MATCH(
                                                        A896&amp;B896,
                                                        Insumos!I:I,
                                                        0)
                                                ),
                                                0
                                            ),
                                            "Não encontrado"),
                                        IFERROR(
                                            INDEX(O:O,
                                                MATCH(
                                                    A896&amp;B896,AG:AG,
                                                    0)
                                            ),
                                            "Não encontrado")
                                    )</f>
        <v>0</v>
      </c>
      <c r="O896" s="64">
        <f t="shared" si="519"/>
        <v>0</v>
      </c>
      <c r="P896" s="64">
        <f>IF(
                        C896="INSUMO",
                                        IFERROR(
                                            IF(
                                                INDEX(
                                                    Insumos!C:C,
                                                    MATCH(
                                                        A896&amp;B896,
                                                        Insumos!I:I,
                                                        0)
                                                )="Transporte",
                                                INDEX(
                                                    Insumos!F:F,
                                                    MATCH(
                                                        A896&amp;B896,
                                                        Insumos!I:I,
                                                        0)
                                                ),
                                                0
                                            ),
                                            "Não encontrado"),
                                        IFERROR(
                                            INDEX(Q:Q,
                                                MATCH(
                                                    A896&amp;B896,AG:AG,
                                                    0)
                                            ),
                                            "Não encontrado")
                                    )</f>
        <v>0</v>
      </c>
      <c r="Q896" s="64">
        <f t="shared" si="520"/>
        <v>0</v>
      </c>
      <c r="R896" s="64">
        <f>IF(
                        C896="INSUMO",
                                        IFERROR(
                                            IF(
                                                INDEX(
                                                    Insumos!C:C,
                                                    MATCH(
                                                        A896&amp;B896,
                                                        Insumos!I:I,
                                                        0)
                                                )="Terceirizados",
                                                INDEX(
                                                    Insumos!F:F,
                                                    MATCH(
                                                        A896&amp;B896,
                                                        Insumos!I:I,
                                                        0)
                                                ),
                                                0
                                            ),
                                            "Não encontrado"),
                                        IFERROR(
                                            INDEX(S:S,
                                                MATCH(
                                                    A896&amp;B896,AG:AG,
                                                    0)
                                            ),
                                            "Não encontrado")
                                    )</f>
        <v>0</v>
      </c>
      <c r="S896" s="64">
        <f t="shared" si="521"/>
        <v>0</v>
      </c>
      <c r="T896" s="64">
        <f>IF(
                        C896="INSUMO",
                                        IFERROR(
                                            IF(
                                                INDEX(
                                                    Insumos!C:C,
                                                    MATCH(
                                                        A896&amp;B896,
                                                        Insumos!I:I,
                                                        0)
                                                )="Comissionamento",
                                                INDEX(
                                                    Insumos!F:F,
                                                    MATCH(
                                                        A896&amp;B896,
                                                        Insumos!I:I,
                                                        0)
                                                ),
                                                0
                                            ),
                                            "Não encontrado"),
                                        IFERROR(
                                            INDEX(U:U,
                                                MATCH(
                                                    A896&amp;B896,AG:AG,
                                                    0)
                                            ),
                                            "Não encontrado")
                                    )</f>
        <v>0</v>
      </c>
      <c r="U896" s="64">
        <f t="shared" si="522"/>
        <v>0</v>
      </c>
      <c r="V896" s="64">
        <f>IF(
                        C896="INSUMO",
                                        IFERROR(
                                            IF(
                                                INDEX(
                                                    Insumos!C:C,
                                                    MATCH(
                                                        A896&amp;B896,
                                                        Insumos!I:I,
                                                        0)
                                                )="Verba",
                                                INDEX(
                                                    Insumos!F:F,
                                                    MATCH(
                                                        A896&amp;B896,
                                                        Insumos!I:I,
                                                        0)
                                                ),
                                                0
                                            ),
                                            "Não encontrado"),
                                        IFERROR(
                                            INDEX(W:W,
                                                MATCH(
                                                    A896&amp;B896,AG:AG,
                                                    0)
                                            ),
                                            "Não encontrado")
                                    )</f>
        <v>0</v>
      </c>
      <c r="W896" s="64">
        <f t="shared" si="523"/>
        <v>0</v>
      </c>
      <c r="X896" s="64">
        <f>IF(
                        C896="INSUMO",
                                        IFERROR(
                                            IF(
                                                INDEX(
                                                    Insumos!C:C,
                                                    MATCH(
                                                        A896&amp;B896,
                                                        Insumos!I:I,
                                                        0)
                                                )="Outro",
                                                INDEX(
                                                    Insumos!F:F,
                                                    MATCH(
                                                        A896&amp;B896,
                                                        Insumos!I:I,
                                                        0)
                                                ),
                                                0
                                            ),
                                            "Não encontrado"),
                                        IFERROR(
                                            INDEX(Y:Y,
                                                MATCH(
                                                    A896&amp;B896,AG:AG,
                                                    0)
                                            ),
                                            "Não encontrado")
                                    )</f>
        <v>0.01</v>
      </c>
      <c r="Y896" s="64">
        <f t="shared" si="524"/>
        <v>0.01</v>
      </c>
      <c r="Z896" s="64">
        <f>IF(
                            C896="INSUMO",
                            IFERROR(
                                INDEX(
                                    Insumos!F:F,
                                    MATCH(
                                        A896&amp;B896,
                                        Insumos!I:I,
                                        0)
                                ),
                                "Não encontrado"),
                            IFERROR(
                                INDEX(AA:AA,
                                    MATCH(
                                        A896&amp;B896,AG:AG,
                                        0)
                                ),
                                "Não encontrado")
                        )</f>
        <v>0.01</v>
      </c>
      <c r="AA896" s="64">
        <f t="shared" si="525"/>
        <v>0.01</v>
      </c>
      <c r="AB896" s="65"/>
      <c r="AC896" s="65"/>
      <c r="AD896" s="62" t="s">
        <v>39</v>
      </c>
      <c r="AE896" s="66"/>
      <c r="AF896" s="66"/>
    </row>
    <row r="897" spans="1:33" x14ac:dyDescent="0.25">
      <c r="A897" s="136" t="s">
        <v>904</v>
      </c>
      <c r="B897" s="51" t="s">
        <v>38</v>
      </c>
      <c r="C897" s="52" t="s">
        <v>39</v>
      </c>
      <c r="D897" s="53" t="s">
        <v>40</v>
      </c>
      <c r="E897" s="53" t="s">
        <v>905</v>
      </c>
      <c r="F897" s="54" t="s">
        <v>90</v>
      </c>
      <c r="G897" s="55"/>
      <c r="H897" s="56"/>
      <c r="I897" s="56">
        <f>SUM(I898:I898)</f>
        <v>0</v>
      </c>
      <c r="J897" s="56"/>
      <c r="K897" s="56">
        <f>SUM(K898:K898)</f>
        <v>0.31795091599999997</v>
      </c>
      <c r="L897" s="56"/>
      <c r="M897" s="56">
        <f>SUM(M898:M898)</f>
        <v>0</v>
      </c>
      <c r="N897" s="56"/>
      <c r="O897" s="56">
        <f>SUM(O898:O898)</f>
        <v>0.31795091599999997</v>
      </c>
      <c r="P897" s="56"/>
      <c r="Q897" s="56">
        <f>SUM(Q898:Q898)</f>
        <v>0</v>
      </c>
      <c r="R897" s="56"/>
      <c r="S897" s="56">
        <f>SUM(S898:S898)</f>
        <v>0</v>
      </c>
      <c r="T897" s="56"/>
      <c r="U897" s="56">
        <f>SUM(U898:U898)</f>
        <v>0</v>
      </c>
      <c r="V897" s="56"/>
      <c r="W897" s="56">
        <f>SUM(W898:W898)</f>
        <v>0</v>
      </c>
      <c r="X897" s="56"/>
      <c r="Y897" s="56">
        <f>SUM(Y898:Y898)</f>
        <v>0</v>
      </c>
      <c r="Z897" s="56"/>
      <c r="AA897" s="56">
        <f>SUM(AA898:AA898)</f>
        <v>0.31795091599999997</v>
      </c>
      <c r="AB897" s="57" t="s">
        <v>39</v>
      </c>
      <c r="AC897" s="57"/>
      <c r="AD897" s="53" t="s">
        <v>39</v>
      </c>
      <c r="AE897" s="58" t="s">
        <v>39</v>
      </c>
      <c r="AF897" s="58" t="s">
        <v>845</v>
      </c>
      <c r="AG897" t="str">
        <f>A897&amp;B897&amp;C897</f>
        <v>89222SINAPI</v>
      </c>
    </row>
    <row r="898" spans="1:33" x14ac:dyDescent="0.25">
      <c r="A898" s="137" t="s">
        <v>916</v>
      </c>
      <c r="B898" s="68" t="s">
        <v>38</v>
      </c>
      <c r="C898" s="69" t="s">
        <v>45</v>
      </c>
      <c r="D898" s="70" t="s">
        <v>40</v>
      </c>
      <c r="E898" s="70" t="s">
        <v>917</v>
      </c>
      <c r="F898" s="71" t="s">
        <v>78</v>
      </c>
      <c r="G898" s="71">
        <v>1.4800000000000001E-5</v>
      </c>
      <c r="H898" s="72">
        <f>IF(
                        C898="INSUMO",
                                        IFERROR(
                                            IF(
                                                INDEX(
                                                    Insumos!C:C,
                                                    MATCH(
                                                        A898&amp;B898,
                                                        Insumos!I:I,
                                                        0)
                                                )="Material",
                                                INDEX(
                                                    Insumos!F:F,
                                                    MATCH(
                                                        A898&amp;B898,
                                                        Insumos!I:I,
                                                        0)
                                                ),
                                                0
                                            ),
                                            "Não encontrado"),
                                        IFERROR(
                                            INDEX(I:I,
                                                MATCH(
                                                    A898&amp;B898,AG:AG,
                                                    0)
                                            ),
                                            "Não encontrado")
                                    )</f>
        <v>0</v>
      </c>
      <c r="I898" s="72">
        <f>H898*G898/1</f>
        <v>0</v>
      </c>
      <c r="J898" s="72">
        <f>T898 + N898 + L898 + X898 + R898 + P898 + V898</f>
        <v>21483.17</v>
      </c>
      <c r="K898" s="72">
        <f>U898 + O898 + M898 + Y898 + S898 + Q898 + W898</f>
        <v>0.31795091599999997</v>
      </c>
      <c r="L898" s="72">
        <f>IF(
                        C898="INSUMO",
                                        IFERROR(
                                            IF(
                                                INDEX(
                                                    Insumos!C:C,
                                                    MATCH(
                                                        A898&amp;B898,
                                                        Insumos!I:I,
                                                        0)
                                                )="Mao_obra",
                                                INDEX(
                                                    Insumos!F:F,
                                                    MATCH(
                                                        A898&amp;B898,
                                                        Insumos!I:I,
                                                        0)
                                                ),
                                                0
                                            ),
                                            "Não encontrado"),
                                        IFERROR(
                                            INDEX(M:M,
                                                MATCH(
                                                    A898&amp;B898,AG:AG,
                                                    0)
                                            ),
                                            "Não encontrado")
                                    )</f>
        <v>0</v>
      </c>
      <c r="M898" s="72">
        <f>L898*G898/1</f>
        <v>0</v>
      </c>
      <c r="N898" s="72">
        <f>IF(
                        C898="INSUMO",
                                        IFERROR(
                                            IF(
                                                INDEX(
                                                    Insumos!C:C,
                                                    MATCH(
                                                        A898&amp;B898,
                                                        Insumos!I:I,
                                                        0)
                                                )="Equipamento",
                                                INDEX(
                                                    Insumos!F:F,
                                                    MATCH(
                                                        A898&amp;B898,
                                                        Insumos!I:I,
                                                        0)
                                                ),
                                                0
                                            ),
                                            "Não encontrado"),
                                        IFERROR(
                                            INDEX(O:O,
                                                MATCH(
                                                    A898&amp;B898,AG:AG,
                                                    0)
                                            ),
                                            "Não encontrado")
                                    )</f>
        <v>21483.17</v>
      </c>
      <c r="O898" s="72">
        <f>N898*G898/1</f>
        <v>0.31795091599999997</v>
      </c>
      <c r="P898" s="72">
        <f>IF(
                        C898="INSUMO",
                                        IFERROR(
                                            IF(
                                                INDEX(
                                                    Insumos!C:C,
                                                    MATCH(
                                                        A898&amp;B898,
                                                        Insumos!I:I,
                                                        0)
                                                )="Transporte",
                                                INDEX(
                                                    Insumos!F:F,
                                                    MATCH(
                                                        A898&amp;B898,
                                                        Insumos!I:I,
                                                        0)
                                                ),
                                                0
                                            ),
                                            "Não encontrado"),
                                        IFERROR(
                                            INDEX(Q:Q,
                                                MATCH(
                                                    A898&amp;B898,AG:AG,
                                                    0)
                                            ),
                                            "Não encontrado")
                                    )</f>
        <v>0</v>
      </c>
      <c r="Q898" s="72">
        <f>P898*G898/1</f>
        <v>0</v>
      </c>
      <c r="R898" s="72">
        <f>IF(
                        C898="INSUMO",
                                        IFERROR(
                                            IF(
                                                INDEX(
                                                    Insumos!C:C,
                                                    MATCH(
                                                        A898&amp;B898,
                                                        Insumos!I:I,
                                                        0)
                                                )="Terceirizados",
                                                INDEX(
                                                    Insumos!F:F,
                                                    MATCH(
                                                        A898&amp;B898,
                                                        Insumos!I:I,
                                                        0)
                                                ),
                                                0
                                            ),
                                            "Não encontrado"),
                                        IFERROR(
                                            INDEX(S:S,
                                                MATCH(
                                                    A898&amp;B898,AG:AG,
                                                    0)
                                            ),
                                            "Não encontrado")
                                    )</f>
        <v>0</v>
      </c>
      <c r="S898" s="72">
        <f>R898*G898/1</f>
        <v>0</v>
      </c>
      <c r="T898" s="72">
        <f>IF(
                        C898="INSUMO",
                                        IFERROR(
                                            IF(
                                                INDEX(
                                                    Insumos!C:C,
                                                    MATCH(
                                                        A898&amp;B898,
                                                        Insumos!I:I,
                                                        0)
                                                )="Comissionamento",
                                                INDEX(
                                                    Insumos!F:F,
                                                    MATCH(
                                                        A898&amp;B898,
                                                        Insumos!I:I,
                                                        0)
                                                ),
                                                0
                                            ),
                                            "Não encontrado"),
                                        IFERROR(
                                            INDEX(U:U,
                                                MATCH(
                                                    A898&amp;B898,AG:AG,
                                                    0)
                                            ),
                                            "Não encontrado")
                                    )</f>
        <v>0</v>
      </c>
      <c r="U898" s="72">
        <f>T898*G898/1</f>
        <v>0</v>
      </c>
      <c r="V898" s="72">
        <f>IF(
                        C898="INSUMO",
                                        IFERROR(
                                            IF(
                                                INDEX(
                                                    Insumos!C:C,
                                                    MATCH(
                                                        A898&amp;B898,
                                                        Insumos!I:I,
                                                        0)
                                                )="Verba",
                                                INDEX(
                                                    Insumos!F:F,
                                                    MATCH(
                                                        A898&amp;B898,
                                                        Insumos!I:I,
                                                        0)
                                                ),
                                                0
                                            ),
                                            "Não encontrado"),
                                        IFERROR(
                                            INDEX(W:W,
                                                MATCH(
                                                    A898&amp;B898,AG:AG,
                                                    0)
                                            ),
                                            "Não encontrado")
                                    )</f>
        <v>0</v>
      </c>
      <c r="W898" s="72">
        <f>V898*G898/1</f>
        <v>0</v>
      </c>
      <c r="X898" s="72">
        <f>IF(
                        C898="INSUMO",
                                        IFERROR(
                                            IF(
                                                INDEX(
                                                    Insumos!C:C,
                                                    MATCH(
                                                        A898&amp;B898,
                                                        Insumos!I:I,
                                                        0)
                                                )="Outro",
                                                INDEX(
                                                    Insumos!F:F,
                                                    MATCH(
                                                        A898&amp;B898,
                                                        Insumos!I:I,
                                                        0)
                                                ),
                                                0
                                            ),
                                            "Não encontrado"),
                                        IFERROR(
                                            INDEX(Y:Y,
                                                MATCH(
                                                    A898&amp;B898,AG:AG,
                                                    0)
                                            ),
                                            "Não encontrado")
                                    )</f>
        <v>0</v>
      </c>
      <c r="Y898" s="72">
        <f>X898*G898/1</f>
        <v>0</v>
      </c>
      <c r="Z898" s="72">
        <f>IF(
                            C898="INSUMO",
                            IFERROR(
                                INDEX(
                                    Insumos!F:F,
                                    MATCH(
                                        A898&amp;B898,
                                        Insumos!I:I,
                                        0)
                                ),
                                "Não encontrado"),
                            IFERROR(
                                INDEX(AA:AA,
                                    MATCH(
                                        A898&amp;B898,AG:AG,
                                        0)
                                ),
                                "Não encontrado")
                        )</f>
        <v>21483.17</v>
      </c>
      <c r="AA898" s="72">
        <f>G898*Z898</f>
        <v>0.31795091599999997</v>
      </c>
      <c r="AB898" s="73"/>
      <c r="AC898" s="73"/>
      <c r="AD898" s="70" t="s">
        <v>39</v>
      </c>
      <c r="AE898" s="74"/>
      <c r="AF898" s="74"/>
    </row>
    <row r="899" spans="1:33" x14ac:dyDescent="0.25">
      <c r="A899" s="136" t="s">
        <v>906</v>
      </c>
      <c r="B899" s="51" t="s">
        <v>38</v>
      </c>
      <c r="C899" s="52" t="s">
        <v>39</v>
      </c>
      <c r="D899" s="53" t="s">
        <v>40</v>
      </c>
      <c r="E899" s="53" t="s">
        <v>907</v>
      </c>
      <c r="F899" s="54" t="s">
        <v>90</v>
      </c>
      <c r="G899" s="55"/>
      <c r="H899" s="56"/>
      <c r="I899" s="56">
        <f>SUM(I900:I900)</f>
        <v>0</v>
      </c>
      <c r="J899" s="56"/>
      <c r="K899" s="56">
        <f>SUM(K900:K900)</f>
        <v>1.3749228799999997</v>
      </c>
      <c r="L899" s="56"/>
      <c r="M899" s="56">
        <f>SUM(M900:M900)</f>
        <v>0</v>
      </c>
      <c r="N899" s="56"/>
      <c r="O899" s="56">
        <f>SUM(O900:O900)</f>
        <v>1.3749228799999997</v>
      </c>
      <c r="P899" s="56"/>
      <c r="Q899" s="56">
        <f>SUM(Q900:Q900)</f>
        <v>0</v>
      </c>
      <c r="R899" s="56"/>
      <c r="S899" s="56">
        <f>SUM(S900:S900)</f>
        <v>0</v>
      </c>
      <c r="T899" s="56"/>
      <c r="U899" s="56">
        <f>SUM(U900:U900)</f>
        <v>0</v>
      </c>
      <c r="V899" s="56"/>
      <c r="W899" s="56">
        <f>SUM(W900:W900)</f>
        <v>0</v>
      </c>
      <c r="X899" s="56"/>
      <c r="Y899" s="56">
        <f>SUM(Y900:Y900)</f>
        <v>0</v>
      </c>
      <c r="Z899" s="56"/>
      <c r="AA899" s="56">
        <f>SUM(AA900:AA900)</f>
        <v>1.3749228799999997</v>
      </c>
      <c r="AB899" s="57" t="s">
        <v>39</v>
      </c>
      <c r="AC899" s="57"/>
      <c r="AD899" s="53" t="s">
        <v>39</v>
      </c>
      <c r="AE899" s="58" t="s">
        <v>39</v>
      </c>
      <c r="AF899" s="58" t="s">
        <v>845</v>
      </c>
      <c r="AG899" t="str">
        <f>A899&amp;B899&amp;C899</f>
        <v>89221SINAPI</v>
      </c>
    </row>
    <row r="900" spans="1:33" x14ac:dyDescent="0.25">
      <c r="A900" s="137" t="s">
        <v>916</v>
      </c>
      <c r="B900" s="68" t="s">
        <v>38</v>
      </c>
      <c r="C900" s="69" t="s">
        <v>45</v>
      </c>
      <c r="D900" s="70" t="s">
        <v>40</v>
      </c>
      <c r="E900" s="70" t="s">
        <v>917</v>
      </c>
      <c r="F900" s="71" t="s">
        <v>78</v>
      </c>
      <c r="G900" s="71">
        <v>6.3999999999999997E-5</v>
      </c>
      <c r="H900" s="72">
        <f>IF(
                        C900="INSUMO",
                                        IFERROR(
                                            IF(
                                                INDEX(
                                                    Insumos!C:C,
                                                    MATCH(
                                                        A900&amp;B900,
                                                        Insumos!I:I,
                                                        0)
                                                )="Material",
                                                INDEX(
                                                    Insumos!F:F,
                                                    MATCH(
                                                        A900&amp;B900,
                                                        Insumos!I:I,
                                                        0)
                                                ),
                                                0
                                            ),
                                            "Não encontrado"),
                                        IFERROR(
                                            INDEX(I:I,
                                                MATCH(
                                                    A900&amp;B900,AG:AG,
                                                    0)
                                            ),
                                            "Não encontrado")
                                    )</f>
        <v>0</v>
      </c>
      <c r="I900" s="72">
        <f>H900*G900/1</f>
        <v>0</v>
      </c>
      <c r="J900" s="72">
        <f>T900 + N900 + L900 + X900 + R900 + P900 + V900</f>
        <v>21483.17</v>
      </c>
      <c r="K900" s="72">
        <f>U900 + O900 + M900 + Y900 + S900 + Q900 + W900</f>
        <v>1.3749228799999997</v>
      </c>
      <c r="L900" s="72">
        <f>IF(
                        C900="INSUMO",
                                        IFERROR(
                                            IF(
                                                INDEX(
                                                    Insumos!C:C,
                                                    MATCH(
                                                        A900&amp;B900,
                                                        Insumos!I:I,
                                                        0)
                                                )="Mao_obra",
                                                INDEX(
                                                    Insumos!F:F,
                                                    MATCH(
                                                        A900&amp;B900,
                                                        Insumos!I:I,
                                                        0)
                                                ),
                                                0
                                            ),
                                            "Não encontrado"),
                                        IFERROR(
                                            INDEX(M:M,
                                                MATCH(
                                                    A900&amp;B900,AG:AG,
                                                    0)
                                            ),
                                            "Não encontrado")
                                    )</f>
        <v>0</v>
      </c>
      <c r="M900" s="72">
        <f>L900*G900/1</f>
        <v>0</v>
      </c>
      <c r="N900" s="72">
        <f>IF(
                        C900="INSUMO",
                                        IFERROR(
                                            IF(
                                                INDEX(
                                                    Insumos!C:C,
                                                    MATCH(
                                                        A900&amp;B900,
                                                        Insumos!I:I,
                                                        0)
                                                )="Equipamento",
                                                INDEX(
                                                    Insumos!F:F,
                                                    MATCH(
                                                        A900&amp;B900,
                                                        Insumos!I:I,
                                                        0)
                                                ),
                                                0
                                            ),
                                            "Não encontrado"),
                                        IFERROR(
                                            INDEX(O:O,
                                                MATCH(
                                                    A900&amp;B900,AG:AG,
                                                    0)
                                            ),
                                            "Não encontrado")
                                    )</f>
        <v>21483.17</v>
      </c>
      <c r="O900" s="72">
        <f>N900*G900/1</f>
        <v>1.3749228799999997</v>
      </c>
      <c r="P900" s="72">
        <f>IF(
                        C900="INSUMO",
                                        IFERROR(
                                            IF(
                                                INDEX(
                                                    Insumos!C:C,
                                                    MATCH(
                                                        A900&amp;B900,
                                                        Insumos!I:I,
                                                        0)
                                                )="Transporte",
                                                INDEX(
                                                    Insumos!F:F,
                                                    MATCH(
                                                        A900&amp;B900,
                                                        Insumos!I:I,
                                                        0)
                                                ),
                                                0
                                            ),
                                            "Não encontrado"),
                                        IFERROR(
                                            INDEX(Q:Q,
                                                MATCH(
                                                    A900&amp;B900,AG:AG,
                                                    0)
                                            ),
                                            "Não encontrado")
                                    )</f>
        <v>0</v>
      </c>
      <c r="Q900" s="72">
        <f>P900*G900/1</f>
        <v>0</v>
      </c>
      <c r="R900" s="72">
        <f>IF(
                        C900="INSUMO",
                                        IFERROR(
                                            IF(
                                                INDEX(
                                                    Insumos!C:C,
                                                    MATCH(
                                                        A900&amp;B900,
                                                        Insumos!I:I,
                                                        0)
                                                )="Terceirizados",
                                                INDEX(
                                                    Insumos!F:F,
                                                    MATCH(
                                                        A900&amp;B900,
                                                        Insumos!I:I,
                                                        0)
                                                ),
                                                0
                                            ),
                                            "Não encontrado"),
                                        IFERROR(
                                            INDEX(S:S,
                                                MATCH(
                                                    A900&amp;B900,AG:AG,
                                                    0)
                                            ),
                                            "Não encontrado")
                                    )</f>
        <v>0</v>
      </c>
      <c r="S900" s="72">
        <f>R900*G900/1</f>
        <v>0</v>
      </c>
      <c r="T900" s="72">
        <f>IF(
                        C900="INSUMO",
                                        IFERROR(
                                            IF(
                                                INDEX(
                                                    Insumos!C:C,
                                                    MATCH(
                                                        A900&amp;B900,
                                                        Insumos!I:I,
                                                        0)
                                                )="Comissionamento",
                                                INDEX(
                                                    Insumos!F:F,
                                                    MATCH(
                                                        A900&amp;B900,
                                                        Insumos!I:I,
                                                        0)
                                                ),
                                                0
                                            ),
                                            "Não encontrado"),
                                        IFERROR(
                                            INDEX(U:U,
                                                MATCH(
                                                    A900&amp;B900,AG:AG,
                                                    0)
                                            ),
                                            "Não encontrado")
                                    )</f>
        <v>0</v>
      </c>
      <c r="U900" s="72">
        <f>T900*G900/1</f>
        <v>0</v>
      </c>
      <c r="V900" s="72">
        <f>IF(
                        C900="INSUMO",
                                        IFERROR(
                                            IF(
                                                INDEX(
                                                    Insumos!C:C,
                                                    MATCH(
                                                        A900&amp;B900,
                                                        Insumos!I:I,
                                                        0)
                                                )="Verba",
                                                INDEX(
                                                    Insumos!F:F,
                                                    MATCH(
                                                        A900&amp;B900,
                                                        Insumos!I:I,
                                                        0)
                                                ),
                                                0
                                            ),
                                            "Não encontrado"),
                                        IFERROR(
                                            INDEX(W:W,
                                                MATCH(
                                                    A900&amp;B900,AG:AG,
                                                    0)
                                            ),
                                            "Não encontrado")
                                    )</f>
        <v>0</v>
      </c>
      <c r="W900" s="72">
        <f>V900*G900/1</f>
        <v>0</v>
      </c>
      <c r="X900" s="72">
        <f>IF(
                        C900="INSUMO",
                                        IFERROR(
                                            IF(
                                                INDEX(
                                                    Insumos!C:C,
                                                    MATCH(
                                                        A900&amp;B900,
                                                        Insumos!I:I,
                                                        0)
                                                )="Outro",
                                                INDEX(
                                                    Insumos!F:F,
                                                    MATCH(
                                                        A900&amp;B900,
                                                        Insumos!I:I,
                                                        0)
                                                ),
                                                0
                                            ),
                                            "Não encontrado"),
                                        IFERROR(
                                            INDEX(Y:Y,
                                                MATCH(
                                                    A900&amp;B900,AG:AG,
                                                    0)
                                            ),
                                            "Não encontrado")
                                    )</f>
        <v>0</v>
      </c>
      <c r="Y900" s="72">
        <f>X900*G900/1</f>
        <v>0</v>
      </c>
      <c r="Z900" s="72">
        <f>IF(
                            C900="INSUMO",
                            IFERROR(
                                INDEX(
                                    Insumos!F:F,
                                    MATCH(
                                        A900&amp;B900,
                                        Insumos!I:I,
                                        0)
                                ),
                                "Não encontrado"),
                            IFERROR(
                                INDEX(AA:AA,
                                    MATCH(
                                        A900&amp;B900,AG:AG,
                                        0)
                                ),
                                "Não encontrado")
                        )</f>
        <v>21483.17</v>
      </c>
      <c r="AA900" s="72">
        <f>G900*Z900</f>
        <v>1.3749228799999997</v>
      </c>
      <c r="AB900" s="73"/>
      <c r="AC900" s="73"/>
      <c r="AD900" s="70" t="s">
        <v>39</v>
      </c>
      <c r="AE900" s="74"/>
      <c r="AF900" s="74"/>
    </row>
    <row r="901" spans="1:33" x14ac:dyDescent="0.25">
      <c r="A901" s="136" t="s">
        <v>908</v>
      </c>
      <c r="B901" s="51" t="s">
        <v>38</v>
      </c>
      <c r="C901" s="52" t="s">
        <v>39</v>
      </c>
      <c r="D901" s="53" t="s">
        <v>40</v>
      </c>
      <c r="E901" s="53" t="s">
        <v>909</v>
      </c>
      <c r="F901" s="54" t="s">
        <v>90</v>
      </c>
      <c r="G901" s="55"/>
      <c r="H901" s="56"/>
      <c r="I901" s="56">
        <f>SUM(I902:I902)</f>
        <v>0</v>
      </c>
      <c r="J901" s="56"/>
      <c r="K901" s="56">
        <f>SUM(K902:K902)</f>
        <v>2.125</v>
      </c>
      <c r="L901" s="56"/>
      <c r="M901" s="56">
        <f>SUM(M902:M902)</f>
        <v>0</v>
      </c>
      <c r="N901" s="56"/>
      <c r="O901" s="56">
        <f>SUM(O902:O902)</f>
        <v>0</v>
      </c>
      <c r="P901" s="56"/>
      <c r="Q901" s="56">
        <f>SUM(Q902:Q902)</f>
        <v>0</v>
      </c>
      <c r="R901" s="56"/>
      <c r="S901" s="56">
        <f>SUM(S902:S902)</f>
        <v>0</v>
      </c>
      <c r="T901" s="56"/>
      <c r="U901" s="56">
        <f>SUM(U902:U902)</f>
        <v>0</v>
      </c>
      <c r="V901" s="56"/>
      <c r="W901" s="56">
        <f>SUM(W902:W902)</f>
        <v>0</v>
      </c>
      <c r="X901" s="56"/>
      <c r="Y901" s="56">
        <f>SUM(Y902:Y902)</f>
        <v>2.125</v>
      </c>
      <c r="Z901" s="56"/>
      <c r="AA901" s="56">
        <f>SUM(AA902:AA902)</f>
        <v>2.125</v>
      </c>
      <c r="AB901" s="57" t="s">
        <v>39</v>
      </c>
      <c r="AC901" s="57"/>
      <c r="AD901" s="53" t="s">
        <v>39</v>
      </c>
      <c r="AE901" s="58" t="s">
        <v>39</v>
      </c>
      <c r="AF901" s="58" t="s">
        <v>845</v>
      </c>
      <c r="AG901" t="str">
        <f>A901&amp;B901&amp;C901</f>
        <v>89224SINAPI</v>
      </c>
    </row>
    <row r="902" spans="1:33" x14ac:dyDescent="0.25">
      <c r="A902" s="137" t="s">
        <v>856</v>
      </c>
      <c r="B902" s="68" t="s">
        <v>38</v>
      </c>
      <c r="C902" s="69" t="s">
        <v>45</v>
      </c>
      <c r="D902" s="70" t="s">
        <v>40</v>
      </c>
      <c r="E902" s="70" t="s">
        <v>857</v>
      </c>
      <c r="F902" s="71" t="s">
        <v>858</v>
      </c>
      <c r="G902" s="71">
        <v>2.5</v>
      </c>
      <c r="H902" s="72">
        <f>IF(
                        C902="INSUMO",
                                        IFERROR(
                                            IF(
                                                INDEX(
                                                    Insumos!C:C,
                                                    MATCH(
                                                        A902&amp;B902,
                                                        Insumos!I:I,
                                                        0)
                                                )="Material",
                                                INDEX(
                                                    Insumos!F:F,
                                                    MATCH(
                                                        A902&amp;B902,
                                                        Insumos!I:I,
                                                        0)
                                                ),
                                                0
                                            ),
                                            "Não encontrado"),
                                        IFERROR(
                                            INDEX(I:I,
                                                MATCH(
                                                    A902&amp;B902,AG:AG,
                                                    0)
                                            ),
                                            "Não encontrado")
                                    )</f>
        <v>0</v>
      </c>
      <c r="I902" s="72">
        <f>H902*G902/1</f>
        <v>0</v>
      </c>
      <c r="J902" s="72">
        <f>T902 + N902 + L902 + X902 + R902 + P902 + V902</f>
        <v>0.85</v>
      </c>
      <c r="K902" s="72">
        <f>U902 + O902 + M902 + Y902 + S902 + Q902 + W902</f>
        <v>2.125</v>
      </c>
      <c r="L902" s="72">
        <f>IF(
                        C902="INSUMO",
                                        IFERROR(
                                            IF(
                                                INDEX(
                                                    Insumos!C:C,
                                                    MATCH(
                                                        A902&amp;B902,
                                                        Insumos!I:I,
                                                        0)
                                                )="Mao_obra",
                                                INDEX(
                                                    Insumos!F:F,
                                                    MATCH(
                                                        A902&amp;B902,
                                                        Insumos!I:I,
                                                        0)
                                                ),
                                                0
                                            ),
                                            "Não encontrado"),
                                        IFERROR(
                                            INDEX(M:M,
                                                MATCH(
                                                    A902&amp;B902,AG:AG,
                                                    0)
                                            ),
                                            "Não encontrado")
                                    )</f>
        <v>0</v>
      </c>
      <c r="M902" s="72">
        <f>L902*G902/1</f>
        <v>0</v>
      </c>
      <c r="N902" s="72">
        <f>IF(
                        C902="INSUMO",
                                        IFERROR(
                                            IF(
                                                INDEX(
                                                    Insumos!C:C,
                                                    MATCH(
                                                        A902&amp;B902,
                                                        Insumos!I:I,
                                                        0)
                                                )="Equipamento",
                                                INDEX(
                                                    Insumos!F:F,
                                                    MATCH(
                                                        A902&amp;B902,
                                                        Insumos!I:I,
                                                        0)
                                                ),
                                                0
                                            ),
                                            "Não encontrado"),
                                        IFERROR(
                                            INDEX(O:O,
                                                MATCH(
                                                    A902&amp;B902,AG:AG,
                                                    0)
                                            ),
                                            "Não encontrado")
                                    )</f>
        <v>0</v>
      </c>
      <c r="O902" s="72">
        <f>N902*G902/1</f>
        <v>0</v>
      </c>
      <c r="P902" s="72">
        <f>IF(
                        C902="INSUMO",
                                        IFERROR(
                                            IF(
                                                INDEX(
                                                    Insumos!C:C,
                                                    MATCH(
                                                        A902&amp;B902,
                                                        Insumos!I:I,
                                                        0)
                                                )="Transporte",
                                                INDEX(
                                                    Insumos!F:F,
                                                    MATCH(
                                                        A902&amp;B902,
                                                        Insumos!I:I,
                                                        0)
                                                ),
                                                0
                                            ),
                                            "Não encontrado"),
                                        IFERROR(
                                            INDEX(Q:Q,
                                                MATCH(
                                                    A902&amp;B902,AG:AG,
                                                    0)
                                            ),
                                            "Não encontrado")
                                    )</f>
        <v>0</v>
      </c>
      <c r="Q902" s="72">
        <f>P902*G902/1</f>
        <v>0</v>
      </c>
      <c r="R902" s="72">
        <f>IF(
                        C902="INSUMO",
                                        IFERROR(
                                            IF(
                                                INDEX(
                                                    Insumos!C:C,
                                                    MATCH(
                                                        A902&amp;B902,
                                                        Insumos!I:I,
                                                        0)
                                                )="Terceirizados",
                                                INDEX(
                                                    Insumos!F:F,
                                                    MATCH(
                                                        A902&amp;B902,
                                                        Insumos!I:I,
                                                        0)
                                                ),
                                                0
                                            ),
                                            "Não encontrado"),
                                        IFERROR(
                                            INDEX(S:S,
                                                MATCH(
                                                    A902&amp;B902,AG:AG,
                                                    0)
                                            ),
                                            "Não encontrado")
                                    )</f>
        <v>0</v>
      </c>
      <c r="S902" s="72">
        <f>R902*G902/1</f>
        <v>0</v>
      </c>
      <c r="T902" s="72">
        <f>IF(
                        C902="INSUMO",
                                        IFERROR(
                                            IF(
                                                INDEX(
                                                    Insumos!C:C,
                                                    MATCH(
                                                        A902&amp;B902,
                                                        Insumos!I:I,
                                                        0)
                                                )="Comissionamento",
                                                INDEX(
                                                    Insumos!F:F,
                                                    MATCH(
                                                        A902&amp;B902,
                                                        Insumos!I:I,
                                                        0)
                                                ),
                                                0
                                            ),
                                            "Não encontrado"),
                                        IFERROR(
                                            INDEX(U:U,
                                                MATCH(
                                                    A902&amp;B902,AG:AG,
                                                    0)
                                            ),
                                            "Não encontrado")
                                    )</f>
        <v>0</v>
      </c>
      <c r="U902" s="72">
        <f>T902*G902/1</f>
        <v>0</v>
      </c>
      <c r="V902" s="72">
        <f>IF(
                        C902="INSUMO",
                                        IFERROR(
                                            IF(
                                                INDEX(
                                                    Insumos!C:C,
                                                    MATCH(
                                                        A902&amp;B902,
                                                        Insumos!I:I,
                                                        0)
                                                )="Verba",
                                                INDEX(
                                                    Insumos!F:F,
                                                    MATCH(
                                                        A902&amp;B902,
                                                        Insumos!I:I,
                                                        0)
                                                ),
                                                0
                                            ),
                                            "Não encontrado"),
                                        IFERROR(
                                            INDEX(W:W,
                                                MATCH(
                                                    A902&amp;B902,AG:AG,
                                                    0)
                                            ),
                                            "Não encontrado")
                                    )</f>
        <v>0</v>
      </c>
      <c r="W902" s="72">
        <f>V902*G902/1</f>
        <v>0</v>
      </c>
      <c r="X902" s="72">
        <f>IF(
                        C902="INSUMO",
                                        IFERROR(
                                            IF(
                                                INDEX(
                                                    Insumos!C:C,
                                                    MATCH(
                                                        A902&amp;B902,
                                                        Insumos!I:I,
                                                        0)
                                                )="Outro",
                                                INDEX(
                                                    Insumos!F:F,
                                                    MATCH(
                                                        A902&amp;B902,
                                                        Insumos!I:I,
                                                        0)
                                                ),
                                                0
                                            ),
                                            "Não encontrado"),
                                        IFERROR(
                                            INDEX(Y:Y,
                                                MATCH(
                                                    A902&amp;B902,AG:AG,
                                                    0)
                                            ),
                                            "Não encontrado")
                                    )</f>
        <v>0.85</v>
      </c>
      <c r="Y902" s="72">
        <f>X902*G902/1</f>
        <v>2.125</v>
      </c>
      <c r="Z902" s="72">
        <f>IF(
                            C902="INSUMO",
                            IFERROR(
                                INDEX(
                                    Insumos!F:F,
                                    MATCH(
                                        A902&amp;B902,
                                        Insumos!I:I,
                                        0)
                                ),
                                "Não encontrado"),
                            IFERROR(
                                INDEX(AA:AA,
                                    MATCH(
                                        A902&amp;B902,AG:AG,
                                        0)
                                ),
                                "Não encontrado")
                        )</f>
        <v>0.85</v>
      </c>
      <c r="AA902" s="72">
        <f>G902*Z902</f>
        <v>2.125</v>
      </c>
      <c r="AB902" s="73"/>
      <c r="AC902" s="73"/>
      <c r="AD902" s="70" t="s">
        <v>39</v>
      </c>
      <c r="AE902" s="74"/>
      <c r="AF902" s="74"/>
    </row>
    <row r="903" spans="1:33" x14ac:dyDescent="0.25">
      <c r="A903" s="136" t="s">
        <v>910</v>
      </c>
      <c r="B903" s="51" t="s">
        <v>38</v>
      </c>
      <c r="C903" s="52" t="s">
        <v>39</v>
      </c>
      <c r="D903" s="53" t="s">
        <v>40</v>
      </c>
      <c r="E903" s="53" t="s">
        <v>911</v>
      </c>
      <c r="F903" s="54" t="s">
        <v>90</v>
      </c>
      <c r="G903" s="55"/>
      <c r="H903" s="56"/>
      <c r="I903" s="56">
        <f>SUM(I904:I904)</f>
        <v>0</v>
      </c>
      <c r="J903" s="56"/>
      <c r="K903" s="56">
        <f>SUM(K904:K904)</f>
        <v>1.5038218999999997</v>
      </c>
      <c r="L903" s="56"/>
      <c r="M903" s="56">
        <f>SUM(M904:M904)</f>
        <v>0</v>
      </c>
      <c r="N903" s="56"/>
      <c r="O903" s="56">
        <f>SUM(O904:O904)</f>
        <v>1.5038218999999997</v>
      </c>
      <c r="P903" s="56"/>
      <c r="Q903" s="56">
        <f>SUM(Q904:Q904)</f>
        <v>0</v>
      </c>
      <c r="R903" s="56"/>
      <c r="S903" s="56">
        <f>SUM(S904:S904)</f>
        <v>0</v>
      </c>
      <c r="T903" s="56"/>
      <c r="U903" s="56">
        <f>SUM(U904:U904)</f>
        <v>0</v>
      </c>
      <c r="V903" s="56"/>
      <c r="W903" s="56">
        <f>SUM(W904:W904)</f>
        <v>0</v>
      </c>
      <c r="X903" s="56"/>
      <c r="Y903" s="56">
        <f>SUM(Y904:Y904)</f>
        <v>0</v>
      </c>
      <c r="Z903" s="56"/>
      <c r="AA903" s="56">
        <f>SUM(AA904:AA904)</f>
        <v>1.5038218999999997</v>
      </c>
      <c r="AB903" s="57" t="s">
        <v>39</v>
      </c>
      <c r="AC903" s="57"/>
      <c r="AD903" s="53" t="s">
        <v>39</v>
      </c>
      <c r="AE903" s="58" t="s">
        <v>39</v>
      </c>
      <c r="AF903" s="58" t="s">
        <v>845</v>
      </c>
      <c r="AG903" t="str">
        <f>A903&amp;B903&amp;C903</f>
        <v>89223SINAPI</v>
      </c>
    </row>
    <row r="904" spans="1:33" x14ac:dyDescent="0.25">
      <c r="A904" s="137" t="s">
        <v>916</v>
      </c>
      <c r="B904" s="68" t="s">
        <v>38</v>
      </c>
      <c r="C904" s="69" t="s">
        <v>45</v>
      </c>
      <c r="D904" s="70" t="s">
        <v>40</v>
      </c>
      <c r="E904" s="70" t="s">
        <v>917</v>
      </c>
      <c r="F904" s="71" t="s">
        <v>78</v>
      </c>
      <c r="G904" s="71">
        <v>6.9999999999999994E-5</v>
      </c>
      <c r="H904" s="72">
        <f>IF(
                        C904="INSUMO",
                                        IFERROR(
                                            IF(
                                                INDEX(
                                                    Insumos!C:C,
                                                    MATCH(
                                                        A904&amp;B904,
                                                        Insumos!I:I,
                                                        0)
                                                )="Material",
                                                INDEX(
                                                    Insumos!F:F,
                                                    MATCH(
                                                        A904&amp;B904,
                                                        Insumos!I:I,
                                                        0)
                                                ),
                                                0
                                            ),
                                            "Não encontrado"),
                                        IFERROR(
                                            INDEX(I:I,
                                                MATCH(
                                                    A904&amp;B904,AG:AG,
                                                    0)
                                            ),
                                            "Não encontrado")
                                    )</f>
        <v>0</v>
      </c>
      <c r="I904" s="72">
        <f>H904*G904/1</f>
        <v>0</v>
      </c>
      <c r="J904" s="72">
        <f>T904 + N904 + L904 + X904 + R904 + P904 + V904</f>
        <v>21483.17</v>
      </c>
      <c r="K904" s="72">
        <f>U904 + O904 + M904 + Y904 + S904 + Q904 + W904</f>
        <v>1.5038218999999997</v>
      </c>
      <c r="L904" s="72">
        <f>IF(
                        C904="INSUMO",
                                        IFERROR(
                                            IF(
                                                INDEX(
                                                    Insumos!C:C,
                                                    MATCH(
                                                        A904&amp;B904,
                                                        Insumos!I:I,
                                                        0)
                                                )="Mao_obra",
                                                INDEX(
                                                    Insumos!F:F,
                                                    MATCH(
                                                        A904&amp;B904,
                                                        Insumos!I:I,
                                                        0)
                                                ),
                                                0
                                            ),
                                            "Não encontrado"),
                                        IFERROR(
                                            INDEX(M:M,
                                                MATCH(
                                                    A904&amp;B904,AG:AG,
                                                    0)
                                            ),
                                            "Não encontrado")
                                    )</f>
        <v>0</v>
      </c>
      <c r="M904" s="72">
        <f>L904*G904/1</f>
        <v>0</v>
      </c>
      <c r="N904" s="72">
        <f>IF(
                        C904="INSUMO",
                                        IFERROR(
                                            IF(
                                                INDEX(
                                                    Insumos!C:C,
                                                    MATCH(
                                                        A904&amp;B904,
                                                        Insumos!I:I,
                                                        0)
                                                )="Equipamento",
                                                INDEX(
                                                    Insumos!F:F,
                                                    MATCH(
                                                        A904&amp;B904,
                                                        Insumos!I:I,
                                                        0)
                                                ),
                                                0
                                            ),
                                            "Não encontrado"),
                                        IFERROR(
                                            INDEX(O:O,
                                                MATCH(
                                                    A904&amp;B904,AG:AG,
                                                    0)
                                            ),
                                            "Não encontrado")
                                    )</f>
        <v>21483.17</v>
      </c>
      <c r="O904" s="72">
        <f>N904*G904/1</f>
        <v>1.5038218999999997</v>
      </c>
      <c r="P904" s="72">
        <f>IF(
                        C904="INSUMO",
                                        IFERROR(
                                            IF(
                                                INDEX(
                                                    Insumos!C:C,
                                                    MATCH(
                                                        A904&amp;B904,
                                                        Insumos!I:I,
                                                        0)
                                                )="Transporte",
                                                INDEX(
                                                    Insumos!F:F,
                                                    MATCH(
                                                        A904&amp;B904,
                                                        Insumos!I:I,
                                                        0)
                                                ),
                                                0
                                            ),
                                            "Não encontrado"),
                                        IFERROR(
                                            INDEX(Q:Q,
                                                MATCH(
                                                    A904&amp;B904,AG:AG,
                                                    0)
                                            ),
                                            "Não encontrado")
                                    )</f>
        <v>0</v>
      </c>
      <c r="Q904" s="72">
        <f>P904*G904/1</f>
        <v>0</v>
      </c>
      <c r="R904" s="72">
        <f>IF(
                        C904="INSUMO",
                                        IFERROR(
                                            IF(
                                                INDEX(
                                                    Insumos!C:C,
                                                    MATCH(
                                                        A904&amp;B904,
                                                        Insumos!I:I,
                                                        0)
                                                )="Terceirizados",
                                                INDEX(
                                                    Insumos!F:F,
                                                    MATCH(
                                                        A904&amp;B904,
                                                        Insumos!I:I,
                                                        0)
                                                ),
                                                0
                                            ),
                                            "Não encontrado"),
                                        IFERROR(
                                            INDEX(S:S,
                                                MATCH(
                                                    A904&amp;B904,AG:AG,
                                                    0)
                                            ),
                                            "Não encontrado")
                                    )</f>
        <v>0</v>
      </c>
      <c r="S904" s="72">
        <f>R904*G904/1</f>
        <v>0</v>
      </c>
      <c r="T904" s="72">
        <f>IF(
                        C904="INSUMO",
                                        IFERROR(
                                            IF(
                                                INDEX(
                                                    Insumos!C:C,
                                                    MATCH(
                                                        A904&amp;B904,
                                                        Insumos!I:I,
                                                        0)
                                                )="Comissionamento",
                                                INDEX(
                                                    Insumos!F:F,
                                                    MATCH(
                                                        A904&amp;B904,
                                                        Insumos!I:I,
                                                        0)
                                                ),
                                                0
                                            ),
                                            "Não encontrado"),
                                        IFERROR(
                                            INDEX(U:U,
                                                MATCH(
                                                    A904&amp;B904,AG:AG,
                                                    0)
                                            ),
                                            "Não encontrado")
                                    )</f>
        <v>0</v>
      </c>
      <c r="U904" s="72">
        <f>T904*G904/1</f>
        <v>0</v>
      </c>
      <c r="V904" s="72">
        <f>IF(
                        C904="INSUMO",
                                        IFERROR(
                                            IF(
                                                INDEX(
                                                    Insumos!C:C,
                                                    MATCH(
                                                        A904&amp;B904,
                                                        Insumos!I:I,
                                                        0)
                                                )="Verba",
                                                INDEX(
                                                    Insumos!F:F,
                                                    MATCH(
                                                        A904&amp;B904,
                                                        Insumos!I:I,
                                                        0)
                                                ),
                                                0
                                            ),
                                            "Não encontrado"),
                                        IFERROR(
                                            INDEX(W:W,
                                                MATCH(
                                                    A904&amp;B904,AG:AG,
                                                    0)
                                            ),
                                            "Não encontrado")
                                    )</f>
        <v>0</v>
      </c>
      <c r="W904" s="72">
        <f>V904*G904/1</f>
        <v>0</v>
      </c>
      <c r="X904" s="72">
        <f>IF(
                        C904="INSUMO",
                                        IFERROR(
                                            IF(
                                                INDEX(
                                                    Insumos!C:C,
                                                    MATCH(
                                                        A904&amp;B904,
                                                        Insumos!I:I,
                                                        0)
                                                )="Outro",
                                                INDEX(
                                                    Insumos!F:F,
                                                    MATCH(
                                                        A904&amp;B904,
                                                        Insumos!I:I,
                                                        0)
                                                ),
                                                0
                                            ),
                                            "Não encontrado"),
                                        IFERROR(
                                            INDEX(Y:Y,
                                                MATCH(
                                                    A904&amp;B904,AG:AG,
                                                    0)
                                            ),
                                            "Não encontrado")
                                    )</f>
        <v>0</v>
      </c>
      <c r="Y904" s="72">
        <f>X904*G904/1</f>
        <v>0</v>
      </c>
      <c r="Z904" s="72">
        <f>IF(
                            C904="INSUMO",
                            IFERROR(
                                INDEX(
                                    Insumos!F:F,
                                    MATCH(
                                        A904&amp;B904,
                                        Insumos!I:I,
                                        0)
                                ),
                                "Não encontrado"),
                            IFERROR(
                                INDEX(AA:AA,
                                    MATCH(
                                        A904&amp;B904,AG:AG,
                                        0)
                                ),
                                "Não encontrado")
                        )</f>
        <v>21483.17</v>
      </c>
      <c r="AA904" s="72">
        <f>G904*Z904</f>
        <v>1.5038218999999997</v>
      </c>
      <c r="AB904" s="73"/>
      <c r="AC904" s="73"/>
      <c r="AD904" s="70" t="s">
        <v>39</v>
      </c>
      <c r="AE904" s="74"/>
      <c r="AF904" s="74"/>
    </row>
    <row r="905" spans="1:33" x14ac:dyDescent="0.25">
      <c r="A905" s="136" t="s">
        <v>912</v>
      </c>
      <c r="B905" s="51" t="s">
        <v>38</v>
      </c>
      <c r="C905" s="52" t="s">
        <v>39</v>
      </c>
      <c r="D905" s="53" t="s">
        <v>40</v>
      </c>
      <c r="E905" s="53" t="s">
        <v>913</v>
      </c>
      <c r="F905" s="54" t="s">
        <v>90</v>
      </c>
      <c r="G905" s="55"/>
      <c r="H905" s="56"/>
      <c r="I905" s="56">
        <f>SUM(I906:I906)</f>
        <v>0</v>
      </c>
      <c r="J905" s="56"/>
      <c r="K905" s="56">
        <f>SUM(K906:K906)</f>
        <v>0.27813569999999999</v>
      </c>
      <c r="L905" s="56"/>
      <c r="M905" s="56">
        <f>SUM(M906:M906)</f>
        <v>0.27813569999999999</v>
      </c>
      <c r="N905" s="56"/>
      <c r="O905" s="56">
        <f>SUM(O906:O906)</f>
        <v>0</v>
      </c>
      <c r="P905" s="56"/>
      <c r="Q905" s="56">
        <f>SUM(Q906:Q906)</f>
        <v>0</v>
      </c>
      <c r="R905" s="56"/>
      <c r="S905" s="56">
        <f>SUM(S906:S906)</f>
        <v>0</v>
      </c>
      <c r="T905" s="56"/>
      <c r="U905" s="56">
        <f>SUM(U906:U906)</f>
        <v>0</v>
      </c>
      <c r="V905" s="56"/>
      <c r="W905" s="56">
        <f>SUM(W906:W906)</f>
        <v>0</v>
      </c>
      <c r="X905" s="56"/>
      <c r="Y905" s="56">
        <f>SUM(Y906:Y906)</f>
        <v>0</v>
      </c>
      <c r="Z905" s="56"/>
      <c r="AA905" s="56">
        <f>SUM(AA906:AA906)</f>
        <v>0.27813569999999999</v>
      </c>
      <c r="AB905" s="57" t="s">
        <v>39</v>
      </c>
      <c r="AC905" s="57"/>
      <c r="AD905" s="53" t="s">
        <v>39</v>
      </c>
      <c r="AE905" s="58" t="s">
        <v>39</v>
      </c>
      <c r="AF905" s="58" t="s">
        <v>43</v>
      </c>
      <c r="AG905" t="str">
        <f>A905&amp;B905&amp;C905</f>
        <v>95389SINAPI</v>
      </c>
    </row>
    <row r="906" spans="1:33" x14ac:dyDescent="0.25">
      <c r="A906" s="137" t="s">
        <v>914</v>
      </c>
      <c r="B906" s="68" t="s">
        <v>38</v>
      </c>
      <c r="C906" s="69" t="s">
        <v>45</v>
      </c>
      <c r="D906" s="70" t="s">
        <v>40</v>
      </c>
      <c r="E906" s="70" t="s">
        <v>915</v>
      </c>
      <c r="F906" s="71" t="s">
        <v>90</v>
      </c>
      <c r="G906" s="71">
        <v>8.3099999999999997E-3</v>
      </c>
      <c r="H906" s="72">
        <f>IF(
                        C906="INSUMO",
                                        IFERROR(
                                            IF(
                                                INDEX(
                                                    Insumos!C:C,
                                                    MATCH(
                                                        A906&amp;B906,
                                                        Insumos!I:I,
                                                        0)
                                                )="Material",
                                                INDEX(
                                                    Insumos!F:F,
                                                    MATCH(
                                                        A906&amp;B906,
                                                        Insumos!I:I,
                                                        0)
                                                ),
                                                0
                                            ),
                                            "Não encontrado"),
                                        IFERROR(
                                            INDEX(I:I,
                                                MATCH(
                                                    A906&amp;B906,AG:AG,
                                                    0)
                                            ),
                                            "Não encontrado")
                                    )</f>
        <v>0</v>
      </c>
      <c r="I906" s="72">
        <f>H906*G906/1</f>
        <v>0</v>
      </c>
      <c r="J906" s="72">
        <f>T906 + N906 + L906 + X906 + R906 + P906 + V906</f>
        <v>33.47</v>
      </c>
      <c r="K906" s="72">
        <f>U906 + O906 + M906 + Y906 + S906 + Q906 + W906</f>
        <v>0.27813569999999999</v>
      </c>
      <c r="L906" s="72">
        <f>IF(
                        C906="INSUMO",
                                        IFERROR(
                                            IF(
                                                INDEX(
                                                    Insumos!C:C,
                                                    MATCH(
                                                        A906&amp;B906,
                                                        Insumos!I:I,
                                                        0)
                                                )="Mao_obra",
                                                INDEX(
                                                    Insumos!F:F,
                                                    MATCH(
                                                        A906&amp;B906,
                                                        Insumos!I:I,
                                                        0)
                                                ),
                                                0
                                            ),
                                            "Não encontrado"),
                                        IFERROR(
                                            INDEX(M:M,
                                                MATCH(
                                                    A906&amp;B906,AG:AG,
                                                    0)
                                            ),
                                            "Não encontrado")
                                    )</f>
        <v>33.47</v>
      </c>
      <c r="M906" s="72">
        <f>L906*G906/1</f>
        <v>0.27813569999999999</v>
      </c>
      <c r="N906" s="72">
        <f>IF(
                        C906="INSUMO",
                                        IFERROR(
                                            IF(
                                                INDEX(
                                                    Insumos!C:C,
                                                    MATCH(
                                                        A906&amp;B906,
                                                        Insumos!I:I,
                                                        0)
                                                )="Equipamento",
                                                INDEX(
                                                    Insumos!F:F,
                                                    MATCH(
                                                        A906&amp;B906,
                                                        Insumos!I:I,
                                                        0)
                                                ),
                                                0
                                            ),
                                            "Não encontrado"),
                                        IFERROR(
                                            INDEX(O:O,
                                                MATCH(
                                                    A906&amp;B906,AG:AG,
                                                    0)
                                            ),
                                            "Não encontrado")
                                    )</f>
        <v>0</v>
      </c>
      <c r="O906" s="72">
        <f>N906*G906/1</f>
        <v>0</v>
      </c>
      <c r="P906" s="72">
        <f>IF(
                        C906="INSUMO",
                                        IFERROR(
                                            IF(
                                                INDEX(
                                                    Insumos!C:C,
                                                    MATCH(
                                                        A906&amp;B906,
                                                        Insumos!I:I,
                                                        0)
                                                )="Transporte",
                                                INDEX(
                                                    Insumos!F:F,
                                                    MATCH(
                                                        A906&amp;B906,
                                                        Insumos!I:I,
                                                        0)
                                                ),
                                                0
                                            ),
                                            "Não encontrado"),
                                        IFERROR(
                                            INDEX(Q:Q,
                                                MATCH(
                                                    A906&amp;B906,AG:AG,
                                                    0)
                                            ),
                                            "Não encontrado")
                                    )</f>
        <v>0</v>
      </c>
      <c r="Q906" s="72">
        <f>P906*G906/1</f>
        <v>0</v>
      </c>
      <c r="R906" s="72">
        <f>IF(
                        C906="INSUMO",
                                        IFERROR(
                                            IF(
                                                INDEX(
                                                    Insumos!C:C,
                                                    MATCH(
                                                        A906&amp;B906,
                                                        Insumos!I:I,
                                                        0)
                                                )="Terceirizados",
                                                INDEX(
                                                    Insumos!F:F,
                                                    MATCH(
                                                        A906&amp;B906,
                                                        Insumos!I:I,
                                                        0)
                                                ),
                                                0
                                            ),
                                            "Não encontrado"),
                                        IFERROR(
                                            INDEX(S:S,
                                                MATCH(
                                                    A906&amp;B906,AG:AG,
                                                    0)
                                            ),
                                            "Não encontrado")
                                    )</f>
        <v>0</v>
      </c>
      <c r="S906" s="72">
        <f>R906*G906/1</f>
        <v>0</v>
      </c>
      <c r="T906" s="72">
        <f>IF(
                        C906="INSUMO",
                                        IFERROR(
                                            IF(
                                                INDEX(
                                                    Insumos!C:C,
                                                    MATCH(
                                                        A906&amp;B906,
                                                        Insumos!I:I,
                                                        0)
                                                )="Comissionamento",
                                                INDEX(
                                                    Insumos!F:F,
                                                    MATCH(
                                                        A906&amp;B906,
                                                        Insumos!I:I,
                                                        0)
                                                ),
                                                0
                                            ),
                                            "Não encontrado"),
                                        IFERROR(
                                            INDEX(U:U,
                                                MATCH(
                                                    A906&amp;B906,AG:AG,
                                                    0)
                                            ),
                                            "Não encontrado")
                                    )</f>
        <v>0</v>
      </c>
      <c r="U906" s="72">
        <f>T906*G906/1</f>
        <v>0</v>
      </c>
      <c r="V906" s="72">
        <f>IF(
                        C906="INSUMO",
                                        IFERROR(
                                            IF(
                                                INDEX(
                                                    Insumos!C:C,
                                                    MATCH(
                                                        A906&amp;B906,
                                                        Insumos!I:I,
                                                        0)
                                                )="Verba",
                                                INDEX(
                                                    Insumos!F:F,
                                                    MATCH(
                                                        A906&amp;B906,
                                                        Insumos!I:I,
                                                        0)
                                                ),
                                                0
                                            ),
                                            "Não encontrado"),
                                        IFERROR(
                                            INDEX(W:W,
                                                MATCH(
                                                    A906&amp;B906,AG:AG,
                                                    0)
                                            ),
                                            "Não encontrado")
                                    )</f>
        <v>0</v>
      </c>
      <c r="W906" s="72">
        <f>V906*G906/1</f>
        <v>0</v>
      </c>
      <c r="X906" s="72">
        <f>IF(
                        C906="INSUMO",
                                        IFERROR(
                                            IF(
                                                INDEX(
                                                    Insumos!C:C,
                                                    MATCH(
                                                        A906&amp;B906,
                                                        Insumos!I:I,
                                                        0)
                                                )="Outro",
                                                INDEX(
                                                    Insumos!F:F,
                                                    MATCH(
                                                        A906&amp;B906,
                                                        Insumos!I:I,
                                                        0)
                                                ),
                                                0
                                            ),
                                            "Não encontrado"),
                                        IFERROR(
                                            INDEX(Y:Y,
                                                MATCH(
                                                    A906&amp;B906,AG:AG,
                                                    0)
                                            ),
                                            "Não encontrado")
                                    )</f>
        <v>0</v>
      </c>
      <c r="Y906" s="72">
        <f>X906*G906/1</f>
        <v>0</v>
      </c>
      <c r="Z906" s="72">
        <f>IF(
                            C906="INSUMO",
                            IFERROR(
                                INDEX(
                                    Insumos!F:F,
                                    MATCH(
                                        A906&amp;B906,
                                        Insumos!I:I,
                                        0)
                                ),
                                "Não encontrado"),
                            IFERROR(
                                INDEX(AA:AA,
                                    MATCH(
                                        A906&amp;B906,AG:AG,
                                        0)
                                ),
                                "Não encontrado")
                        )</f>
        <v>33.47</v>
      </c>
      <c r="AA906" s="72">
        <f>G906*Z906</f>
        <v>0.27813569999999999</v>
      </c>
      <c r="AB906" s="73"/>
      <c r="AC906" s="73"/>
      <c r="AD906" s="70" t="s">
        <v>39</v>
      </c>
      <c r="AE906" s="74"/>
      <c r="AF906" s="74"/>
    </row>
    <row r="907" spans="1:33" x14ac:dyDescent="0.25">
      <c r="A907" s="136" t="s">
        <v>189</v>
      </c>
      <c r="B907" s="51" t="s">
        <v>38</v>
      </c>
      <c r="C907" s="52" t="s">
        <v>39</v>
      </c>
      <c r="D907" s="53" t="s">
        <v>40</v>
      </c>
      <c r="E907" s="53" t="s">
        <v>190</v>
      </c>
      <c r="F907" s="54" t="s">
        <v>90</v>
      </c>
      <c r="G907" s="55"/>
      <c r="H907" s="56"/>
      <c r="I907" s="56">
        <f>SUM(I908:I915)</f>
        <v>0</v>
      </c>
      <c r="J907" s="56"/>
      <c r="K907" s="56">
        <f>SUM(K908:K915)</f>
        <v>30.794416399999999</v>
      </c>
      <c r="L907" s="56"/>
      <c r="M907" s="56">
        <f>SUM(M908:M915)</f>
        <v>25.694416399999998</v>
      </c>
      <c r="N907" s="56"/>
      <c r="O907" s="56">
        <f>SUM(O908:O915)</f>
        <v>0</v>
      </c>
      <c r="P907" s="56"/>
      <c r="Q907" s="56">
        <f>SUM(Q908:Q915)</f>
        <v>0</v>
      </c>
      <c r="R907" s="56"/>
      <c r="S907" s="56">
        <f>SUM(S908:S915)</f>
        <v>0</v>
      </c>
      <c r="T907" s="56"/>
      <c r="U907" s="56">
        <f>SUM(U908:U915)</f>
        <v>0</v>
      </c>
      <c r="V907" s="56"/>
      <c r="W907" s="56">
        <f>SUM(W908:W915)</f>
        <v>0</v>
      </c>
      <c r="X907" s="56"/>
      <c r="Y907" s="56">
        <f>SUM(Y908:Y915)</f>
        <v>5.0999999999999996</v>
      </c>
      <c r="Z907" s="56"/>
      <c r="AA907" s="56">
        <f>SUM(AA908:AA915)</f>
        <v>30.794416399999999</v>
      </c>
      <c r="AB907" s="57" t="s">
        <v>39</v>
      </c>
      <c r="AC907" s="57"/>
      <c r="AD907" s="53" t="s">
        <v>39</v>
      </c>
      <c r="AE907" s="58" t="s">
        <v>39</v>
      </c>
      <c r="AF907" s="58" t="s">
        <v>43</v>
      </c>
      <c r="AG907" t="str">
        <f>A907&amp;B907&amp;C907</f>
        <v>88247SINAPI</v>
      </c>
    </row>
    <row r="908" spans="1:33" x14ac:dyDescent="0.25">
      <c r="A908" s="137" t="s">
        <v>918</v>
      </c>
      <c r="B908" s="68" t="s">
        <v>38</v>
      </c>
      <c r="C908" s="69" t="s">
        <v>86</v>
      </c>
      <c r="D908" s="70" t="s">
        <v>40</v>
      </c>
      <c r="E908" s="70" t="s">
        <v>919</v>
      </c>
      <c r="F908" s="71" t="s">
        <v>90</v>
      </c>
      <c r="G908" s="71">
        <v>1</v>
      </c>
      <c r="H908" s="72">
        <f>IF(
                        C908="INSUMO",
                                        IFERROR(
                                            IF(
                                                INDEX(
                                                    Insumos!C:C,
                                                    MATCH(
                                                        A908&amp;B908,
                                                        Insumos!I:I,
                                                        0)
                                                )="Material",
                                                INDEX(
                                                    Insumos!F:F,
                                                    MATCH(
                                                        A908&amp;B908,
                                                        Insumos!I:I,
                                                        0)
                                                ),
                                                0
                                            ),
                                            "Não encontrado"),
                                        IFERROR(
                                            INDEX(I:I,
                                                MATCH(
                                                    A908&amp;B908,AG:AG,
                                                    0)
                                            ),
                                            "Não encontrado")
                                    )</f>
        <v>0</v>
      </c>
      <c r="I908" s="72">
        <f t="shared" ref="I908:I915" si="526">H908*G908/1</f>
        <v>0</v>
      </c>
      <c r="J908" s="72">
        <f t="shared" ref="J908:K915" si="527">T908 + N908 + L908 + X908 + R908 + P908 + V908</f>
        <v>0.92441639999999992</v>
      </c>
      <c r="K908" s="72">
        <f t="shared" si="527"/>
        <v>0.92441639999999992</v>
      </c>
      <c r="L908" s="72">
        <f>IF(
                        C908="INSUMO",
                                        IFERROR(
                                            IF(
                                                INDEX(
                                                    Insumos!C:C,
                                                    MATCH(
                                                        A908&amp;B908,
                                                        Insumos!I:I,
                                                        0)
                                                )="Mao_obra",
                                                INDEX(
                                                    Insumos!F:F,
                                                    MATCH(
                                                        A908&amp;B908,
                                                        Insumos!I:I,
                                                        0)
                                                ),
                                                0
                                            ),
                                            "Não encontrado"),
                                        IFERROR(
                                            INDEX(M:M,
                                                MATCH(
                                                    A908&amp;B908,AG:AG,
                                                    0)
                                            ),
                                            "Não encontrado")
                                    )</f>
        <v>0.92441639999999992</v>
      </c>
      <c r="M908" s="72">
        <f t="shared" ref="M908:M915" si="528">L908*G908/1</f>
        <v>0.92441639999999992</v>
      </c>
      <c r="N908" s="72">
        <f>IF(
                        C908="INSUMO",
                                        IFERROR(
                                            IF(
                                                INDEX(
                                                    Insumos!C:C,
                                                    MATCH(
                                                        A908&amp;B908,
                                                        Insumos!I:I,
                                                        0)
                                                )="Equipamento",
                                                INDEX(
                                                    Insumos!F:F,
                                                    MATCH(
                                                        A908&amp;B908,
                                                        Insumos!I:I,
                                                        0)
                                                ),
                                                0
                                            ),
                                            "Não encontrado"),
                                        IFERROR(
                                            INDEX(O:O,
                                                MATCH(
                                                    A908&amp;B908,AG:AG,
                                                    0)
                                            ),
                                            "Não encontrado")
                                    )</f>
        <v>0</v>
      </c>
      <c r="O908" s="72">
        <f t="shared" ref="O908:O915" si="529">N908*G908/1</f>
        <v>0</v>
      </c>
      <c r="P908" s="72">
        <f>IF(
                        C908="INSUMO",
                                        IFERROR(
                                            IF(
                                                INDEX(
                                                    Insumos!C:C,
                                                    MATCH(
                                                        A908&amp;B908,
                                                        Insumos!I:I,
                                                        0)
                                                )="Transporte",
                                                INDEX(
                                                    Insumos!F:F,
                                                    MATCH(
                                                        A908&amp;B908,
                                                        Insumos!I:I,
                                                        0)
                                                ),
                                                0
                                            ),
                                            "Não encontrado"),
                                        IFERROR(
                                            INDEX(Q:Q,
                                                MATCH(
                                                    A908&amp;B908,AG:AG,
                                                    0)
                                            ),
                                            "Não encontrado")
                                    )</f>
        <v>0</v>
      </c>
      <c r="Q908" s="72">
        <f t="shared" ref="Q908:Q915" si="530">P908*G908/1</f>
        <v>0</v>
      </c>
      <c r="R908" s="72">
        <f>IF(
                        C908="INSUMO",
                                        IFERROR(
                                            IF(
                                                INDEX(
                                                    Insumos!C:C,
                                                    MATCH(
                                                        A908&amp;B908,
                                                        Insumos!I:I,
                                                        0)
                                                )="Terceirizados",
                                                INDEX(
                                                    Insumos!F:F,
                                                    MATCH(
                                                        A908&amp;B908,
                                                        Insumos!I:I,
                                                        0)
                                                ),
                                                0
                                            ),
                                            "Não encontrado"),
                                        IFERROR(
                                            INDEX(S:S,
                                                MATCH(
                                                    A908&amp;B908,AG:AG,
                                                    0)
                                            ),
                                            "Não encontrado")
                                    )</f>
        <v>0</v>
      </c>
      <c r="S908" s="72">
        <f t="shared" ref="S908:S915" si="531">R908*G908/1</f>
        <v>0</v>
      </c>
      <c r="T908" s="72">
        <f>IF(
                        C908="INSUMO",
                                        IFERROR(
                                            IF(
                                                INDEX(
                                                    Insumos!C:C,
                                                    MATCH(
                                                        A908&amp;B908,
                                                        Insumos!I:I,
                                                        0)
                                                )="Comissionamento",
                                                INDEX(
                                                    Insumos!F:F,
                                                    MATCH(
                                                        A908&amp;B908,
                                                        Insumos!I:I,
                                                        0)
                                                ),
                                                0
                                            ),
                                            "Não encontrado"),
                                        IFERROR(
                                            INDEX(U:U,
                                                MATCH(
                                                    A908&amp;B908,AG:AG,
                                                    0)
                                            ),
                                            "Não encontrado")
                                    )</f>
        <v>0</v>
      </c>
      <c r="U908" s="72">
        <f t="shared" ref="U908:U915" si="532">T908*G908/1</f>
        <v>0</v>
      </c>
      <c r="V908" s="72">
        <f>IF(
                        C908="INSUMO",
                                        IFERROR(
                                            IF(
                                                INDEX(
                                                    Insumos!C:C,
                                                    MATCH(
                                                        A908&amp;B908,
                                                        Insumos!I:I,
                                                        0)
                                                )="Verba",
                                                INDEX(
                                                    Insumos!F:F,
                                                    MATCH(
                                                        A908&amp;B908,
                                                        Insumos!I:I,
                                                        0)
                                                ),
                                                0
                                            ),
                                            "Não encontrado"),
                                        IFERROR(
                                            INDEX(W:W,
                                                MATCH(
                                                    A908&amp;B908,AG:AG,
                                                    0)
                                            ),
                                            "Não encontrado")
                                    )</f>
        <v>0</v>
      </c>
      <c r="W908" s="72">
        <f t="shared" ref="W908:W915" si="533">V908*G908/1</f>
        <v>0</v>
      </c>
      <c r="X908" s="72">
        <f>IF(
                        C908="INSUMO",
                                        IFERROR(
                                            IF(
                                                INDEX(
                                                    Insumos!C:C,
                                                    MATCH(
                                                        A908&amp;B908,
                                                        Insumos!I:I,
                                                        0)
                                                )="Outro",
                                                INDEX(
                                                    Insumos!F:F,
                                                    MATCH(
                                                        A908&amp;B908,
                                                        Insumos!I:I,
                                                        0)
                                                ),
                                                0
                                            ),
                                            "Não encontrado"),
                                        IFERROR(
                                            INDEX(Y:Y,
                                                MATCH(
                                                    A908&amp;B908,AG:AG,
                                                    0)
                                            ),
                                            "Não encontrado")
                                    )</f>
        <v>0</v>
      </c>
      <c r="Y908" s="72">
        <f t="shared" ref="Y908:Y915" si="534">X908*G908/1</f>
        <v>0</v>
      </c>
      <c r="Z908" s="72">
        <f>IF(
                            C908="INSUMO",
                            IFERROR(
                                INDEX(
                                    Insumos!F:F,
                                    MATCH(
                                        A908&amp;B908,
                                        Insumos!I:I,
                                        0)
                                ),
                                "Não encontrado"),
                            IFERROR(
                                INDEX(AA:AA,
                                    MATCH(
                                        A908&amp;B908,AG:AG,
                                        0)
                                ),
                                "Não encontrado")
                        )</f>
        <v>0.92441639999999992</v>
      </c>
      <c r="AA908" s="72">
        <f t="shared" ref="AA908:AA915" si="535">G908*Z908</f>
        <v>0.92441639999999992</v>
      </c>
      <c r="AB908" s="73"/>
      <c r="AC908" s="73"/>
      <c r="AD908" s="70" t="s">
        <v>39</v>
      </c>
      <c r="AE908" s="74"/>
      <c r="AF908" s="74"/>
    </row>
    <row r="909" spans="1:33" x14ac:dyDescent="0.25">
      <c r="A909" s="138" t="s">
        <v>920</v>
      </c>
      <c r="B909" s="60" t="s">
        <v>38</v>
      </c>
      <c r="C909" s="61" t="s">
        <v>45</v>
      </c>
      <c r="D909" s="62" t="s">
        <v>40</v>
      </c>
      <c r="E909" s="62" t="s">
        <v>921</v>
      </c>
      <c r="F909" s="63" t="s">
        <v>90</v>
      </c>
      <c r="G909" s="63">
        <v>1</v>
      </c>
      <c r="H909" s="64">
        <f>IF(
                        C909="INSUMO",
                                        IFERROR(
                                            IF(
                                                INDEX(
                                                    Insumos!C:C,
                                                    MATCH(
                                                        A909&amp;B909,
                                                        Insumos!I:I,
                                                        0)
                                                )="Material",
                                                INDEX(
                                                    Insumos!F:F,
                                                    MATCH(
                                                        A909&amp;B909,
                                                        Insumos!I:I,
                                                        0)
                                                ),
                                                0
                                            ),
                                            "Não encontrado"),
                                        IFERROR(
                                            INDEX(I:I,
                                                MATCH(
                                                    A909&amp;B909,AG:AG,
                                                    0)
                                            ),
                                            "Não encontrado")
                                    )</f>
        <v>0</v>
      </c>
      <c r="I909" s="64">
        <f t="shared" si="526"/>
        <v>0</v>
      </c>
      <c r="J909" s="64">
        <f t="shared" si="527"/>
        <v>1.45</v>
      </c>
      <c r="K909" s="64">
        <f t="shared" si="527"/>
        <v>1.45</v>
      </c>
      <c r="L909" s="64">
        <f>IF(
                        C909="INSUMO",
                                        IFERROR(
                                            IF(
                                                INDEX(
                                                    Insumos!C:C,
                                                    MATCH(
                                                        A909&amp;B909,
                                                        Insumos!I:I,
                                                        0)
                                                )="Mao_obra",
                                                INDEX(
                                                    Insumos!F:F,
                                                    MATCH(
                                                        A909&amp;B909,
                                                        Insumos!I:I,
                                                        0)
                                                ),
                                                0
                                            ),
                                            "Não encontrado"),
                                        IFERROR(
                                            INDEX(M:M,
                                                MATCH(
                                                    A909&amp;B909,AG:AG,
                                                    0)
                                            ),
                                            "Não encontrado")
                                    )</f>
        <v>0</v>
      </c>
      <c r="M909" s="64">
        <f t="shared" si="528"/>
        <v>0</v>
      </c>
      <c r="N909" s="64">
        <f>IF(
                        C909="INSUMO",
                                        IFERROR(
                                            IF(
                                                INDEX(
                                                    Insumos!C:C,
                                                    MATCH(
                                                        A909&amp;B909,
                                                        Insumos!I:I,
                                                        0)
                                                )="Equipamento",
                                                INDEX(
                                                    Insumos!F:F,
                                                    MATCH(
                                                        A909&amp;B909,
                                                        Insumos!I:I,
                                                        0)
                                                ),
                                                0
                                            ),
                                            "Não encontrado"),
                                        IFERROR(
                                            INDEX(O:O,
                                                MATCH(
                                                    A909&amp;B909,AG:AG,
                                                    0)
                                            ),
                                            "Não encontrado")
                                    )</f>
        <v>0</v>
      </c>
      <c r="O909" s="64">
        <f t="shared" si="529"/>
        <v>0</v>
      </c>
      <c r="P909" s="64">
        <f>IF(
                        C909="INSUMO",
                                        IFERROR(
                                            IF(
                                                INDEX(
                                                    Insumos!C:C,
                                                    MATCH(
                                                        A909&amp;B909,
                                                        Insumos!I:I,
                                                        0)
                                                )="Transporte",
                                                INDEX(
                                                    Insumos!F:F,
                                                    MATCH(
                                                        A909&amp;B909,
                                                        Insumos!I:I,
                                                        0)
                                                ),
                                                0
                                            ),
                                            "Não encontrado"),
                                        IFERROR(
                                            INDEX(Q:Q,
                                                MATCH(
                                                    A909&amp;B909,AG:AG,
                                                    0)
                                            ),
                                            "Não encontrado")
                                    )</f>
        <v>0</v>
      </c>
      <c r="Q909" s="64">
        <f t="shared" si="530"/>
        <v>0</v>
      </c>
      <c r="R909" s="64">
        <f>IF(
                        C909="INSUMO",
                                        IFERROR(
                                            IF(
                                                INDEX(
                                                    Insumos!C:C,
                                                    MATCH(
                                                        A909&amp;B909,
                                                        Insumos!I:I,
                                                        0)
                                                )="Terceirizados",
                                                INDEX(
                                                    Insumos!F:F,
                                                    MATCH(
                                                        A909&amp;B909,
                                                        Insumos!I:I,
                                                        0)
                                                ),
                                                0
                                            ),
                                            "Não encontrado"),
                                        IFERROR(
                                            INDEX(S:S,
                                                MATCH(
                                                    A909&amp;B909,AG:AG,
                                                    0)
                                            ),
                                            "Não encontrado")
                                    )</f>
        <v>0</v>
      </c>
      <c r="S909" s="64">
        <f t="shared" si="531"/>
        <v>0</v>
      </c>
      <c r="T909" s="64">
        <f>IF(
                        C909="INSUMO",
                                        IFERROR(
                                            IF(
                                                INDEX(
                                                    Insumos!C:C,
                                                    MATCH(
                                                        A909&amp;B909,
                                                        Insumos!I:I,
                                                        0)
                                                )="Comissionamento",
                                                INDEX(
                                                    Insumos!F:F,
                                                    MATCH(
                                                        A909&amp;B909,
                                                        Insumos!I:I,
                                                        0)
                                                ),
                                                0
                                            ),
                                            "Não encontrado"),
                                        IFERROR(
                                            INDEX(U:U,
                                                MATCH(
                                                    A909&amp;B909,AG:AG,
                                                    0)
                                            ),
                                            "Não encontrado")
                                    )</f>
        <v>0</v>
      </c>
      <c r="U909" s="64">
        <f t="shared" si="532"/>
        <v>0</v>
      </c>
      <c r="V909" s="64">
        <f>IF(
                        C909="INSUMO",
                                        IFERROR(
                                            IF(
                                                INDEX(
                                                    Insumos!C:C,
                                                    MATCH(
                                                        A909&amp;B909,
                                                        Insumos!I:I,
                                                        0)
                                                )="Verba",
                                                INDEX(
                                                    Insumos!F:F,
                                                    MATCH(
                                                        A909&amp;B909,
                                                        Insumos!I:I,
                                                        0)
                                                ),
                                                0
                                            ),
                                            "Não encontrado"),
                                        IFERROR(
                                            INDEX(W:W,
                                                MATCH(
                                                    A909&amp;B909,AG:AG,
                                                    0)
                                            ),
                                            "Não encontrado")
                                    )</f>
        <v>0</v>
      </c>
      <c r="W909" s="64">
        <f t="shared" si="533"/>
        <v>0</v>
      </c>
      <c r="X909" s="64">
        <f>IF(
                        C909="INSUMO",
                                        IFERROR(
                                            IF(
                                                INDEX(
                                                    Insumos!C:C,
                                                    MATCH(
                                                        A909&amp;B909,
                                                        Insumos!I:I,
                                                        0)
                                                )="Outro",
                                                INDEX(
                                                    Insumos!F:F,
                                                    MATCH(
                                                        A909&amp;B909,
                                                        Insumos!I:I,
                                                        0)
                                                ),
                                                0
                                            ),
                                            "Não encontrado"),
                                        IFERROR(
                                            INDEX(Y:Y,
                                                MATCH(
                                                    A909&amp;B909,AG:AG,
                                                    0)
                                            ),
                                            "Não encontrado")
                                    )</f>
        <v>1.45</v>
      </c>
      <c r="Y909" s="64">
        <f t="shared" si="534"/>
        <v>1.45</v>
      </c>
      <c r="Z909" s="64">
        <f>IF(
                            C909="INSUMO",
                            IFERROR(
                                INDEX(
                                    Insumos!F:F,
                                    MATCH(
                                        A909&amp;B909,
                                        Insumos!I:I,
                                        0)
                                ),
                                "Não encontrado"),
                            IFERROR(
                                INDEX(AA:AA,
                                    MATCH(
                                        A909&amp;B909,AG:AG,
                                        0)
                                ),
                                "Não encontrado")
                        )</f>
        <v>1.45</v>
      </c>
      <c r="AA909" s="64">
        <f t="shared" si="535"/>
        <v>1.45</v>
      </c>
      <c r="AB909" s="65"/>
      <c r="AC909" s="65"/>
      <c r="AD909" s="62" t="s">
        <v>39</v>
      </c>
      <c r="AE909" s="66"/>
      <c r="AF909" s="66"/>
    </row>
    <row r="910" spans="1:33" x14ac:dyDescent="0.25">
      <c r="A910" s="137" t="s">
        <v>922</v>
      </c>
      <c r="B910" s="68" t="s">
        <v>38</v>
      </c>
      <c r="C910" s="69" t="s">
        <v>45</v>
      </c>
      <c r="D910" s="70" t="s">
        <v>40</v>
      </c>
      <c r="E910" s="70" t="s">
        <v>923</v>
      </c>
      <c r="F910" s="71" t="s">
        <v>90</v>
      </c>
      <c r="G910" s="71">
        <v>1</v>
      </c>
      <c r="H910" s="72">
        <f>IF(
                        C910="INSUMO",
                                        IFERROR(
                                            IF(
                                                INDEX(
                                                    Insumos!C:C,
                                                    MATCH(
                                                        A910&amp;B910,
                                                        Insumos!I:I,
                                                        0)
                                                )="Material",
                                                INDEX(
                                                    Insumos!F:F,
                                                    MATCH(
                                                        A910&amp;B910,
                                                        Insumos!I:I,
                                                        0)
                                                ),
                                                0
                                            ),
                                            "Não encontrado"),
                                        IFERROR(
                                            INDEX(I:I,
                                                MATCH(
                                                    A910&amp;B910,AG:AG,
                                                    0)
                                            ),
                                            "Não encontrado")
                                    )</f>
        <v>0</v>
      </c>
      <c r="I910" s="72">
        <f t="shared" si="526"/>
        <v>0</v>
      </c>
      <c r="J910" s="72">
        <f t="shared" si="527"/>
        <v>0.9</v>
      </c>
      <c r="K910" s="72">
        <f t="shared" si="527"/>
        <v>0.9</v>
      </c>
      <c r="L910" s="72">
        <f>IF(
                        C910="INSUMO",
                                        IFERROR(
                                            IF(
                                                INDEX(
                                                    Insumos!C:C,
                                                    MATCH(
                                                        A910&amp;B910,
                                                        Insumos!I:I,
                                                        0)
                                                )="Mao_obra",
                                                INDEX(
                                                    Insumos!F:F,
                                                    MATCH(
                                                        A910&amp;B910,
                                                        Insumos!I:I,
                                                        0)
                                                ),
                                                0
                                            ),
                                            "Não encontrado"),
                                        IFERROR(
                                            INDEX(M:M,
                                                MATCH(
                                                    A910&amp;B910,AG:AG,
                                                    0)
                                            ),
                                            "Não encontrado")
                                    )</f>
        <v>0</v>
      </c>
      <c r="M910" s="72">
        <f t="shared" si="528"/>
        <v>0</v>
      </c>
      <c r="N910" s="72">
        <f>IF(
                        C910="INSUMO",
                                        IFERROR(
                                            IF(
                                                INDEX(
                                                    Insumos!C:C,
                                                    MATCH(
                                                        A910&amp;B910,
                                                        Insumos!I:I,
                                                        0)
                                                )="Equipamento",
                                                INDEX(
                                                    Insumos!F:F,
                                                    MATCH(
                                                        A910&amp;B910,
                                                        Insumos!I:I,
                                                        0)
                                                ),
                                                0
                                            ),
                                            "Não encontrado"),
                                        IFERROR(
                                            INDEX(O:O,
                                                MATCH(
                                                    A910&amp;B910,AG:AG,
                                                    0)
                                            ),
                                            "Não encontrado")
                                    )</f>
        <v>0</v>
      </c>
      <c r="O910" s="72">
        <f t="shared" si="529"/>
        <v>0</v>
      </c>
      <c r="P910" s="72">
        <f>IF(
                        C910="INSUMO",
                                        IFERROR(
                                            IF(
                                                INDEX(
                                                    Insumos!C:C,
                                                    MATCH(
                                                        A910&amp;B910,
                                                        Insumos!I:I,
                                                        0)
                                                )="Transporte",
                                                INDEX(
                                                    Insumos!F:F,
                                                    MATCH(
                                                        A910&amp;B910,
                                                        Insumos!I:I,
                                                        0)
                                                ),
                                                0
                                            ),
                                            "Não encontrado"),
                                        IFERROR(
                                            INDEX(Q:Q,
                                                MATCH(
                                                    A910&amp;B910,AG:AG,
                                                    0)
                                            ),
                                            "Não encontrado")
                                    )</f>
        <v>0</v>
      </c>
      <c r="Q910" s="72">
        <f t="shared" si="530"/>
        <v>0</v>
      </c>
      <c r="R910" s="72">
        <f>IF(
                        C910="INSUMO",
                                        IFERROR(
                                            IF(
                                                INDEX(
                                                    Insumos!C:C,
                                                    MATCH(
                                                        A910&amp;B910,
                                                        Insumos!I:I,
                                                        0)
                                                )="Terceirizados",
                                                INDEX(
                                                    Insumos!F:F,
                                                    MATCH(
                                                        A910&amp;B910,
                                                        Insumos!I:I,
                                                        0)
                                                ),
                                                0
                                            ),
                                            "Não encontrado"),
                                        IFERROR(
                                            INDEX(S:S,
                                                MATCH(
                                                    A910&amp;B910,AG:AG,
                                                    0)
                                            ),
                                            "Não encontrado")
                                    )</f>
        <v>0</v>
      </c>
      <c r="S910" s="72">
        <f t="shared" si="531"/>
        <v>0</v>
      </c>
      <c r="T910" s="72">
        <f>IF(
                        C910="INSUMO",
                                        IFERROR(
                                            IF(
                                                INDEX(
                                                    Insumos!C:C,
                                                    MATCH(
                                                        A910&amp;B910,
                                                        Insumos!I:I,
                                                        0)
                                                )="Comissionamento",
                                                INDEX(
                                                    Insumos!F:F,
                                                    MATCH(
                                                        A910&amp;B910,
                                                        Insumos!I:I,
                                                        0)
                                                ),
                                                0
                                            ),
                                            "Não encontrado"),
                                        IFERROR(
                                            INDEX(U:U,
                                                MATCH(
                                                    A910&amp;B910,AG:AG,
                                                    0)
                                            ),
                                            "Não encontrado")
                                    )</f>
        <v>0</v>
      </c>
      <c r="U910" s="72">
        <f t="shared" si="532"/>
        <v>0</v>
      </c>
      <c r="V910" s="72">
        <f>IF(
                        C910="INSUMO",
                                        IFERROR(
                                            IF(
                                                INDEX(
                                                    Insumos!C:C,
                                                    MATCH(
                                                        A910&amp;B910,
                                                        Insumos!I:I,
                                                        0)
                                                )="Verba",
                                                INDEX(
                                                    Insumos!F:F,
                                                    MATCH(
                                                        A910&amp;B910,
                                                        Insumos!I:I,
                                                        0)
                                                ),
                                                0
                                            ),
                                            "Não encontrado"),
                                        IFERROR(
                                            INDEX(W:W,
                                                MATCH(
                                                    A910&amp;B910,AG:AG,
                                                    0)
                                            ),
                                            "Não encontrado")
                                    )</f>
        <v>0</v>
      </c>
      <c r="W910" s="72">
        <f t="shared" si="533"/>
        <v>0</v>
      </c>
      <c r="X910" s="72">
        <f>IF(
                        C910="INSUMO",
                                        IFERROR(
                                            IF(
                                                INDEX(
                                                    Insumos!C:C,
                                                    MATCH(
                                                        A910&amp;B910,
                                                        Insumos!I:I,
                                                        0)
                                                )="Outro",
                                                INDEX(
                                                    Insumos!F:F,
                                                    MATCH(
                                                        A910&amp;B910,
                                                        Insumos!I:I,
                                                        0)
                                                ),
                                                0
                                            ),
                                            "Não encontrado"),
                                        IFERROR(
                                            INDEX(Y:Y,
                                                MATCH(
                                                    A910&amp;B910,AG:AG,
                                                    0)
                                            ),
                                            "Não encontrado")
                                    )</f>
        <v>0.9</v>
      </c>
      <c r="Y910" s="72">
        <f t="shared" si="534"/>
        <v>0.9</v>
      </c>
      <c r="Z910" s="72">
        <f>IF(
                            C910="INSUMO",
                            IFERROR(
                                INDEX(
                                    Insumos!F:F,
                                    MATCH(
                                        A910&amp;B910,
                                        Insumos!I:I,
                                        0)
                                ),
                                "Não encontrado"),
                            IFERROR(
                                INDEX(AA:AA,
                                    MATCH(
                                        A910&amp;B910,AG:AG,
                                        0)
                                ),
                                "Não encontrado")
                        )</f>
        <v>0.9</v>
      </c>
      <c r="AA910" s="72">
        <f t="shared" si="535"/>
        <v>0.9</v>
      </c>
      <c r="AB910" s="73"/>
      <c r="AC910" s="73"/>
      <c r="AD910" s="70" t="s">
        <v>39</v>
      </c>
      <c r="AE910" s="74"/>
      <c r="AF910" s="74"/>
    </row>
    <row r="911" spans="1:33" x14ac:dyDescent="0.25">
      <c r="A911" s="138" t="s">
        <v>801</v>
      </c>
      <c r="B911" s="60" t="s">
        <v>38</v>
      </c>
      <c r="C911" s="61" t="s">
        <v>45</v>
      </c>
      <c r="D911" s="62" t="s">
        <v>40</v>
      </c>
      <c r="E911" s="62" t="s">
        <v>802</v>
      </c>
      <c r="F911" s="63" t="s">
        <v>90</v>
      </c>
      <c r="G911" s="63">
        <v>1</v>
      </c>
      <c r="H911" s="64">
        <f>IF(
                        C911="INSUMO",
                                        IFERROR(
                                            IF(
                                                INDEX(
                                                    Insumos!C:C,
                                                    MATCH(
                                                        A911&amp;B911,
                                                        Insumos!I:I,
                                                        0)
                                                )="Material",
                                                INDEX(
                                                    Insumos!F:F,
                                                    MATCH(
                                                        A911&amp;B911,
                                                        Insumos!I:I,
                                                        0)
                                                ),
                                                0
                                            ),
                                            "Não encontrado"),
                                        IFERROR(
                                            INDEX(I:I,
                                                MATCH(
                                                    A911&amp;B911,AG:AG,
                                                    0)
                                            ),
                                            "Não encontrado")
                                    )</f>
        <v>0</v>
      </c>
      <c r="I911" s="64">
        <f t="shared" si="526"/>
        <v>0</v>
      </c>
      <c r="J911" s="64">
        <f t="shared" si="527"/>
        <v>0.11</v>
      </c>
      <c r="K911" s="64">
        <f t="shared" si="527"/>
        <v>0.11</v>
      </c>
      <c r="L911" s="64">
        <f>IF(
                        C911="INSUMO",
                                        IFERROR(
                                            IF(
                                                INDEX(
                                                    Insumos!C:C,
                                                    MATCH(
                                                        A911&amp;B911,
                                                        Insumos!I:I,
                                                        0)
                                                )="Mao_obra",
                                                INDEX(
                                                    Insumos!F:F,
                                                    MATCH(
                                                        A911&amp;B911,
                                                        Insumos!I:I,
                                                        0)
                                                ),
                                                0
                                            ),
                                            "Não encontrado"),
                                        IFERROR(
                                            INDEX(M:M,
                                                MATCH(
                                                    A911&amp;B911,AG:AG,
                                                    0)
                                            ),
                                            "Não encontrado")
                                    )</f>
        <v>0</v>
      </c>
      <c r="M911" s="64">
        <f t="shared" si="528"/>
        <v>0</v>
      </c>
      <c r="N911" s="64">
        <f>IF(
                        C911="INSUMO",
                                        IFERROR(
                                            IF(
                                                INDEX(
                                                    Insumos!C:C,
                                                    MATCH(
                                                        A911&amp;B911,
                                                        Insumos!I:I,
                                                        0)
                                                )="Equipamento",
                                                INDEX(
                                                    Insumos!F:F,
                                                    MATCH(
                                                        A911&amp;B911,
                                                        Insumos!I:I,
                                                        0)
                                                ),
                                                0
                                            ),
                                            "Não encontrado"),
                                        IFERROR(
                                            INDEX(O:O,
                                                MATCH(
                                                    A911&amp;B911,AG:AG,
                                                    0)
                                            ),
                                            "Não encontrado")
                                    )</f>
        <v>0</v>
      </c>
      <c r="O911" s="64">
        <f t="shared" si="529"/>
        <v>0</v>
      </c>
      <c r="P911" s="64">
        <f>IF(
                        C911="INSUMO",
                                        IFERROR(
                                            IF(
                                                INDEX(
                                                    Insumos!C:C,
                                                    MATCH(
                                                        A911&amp;B911,
                                                        Insumos!I:I,
                                                        0)
                                                )="Transporte",
                                                INDEX(
                                                    Insumos!F:F,
                                                    MATCH(
                                                        A911&amp;B911,
                                                        Insumos!I:I,
                                                        0)
                                                ),
                                                0
                                            ),
                                            "Não encontrado"),
                                        IFERROR(
                                            INDEX(Q:Q,
                                                MATCH(
                                                    A911&amp;B911,AG:AG,
                                                    0)
                                            ),
                                            "Não encontrado")
                                    )</f>
        <v>0</v>
      </c>
      <c r="Q911" s="64">
        <f t="shared" si="530"/>
        <v>0</v>
      </c>
      <c r="R911" s="64">
        <f>IF(
                        C911="INSUMO",
                                        IFERROR(
                                            IF(
                                                INDEX(
                                                    Insumos!C:C,
                                                    MATCH(
                                                        A911&amp;B911,
                                                        Insumos!I:I,
                                                        0)
                                                )="Terceirizados",
                                                INDEX(
                                                    Insumos!F:F,
                                                    MATCH(
                                                        A911&amp;B911,
                                                        Insumos!I:I,
                                                        0)
                                                ),
                                                0
                                            ),
                                            "Não encontrado"),
                                        IFERROR(
                                            INDEX(S:S,
                                                MATCH(
                                                    A911&amp;B911,AG:AG,
                                                    0)
                                            ),
                                            "Não encontrado")
                                    )</f>
        <v>0</v>
      </c>
      <c r="S911" s="64">
        <f t="shared" si="531"/>
        <v>0</v>
      </c>
      <c r="T911" s="64">
        <f>IF(
                        C911="INSUMO",
                                        IFERROR(
                                            IF(
                                                INDEX(
                                                    Insumos!C:C,
                                                    MATCH(
                                                        A911&amp;B911,
                                                        Insumos!I:I,
                                                        0)
                                                )="Comissionamento",
                                                INDEX(
                                                    Insumos!F:F,
                                                    MATCH(
                                                        A911&amp;B911,
                                                        Insumos!I:I,
                                                        0)
                                                ),
                                                0
                                            ),
                                            "Não encontrado"),
                                        IFERROR(
                                            INDEX(U:U,
                                                MATCH(
                                                    A911&amp;B911,AG:AG,
                                                    0)
                                            ),
                                            "Não encontrado")
                                    )</f>
        <v>0</v>
      </c>
      <c r="U911" s="64">
        <f t="shared" si="532"/>
        <v>0</v>
      </c>
      <c r="V911" s="64">
        <f>IF(
                        C911="INSUMO",
                                        IFERROR(
                                            IF(
                                                INDEX(
                                                    Insumos!C:C,
                                                    MATCH(
                                                        A911&amp;B911,
                                                        Insumos!I:I,
                                                        0)
                                                )="Verba",
                                                INDEX(
                                                    Insumos!F:F,
                                                    MATCH(
                                                        A911&amp;B911,
                                                        Insumos!I:I,
                                                        0)
                                                ),
                                                0
                                            ),
                                            "Não encontrado"),
                                        IFERROR(
                                            INDEX(W:W,
                                                MATCH(
                                                    A911&amp;B911,AG:AG,
                                                    0)
                                            ),
                                            "Não encontrado")
                                    )</f>
        <v>0</v>
      </c>
      <c r="W911" s="64">
        <f t="shared" si="533"/>
        <v>0</v>
      </c>
      <c r="X911" s="64">
        <f>IF(
                        C911="INSUMO",
                                        IFERROR(
                                            IF(
                                                INDEX(
                                                    Insumos!C:C,
                                                    MATCH(
                                                        A911&amp;B911,
                                                        Insumos!I:I,
                                                        0)
                                                )="Outro",
                                                INDEX(
                                                    Insumos!F:F,
                                                    MATCH(
                                                        A911&amp;B911,
                                                        Insumos!I:I,
                                                        0)
                                                ),
                                                0
                                            ),
                                            "Não encontrado"),
                                        IFERROR(
                                            INDEX(Y:Y,
                                                MATCH(
                                                    A911&amp;B911,AG:AG,
                                                    0)
                                            ),
                                            "Não encontrado")
                                    )</f>
        <v>0.11</v>
      </c>
      <c r="Y911" s="64">
        <f t="shared" si="534"/>
        <v>0.11</v>
      </c>
      <c r="Z911" s="64">
        <f>IF(
                            C911="INSUMO",
                            IFERROR(
                                INDEX(
                                    Insumos!F:F,
                                    MATCH(
                                        A911&amp;B911,
                                        Insumos!I:I,
                                        0)
                                ),
                                "Não encontrado"),
                            IFERROR(
                                INDEX(AA:AA,
                                    MATCH(
                                        A911&amp;B911,AG:AG,
                                        0)
                                ),
                                "Não encontrado")
                        )</f>
        <v>0.11</v>
      </c>
      <c r="AA911" s="64">
        <f t="shared" si="535"/>
        <v>0.11</v>
      </c>
      <c r="AB911" s="65"/>
      <c r="AC911" s="65"/>
      <c r="AD911" s="62" t="s">
        <v>39</v>
      </c>
      <c r="AE911" s="66"/>
      <c r="AF911" s="66"/>
    </row>
    <row r="912" spans="1:33" x14ac:dyDescent="0.25">
      <c r="A912" s="137" t="s">
        <v>803</v>
      </c>
      <c r="B912" s="68" t="s">
        <v>38</v>
      </c>
      <c r="C912" s="69" t="s">
        <v>45</v>
      </c>
      <c r="D912" s="70" t="s">
        <v>40</v>
      </c>
      <c r="E912" s="70" t="s">
        <v>804</v>
      </c>
      <c r="F912" s="71" t="s">
        <v>90</v>
      </c>
      <c r="G912" s="71">
        <v>1</v>
      </c>
      <c r="H912" s="72">
        <f>IF(
                        C912="INSUMO",
                                        IFERROR(
                                            IF(
                                                INDEX(
                                                    Insumos!C:C,
                                                    MATCH(
                                                        A912&amp;B912,
                                                        Insumos!I:I,
                                                        0)
                                                )="Material",
                                                INDEX(
                                                    Insumos!F:F,
                                                    MATCH(
                                                        A912&amp;B912,
                                                        Insumos!I:I,
                                                        0)
                                                ),
                                                0
                                            ),
                                            "Não encontrado"),
                                        IFERROR(
                                            INDEX(I:I,
                                                MATCH(
                                                    A912&amp;B912,AG:AG,
                                                    0)
                                            ),
                                            "Não encontrado")
                                    )</f>
        <v>0</v>
      </c>
      <c r="I912" s="72">
        <f t="shared" si="526"/>
        <v>0</v>
      </c>
      <c r="J912" s="72">
        <f t="shared" si="527"/>
        <v>1.65</v>
      </c>
      <c r="K912" s="72">
        <f t="shared" si="527"/>
        <v>1.65</v>
      </c>
      <c r="L912" s="72">
        <f>IF(
                        C912="INSUMO",
                                        IFERROR(
                                            IF(
                                                INDEX(
                                                    Insumos!C:C,
                                                    MATCH(
                                                        A912&amp;B912,
                                                        Insumos!I:I,
                                                        0)
                                                )="Mao_obra",
                                                INDEX(
                                                    Insumos!F:F,
                                                    MATCH(
                                                        A912&amp;B912,
                                                        Insumos!I:I,
                                                        0)
                                                ),
                                                0
                                            ),
                                            "Não encontrado"),
                                        IFERROR(
                                            INDEX(M:M,
                                                MATCH(
                                                    A912&amp;B912,AG:AG,
                                                    0)
                                            ),
                                            "Não encontrado")
                                    )</f>
        <v>0</v>
      </c>
      <c r="M912" s="72">
        <f t="shared" si="528"/>
        <v>0</v>
      </c>
      <c r="N912" s="72">
        <f>IF(
                        C912="INSUMO",
                                        IFERROR(
                                            IF(
                                                INDEX(
                                                    Insumos!C:C,
                                                    MATCH(
                                                        A912&amp;B912,
                                                        Insumos!I:I,
                                                        0)
                                                )="Equipamento",
                                                INDEX(
                                                    Insumos!F:F,
                                                    MATCH(
                                                        A912&amp;B912,
                                                        Insumos!I:I,
                                                        0)
                                                ),
                                                0
                                            ),
                                            "Não encontrado"),
                                        IFERROR(
                                            INDEX(O:O,
                                                MATCH(
                                                    A912&amp;B912,AG:AG,
                                                    0)
                                            ),
                                            "Não encontrado")
                                    )</f>
        <v>0</v>
      </c>
      <c r="O912" s="72">
        <f t="shared" si="529"/>
        <v>0</v>
      </c>
      <c r="P912" s="72">
        <f>IF(
                        C912="INSUMO",
                                        IFERROR(
                                            IF(
                                                INDEX(
                                                    Insumos!C:C,
                                                    MATCH(
                                                        A912&amp;B912,
                                                        Insumos!I:I,
                                                        0)
                                                )="Transporte",
                                                INDEX(
                                                    Insumos!F:F,
                                                    MATCH(
                                                        A912&amp;B912,
                                                        Insumos!I:I,
                                                        0)
                                                ),
                                                0
                                            ),
                                            "Não encontrado"),
                                        IFERROR(
                                            INDEX(Q:Q,
                                                MATCH(
                                                    A912&amp;B912,AG:AG,
                                                    0)
                                            ),
                                            "Não encontrado")
                                    )</f>
        <v>0</v>
      </c>
      <c r="Q912" s="72">
        <f t="shared" si="530"/>
        <v>0</v>
      </c>
      <c r="R912" s="72">
        <f>IF(
                        C912="INSUMO",
                                        IFERROR(
                                            IF(
                                                INDEX(
                                                    Insumos!C:C,
                                                    MATCH(
                                                        A912&amp;B912,
                                                        Insumos!I:I,
                                                        0)
                                                )="Terceirizados",
                                                INDEX(
                                                    Insumos!F:F,
                                                    MATCH(
                                                        A912&amp;B912,
                                                        Insumos!I:I,
                                                        0)
                                                ),
                                                0
                                            ),
                                            "Não encontrado"),
                                        IFERROR(
                                            INDEX(S:S,
                                                MATCH(
                                                    A912&amp;B912,AG:AG,
                                                    0)
                                            ),
                                            "Não encontrado")
                                    )</f>
        <v>0</v>
      </c>
      <c r="S912" s="72">
        <f t="shared" si="531"/>
        <v>0</v>
      </c>
      <c r="T912" s="72">
        <f>IF(
                        C912="INSUMO",
                                        IFERROR(
                                            IF(
                                                INDEX(
                                                    Insumos!C:C,
                                                    MATCH(
                                                        A912&amp;B912,
                                                        Insumos!I:I,
                                                        0)
                                                )="Comissionamento",
                                                INDEX(
                                                    Insumos!F:F,
                                                    MATCH(
                                                        A912&amp;B912,
                                                        Insumos!I:I,
                                                        0)
                                                ),
                                                0
                                            ),
                                            "Não encontrado"),
                                        IFERROR(
                                            INDEX(U:U,
                                                MATCH(
                                                    A912&amp;B912,AG:AG,
                                                    0)
                                            ),
                                            "Não encontrado")
                                    )</f>
        <v>0</v>
      </c>
      <c r="U912" s="72">
        <f t="shared" si="532"/>
        <v>0</v>
      </c>
      <c r="V912" s="72">
        <f>IF(
                        C912="INSUMO",
                                        IFERROR(
                                            IF(
                                                INDEX(
                                                    Insumos!C:C,
                                                    MATCH(
                                                        A912&amp;B912,
                                                        Insumos!I:I,
                                                        0)
                                                )="Verba",
                                                INDEX(
                                                    Insumos!F:F,
                                                    MATCH(
                                                        A912&amp;B912,
                                                        Insumos!I:I,
                                                        0)
                                                ),
                                                0
                                            ),
                                            "Não encontrado"),
                                        IFERROR(
                                            INDEX(W:W,
                                                MATCH(
                                                    A912&amp;B912,AG:AG,
                                                    0)
                                            ),
                                            "Não encontrado")
                                    )</f>
        <v>0</v>
      </c>
      <c r="W912" s="72">
        <f t="shared" si="533"/>
        <v>0</v>
      </c>
      <c r="X912" s="72">
        <f>IF(
                        C912="INSUMO",
                                        IFERROR(
                                            IF(
                                                INDEX(
                                                    Insumos!C:C,
                                                    MATCH(
                                                        A912&amp;B912,
                                                        Insumos!I:I,
                                                        0)
                                                )="Outro",
                                                INDEX(
                                                    Insumos!F:F,
                                                    MATCH(
                                                        A912&amp;B912,
                                                        Insumos!I:I,
                                                        0)
                                                ),
                                                0
                                            ),
                                            "Não encontrado"),
                                        IFERROR(
                                            INDEX(Y:Y,
                                                MATCH(
                                                    A912&amp;B912,AG:AG,
                                                    0)
                                            ),
                                            "Não encontrado")
                                    )</f>
        <v>1.65</v>
      </c>
      <c r="Y912" s="72">
        <f t="shared" si="534"/>
        <v>1.65</v>
      </c>
      <c r="Z912" s="72">
        <f>IF(
                            C912="INSUMO",
                            IFERROR(
                                INDEX(
                                    Insumos!F:F,
                                    MATCH(
                                        A912&amp;B912,
                                        Insumos!I:I,
                                        0)
                                ),
                                "Não encontrado"),
                            IFERROR(
                                INDEX(AA:AA,
                                    MATCH(
                                        A912&amp;B912,AG:AG,
                                        0)
                                ),
                                "Não encontrado")
                        )</f>
        <v>1.65</v>
      </c>
      <c r="AA912" s="72">
        <f t="shared" si="535"/>
        <v>1.65</v>
      </c>
      <c r="AB912" s="73"/>
      <c r="AC912" s="73"/>
      <c r="AD912" s="70" t="s">
        <v>39</v>
      </c>
      <c r="AE912" s="74"/>
      <c r="AF912" s="74"/>
    </row>
    <row r="913" spans="1:33" x14ac:dyDescent="0.25">
      <c r="A913" s="138" t="s">
        <v>805</v>
      </c>
      <c r="B913" s="60" t="s">
        <v>38</v>
      </c>
      <c r="C913" s="61" t="s">
        <v>45</v>
      </c>
      <c r="D913" s="62" t="s">
        <v>40</v>
      </c>
      <c r="E913" s="62" t="s">
        <v>806</v>
      </c>
      <c r="F913" s="63" t="s">
        <v>90</v>
      </c>
      <c r="G913" s="63">
        <v>1</v>
      </c>
      <c r="H913" s="64">
        <f>IF(
                        C913="INSUMO",
                                        IFERROR(
                                            IF(
                                                INDEX(
                                                    Insumos!C:C,
                                                    MATCH(
                                                        A913&amp;B913,
                                                        Insumos!I:I,
                                                        0)
                                                )="Material",
                                                INDEX(
                                                    Insumos!F:F,
                                                    MATCH(
                                                        A913&amp;B913,
                                                        Insumos!I:I,
                                                        0)
                                                ),
                                                0
                                            ),
                                            "Não encontrado"),
                                        IFERROR(
                                            INDEX(I:I,
                                                MATCH(
                                                    A913&amp;B913,AG:AG,
                                                    0)
                                            ),
                                            "Não encontrado")
                                    )</f>
        <v>0</v>
      </c>
      <c r="I913" s="64">
        <f t="shared" si="526"/>
        <v>0</v>
      </c>
      <c r="J913" s="64">
        <f t="shared" si="527"/>
        <v>0.98</v>
      </c>
      <c r="K913" s="64">
        <f t="shared" si="527"/>
        <v>0.98</v>
      </c>
      <c r="L913" s="64">
        <f>IF(
                        C913="INSUMO",
                                        IFERROR(
                                            IF(
                                                INDEX(
                                                    Insumos!C:C,
                                                    MATCH(
                                                        A913&amp;B913,
                                                        Insumos!I:I,
                                                        0)
                                                )="Mao_obra",
                                                INDEX(
                                                    Insumos!F:F,
                                                    MATCH(
                                                        A913&amp;B913,
                                                        Insumos!I:I,
                                                        0)
                                                ),
                                                0
                                            ),
                                            "Não encontrado"),
                                        IFERROR(
                                            INDEX(M:M,
                                                MATCH(
                                                    A913&amp;B913,AG:AG,
                                                    0)
                                            ),
                                            "Não encontrado")
                                    )</f>
        <v>0</v>
      </c>
      <c r="M913" s="64">
        <f t="shared" si="528"/>
        <v>0</v>
      </c>
      <c r="N913" s="64">
        <f>IF(
                        C913="INSUMO",
                                        IFERROR(
                                            IF(
                                                INDEX(
                                                    Insumos!C:C,
                                                    MATCH(
                                                        A913&amp;B913,
                                                        Insumos!I:I,
                                                        0)
                                                )="Equipamento",
                                                INDEX(
                                                    Insumos!F:F,
                                                    MATCH(
                                                        A913&amp;B913,
                                                        Insumos!I:I,
                                                        0)
                                                ),
                                                0
                                            ),
                                            "Não encontrado"),
                                        IFERROR(
                                            INDEX(O:O,
                                                MATCH(
                                                    A913&amp;B913,AG:AG,
                                                    0)
                                            ),
                                            "Não encontrado")
                                    )</f>
        <v>0</v>
      </c>
      <c r="O913" s="64">
        <f t="shared" si="529"/>
        <v>0</v>
      </c>
      <c r="P913" s="64">
        <f>IF(
                        C913="INSUMO",
                                        IFERROR(
                                            IF(
                                                INDEX(
                                                    Insumos!C:C,
                                                    MATCH(
                                                        A913&amp;B913,
                                                        Insumos!I:I,
                                                        0)
                                                )="Transporte",
                                                INDEX(
                                                    Insumos!F:F,
                                                    MATCH(
                                                        A913&amp;B913,
                                                        Insumos!I:I,
                                                        0)
                                                ),
                                                0
                                            ),
                                            "Não encontrado"),
                                        IFERROR(
                                            INDEX(Q:Q,
                                                MATCH(
                                                    A913&amp;B913,AG:AG,
                                                    0)
                                            ),
                                            "Não encontrado")
                                    )</f>
        <v>0</v>
      </c>
      <c r="Q913" s="64">
        <f t="shared" si="530"/>
        <v>0</v>
      </c>
      <c r="R913" s="64">
        <f>IF(
                        C913="INSUMO",
                                        IFERROR(
                                            IF(
                                                INDEX(
                                                    Insumos!C:C,
                                                    MATCH(
                                                        A913&amp;B913,
                                                        Insumos!I:I,
                                                        0)
                                                )="Terceirizados",
                                                INDEX(
                                                    Insumos!F:F,
                                                    MATCH(
                                                        A913&amp;B913,
                                                        Insumos!I:I,
                                                        0)
                                                ),
                                                0
                                            ),
                                            "Não encontrado"),
                                        IFERROR(
                                            INDEX(S:S,
                                                MATCH(
                                                    A913&amp;B913,AG:AG,
                                                    0)
                                            ),
                                            "Não encontrado")
                                    )</f>
        <v>0</v>
      </c>
      <c r="S913" s="64">
        <f t="shared" si="531"/>
        <v>0</v>
      </c>
      <c r="T913" s="64">
        <f>IF(
                        C913="INSUMO",
                                        IFERROR(
                                            IF(
                                                INDEX(
                                                    Insumos!C:C,
                                                    MATCH(
                                                        A913&amp;B913,
                                                        Insumos!I:I,
                                                        0)
                                                )="Comissionamento",
                                                INDEX(
                                                    Insumos!F:F,
                                                    MATCH(
                                                        A913&amp;B913,
                                                        Insumos!I:I,
                                                        0)
                                                ),
                                                0
                                            ),
                                            "Não encontrado"),
                                        IFERROR(
                                            INDEX(U:U,
                                                MATCH(
                                                    A913&amp;B913,AG:AG,
                                                    0)
                                            ),
                                            "Não encontrado")
                                    )</f>
        <v>0</v>
      </c>
      <c r="U913" s="64">
        <f t="shared" si="532"/>
        <v>0</v>
      </c>
      <c r="V913" s="64">
        <f>IF(
                        C913="INSUMO",
                                        IFERROR(
                                            IF(
                                                INDEX(
                                                    Insumos!C:C,
                                                    MATCH(
                                                        A913&amp;B913,
                                                        Insumos!I:I,
                                                        0)
                                                )="Verba",
                                                INDEX(
                                                    Insumos!F:F,
                                                    MATCH(
                                                        A913&amp;B913,
                                                        Insumos!I:I,
                                                        0)
                                                ),
                                                0
                                            ),
                                            "Não encontrado"),
                                        IFERROR(
                                            INDEX(W:W,
                                                MATCH(
                                                    A913&amp;B913,AG:AG,
                                                    0)
                                            ),
                                            "Não encontrado")
                                    )</f>
        <v>0</v>
      </c>
      <c r="W913" s="64">
        <f t="shared" si="533"/>
        <v>0</v>
      </c>
      <c r="X913" s="64">
        <f>IF(
                        C913="INSUMO",
                                        IFERROR(
                                            IF(
                                                INDEX(
                                                    Insumos!C:C,
                                                    MATCH(
                                                        A913&amp;B913,
                                                        Insumos!I:I,
                                                        0)
                                                )="Outro",
                                                INDEX(
                                                    Insumos!F:F,
                                                    MATCH(
                                                        A913&amp;B913,
                                                        Insumos!I:I,
                                                        0)
                                                ),
                                                0
                                            ),
                                            "Não encontrado"),
                                        IFERROR(
                                            INDEX(Y:Y,
                                                MATCH(
                                                    A913&amp;B913,AG:AG,
                                                    0)
                                            ),
                                            "Não encontrado")
                                    )</f>
        <v>0.98</v>
      </c>
      <c r="Y913" s="64">
        <f t="shared" si="534"/>
        <v>0.98</v>
      </c>
      <c r="Z913" s="64">
        <f>IF(
                            C913="INSUMO",
                            IFERROR(
                                INDEX(
                                    Insumos!F:F,
                                    MATCH(
                                        A913&amp;B913,
                                        Insumos!I:I,
                                        0)
                                ),
                                "Não encontrado"),
                            IFERROR(
                                INDEX(AA:AA,
                                    MATCH(
                                        A913&amp;B913,AG:AG,
                                        0)
                                ),
                                "Não encontrado")
                        )</f>
        <v>0.98</v>
      </c>
      <c r="AA913" s="64">
        <f t="shared" si="535"/>
        <v>0.98</v>
      </c>
      <c r="AB913" s="65"/>
      <c r="AC913" s="65"/>
      <c r="AD913" s="62" t="s">
        <v>39</v>
      </c>
      <c r="AE913" s="66"/>
      <c r="AF913" s="66"/>
    </row>
    <row r="914" spans="1:33" x14ac:dyDescent="0.25">
      <c r="A914" s="137" t="s">
        <v>807</v>
      </c>
      <c r="B914" s="68" t="s">
        <v>38</v>
      </c>
      <c r="C914" s="69" t="s">
        <v>45</v>
      </c>
      <c r="D914" s="70" t="s">
        <v>40</v>
      </c>
      <c r="E914" s="70" t="s">
        <v>808</v>
      </c>
      <c r="F914" s="71" t="s">
        <v>90</v>
      </c>
      <c r="G914" s="71">
        <v>1</v>
      </c>
      <c r="H914" s="72">
        <f>IF(
                        C914="INSUMO",
                                        IFERROR(
                                            IF(
                                                INDEX(
                                                    Insumos!C:C,
                                                    MATCH(
                                                        A914&amp;B914,
                                                        Insumos!I:I,
                                                        0)
                                                )="Material",
                                                INDEX(
                                                    Insumos!F:F,
                                                    MATCH(
                                                        A914&amp;B914,
                                                        Insumos!I:I,
                                                        0)
                                                ),
                                                0
                                            ),
                                            "Não encontrado"),
                                        IFERROR(
                                            INDEX(I:I,
                                                MATCH(
                                                    A914&amp;B914,AG:AG,
                                                    0)
                                            ),
                                            "Não encontrado")
                                    )</f>
        <v>0</v>
      </c>
      <c r="I914" s="72">
        <f t="shared" si="526"/>
        <v>0</v>
      </c>
      <c r="J914" s="72">
        <f t="shared" si="527"/>
        <v>0.01</v>
      </c>
      <c r="K914" s="72">
        <f t="shared" si="527"/>
        <v>0.01</v>
      </c>
      <c r="L914" s="72">
        <f>IF(
                        C914="INSUMO",
                                        IFERROR(
                                            IF(
                                                INDEX(
                                                    Insumos!C:C,
                                                    MATCH(
                                                        A914&amp;B914,
                                                        Insumos!I:I,
                                                        0)
                                                )="Mao_obra",
                                                INDEX(
                                                    Insumos!F:F,
                                                    MATCH(
                                                        A914&amp;B914,
                                                        Insumos!I:I,
                                                        0)
                                                ),
                                                0
                                            ),
                                            "Não encontrado"),
                                        IFERROR(
                                            INDEX(M:M,
                                                MATCH(
                                                    A914&amp;B914,AG:AG,
                                                    0)
                                            ),
                                            "Não encontrado")
                                    )</f>
        <v>0</v>
      </c>
      <c r="M914" s="72">
        <f t="shared" si="528"/>
        <v>0</v>
      </c>
      <c r="N914" s="72">
        <f>IF(
                        C914="INSUMO",
                                        IFERROR(
                                            IF(
                                                INDEX(
                                                    Insumos!C:C,
                                                    MATCH(
                                                        A914&amp;B914,
                                                        Insumos!I:I,
                                                        0)
                                                )="Equipamento",
                                                INDEX(
                                                    Insumos!F:F,
                                                    MATCH(
                                                        A914&amp;B914,
                                                        Insumos!I:I,
                                                        0)
                                                ),
                                                0
                                            ),
                                            "Não encontrado"),
                                        IFERROR(
                                            INDEX(O:O,
                                                MATCH(
                                                    A914&amp;B914,AG:AG,
                                                    0)
                                            ),
                                            "Não encontrado")
                                    )</f>
        <v>0</v>
      </c>
      <c r="O914" s="72">
        <f t="shared" si="529"/>
        <v>0</v>
      </c>
      <c r="P914" s="72">
        <f>IF(
                        C914="INSUMO",
                                        IFERROR(
                                            IF(
                                                INDEX(
                                                    Insumos!C:C,
                                                    MATCH(
                                                        A914&amp;B914,
                                                        Insumos!I:I,
                                                        0)
                                                )="Transporte",
                                                INDEX(
                                                    Insumos!F:F,
                                                    MATCH(
                                                        A914&amp;B914,
                                                        Insumos!I:I,
                                                        0)
                                                ),
                                                0
                                            ),
                                            "Não encontrado"),
                                        IFERROR(
                                            INDEX(Q:Q,
                                                MATCH(
                                                    A914&amp;B914,AG:AG,
                                                    0)
                                            ),
                                            "Não encontrado")
                                    )</f>
        <v>0</v>
      </c>
      <c r="Q914" s="72">
        <f t="shared" si="530"/>
        <v>0</v>
      </c>
      <c r="R914" s="72">
        <f>IF(
                        C914="INSUMO",
                                        IFERROR(
                                            IF(
                                                INDEX(
                                                    Insumos!C:C,
                                                    MATCH(
                                                        A914&amp;B914,
                                                        Insumos!I:I,
                                                        0)
                                                )="Terceirizados",
                                                INDEX(
                                                    Insumos!F:F,
                                                    MATCH(
                                                        A914&amp;B914,
                                                        Insumos!I:I,
                                                        0)
                                                ),
                                                0
                                            ),
                                            "Não encontrado"),
                                        IFERROR(
                                            INDEX(S:S,
                                                MATCH(
                                                    A914&amp;B914,AG:AG,
                                                    0)
                                            ),
                                            "Não encontrado")
                                    )</f>
        <v>0</v>
      </c>
      <c r="S914" s="72">
        <f t="shared" si="531"/>
        <v>0</v>
      </c>
      <c r="T914" s="72">
        <f>IF(
                        C914="INSUMO",
                                        IFERROR(
                                            IF(
                                                INDEX(
                                                    Insumos!C:C,
                                                    MATCH(
                                                        A914&amp;B914,
                                                        Insumos!I:I,
                                                        0)
                                                )="Comissionamento",
                                                INDEX(
                                                    Insumos!F:F,
                                                    MATCH(
                                                        A914&amp;B914,
                                                        Insumos!I:I,
                                                        0)
                                                ),
                                                0
                                            ),
                                            "Não encontrado"),
                                        IFERROR(
                                            INDEX(U:U,
                                                MATCH(
                                                    A914&amp;B914,AG:AG,
                                                    0)
                                            ),
                                            "Não encontrado")
                                    )</f>
        <v>0</v>
      </c>
      <c r="U914" s="72">
        <f t="shared" si="532"/>
        <v>0</v>
      </c>
      <c r="V914" s="72">
        <f>IF(
                        C914="INSUMO",
                                        IFERROR(
                                            IF(
                                                INDEX(
                                                    Insumos!C:C,
                                                    MATCH(
                                                        A914&amp;B914,
                                                        Insumos!I:I,
                                                        0)
                                                )="Verba",
                                                INDEX(
                                                    Insumos!F:F,
                                                    MATCH(
                                                        A914&amp;B914,
                                                        Insumos!I:I,
                                                        0)
                                                ),
                                                0
                                            ),
                                            "Não encontrado"),
                                        IFERROR(
                                            INDEX(W:W,
                                                MATCH(
                                                    A914&amp;B914,AG:AG,
                                                    0)
                                            ),
                                            "Não encontrado")
                                    )</f>
        <v>0</v>
      </c>
      <c r="W914" s="72">
        <f t="shared" si="533"/>
        <v>0</v>
      </c>
      <c r="X914" s="72">
        <f>IF(
                        C914="INSUMO",
                                        IFERROR(
                                            IF(
                                                INDEX(
                                                    Insumos!C:C,
                                                    MATCH(
                                                        A914&amp;B914,
                                                        Insumos!I:I,
                                                        0)
                                                )="Outro",
                                                INDEX(
                                                    Insumos!F:F,
                                                    MATCH(
                                                        A914&amp;B914,
                                                        Insumos!I:I,
                                                        0)
                                                ),
                                                0
                                            ),
                                            "Não encontrado"),
                                        IFERROR(
                                            INDEX(Y:Y,
                                                MATCH(
                                                    A914&amp;B914,AG:AG,
                                                    0)
                                            ),
                                            "Não encontrado")
                                    )</f>
        <v>0.01</v>
      </c>
      <c r="Y914" s="72">
        <f t="shared" si="534"/>
        <v>0.01</v>
      </c>
      <c r="Z914" s="72">
        <f>IF(
                            C914="INSUMO",
                            IFERROR(
                                INDEX(
                                    Insumos!F:F,
                                    MATCH(
                                        A914&amp;B914,
                                        Insumos!I:I,
                                        0)
                                ),
                                "Não encontrado"),
                            IFERROR(
                                INDEX(AA:AA,
                                    MATCH(
                                        A914&amp;B914,AG:AG,
                                        0)
                                ),
                                "Não encontrado")
                        )</f>
        <v>0.01</v>
      </c>
      <c r="AA914" s="72">
        <f t="shared" si="535"/>
        <v>0.01</v>
      </c>
      <c r="AB914" s="73"/>
      <c r="AC914" s="73"/>
      <c r="AD914" s="70" t="s">
        <v>39</v>
      </c>
      <c r="AE914" s="74"/>
      <c r="AF914" s="74"/>
    </row>
    <row r="915" spans="1:33" x14ac:dyDescent="0.25">
      <c r="A915" s="138" t="s">
        <v>924</v>
      </c>
      <c r="B915" s="60" t="s">
        <v>38</v>
      </c>
      <c r="C915" s="61" t="s">
        <v>45</v>
      </c>
      <c r="D915" s="62" t="s">
        <v>40</v>
      </c>
      <c r="E915" s="62" t="s">
        <v>925</v>
      </c>
      <c r="F915" s="63" t="s">
        <v>90</v>
      </c>
      <c r="G915" s="63">
        <v>1</v>
      </c>
      <c r="H915" s="64">
        <f>IF(
                        C915="INSUMO",
                                        IFERROR(
                                            IF(
                                                INDEX(
                                                    Insumos!C:C,
                                                    MATCH(
                                                        A915&amp;B915,
                                                        Insumos!I:I,
                                                        0)
                                                )="Material",
                                                INDEX(
                                                    Insumos!F:F,
                                                    MATCH(
                                                        A915&amp;B915,
                                                        Insumos!I:I,
                                                        0)
                                                ),
                                                0
                                            ),
                                            "Não encontrado"),
                                        IFERROR(
                                            INDEX(I:I,
                                                MATCH(
                                                    A915&amp;B915,AG:AG,
                                                    0)
                                            ),
                                            "Não encontrado")
                                    )</f>
        <v>0</v>
      </c>
      <c r="I915" s="64">
        <f t="shared" si="526"/>
        <v>0</v>
      </c>
      <c r="J915" s="64">
        <f t="shared" si="527"/>
        <v>24.77</v>
      </c>
      <c r="K915" s="64">
        <f t="shared" si="527"/>
        <v>24.77</v>
      </c>
      <c r="L915" s="64">
        <f>IF(
                        C915="INSUMO",
                                        IFERROR(
                                            IF(
                                                INDEX(
                                                    Insumos!C:C,
                                                    MATCH(
                                                        A915&amp;B915,
                                                        Insumos!I:I,
                                                        0)
                                                )="Mao_obra",
                                                INDEX(
                                                    Insumos!F:F,
                                                    MATCH(
                                                        A915&amp;B915,
                                                        Insumos!I:I,
                                                        0)
                                                ),
                                                0
                                            ),
                                            "Não encontrado"),
                                        IFERROR(
                                            INDEX(M:M,
                                                MATCH(
                                                    A915&amp;B915,AG:AG,
                                                    0)
                                            ),
                                            "Não encontrado")
                                    )</f>
        <v>24.77</v>
      </c>
      <c r="M915" s="64">
        <f t="shared" si="528"/>
        <v>24.77</v>
      </c>
      <c r="N915" s="64">
        <f>IF(
                        C915="INSUMO",
                                        IFERROR(
                                            IF(
                                                INDEX(
                                                    Insumos!C:C,
                                                    MATCH(
                                                        A915&amp;B915,
                                                        Insumos!I:I,
                                                        0)
                                                )="Equipamento",
                                                INDEX(
                                                    Insumos!F:F,
                                                    MATCH(
                                                        A915&amp;B915,
                                                        Insumos!I:I,
                                                        0)
                                                ),
                                                0
                                            ),
                                            "Não encontrado"),
                                        IFERROR(
                                            INDEX(O:O,
                                                MATCH(
                                                    A915&amp;B915,AG:AG,
                                                    0)
                                            ),
                                            "Não encontrado")
                                    )</f>
        <v>0</v>
      </c>
      <c r="O915" s="64">
        <f t="shared" si="529"/>
        <v>0</v>
      </c>
      <c r="P915" s="64">
        <f>IF(
                        C915="INSUMO",
                                        IFERROR(
                                            IF(
                                                INDEX(
                                                    Insumos!C:C,
                                                    MATCH(
                                                        A915&amp;B915,
                                                        Insumos!I:I,
                                                        0)
                                                )="Transporte",
                                                INDEX(
                                                    Insumos!F:F,
                                                    MATCH(
                                                        A915&amp;B915,
                                                        Insumos!I:I,
                                                        0)
                                                ),
                                                0
                                            ),
                                            "Não encontrado"),
                                        IFERROR(
                                            INDEX(Q:Q,
                                                MATCH(
                                                    A915&amp;B915,AG:AG,
                                                    0)
                                            ),
                                            "Não encontrado")
                                    )</f>
        <v>0</v>
      </c>
      <c r="Q915" s="64">
        <f t="shared" si="530"/>
        <v>0</v>
      </c>
      <c r="R915" s="64">
        <f>IF(
                        C915="INSUMO",
                                        IFERROR(
                                            IF(
                                                INDEX(
                                                    Insumos!C:C,
                                                    MATCH(
                                                        A915&amp;B915,
                                                        Insumos!I:I,
                                                        0)
                                                )="Terceirizados",
                                                INDEX(
                                                    Insumos!F:F,
                                                    MATCH(
                                                        A915&amp;B915,
                                                        Insumos!I:I,
                                                        0)
                                                ),
                                                0
                                            ),
                                            "Não encontrado"),
                                        IFERROR(
                                            INDEX(S:S,
                                                MATCH(
                                                    A915&amp;B915,AG:AG,
                                                    0)
                                            ),
                                            "Não encontrado")
                                    )</f>
        <v>0</v>
      </c>
      <c r="S915" s="64">
        <f t="shared" si="531"/>
        <v>0</v>
      </c>
      <c r="T915" s="64">
        <f>IF(
                        C915="INSUMO",
                                        IFERROR(
                                            IF(
                                                INDEX(
                                                    Insumos!C:C,
                                                    MATCH(
                                                        A915&amp;B915,
                                                        Insumos!I:I,
                                                        0)
                                                )="Comissionamento",
                                                INDEX(
                                                    Insumos!F:F,
                                                    MATCH(
                                                        A915&amp;B915,
                                                        Insumos!I:I,
                                                        0)
                                                ),
                                                0
                                            ),
                                            "Não encontrado"),
                                        IFERROR(
                                            INDEX(U:U,
                                                MATCH(
                                                    A915&amp;B915,AG:AG,
                                                    0)
                                            ),
                                            "Não encontrado")
                                    )</f>
        <v>0</v>
      </c>
      <c r="U915" s="64">
        <f t="shared" si="532"/>
        <v>0</v>
      </c>
      <c r="V915" s="64">
        <f>IF(
                        C915="INSUMO",
                                        IFERROR(
                                            IF(
                                                INDEX(
                                                    Insumos!C:C,
                                                    MATCH(
                                                        A915&amp;B915,
                                                        Insumos!I:I,
                                                        0)
                                                )="Verba",
                                                INDEX(
                                                    Insumos!F:F,
                                                    MATCH(
                                                        A915&amp;B915,
                                                        Insumos!I:I,
                                                        0)
                                                ),
                                                0
                                            ),
                                            "Não encontrado"),
                                        IFERROR(
                                            INDEX(W:W,
                                                MATCH(
                                                    A915&amp;B915,AG:AG,
                                                    0)
                                            ),
                                            "Não encontrado")
                                    )</f>
        <v>0</v>
      </c>
      <c r="W915" s="64">
        <f t="shared" si="533"/>
        <v>0</v>
      </c>
      <c r="X915" s="64">
        <f>IF(
                        C915="INSUMO",
                                        IFERROR(
                                            IF(
                                                INDEX(
                                                    Insumos!C:C,
                                                    MATCH(
                                                        A915&amp;B915,
                                                        Insumos!I:I,
                                                        0)
                                                )="Outro",
                                                INDEX(
                                                    Insumos!F:F,
                                                    MATCH(
                                                        A915&amp;B915,
                                                        Insumos!I:I,
                                                        0)
                                                ),
                                                0
                                            ),
                                            "Não encontrado"),
                                        IFERROR(
                                            INDEX(Y:Y,
                                                MATCH(
                                                    A915&amp;B915,AG:AG,
                                                    0)
                                            ),
                                            "Não encontrado")
                                    )</f>
        <v>0</v>
      </c>
      <c r="Y915" s="64">
        <f t="shared" si="534"/>
        <v>0</v>
      </c>
      <c r="Z915" s="64">
        <f>IF(
                            C915="INSUMO",
                            IFERROR(
                                INDEX(
                                    Insumos!F:F,
                                    MATCH(
                                        A915&amp;B915,
                                        Insumos!I:I,
                                        0)
                                ),
                                "Não encontrado"),
                            IFERROR(
                                INDEX(AA:AA,
                                    MATCH(
                                        A915&amp;B915,AG:AG,
                                        0)
                                ),
                                "Não encontrado")
                        )</f>
        <v>24.77</v>
      </c>
      <c r="AA915" s="64">
        <f t="shared" si="535"/>
        <v>24.77</v>
      </c>
      <c r="AB915" s="65"/>
      <c r="AC915" s="65"/>
      <c r="AD915" s="62" t="s">
        <v>39</v>
      </c>
      <c r="AE915" s="66"/>
      <c r="AF915" s="66"/>
    </row>
    <row r="916" spans="1:33" x14ac:dyDescent="0.25">
      <c r="A916" s="136" t="s">
        <v>191</v>
      </c>
      <c r="B916" s="51" t="s">
        <v>38</v>
      </c>
      <c r="C916" s="52" t="s">
        <v>39</v>
      </c>
      <c r="D916" s="53" t="s">
        <v>40</v>
      </c>
      <c r="E916" s="53" t="s">
        <v>192</v>
      </c>
      <c r="F916" s="54" t="s">
        <v>90</v>
      </c>
      <c r="G916" s="55"/>
      <c r="H916" s="56"/>
      <c r="I916" s="56">
        <f>SUM(I917:I924)</f>
        <v>0</v>
      </c>
      <c r="J916" s="56"/>
      <c r="K916" s="56">
        <f>SUM(K917:K924)</f>
        <v>46.655039200000004</v>
      </c>
      <c r="L916" s="56"/>
      <c r="M916" s="56">
        <f>SUM(M917:M924)</f>
        <v>41.555039200000003</v>
      </c>
      <c r="N916" s="56"/>
      <c r="O916" s="56">
        <f>SUM(O917:O924)</f>
        <v>0</v>
      </c>
      <c r="P916" s="56"/>
      <c r="Q916" s="56">
        <f>SUM(Q917:Q924)</f>
        <v>0</v>
      </c>
      <c r="R916" s="56"/>
      <c r="S916" s="56">
        <f>SUM(S917:S924)</f>
        <v>0</v>
      </c>
      <c r="T916" s="56"/>
      <c r="U916" s="56">
        <f>SUM(U917:U924)</f>
        <v>0</v>
      </c>
      <c r="V916" s="56"/>
      <c r="W916" s="56">
        <f>SUM(W917:W924)</f>
        <v>0</v>
      </c>
      <c r="X916" s="56"/>
      <c r="Y916" s="56">
        <f>SUM(Y917:Y924)</f>
        <v>5.0999999999999996</v>
      </c>
      <c r="Z916" s="56"/>
      <c r="AA916" s="56">
        <f>SUM(AA917:AA924)</f>
        <v>46.655039200000004</v>
      </c>
      <c r="AB916" s="57" t="s">
        <v>39</v>
      </c>
      <c r="AC916" s="57"/>
      <c r="AD916" s="53" t="s">
        <v>39</v>
      </c>
      <c r="AE916" s="58" t="s">
        <v>39</v>
      </c>
      <c r="AF916" s="58" t="s">
        <v>43</v>
      </c>
      <c r="AG916" t="str">
        <f>A916&amp;B916&amp;C916</f>
        <v>88264SINAPI</v>
      </c>
    </row>
    <row r="917" spans="1:33" x14ac:dyDescent="0.25">
      <c r="A917" s="137" t="s">
        <v>926</v>
      </c>
      <c r="B917" s="68" t="s">
        <v>38</v>
      </c>
      <c r="C917" s="69" t="s">
        <v>86</v>
      </c>
      <c r="D917" s="70" t="s">
        <v>40</v>
      </c>
      <c r="E917" s="70" t="s">
        <v>927</v>
      </c>
      <c r="F917" s="71" t="s">
        <v>90</v>
      </c>
      <c r="G917" s="71">
        <v>1</v>
      </c>
      <c r="H917" s="72">
        <f>IF(
                        C917="INSUMO",
                                        IFERROR(
                                            IF(
                                                INDEX(
                                                    Insumos!C:C,
                                                    MATCH(
                                                        A917&amp;B917,
                                                        Insumos!I:I,
                                                        0)
                                                )="Material",
                                                INDEX(
                                                    Insumos!F:F,
                                                    MATCH(
                                                        A917&amp;B917,
                                                        Insumos!I:I,
                                                        0)
                                                ),
                                                0
                                            ),
                                            "Não encontrado"),
                                        IFERROR(
                                            INDEX(I:I,
                                                MATCH(
                                                    A917&amp;B917,AG:AG,
                                                    0)
                                            ),
                                            "Não encontrado")
                                    )</f>
        <v>0</v>
      </c>
      <c r="I917" s="72">
        <f t="shared" ref="I917:I924" si="536">H917*G917/1</f>
        <v>0</v>
      </c>
      <c r="J917" s="72">
        <f t="shared" ref="J917:K924" si="537">T917 + N917 + L917 + X917 + R917 + P917 + V917</f>
        <v>1.4950392000000001</v>
      </c>
      <c r="K917" s="72">
        <f t="shared" si="537"/>
        <v>1.4950392000000001</v>
      </c>
      <c r="L917" s="72">
        <f>IF(
                        C917="INSUMO",
                                        IFERROR(
                                            IF(
                                                INDEX(
                                                    Insumos!C:C,
                                                    MATCH(
                                                        A917&amp;B917,
                                                        Insumos!I:I,
                                                        0)
                                                )="Mao_obra",
                                                INDEX(
                                                    Insumos!F:F,
                                                    MATCH(
                                                        A917&amp;B917,
                                                        Insumos!I:I,
                                                        0)
                                                ),
                                                0
                                            ),
                                            "Não encontrado"),
                                        IFERROR(
                                            INDEX(M:M,
                                                MATCH(
                                                    A917&amp;B917,AG:AG,
                                                    0)
                                            ),
                                            "Não encontrado")
                                    )</f>
        <v>1.4950392000000001</v>
      </c>
      <c r="M917" s="72">
        <f t="shared" ref="M917:M924" si="538">L917*G917/1</f>
        <v>1.4950392000000001</v>
      </c>
      <c r="N917" s="72">
        <f>IF(
                        C917="INSUMO",
                                        IFERROR(
                                            IF(
                                                INDEX(
                                                    Insumos!C:C,
                                                    MATCH(
                                                        A917&amp;B917,
                                                        Insumos!I:I,
                                                        0)
                                                )="Equipamento",
                                                INDEX(
                                                    Insumos!F:F,
                                                    MATCH(
                                                        A917&amp;B917,
                                                        Insumos!I:I,
                                                        0)
                                                ),
                                                0
                                            ),
                                            "Não encontrado"),
                                        IFERROR(
                                            INDEX(O:O,
                                                MATCH(
                                                    A917&amp;B917,AG:AG,
                                                    0)
                                            ),
                                            "Não encontrado")
                                    )</f>
        <v>0</v>
      </c>
      <c r="O917" s="72">
        <f t="shared" ref="O917:O924" si="539">N917*G917/1</f>
        <v>0</v>
      </c>
      <c r="P917" s="72">
        <f>IF(
                        C917="INSUMO",
                                        IFERROR(
                                            IF(
                                                INDEX(
                                                    Insumos!C:C,
                                                    MATCH(
                                                        A917&amp;B917,
                                                        Insumos!I:I,
                                                        0)
                                                )="Transporte",
                                                INDEX(
                                                    Insumos!F:F,
                                                    MATCH(
                                                        A917&amp;B917,
                                                        Insumos!I:I,
                                                        0)
                                                ),
                                                0
                                            ),
                                            "Não encontrado"),
                                        IFERROR(
                                            INDEX(Q:Q,
                                                MATCH(
                                                    A917&amp;B917,AG:AG,
                                                    0)
                                            ),
                                            "Não encontrado")
                                    )</f>
        <v>0</v>
      </c>
      <c r="Q917" s="72">
        <f t="shared" ref="Q917:Q924" si="540">P917*G917/1</f>
        <v>0</v>
      </c>
      <c r="R917" s="72">
        <f>IF(
                        C917="INSUMO",
                                        IFERROR(
                                            IF(
                                                INDEX(
                                                    Insumos!C:C,
                                                    MATCH(
                                                        A917&amp;B917,
                                                        Insumos!I:I,
                                                        0)
                                                )="Terceirizados",
                                                INDEX(
                                                    Insumos!F:F,
                                                    MATCH(
                                                        A917&amp;B917,
                                                        Insumos!I:I,
                                                        0)
                                                ),
                                                0
                                            ),
                                            "Não encontrado"),
                                        IFERROR(
                                            INDEX(S:S,
                                                MATCH(
                                                    A917&amp;B917,AG:AG,
                                                    0)
                                            ),
                                            "Não encontrado")
                                    )</f>
        <v>0</v>
      </c>
      <c r="S917" s="72">
        <f t="shared" ref="S917:S924" si="541">R917*G917/1</f>
        <v>0</v>
      </c>
      <c r="T917" s="72">
        <f>IF(
                        C917="INSUMO",
                                        IFERROR(
                                            IF(
                                                INDEX(
                                                    Insumos!C:C,
                                                    MATCH(
                                                        A917&amp;B917,
                                                        Insumos!I:I,
                                                        0)
                                                )="Comissionamento",
                                                INDEX(
                                                    Insumos!F:F,
                                                    MATCH(
                                                        A917&amp;B917,
                                                        Insumos!I:I,
                                                        0)
                                                ),
                                                0
                                            ),
                                            "Não encontrado"),
                                        IFERROR(
                                            INDEX(U:U,
                                                MATCH(
                                                    A917&amp;B917,AG:AG,
                                                    0)
                                            ),
                                            "Não encontrado")
                                    )</f>
        <v>0</v>
      </c>
      <c r="U917" s="72">
        <f t="shared" ref="U917:U924" si="542">T917*G917/1</f>
        <v>0</v>
      </c>
      <c r="V917" s="72">
        <f>IF(
                        C917="INSUMO",
                                        IFERROR(
                                            IF(
                                                INDEX(
                                                    Insumos!C:C,
                                                    MATCH(
                                                        A917&amp;B917,
                                                        Insumos!I:I,
                                                        0)
                                                )="Verba",
                                                INDEX(
                                                    Insumos!F:F,
                                                    MATCH(
                                                        A917&amp;B917,
                                                        Insumos!I:I,
                                                        0)
                                                ),
                                                0
                                            ),
                                            "Não encontrado"),
                                        IFERROR(
                                            INDEX(W:W,
                                                MATCH(
                                                    A917&amp;B917,AG:AG,
                                                    0)
                                            ),
                                            "Não encontrado")
                                    )</f>
        <v>0</v>
      </c>
      <c r="W917" s="72">
        <f t="shared" ref="W917:W924" si="543">V917*G917/1</f>
        <v>0</v>
      </c>
      <c r="X917" s="72">
        <f>IF(
                        C917="INSUMO",
                                        IFERROR(
                                            IF(
                                                INDEX(
                                                    Insumos!C:C,
                                                    MATCH(
                                                        A917&amp;B917,
                                                        Insumos!I:I,
                                                        0)
                                                )="Outro",
                                                INDEX(
                                                    Insumos!F:F,
                                                    MATCH(
                                                        A917&amp;B917,
                                                        Insumos!I:I,
                                                        0)
                                                ),
                                                0
                                            ),
                                            "Não encontrado"),
                                        IFERROR(
                                            INDEX(Y:Y,
                                                MATCH(
                                                    A917&amp;B917,AG:AG,
                                                    0)
                                            ),
                                            "Não encontrado")
                                    )</f>
        <v>0</v>
      </c>
      <c r="Y917" s="72">
        <f t="shared" ref="Y917:Y924" si="544">X917*G917/1</f>
        <v>0</v>
      </c>
      <c r="Z917" s="72">
        <f>IF(
                            C917="INSUMO",
                            IFERROR(
                                INDEX(
                                    Insumos!F:F,
                                    MATCH(
                                        A917&amp;B917,
                                        Insumos!I:I,
                                        0)
                                ),
                                "Não encontrado"),
                            IFERROR(
                                INDEX(AA:AA,
                                    MATCH(
                                        A917&amp;B917,AG:AG,
                                        0)
                                ),
                                "Não encontrado")
                        )</f>
        <v>1.4950392000000001</v>
      </c>
      <c r="AA917" s="72">
        <f t="shared" ref="AA917:AA924" si="545">G917*Z917</f>
        <v>1.4950392000000001</v>
      </c>
      <c r="AB917" s="73"/>
      <c r="AC917" s="73"/>
      <c r="AD917" s="70" t="s">
        <v>39</v>
      </c>
      <c r="AE917" s="74"/>
      <c r="AF917" s="74"/>
    </row>
    <row r="918" spans="1:33" x14ac:dyDescent="0.25">
      <c r="A918" s="138" t="s">
        <v>920</v>
      </c>
      <c r="B918" s="60" t="s">
        <v>38</v>
      </c>
      <c r="C918" s="61" t="s">
        <v>45</v>
      </c>
      <c r="D918" s="62" t="s">
        <v>40</v>
      </c>
      <c r="E918" s="62" t="s">
        <v>921</v>
      </c>
      <c r="F918" s="63" t="s">
        <v>90</v>
      </c>
      <c r="G918" s="63">
        <v>1</v>
      </c>
      <c r="H918" s="64">
        <f>IF(
                        C918="INSUMO",
                                        IFERROR(
                                            IF(
                                                INDEX(
                                                    Insumos!C:C,
                                                    MATCH(
                                                        A918&amp;B918,
                                                        Insumos!I:I,
                                                        0)
                                                )="Material",
                                                INDEX(
                                                    Insumos!F:F,
                                                    MATCH(
                                                        A918&amp;B918,
                                                        Insumos!I:I,
                                                        0)
                                                ),
                                                0
                                            ),
                                            "Não encontrado"),
                                        IFERROR(
                                            INDEX(I:I,
                                                MATCH(
                                                    A918&amp;B918,AG:AG,
                                                    0)
                                            ),
                                            "Não encontrado")
                                    )</f>
        <v>0</v>
      </c>
      <c r="I918" s="64">
        <f t="shared" si="536"/>
        <v>0</v>
      </c>
      <c r="J918" s="64">
        <f t="shared" si="537"/>
        <v>1.45</v>
      </c>
      <c r="K918" s="64">
        <f t="shared" si="537"/>
        <v>1.45</v>
      </c>
      <c r="L918" s="64">
        <f>IF(
                        C918="INSUMO",
                                        IFERROR(
                                            IF(
                                                INDEX(
                                                    Insumos!C:C,
                                                    MATCH(
                                                        A918&amp;B918,
                                                        Insumos!I:I,
                                                        0)
                                                )="Mao_obra",
                                                INDEX(
                                                    Insumos!F:F,
                                                    MATCH(
                                                        A918&amp;B918,
                                                        Insumos!I:I,
                                                        0)
                                                ),
                                                0
                                            ),
                                            "Não encontrado"),
                                        IFERROR(
                                            INDEX(M:M,
                                                MATCH(
                                                    A918&amp;B918,AG:AG,
                                                    0)
                                            ),
                                            "Não encontrado")
                                    )</f>
        <v>0</v>
      </c>
      <c r="M918" s="64">
        <f t="shared" si="538"/>
        <v>0</v>
      </c>
      <c r="N918" s="64">
        <f>IF(
                        C918="INSUMO",
                                        IFERROR(
                                            IF(
                                                INDEX(
                                                    Insumos!C:C,
                                                    MATCH(
                                                        A918&amp;B918,
                                                        Insumos!I:I,
                                                        0)
                                                )="Equipamento",
                                                INDEX(
                                                    Insumos!F:F,
                                                    MATCH(
                                                        A918&amp;B918,
                                                        Insumos!I:I,
                                                        0)
                                                ),
                                                0
                                            ),
                                            "Não encontrado"),
                                        IFERROR(
                                            INDEX(O:O,
                                                MATCH(
                                                    A918&amp;B918,AG:AG,
                                                    0)
                                            ),
                                            "Não encontrado")
                                    )</f>
        <v>0</v>
      </c>
      <c r="O918" s="64">
        <f t="shared" si="539"/>
        <v>0</v>
      </c>
      <c r="P918" s="64">
        <f>IF(
                        C918="INSUMO",
                                        IFERROR(
                                            IF(
                                                INDEX(
                                                    Insumos!C:C,
                                                    MATCH(
                                                        A918&amp;B918,
                                                        Insumos!I:I,
                                                        0)
                                                )="Transporte",
                                                INDEX(
                                                    Insumos!F:F,
                                                    MATCH(
                                                        A918&amp;B918,
                                                        Insumos!I:I,
                                                        0)
                                                ),
                                                0
                                            ),
                                            "Não encontrado"),
                                        IFERROR(
                                            INDEX(Q:Q,
                                                MATCH(
                                                    A918&amp;B918,AG:AG,
                                                    0)
                                            ),
                                            "Não encontrado")
                                    )</f>
        <v>0</v>
      </c>
      <c r="Q918" s="64">
        <f t="shared" si="540"/>
        <v>0</v>
      </c>
      <c r="R918" s="64">
        <f>IF(
                        C918="INSUMO",
                                        IFERROR(
                                            IF(
                                                INDEX(
                                                    Insumos!C:C,
                                                    MATCH(
                                                        A918&amp;B918,
                                                        Insumos!I:I,
                                                        0)
                                                )="Terceirizados",
                                                INDEX(
                                                    Insumos!F:F,
                                                    MATCH(
                                                        A918&amp;B918,
                                                        Insumos!I:I,
                                                        0)
                                                ),
                                                0
                                            ),
                                            "Não encontrado"),
                                        IFERROR(
                                            INDEX(S:S,
                                                MATCH(
                                                    A918&amp;B918,AG:AG,
                                                    0)
                                            ),
                                            "Não encontrado")
                                    )</f>
        <v>0</v>
      </c>
      <c r="S918" s="64">
        <f t="shared" si="541"/>
        <v>0</v>
      </c>
      <c r="T918" s="64">
        <f>IF(
                        C918="INSUMO",
                                        IFERROR(
                                            IF(
                                                INDEX(
                                                    Insumos!C:C,
                                                    MATCH(
                                                        A918&amp;B918,
                                                        Insumos!I:I,
                                                        0)
                                                )="Comissionamento",
                                                INDEX(
                                                    Insumos!F:F,
                                                    MATCH(
                                                        A918&amp;B918,
                                                        Insumos!I:I,
                                                        0)
                                                ),
                                                0
                                            ),
                                            "Não encontrado"),
                                        IFERROR(
                                            INDEX(U:U,
                                                MATCH(
                                                    A918&amp;B918,AG:AG,
                                                    0)
                                            ),
                                            "Não encontrado")
                                    )</f>
        <v>0</v>
      </c>
      <c r="U918" s="64">
        <f t="shared" si="542"/>
        <v>0</v>
      </c>
      <c r="V918" s="64">
        <f>IF(
                        C918="INSUMO",
                                        IFERROR(
                                            IF(
                                                INDEX(
                                                    Insumos!C:C,
                                                    MATCH(
                                                        A918&amp;B918,
                                                        Insumos!I:I,
                                                        0)
                                                )="Verba",
                                                INDEX(
                                                    Insumos!F:F,
                                                    MATCH(
                                                        A918&amp;B918,
                                                        Insumos!I:I,
                                                        0)
                                                ),
                                                0
                                            ),
                                            "Não encontrado"),
                                        IFERROR(
                                            INDEX(W:W,
                                                MATCH(
                                                    A918&amp;B918,AG:AG,
                                                    0)
                                            ),
                                            "Não encontrado")
                                    )</f>
        <v>0</v>
      </c>
      <c r="W918" s="64">
        <f t="shared" si="543"/>
        <v>0</v>
      </c>
      <c r="X918" s="64">
        <f>IF(
                        C918="INSUMO",
                                        IFERROR(
                                            IF(
                                                INDEX(
                                                    Insumos!C:C,
                                                    MATCH(
                                                        A918&amp;B918,
                                                        Insumos!I:I,
                                                        0)
                                                )="Outro",
                                                INDEX(
                                                    Insumos!F:F,
                                                    MATCH(
                                                        A918&amp;B918,
                                                        Insumos!I:I,
                                                        0)
                                                ),
                                                0
                                            ),
                                            "Não encontrado"),
                                        IFERROR(
                                            INDEX(Y:Y,
                                                MATCH(
                                                    A918&amp;B918,AG:AG,
                                                    0)
                                            ),
                                            "Não encontrado")
                                    )</f>
        <v>1.45</v>
      </c>
      <c r="Y918" s="64">
        <f t="shared" si="544"/>
        <v>1.45</v>
      </c>
      <c r="Z918" s="64">
        <f>IF(
                            C918="INSUMO",
                            IFERROR(
                                INDEX(
                                    Insumos!F:F,
                                    MATCH(
                                        A918&amp;B918,
                                        Insumos!I:I,
                                        0)
                                ),
                                "Não encontrado"),
                            IFERROR(
                                INDEX(AA:AA,
                                    MATCH(
                                        A918&amp;B918,AG:AG,
                                        0)
                                ),
                                "Não encontrado")
                        )</f>
        <v>1.45</v>
      </c>
      <c r="AA918" s="64">
        <f t="shared" si="545"/>
        <v>1.45</v>
      </c>
      <c r="AB918" s="65"/>
      <c r="AC918" s="65"/>
      <c r="AD918" s="62" t="s">
        <v>39</v>
      </c>
      <c r="AE918" s="66"/>
      <c r="AF918" s="66"/>
    </row>
    <row r="919" spans="1:33" x14ac:dyDescent="0.25">
      <c r="A919" s="137" t="s">
        <v>922</v>
      </c>
      <c r="B919" s="68" t="s">
        <v>38</v>
      </c>
      <c r="C919" s="69" t="s">
        <v>45</v>
      </c>
      <c r="D919" s="70" t="s">
        <v>40</v>
      </c>
      <c r="E919" s="70" t="s">
        <v>923</v>
      </c>
      <c r="F919" s="71" t="s">
        <v>90</v>
      </c>
      <c r="G919" s="71">
        <v>1</v>
      </c>
      <c r="H919" s="72">
        <f>IF(
                        C919="INSUMO",
                                        IFERROR(
                                            IF(
                                                INDEX(
                                                    Insumos!C:C,
                                                    MATCH(
                                                        A919&amp;B919,
                                                        Insumos!I:I,
                                                        0)
                                                )="Material",
                                                INDEX(
                                                    Insumos!F:F,
                                                    MATCH(
                                                        A919&amp;B919,
                                                        Insumos!I:I,
                                                        0)
                                                ),
                                                0
                                            ),
                                            "Não encontrado"),
                                        IFERROR(
                                            INDEX(I:I,
                                                MATCH(
                                                    A919&amp;B919,AG:AG,
                                                    0)
                                            ),
                                            "Não encontrado")
                                    )</f>
        <v>0</v>
      </c>
      <c r="I919" s="72">
        <f t="shared" si="536"/>
        <v>0</v>
      </c>
      <c r="J919" s="72">
        <f t="shared" si="537"/>
        <v>0.9</v>
      </c>
      <c r="K919" s="72">
        <f t="shared" si="537"/>
        <v>0.9</v>
      </c>
      <c r="L919" s="72">
        <f>IF(
                        C919="INSUMO",
                                        IFERROR(
                                            IF(
                                                INDEX(
                                                    Insumos!C:C,
                                                    MATCH(
                                                        A919&amp;B919,
                                                        Insumos!I:I,
                                                        0)
                                                )="Mao_obra",
                                                INDEX(
                                                    Insumos!F:F,
                                                    MATCH(
                                                        A919&amp;B919,
                                                        Insumos!I:I,
                                                        0)
                                                ),
                                                0
                                            ),
                                            "Não encontrado"),
                                        IFERROR(
                                            INDEX(M:M,
                                                MATCH(
                                                    A919&amp;B919,AG:AG,
                                                    0)
                                            ),
                                            "Não encontrado")
                                    )</f>
        <v>0</v>
      </c>
      <c r="M919" s="72">
        <f t="shared" si="538"/>
        <v>0</v>
      </c>
      <c r="N919" s="72">
        <f>IF(
                        C919="INSUMO",
                                        IFERROR(
                                            IF(
                                                INDEX(
                                                    Insumos!C:C,
                                                    MATCH(
                                                        A919&amp;B919,
                                                        Insumos!I:I,
                                                        0)
                                                )="Equipamento",
                                                INDEX(
                                                    Insumos!F:F,
                                                    MATCH(
                                                        A919&amp;B919,
                                                        Insumos!I:I,
                                                        0)
                                                ),
                                                0
                                            ),
                                            "Não encontrado"),
                                        IFERROR(
                                            INDEX(O:O,
                                                MATCH(
                                                    A919&amp;B919,AG:AG,
                                                    0)
                                            ),
                                            "Não encontrado")
                                    )</f>
        <v>0</v>
      </c>
      <c r="O919" s="72">
        <f t="shared" si="539"/>
        <v>0</v>
      </c>
      <c r="P919" s="72">
        <f>IF(
                        C919="INSUMO",
                                        IFERROR(
                                            IF(
                                                INDEX(
                                                    Insumos!C:C,
                                                    MATCH(
                                                        A919&amp;B919,
                                                        Insumos!I:I,
                                                        0)
                                                )="Transporte",
                                                INDEX(
                                                    Insumos!F:F,
                                                    MATCH(
                                                        A919&amp;B919,
                                                        Insumos!I:I,
                                                        0)
                                                ),
                                                0
                                            ),
                                            "Não encontrado"),
                                        IFERROR(
                                            INDEX(Q:Q,
                                                MATCH(
                                                    A919&amp;B919,AG:AG,
                                                    0)
                                            ),
                                            "Não encontrado")
                                    )</f>
        <v>0</v>
      </c>
      <c r="Q919" s="72">
        <f t="shared" si="540"/>
        <v>0</v>
      </c>
      <c r="R919" s="72">
        <f>IF(
                        C919="INSUMO",
                                        IFERROR(
                                            IF(
                                                INDEX(
                                                    Insumos!C:C,
                                                    MATCH(
                                                        A919&amp;B919,
                                                        Insumos!I:I,
                                                        0)
                                                )="Terceirizados",
                                                INDEX(
                                                    Insumos!F:F,
                                                    MATCH(
                                                        A919&amp;B919,
                                                        Insumos!I:I,
                                                        0)
                                                ),
                                                0
                                            ),
                                            "Não encontrado"),
                                        IFERROR(
                                            INDEX(S:S,
                                                MATCH(
                                                    A919&amp;B919,AG:AG,
                                                    0)
                                            ),
                                            "Não encontrado")
                                    )</f>
        <v>0</v>
      </c>
      <c r="S919" s="72">
        <f t="shared" si="541"/>
        <v>0</v>
      </c>
      <c r="T919" s="72">
        <f>IF(
                        C919="INSUMO",
                                        IFERROR(
                                            IF(
                                                INDEX(
                                                    Insumos!C:C,
                                                    MATCH(
                                                        A919&amp;B919,
                                                        Insumos!I:I,
                                                        0)
                                                )="Comissionamento",
                                                INDEX(
                                                    Insumos!F:F,
                                                    MATCH(
                                                        A919&amp;B919,
                                                        Insumos!I:I,
                                                        0)
                                                ),
                                                0
                                            ),
                                            "Não encontrado"),
                                        IFERROR(
                                            INDEX(U:U,
                                                MATCH(
                                                    A919&amp;B919,AG:AG,
                                                    0)
                                            ),
                                            "Não encontrado")
                                    )</f>
        <v>0</v>
      </c>
      <c r="U919" s="72">
        <f t="shared" si="542"/>
        <v>0</v>
      </c>
      <c r="V919" s="72">
        <f>IF(
                        C919="INSUMO",
                                        IFERROR(
                                            IF(
                                                INDEX(
                                                    Insumos!C:C,
                                                    MATCH(
                                                        A919&amp;B919,
                                                        Insumos!I:I,
                                                        0)
                                                )="Verba",
                                                INDEX(
                                                    Insumos!F:F,
                                                    MATCH(
                                                        A919&amp;B919,
                                                        Insumos!I:I,
                                                        0)
                                                ),
                                                0
                                            ),
                                            "Não encontrado"),
                                        IFERROR(
                                            INDEX(W:W,
                                                MATCH(
                                                    A919&amp;B919,AG:AG,
                                                    0)
                                            ),
                                            "Não encontrado")
                                    )</f>
        <v>0</v>
      </c>
      <c r="W919" s="72">
        <f t="shared" si="543"/>
        <v>0</v>
      </c>
      <c r="X919" s="72">
        <f>IF(
                        C919="INSUMO",
                                        IFERROR(
                                            IF(
                                                INDEX(
                                                    Insumos!C:C,
                                                    MATCH(
                                                        A919&amp;B919,
                                                        Insumos!I:I,
                                                        0)
                                                )="Outro",
                                                INDEX(
                                                    Insumos!F:F,
                                                    MATCH(
                                                        A919&amp;B919,
                                                        Insumos!I:I,
                                                        0)
                                                ),
                                                0
                                            ),
                                            "Não encontrado"),
                                        IFERROR(
                                            INDEX(Y:Y,
                                                MATCH(
                                                    A919&amp;B919,AG:AG,
                                                    0)
                                            ),
                                            "Não encontrado")
                                    )</f>
        <v>0.9</v>
      </c>
      <c r="Y919" s="72">
        <f t="shared" si="544"/>
        <v>0.9</v>
      </c>
      <c r="Z919" s="72">
        <f>IF(
                            C919="INSUMO",
                            IFERROR(
                                INDEX(
                                    Insumos!F:F,
                                    MATCH(
                                        A919&amp;B919,
                                        Insumos!I:I,
                                        0)
                                ),
                                "Não encontrado"),
                            IFERROR(
                                INDEX(AA:AA,
                                    MATCH(
                                        A919&amp;B919,AG:AG,
                                        0)
                                ),
                                "Não encontrado")
                        )</f>
        <v>0.9</v>
      </c>
      <c r="AA919" s="72">
        <f t="shared" si="545"/>
        <v>0.9</v>
      </c>
      <c r="AB919" s="73"/>
      <c r="AC919" s="73"/>
      <c r="AD919" s="70" t="s">
        <v>39</v>
      </c>
      <c r="AE919" s="74"/>
      <c r="AF919" s="74"/>
    </row>
    <row r="920" spans="1:33" x14ac:dyDescent="0.25">
      <c r="A920" s="138" t="s">
        <v>801</v>
      </c>
      <c r="B920" s="60" t="s">
        <v>38</v>
      </c>
      <c r="C920" s="61" t="s">
        <v>45</v>
      </c>
      <c r="D920" s="62" t="s">
        <v>40</v>
      </c>
      <c r="E920" s="62" t="s">
        <v>802</v>
      </c>
      <c r="F920" s="63" t="s">
        <v>90</v>
      </c>
      <c r="G920" s="63">
        <v>1</v>
      </c>
      <c r="H920" s="64">
        <f>IF(
                        C920="INSUMO",
                                        IFERROR(
                                            IF(
                                                INDEX(
                                                    Insumos!C:C,
                                                    MATCH(
                                                        A920&amp;B920,
                                                        Insumos!I:I,
                                                        0)
                                                )="Material",
                                                INDEX(
                                                    Insumos!F:F,
                                                    MATCH(
                                                        A920&amp;B920,
                                                        Insumos!I:I,
                                                        0)
                                                ),
                                                0
                                            ),
                                            "Não encontrado"),
                                        IFERROR(
                                            INDEX(I:I,
                                                MATCH(
                                                    A920&amp;B920,AG:AG,
                                                    0)
                                            ),
                                            "Não encontrado")
                                    )</f>
        <v>0</v>
      </c>
      <c r="I920" s="64">
        <f t="shared" si="536"/>
        <v>0</v>
      </c>
      <c r="J920" s="64">
        <f t="shared" si="537"/>
        <v>0.11</v>
      </c>
      <c r="K920" s="64">
        <f t="shared" si="537"/>
        <v>0.11</v>
      </c>
      <c r="L920" s="64">
        <f>IF(
                        C920="INSUMO",
                                        IFERROR(
                                            IF(
                                                INDEX(
                                                    Insumos!C:C,
                                                    MATCH(
                                                        A920&amp;B920,
                                                        Insumos!I:I,
                                                        0)
                                                )="Mao_obra",
                                                INDEX(
                                                    Insumos!F:F,
                                                    MATCH(
                                                        A920&amp;B920,
                                                        Insumos!I:I,
                                                        0)
                                                ),
                                                0
                                            ),
                                            "Não encontrado"),
                                        IFERROR(
                                            INDEX(M:M,
                                                MATCH(
                                                    A920&amp;B920,AG:AG,
                                                    0)
                                            ),
                                            "Não encontrado")
                                    )</f>
        <v>0</v>
      </c>
      <c r="M920" s="64">
        <f t="shared" si="538"/>
        <v>0</v>
      </c>
      <c r="N920" s="64">
        <f>IF(
                        C920="INSUMO",
                                        IFERROR(
                                            IF(
                                                INDEX(
                                                    Insumos!C:C,
                                                    MATCH(
                                                        A920&amp;B920,
                                                        Insumos!I:I,
                                                        0)
                                                )="Equipamento",
                                                INDEX(
                                                    Insumos!F:F,
                                                    MATCH(
                                                        A920&amp;B920,
                                                        Insumos!I:I,
                                                        0)
                                                ),
                                                0
                                            ),
                                            "Não encontrado"),
                                        IFERROR(
                                            INDEX(O:O,
                                                MATCH(
                                                    A920&amp;B920,AG:AG,
                                                    0)
                                            ),
                                            "Não encontrado")
                                    )</f>
        <v>0</v>
      </c>
      <c r="O920" s="64">
        <f t="shared" si="539"/>
        <v>0</v>
      </c>
      <c r="P920" s="64">
        <f>IF(
                        C920="INSUMO",
                                        IFERROR(
                                            IF(
                                                INDEX(
                                                    Insumos!C:C,
                                                    MATCH(
                                                        A920&amp;B920,
                                                        Insumos!I:I,
                                                        0)
                                                )="Transporte",
                                                INDEX(
                                                    Insumos!F:F,
                                                    MATCH(
                                                        A920&amp;B920,
                                                        Insumos!I:I,
                                                        0)
                                                ),
                                                0
                                            ),
                                            "Não encontrado"),
                                        IFERROR(
                                            INDEX(Q:Q,
                                                MATCH(
                                                    A920&amp;B920,AG:AG,
                                                    0)
                                            ),
                                            "Não encontrado")
                                    )</f>
        <v>0</v>
      </c>
      <c r="Q920" s="64">
        <f t="shared" si="540"/>
        <v>0</v>
      </c>
      <c r="R920" s="64">
        <f>IF(
                        C920="INSUMO",
                                        IFERROR(
                                            IF(
                                                INDEX(
                                                    Insumos!C:C,
                                                    MATCH(
                                                        A920&amp;B920,
                                                        Insumos!I:I,
                                                        0)
                                                )="Terceirizados",
                                                INDEX(
                                                    Insumos!F:F,
                                                    MATCH(
                                                        A920&amp;B920,
                                                        Insumos!I:I,
                                                        0)
                                                ),
                                                0
                                            ),
                                            "Não encontrado"),
                                        IFERROR(
                                            INDEX(S:S,
                                                MATCH(
                                                    A920&amp;B920,AG:AG,
                                                    0)
                                            ),
                                            "Não encontrado")
                                    )</f>
        <v>0</v>
      </c>
      <c r="S920" s="64">
        <f t="shared" si="541"/>
        <v>0</v>
      </c>
      <c r="T920" s="64">
        <f>IF(
                        C920="INSUMO",
                                        IFERROR(
                                            IF(
                                                INDEX(
                                                    Insumos!C:C,
                                                    MATCH(
                                                        A920&amp;B920,
                                                        Insumos!I:I,
                                                        0)
                                                )="Comissionamento",
                                                INDEX(
                                                    Insumos!F:F,
                                                    MATCH(
                                                        A920&amp;B920,
                                                        Insumos!I:I,
                                                        0)
                                                ),
                                                0
                                            ),
                                            "Não encontrado"),
                                        IFERROR(
                                            INDEX(U:U,
                                                MATCH(
                                                    A920&amp;B920,AG:AG,
                                                    0)
                                            ),
                                            "Não encontrado")
                                    )</f>
        <v>0</v>
      </c>
      <c r="U920" s="64">
        <f t="shared" si="542"/>
        <v>0</v>
      </c>
      <c r="V920" s="64">
        <f>IF(
                        C920="INSUMO",
                                        IFERROR(
                                            IF(
                                                INDEX(
                                                    Insumos!C:C,
                                                    MATCH(
                                                        A920&amp;B920,
                                                        Insumos!I:I,
                                                        0)
                                                )="Verba",
                                                INDEX(
                                                    Insumos!F:F,
                                                    MATCH(
                                                        A920&amp;B920,
                                                        Insumos!I:I,
                                                        0)
                                                ),
                                                0
                                            ),
                                            "Não encontrado"),
                                        IFERROR(
                                            INDEX(W:W,
                                                MATCH(
                                                    A920&amp;B920,AG:AG,
                                                    0)
                                            ),
                                            "Não encontrado")
                                    )</f>
        <v>0</v>
      </c>
      <c r="W920" s="64">
        <f t="shared" si="543"/>
        <v>0</v>
      </c>
      <c r="X920" s="64">
        <f>IF(
                        C920="INSUMO",
                                        IFERROR(
                                            IF(
                                                INDEX(
                                                    Insumos!C:C,
                                                    MATCH(
                                                        A920&amp;B920,
                                                        Insumos!I:I,
                                                        0)
                                                )="Outro",
                                                INDEX(
                                                    Insumos!F:F,
                                                    MATCH(
                                                        A920&amp;B920,
                                                        Insumos!I:I,
                                                        0)
                                                ),
                                                0
                                            ),
                                            "Não encontrado"),
                                        IFERROR(
                                            INDEX(Y:Y,
                                                MATCH(
                                                    A920&amp;B920,AG:AG,
                                                    0)
                                            ),
                                            "Não encontrado")
                                    )</f>
        <v>0.11</v>
      </c>
      <c r="Y920" s="64">
        <f t="shared" si="544"/>
        <v>0.11</v>
      </c>
      <c r="Z920" s="64">
        <f>IF(
                            C920="INSUMO",
                            IFERROR(
                                INDEX(
                                    Insumos!F:F,
                                    MATCH(
                                        A920&amp;B920,
                                        Insumos!I:I,
                                        0)
                                ),
                                "Não encontrado"),
                            IFERROR(
                                INDEX(AA:AA,
                                    MATCH(
                                        A920&amp;B920,AG:AG,
                                        0)
                                ),
                                "Não encontrado")
                        )</f>
        <v>0.11</v>
      </c>
      <c r="AA920" s="64">
        <f t="shared" si="545"/>
        <v>0.11</v>
      </c>
      <c r="AB920" s="65"/>
      <c r="AC920" s="65"/>
      <c r="AD920" s="62" t="s">
        <v>39</v>
      </c>
      <c r="AE920" s="66"/>
      <c r="AF920" s="66"/>
    </row>
    <row r="921" spans="1:33" x14ac:dyDescent="0.25">
      <c r="A921" s="137" t="s">
        <v>803</v>
      </c>
      <c r="B921" s="68" t="s">
        <v>38</v>
      </c>
      <c r="C921" s="69" t="s">
        <v>45</v>
      </c>
      <c r="D921" s="70" t="s">
        <v>40</v>
      </c>
      <c r="E921" s="70" t="s">
        <v>804</v>
      </c>
      <c r="F921" s="71" t="s">
        <v>90</v>
      </c>
      <c r="G921" s="71">
        <v>1</v>
      </c>
      <c r="H921" s="72">
        <f>IF(
                        C921="INSUMO",
                                        IFERROR(
                                            IF(
                                                INDEX(
                                                    Insumos!C:C,
                                                    MATCH(
                                                        A921&amp;B921,
                                                        Insumos!I:I,
                                                        0)
                                                )="Material",
                                                INDEX(
                                                    Insumos!F:F,
                                                    MATCH(
                                                        A921&amp;B921,
                                                        Insumos!I:I,
                                                        0)
                                                ),
                                                0
                                            ),
                                            "Não encontrado"),
                                        IFERROR(
                                            INDEX(I:I,
                                                MATCH(
                                                    A921&amp;B921,AG:AG,
                                                    0)
                                            ),
                                            "Não encontrado")
                                    )</f>
        <v>0</v>
      </c>
      <c r="I921" s="72">
        <f t="shared" si="536"/>
        <v>0</v>
      </c>
      <c r="J921" s="72">
        <f t="shared" si="537"/>
        <v>1.65</v>
      </c>
      <c r="K921" s="72">
        <f t="shared" si="537"/>
        <v>1.65</v>
      </c>
      <c r="L921" s="72">
        <f>IF(
                        C921="INSUMO",
                                        IFERROR(
                                            IF(
                                                INDEX(
                                                    Insumos!C:C,
                                                    MATCH(
                                                        A921&amp;B921,
                                                        Insumos!I:I,
                                                        0)
                                                )="Mao_obra",
                                                INDEX(
                                                    Insumos!F:F,
                                                    MATCH(
                                                        A921&amp;B921,
                                                        Insumos!I:I,
                                                        0)
                                                ),
                                                0
                                            ),
                                            "Não encontrado"),
                                        IFERROR(
                                            INDEX(M:M,
                                                MATCH(
                                                    A921&amp;B921,AG:AG,
                                                    0)
                                            ),
                                            "Não encontrado")
                                    )</f>
        <v>0</v>
      </c>
      <c r="M921" s="72">
        <f t="shared" si="538"/>
        <v>0</v>
      </c>
      <c r="N921" s="72">
        <f>IF(
                        C921="INSUMO",
                                        IFERROR(
                                            IF(
                                                INDEX(
                                                    Insumos!C:C,
                                                    MATCH(
                                                        A921&amp;B921,
                                                        Insumos!I:I,
                                                        0)
                                                )="Equipamento",
                                                INDEX(
                                                    Insumos!F:F,
                                                    MATCH(
                                                        A921&amp;B921,
                                                        Insumos!I:I,
                                                        0)
                                                ),
                                                0
                                            ),
                                            "Não encontrado"),
                                        IFERROR(
                                            INDEX(O:O,
                                                MATCH(
                                                    A921&amp;B921,AG:AG,
                                                    0)
                                            ),
                                            "Não encontrado")
                                    )</f>
        <v>0</v>
      </c>
      <c r="O921" s="72">
        <f t="shared" si="539"/>
        <v>0</v>
      </c>
      <c r="P921" s="72">
        <f>IF(
                        C921="INSUMO",
                                        IFERROR(
                                            IF(
                                                INDEX(
                                                    Insumos!C:C,
                                                    MATCH(
                                                        A921&amp;B921,
                                                        Insumos!I:I,
                                                        0)
                                                )="Transporte",
                                                INDEX(
                                                    Insumos!F:F,
                                                    MATCH(
                                                        A921&amp;B921,
                                                        Insumos!I:I,
                                                        0)
                                                ),
                                                0
                                            ),
                                            "Não encontrado"),
                                        IFERROR(
                                            INDEX(Q:Q,
                                                MATCH(
                                                    A921&amp;B921,AG:AG,
                                                    0)
                                            ),
                                            "Não encontrado")
                                    )</f>
        <v>0</v>
      </c>
      <c r="Q921" s="72">
        <f t="shared" si="540"/>
        <v>0</v>
      </c>
      <c r="R921" s="72">
        <f>IF(
                        C921="INSUMO",
                                        IFERROR(
                                            IF(
                                                INDEX(
                                                    Insumos!C:C,
                                                    MATCH(
                                                        A921&amp;B921,
                                                        Insumos!I:I,
                                                        0)
                                                )="Terceirizados",
                                                INDEX(
                                                    Insumos!F:F,
                                                    MATCH(
                                                        A921&amp;B921,
                                                        Insumos!I:I,
                                                        0)
                                                ),
                                                0
                                            ),
                                            "Não encontrado"),
                                        IFERROR(
                                            INDEX(S:S,
                                                MATCH(
                                                    A921&amp;B921,AG:AG,
                                                    0)
                                            ),
                                            "Não encontrado")
                                    )</f>
        <v>0</v>
      </c>
      <c r="S921" s="72">
        <f t="shared" si="541"/>
        <v>0</v>
      </c>
      <c r="T921" s="72">
        <f>IF(
                        C921="INSUMO",
                                        IFERROR(
                                            IF(
                                                INDEX(
                                                    Insumos!C:C,
                                                    MATCH(
                                                        A921&amp;B921,
                                                        Insumos!I:I,
                                                        0)
                                                )="Comissionamento",
                                                INDEX(
                                                    Insumos!F:F,
                                                    MATCH(
                                                        A921&amp;B921,
                                                        Insumos!I:I,
                                                        0)
                                                ),
                                                0
                                            ),
                                            "Não encontrado"),
                                        IFERROR(
                                            INDEX(U:U,
                                                MATCH(
                                                    A921&amp;B921,AG:AG,
                                                    0)
                                            ),
                                            "Não encontrado")
                                    )</f>
        <v>0</v>
      </c>
      <c r="U921" s="72">
        <f t="shared" si="542"/>
        <v>0</v>
      </c>
      <c r="V921" s="72">
        <f>IF(
                        C921="INSUMO",
                                        IFERROR(
                                            IF(
                                                INDEX(
                                                    Insumos!C:C,
                                                    MATCH(
                                                        A921&amp;B921,
                                                        Insumos!I:I,
                                                        0)
                                                )="Verba",
                                                INDEX(
                                                    Insumos!F:F,
                                                    MATCH(
                                                        A921&amp;B921,
                                                        Insumos!I:I,
                                                        0)
                                                ),
                                                0
                                            ),
                                            "Não encontrado"),
                                        IFERROR(
                                            INDEX(W:W,
                                                MATCH(
                                                    A921&amp;B921,AG:AG,
                                                    0)
                                            ),
                                            "Não encontrado")
                                    )</f>
        <v>0</v>
      </c>
      <c r="W921" s="72">
        <f t="shared" si="543"/>
        <v>0</v>
      </c>
      <c r="X921" s="72">
        <f>IF(
                        C921="INSUMO",
                                        IFERROR(
                                            IF(
                                                INDEX(
                                                    Insumos!C:C,
                                                    MATCH(
                                                        A921&amp;B921,
                                                        Insumos!I:I,
                                                        0)
                                                )="Outro",
                                                INDEX(
                                                    Insumos!F:F,
                                                    MATCH(
                                                        A921&amp;B921,
                                                        Insumos!I:I,
                                                        0)
                                                ),
                                                0
                                            ),
                                            "Não encontrado"),
                                        IFERROR(
                                            INDEX(Y:Y,
                                                MATCH(
                                                    A921&amp;B921,AG:AG,
                                                    0)
                                            ),
                                            "Não encontrado")
                                    )</f>
        <v>1.65</v>
      </c>
      <c r="Y921" s="72">
        <f t="shared" si="544"/>
        <v>1.65</v>
      </c>
      <c r="Z921" s="72">
        <f>IF(
                            C921="INSUMO",
                            IFERROR(
                                INDEX(
                                    Insumos!F:F,
                                    MATCH(
                                        A921&amp;B921,
                                        Insumos!I:I,
                                        0)
                                ),
                                "Não encontrado"),
                            IFERROR(
                                INDEX(AA:AA,
                                    MATCH(
                                        A921&amp;B921,AG:AG,
                                        0)
                                ),
                                "Não encontrado")
                        )</f>
        <v>1.65</v>
      </c>
      <c r="AA921" s="72">
        <f t="shared" si="545"/>
        <v>1.65</v>
      </c>
      <c r="AB921" s="73"/>
      <c r="AC921" s="73"/>
      <c r="AD921" s="70" t="s">
        <v>39</v>
      </c>
      <c r="AE921" s="74"/>
      <c r="AF921" s="74"/>
    </row>
    <row r="922" spans="1:33" x14ac:dyDescent="0.25">
      <c r="A922" s="138" t="s">
        <v>805</v>
      </c>
      <c r="B922" s="60" t="s">
        <v>38</v>
      </c>
      <c r="C922" s="61" t="s">
        <v>45</v>
      </c>
      <c r="D922" s="62" t="s">
        <v>40</v>
      </c>
      <c r="E922" s="62" t="s">
        <v>806</v>
      </c>
      <c r="F922" s="63" t="s">
        <v>90</v>
      </c>
      <c r="G922" s="63">
        <v>1</v>
      </c>
      <c r="H922" s="64">
        <f>IF(
                        C922="INSUMO",
                                        IFERROR(
                                            IF(
                                                INDEX(
                                                    Insumos!C:C,
                                                    MATCH(
                                                        A922&amp;B922,
                                                        Insumos!I:I,
                                                        0)
                                                )="Material",
                                                INDEX(
                                                    Insumos!F:F,
                                                    MATCH(
                                                        A922&amp;B922,
                                                        Insumos!I:I,
                                                        0)
                                                ),
                                                0
                                            ),
                                            "Não encontrado"),
                                        IFERROR(
                                            INDEX(I:I,
                                                MATCH(
                                                    A922&amp;B922,AG:AG,
                                                    0)
                                            ),
                                            "Não encontrado")
                                    )</f>
        <v>0</v>
      </c>
      <c r="I922" s="64">
        <f t="shared" si="536"/>
        <v>0</v>
      </c>
      <c r="J922" s="64">
        <f t="shared" si="537"/>
        <v>0.98</v>
      </c>
      <c r="K922" s="64">
        <f t="shared" si="537"/>
        <v>0.98</v>
      </c>
      <c r="L922" s="64">
        <f>IF(
                        C922="INSUMO",
                                        IFERROR(
                                            IF(
                                                INDEX(
                                                    Insumos!C:C,
                                                    MATCH(
                                                        A922&amp;B922,
                                                        Insumos!I:I,
                                                        0)
                                                )="Mao_obra",
                                                INDEX(
                                                    Insumos!F:F,
                                                    MATCH(
                                                        A922&amp;B922,
                                                        Insumos!I:I,
                                                        0)
                                                ),
                                                0
                                            ),
                                            "Não encontrado"),
                                        IFERROR(
                                            INDEX(M:M,
                                                MATCH(
                                                    A922&amp;B922,AG:AG,
                                                    0)
                                            ),
                                            "Não encontrado")
                                    )</f>
        <v>0</v>
      </c>
      <c r="M922" s="64">
        <f t="shared" si="538"/>
        <v>0</v>
      </c>
      <c r="N922" s="64">
        <f>IF(
                        C922="INSUMO",
                                        IFERROR(
                                            IF(
                                                INDEX(
                                                    Insumos!C:C,
                                                    MATCH(
                                                        A922&amp;B922,
                                                        Insumos!I:I,
                                                        0)
                                                )="Equipamento",
                                                INDEX(
                                                    Insumos!F:F,
                                                    MATCH(
                                                        A922&amp;B922,
                                                        Insumos!I:I,
                                                        0)
                                                ),
                                                0
                                            ),
                                            "Não encontrado"),
                                        IFERROR(
                                            INDEX(O:O,
                                                MATCH(
                                                    A922&amp;B922,AG:AG,
                                                    0)
                                            ),
                                            "Não encontrado")
                                    )</f>
        <v>0</v>
      </c>
      <c r="O922" s="64">
        <f t="shared" si="539"/>
        <v>0</v>
      </c>
      <c r="P922" s="64">
        <f>IF(
                        C922="INSUMO",
                                        IFERROR(
                                            IF(
                                                INDEX(
                                                    Insumos!C:C,
                                                    MATCH(
                                                        A922&amp;B922,
                                                        Insumos!I:I,
                                                        0)
                                                )="Transporte",
                                                INDEX(
                                                    Insumos!F:F,
                                                    MATCH(
                                                        A922&amp;B922,
                                                        Insumos!I:I,
                                                        0)
                                                ),
                                                0
                                            ),
                                            "Não encontrado"),
                                        IFERROR(
                                            INDEX(Q:Q,
                                                MATCH(
                                                    A922&amp;B922,AG:AG,
                                                    0)
                                            ),
                                            "Não encontrado")
                                    )</f>
        <v>0</v>
      </c>
      <c r="Q922" s="64">
        <f t="shared" si="540"/>
        <v>0</v>
      </c>
      <c r="R922" s="64">
        <f>IF(
                        C922="INSUMO",
                                        IFERROR(
                                            IF(
                                                INDEX(
                                                    Insumos!C:C,
                                                    MATCH(
                                                        A922&amp;B922,
                                                        Insumos!I:I,
                                                        0)
                                                )="Terceirizados",
                                                INDEX(
                                                    Insumos!F:F,
                                                    MATCH(
                                                        A922&amp;B922,
                                                        Insumos!I:I,
                                                        0)
                                                ),
                                                0
                                            ),
                                            "Não encontrado"),
                                        IFERROR(
                                            INDEX(S:S,
                                                MATCH(
                                                    A922&amp;B922,AG:AG,
                                                    0)
                                            ),
                                            "Não encontrado")
                                    )</f>
        <v>0</v>
      </c>
      <c r="S922" s="64">
        <f t="shared" si="541"/>
        <v>0</v>
      </c>
      <c r="T922" s="64">
        <f>IF(
                        C922="INSUMO",
                                        IFERROR(
                                            IF(
                                                INDEX(
                                                    Insumos!C:C,
                                                    MATCH(
                                                        A922&amp;B922,
                                                        Insumos!I:I,
                                                        0)
                                                )="Comissionamento",
                                                INDEX(
                                                    Insumos!F:F,
                                                    MATCH(
                                                        A922&amp;B922,
                                                        Insumos!I:I,
                                                        0)
                                                ),
                                                0
                                            ),
                                            "Não encontrado"),
                                        IFERROR(
                                            INDEX(U:U,
                                                MATCH(
                                                    A922&amp;B922,AG:AG,
                                                    0)
                                            ),
                                            "Não encontrado")
                                    )</f>
        <v>0</v>
      </c>
      <c r="U922" s="64">
        <f t="shared" si="542"/>
        <v>0</v>
      </c>
      <c r="V922" s="64">
        <f>IF(
                        C922="INSUMO",
                                        IFERROR(
                                            IF(
                                                INDEX(
                                                    Insumos!C:C,
                                                    MATCH(
                                                        A922&amp;B922,
                                                        Insumos!I:I,
                                                        0)
                                                )="Verba",
                                                INDEX(
                                                    Insumos!F:F,
                                                    MATCH(
                                                        A922&amp;B922,
                                                        Insumos!I:I,
                                                        0)
                                                ),
                                                0
                                            ),
                                            "Não encontrado"),
                                        IFERROR(
                                            INDEX(W:W,
                                                MATCH(
                                                    A922&amp;B922,AG:AG,
                                                    0)
                                            ),
                                            "Não encontrado")
                                    )</f>
        <v>0</v>
      </c>
      <c r="W922" s="64">
        <f t="shared" si="543"/>
        <v>0</v>
      </c>
      <c r="X922" s="64">
        <f>IF(
                        C922="INSUMO",
                                        IFERROR(
                                            IF(
                                                INDEX(
                                                    Insumos!C:C,
                                                    MATCH(
                                                        A922&amp;B922,
                                                        Insumos!I:I,
                                                        0)
                                                )="Outro",
                                                INDEX(
                                                    Insumos!F:F,
                                                    MATCH(
                                                        A922&amp;B922,
                                                        Insumos!I:I,
                                                        0)
                                                ),
                                                0
                                            ),
                                            "Não encontrado"),
                                        IFERROR(
                                            INDEX(Y:Y,
                                                MATCH(
                                                    A922&amp;B922,AG:AG,
                                                    0)
                                            ),
                                            "Não encontrado")
                                    )</f>
        <v>0.98</v>
      </c>
      <c r="Y922" s="64">
        <f t="shared" si="544"/>
        <v>0.98</v>
      </c>
      <c r="Z922" s="64">
        <f>IF(
                            C922="INSUMO",
                            IFERROR(
                                INDEX(
                                    Insumos!F:F,
                                    MATCH(
                                        A922&amp;B922,
                                        Insumos!I:I,
                                        0)
                                ),
                                "Não encontrado"),
                            IFERROR(
                                INDEX(AA:AA,
                                    MATCH(
                                        A922&amp;B922,AG:AG,
                                        0)
                                ),
                                "Não encontrado")
                        )</f>
        <v>0.98</v>
      </c>
      <c r="AA922" s="64">
        <f t="shared" si="545"/>
        <v>0.98</v>
      </c>
      <c r="AB922" s="65"/>
      <c r="AC922" s="65"/>
      <c r="AD922" s="62" t="s">
        <v>39</v>
      </c>
      <c r="AE922" s="66"/>
      <c r="AF922" s="66"/>
    </row>
    <row r="923" spans="1:33" x14ac:dyDescent="0.25">
      <c r="A923" s="137" t="s">
        <v>807</v>
      </c>
      <c r="B923" s="68" t="s">
        <v>38</v>
      </c>
      <c r="C923" s="69" t="s">
        <v>45</v>
      </c>
      <c r="D923" s="70" t="s">
        <v>40</v>
      </c>
      <c r="E923" s="70" t="s">
        <v>808</v>
      </c>
      <c r="F923" s="71" t="s">
        <v>90</v>
      </c>
      <c r="G923" s="71">
        <v>1</v>
      </c>
      <c r="H923" s="72">
        <f>IF(
                        C923="INSUMO",
                                        IFERROR(
                                            IF(
                                                INDEX(
                                                    Insumos!C:C,
                                                    MATCH(
                                                        A923&amp;B923,
                                                        Insumos!I:I,
                                                        0)
                                                )="Material",
                                                INDEX(
                                                    Insumos!F:F,
                                                    MATCH(
                                                        A923&amp;B923,
                                                        Insumos!I:I,
                                                        0)
                                                ),
                                                0
                                            ),
                                            "Não encontrado"),
                                        IFERROR(
                                            INDEX(I:I,
                                                MATCH(
                                                    A923&amp;B923,AG:AG,
                                                    0)
                                            ),
                                            "Não encontrado")
                                    )</f>
        <v>0</v>
      </c>
      <c r="I923" s="72">
        <f t="shared" si="536"/>
        <v>0</v>
      </c>
      <c r="J923" s="72">
        <f t="shared" si="537"/>
        <v>0.01</v>
      </c>
      <c r="K923" s="72">
        <f t="shared" si="537"/>
        <v>0.01</v>
      </c>
      <c r="L923" s="72">
        <f>IF(
                        C923="INSUMO",
                                        IFERROR(
                                            IF(
                                                INDEX(
                                                    Insumos!C:C,
                                                    MATCH(
                                                        A923&amp;B923,
                                                        Insumos!I:I,
                                                        0)
                                                )="Mao_obra",
                                                INDEX(
                                                    Insumos!F:F,
                                                    MATCH(
                                                        A923&amp;B923,
                                                        Insumos!I:I,
                                                        0)
                                                ),
                                                0
                                            ),
                                            "Não encontrado"),
                                        IFERROR(
                                            INDEX(M:M,
                                                MATCH(
                                                    A923&amp;B923,AG:AG,
                                                    0)
                                            ),
                                            "Não encontrado")
                                    )</f>
        <v>0</v>
      </c>
      <c r="M923" s="72">
        <f t="shared" si="538"/>
        <v>0</v>
      </c>
      <c r="N923" s="72">
        <f>IF(
                        C923="INSUMO",
                                        IFERROR(
                                            IF(
                                                INDEX(
                                                    Insumos!C:C,
                                                    MATCH(
                                                        A923&amp;B923,
                                                        Insumos!I:I,
                                                        0)
                                                )="Equipamento",
                                                INDEX(
                                                    Insumos!F:F,
                                                    MATCH(
                                                        A923&amp;B923,
                                                        Insumos!I:I,
                                                        0)
                                                ),
                                                0
                                            ),
                                            "Não encontrado"),
                                        IFERROR(
                                            INDEX(O:O,
                                                MATCH(
                                                    A923&amp;B923,AG:AG,
                                                    0)
                                            ),
                                            "Não encontrado")
                                    )</f>
        <v>0</v>
      </c>
      <c r="O923" s="72">
        <f t="shared" si="539"/>
        <v>0</v>
      </c>
      <c r="P923" s="72">
        <f>IF(
                        C923="INSUMO",
                                        IFERROR(
                                            IF(
                                                INDEX(
                                                    Insumos!C:C,
                                                    MATCH(
                                                        A923&amp;B923,
                                                        Insumos!I:I,
                                                        0)
                                                )="Transporte",
                                                INDEX(
                                                    Insumos!F:F,
                                                    MATCH(
                                                        A923&amp;B923,
                                                        Insumos!I:I,
                                                        0)
                                                ),
                                                0
                                            ),
                                            "Não encontrado"),
                                        IFERROR(
                                            INDEX(Q:Q,
                                                MATCH(
                                                    A923&amp;B923,AG:AG,
                                                    0)
                                            ),
                                            "Não encontrado")
                                    )</f>
        <v>0</v>
      </c>
      <c r="Q923" s="72">
        <f t="shared" si="540"/>
        <v>0</v>
      </c>
      <c r="R923" s="72">
        <f>IF(
                        C923="INSUMO",
                                        IFERROR(
                                            IF(
                                                INDEX(
                                                    Insumos!C:C,
                                                    MATCH(
                                                        A923&amp;B923,
                                                        Insumos!I:I,
                                                        0)
                                                )="Terceirizados",
                                                INDEX(
                                                    Insumos!F:F,
                                                    MATCH(
                                                        A923&amp;B923,
                                                        Insumos!I:I,
                                                        0)
                                                ),
                                                0
                                            ),
                                            "Não encontrado"),
                                        IFERROR(
                                            INDEX(S:S,
                                                MATCH(
                                                    A923&amp;B923,AG:AG,
                                                    0)
                                            ),
                                            "Não encontrado")
                                    )</f>
        <v>0</v>
      </c>
      <c r="S923" s="72">
        <f t="shared" si="541"/>
        <v>0</v>
      </c>
      <c r="T923" s="72">
        <f>IF(
                        C923="INSUMO",
                                        IFERROR(
                                            IF(
                                                INDEX(
                                                    Insumos!C:C,
                                                    MATCH(
                                                        A923&amp;B923,
                                                        Insumos!I:I,
                                                        0)
                                                )="Comissionamento",
                                                INDEX(
                                                    Insumos!F:F,
                                                    MATCH(
                                                        A923&amp;B923,
                                                        Insumos!I:I,
                                                        0)
                                                ),
                                                0
                                            ),
                                            "Não encontrado"),
                                        IFERROR(
                                            INDEX(U:U,
                                                MATCH(
                                                    A923&amp;B923,AG:AG,
                                                    0)
                                            ),
                                            "Não encontrado")
                                    )</f>
        <v>0</v>
      </c>
      <c r="U923" s="72">
        <f t="shared" si="542"/>
        <v>0</v>
      </c>
      <c r="V923" s="72">
        <f>IF(
                        C923="INSUMO",
                                        IFERROR(
                                            IF(
                                                INDEX(
                                                    Insumos!C:C,
                                                    MATCH(
                                                        A923&amp;B923,
                                                        Insumos!I:I,
                                                        0)
                                                )="Verba",
                                                INDEX(
                                                    Insumos!F:F,
                                                    MATCH(
                                                        A923&amp;B923,
                                                        Insumos!I:I,
                                                        0)
                                                ),
                                                0
                                            ),
                                            "Não encontrado"),
                                        IFERROR(
                                            INDEX(W:W,
                                                MATCH(
                                                    A923&amp;B923,AG:AG,
                                                    0)
                                            ),
                                            "Não encontrado")
                                    )</f>
        <v>0</v>
      </c>
      <c r="W923" s="72">
        <f t="shared" si="543"/>
        <v>0</v>
      </c>
      <c r="X923" s="72">
        <f>IF(
                        C923="INSUMO",
                                        IFERROR(
                                            IF(
                                                INDEX(
                                                    Insumos!C:C,
                                                    MATCH(
                                                        A923&amp;B923,
                                                        Insumos!I:I,
                                                        0)
                                                )="Outro",
                                                INDEX(
                                                    Insumos!F:F,
                                                    MATCH(
                                                        A923&amp;B923,
                                                        Insumos!I:I,
                                                        0)
                                                ),
                                                0
                                            ),
                                            "Não encontrado"),
                                        IFERROR(
                                            INDEX(Y:Y,
                                                MATCH(
                                                    A923&amp;B923,AG:AG,
                                                    0)
                                            ),
                                            "Não encontrado")
                                    )</f>
        <v>0.01</v>
      </c>
      <c r="Y923" s="72">
        <f t="shared" si="544"/>
        <v>0.01</v>
      </c>
      <c r="Z923" s="72">
        <f>IF(
                            C923="INSUMO",
                            IFERROR(
                                INDEX(
                                    Insumos!F:F,
                                    MATCH(
                                        A923&amp;B923,
                                        Insumos!I:I,
                                        0)
                                ),
                                "Não encontrado"),
                            IFERROR(
                                INDEX(AA:AA,
                                    MATCH(
                                        A923&amp;B923,AG:AG,
                                        0)
                                ),
                                "Não encontrado")
                        )</f>
        <v>0.01</v>
      </c>
      <c r="AA923" s="72">
        <f t="shared" si="545"/>
        <v>0.01</v>
      </c>
      <c r="AB923" s="73"/>
      <c r="AC923" s="73"/>
      <c r="AD923" s="70" t="s">
        <v>39</v>
      </c>
      <c r="AE923" s="74"/>
      <c r="AF923" s="74"/>
    </row>
    <row r="924" spans="1:33" x14ac:dyDescent="0.25">
      <c r="A924" s="138" t="s">
        <v>928</v>
      </c>
      <c r="B924" s="60" t="s">
        <v>38</v>
      </c>
      <c r="C924" s="61" t="s">
        <v>45</v>
      </c>
      <c r="D924" s="62" t="s">
        <v>40</v>
      </c>
      <c r="E924" s="62" t="s">
        <v>929</v>
      </c>
      <c r="F924" s="63" t="s">
        <v>90</v>
      </c>
      <c r="G924" s="63">
        <v>1</v>
      </c>
      <c r="H924" s="64">
        <f>IF(
                        C924="INSUMO",
                                        IFERROR(
                                            IF(
                                                INDEX(
                                                    Insumos!C:C,
                                                    MATCH(
                                                        A924&amp;B924,
                                                        Insumos!I:I,
                                                        0)
                                                )="Material",
                                                INDEX(
                                                    Insumos!F:F,
                                                    MATCH(
                                                        A924&amp;B924,
                                                        Insumos!I:I,
                                                        0)
                                                ),
                                                0
                                            ),
                                            "Não encontrado"),
                                        IFERROR(
                                            INDEX(I:I,
                                                MATCH(
                                                    A924&amp;B924,AG:AG,
                                                    0)
                                            ),
                                            "Não encontrado")
                                    )</f>
        <v>0</v>
      </c>
      <c r="I924" s="64">
        <f t="shared" si="536"/>
        <v>0</v>
      </c>
      <c r="J924" s="64">
        <f t="shared" si="537"/>
        <v>40.06</v>
      </c>
      <c r="K924" s="64">
        <f t="shared" si="537"/>
        <v>40.06</v>
      </c>
      <c r="L924" s="64">
        <f>IF(
                        C924="INSUMO",
                                        IFERROR(
                                            IF(
                                                INDEX(
                                                    Insumos!C:C,
                                                    MATCH(
                                                        A924&amp;B924,
                                                        Insumos!I:I,
                                                        0)
                                                )="Mao_obra",
                                                INDEX(
                                                    Insumos!F:F,
                                                    MATCH(
                                                        A924&amp;B924,
                                                        Insumos!I:I,
                                                        0)
                                                ),
                                                0
                                            ),
                                            "Não encontrado"),
                                        IFERROR(
                                            INDEX(M:M,
                                                MATCH(
                                                    A924&amp;B924,AG:AG,
                                                    0)
                                            ),
                                            "Não encontrado")
                                    )</f>
        <v>40.06</v>
      </c>
      <c r="M924" s="64">
        <f t="shared" si="538"/>
        <v>40.06</v>
      </c>
      <c r="N924" s="64">
        <f>IF(
                        C924="INSUMO",
                                        IFERROR(
                                            IF(
                                                INDEX(
                                                    Insumos!C:C,
                                                    MATCH(
                                                        A924&amp;B924,
                                                        Insumos!I:I,
                                                        0)
                                                )="Equipamento",
                                                INDEX(
                                                    Insumos!F:F,
                                                    MATCH(
                                                        A924&amp;B924,
                                                        Insumos!I:I,
                                                        0)
                                                ),
                                                0
                                            ),
                                            "Não encontrado"),
                                        IFERROR(
                                            INDEX(O:O,
                                                MATCH(
                                                    A924&amp;B924,AG:AG,
                                                    0)
                                            ),
                                            "Não encontrado")
                                    )</f>
        <v>0</v>
      </c>
      <c r="O924" s="64">
        <f t="shared" si="539"/>
        <v>0</v>
      </c>
      <c r="P924" s="64">
        <f>IF(
                        C924="INSUMO",
                                        IFERROR(
                                            IF(
                                                INDEX(
                                                    Insumos!C:C,
                                                    MATCH(
                                                        A924&amp;B924,
                                                        Insumos!I:I,
                                                        0)
                                                )="Transporte",
                                                INDEX(
                                                    Insumos!F:F,
                                                    MATCH(
                                                        A924&amp;B924,
                                                        Insumos!I:I,
                                                        0)
                                                ),
                                                0
                                            ),
                                            "Não encontrado"),
                                        IFERROR(
                                            INDEX(Q:Q,
                                                MATCH(
                                                    A924&amp;B924,AG:AG,
                                                    0)
                                            ),
                                            "Não encontrado")
                                    )</f>
        <v>0</v>
      </c>
      <c r="Q924" s="64">
        <f t="shared" si="540"/>
        <v>0</v>
      </c>
      <c r="R924" s="64">
        <f>IF(
                        C924="INSUMO",
                                        IFERROR(
                                            IF(
                                                INDEX(
                                                    Insumos!C:C,
                                                    MATCH(
                                                        A924&amp;B924,
                                                        Insumos!I:I,
                                                        0)
                                                )="Terceirizados",
                                                INDEX(
                                                    Insumos!F:F,
                                                    MATCH(
                                                        A924&amp;B924,
                                                        Insumos!I:I,
                                                        0)
                                                ),
                                                0
                                            ),
                                            "Não encontrado"),
                                        IFERROR(
                                            INDEX(S:S,
                                                MATCH(
                                                    A924&amp;B924,AG:AG,
                                                    0)
                                            ),
                                            "Não encontrado")
                                    )</f>
        <v>0</v>
      </c>
      <c r="S924" s="64">
        <f t="shared" si="541"/>
        <v>0</v>
      </c>
      <c r="T924" s="64">
        <f>IF(
                        C924="INSUMO",
                                        IFERROR(
                                            IF(
                                                INDEX(
                                                    Insumos!C:C,
                                                    MATCH(
                                                        A924&amp;B924,
                                                        Insumos!I:I,
                                                        0)
                                                )="Comissionamento",
                                                INDEX(
                                                    Insumos!F:F,
                                                    MATCH(
                                                        A924&amp;B924,
                                                        Insumos!I:I,
                                                        0)
                                                ),
                                                0
                                            ),
                                            "Não encontrado"),
                                        IFERROR(
                                            INDEX(U:U,
                                                MATCH(
                                                    A924&amp;B924,AG:AG,
                                                    0)
                                            ),
                                            "Não encontrado")
                                    )</f>
        <v>0</v>
      </c>
      <c r="U924" s="64">
        <f t="shared" si="542"/>
        <v>0</v>
      </c>
      <c r="V924" s="64">
        <f>IF(
                        C924="INSUMO",
                                        IFERROR(
                                            IF(
                                                INDEX(
                                                    Insumos!C:C,
                                                    MATCH(
                                                        A924&amp;B924,
                                                        Insumos!I:I,
                                                        0)
                                                )="Verba",
                                                INDEX(
                                                    Insumos!F:F,
                                                    MATCH(
                                                        A924&amp;B924,
                                                        Insumos!I:I,
                                                        0)
                                                ),
                                                0
                                            ),
                                            "Não encontrado"),
                                        IFERROR(
                                            INDEX(W:W,
                                                MATCH(
                                                    A924&amp;B924,AG:AG,
                                                    0)
                                            ),
                                            "Não encontrado")
                                    )</f>
        <v>0</v>
      </c>
      <c r="W924" s="64">
        <f t="shared" si="543"/>
        <v>0</v>
      </c>
      <c r="X924" s="64">
        <f>IF(
                        C924="INSUMO",
                                        IFERROR(
                                            IF(
                                                INDEX(
                                                    Insumos!C:C,
                                                    MATCH(
                                                        A924&amp;B924,
                                                        Insumos!I:I,
                                                        0)
                                                )="Outro",
                                                INDEX(
                                                    Insumos!F:F,
                                                    MATCH(
                                                        A924&amp;B924,
                                                        Insumos!I:I,
                                                        0)
                                                ),
                                                0
                                            ),
                                            "Não encontrado"),
                                        IFERROR(
                                            INDEX(Y:Y,
                                                MATCH(
                                                    A924&amp;B924,AG:AG,
                                                    0)
                                            ),
                                            "Não encontrado")
                                    )</f>
        <v>0</v>
      </c>
      <c r="Y924" s="64">
        <f t="shared" si="544"/>
        <v>0</v>
      </c>
      <c r="Z924" s="64">
        <f>IF(
                            C924="INSUMO",
                            IFERROR(
                                INDEX(
                                    Insumos!F:F,
                                    MATCH(
                                        A924&amp;B924,
                                        Insumos!I:I,
                                        0)
                                ),
                                "Não encontrado"),
                            IFERROR(
                                INDEX(AA:AA,
                                    MATCH(
                                        A924&amp;B924,AG:AG,
                                        0)
                                ),
                                "Não encontrado")
                        )</f>
        <v>40.06</v>
      </c>
      <c r="AA924" s="64">
        <f t="shared" si="545"/>
        <v>40.06</v>
      </c>
      <c r="AB924" s="65"/>
      <c r="AC924" s="65"/>
      <c r="AD924" s="62" t="s">
        <v>39</v>
      </c>
      <c r="AE924" s="66"/>
      <c r="AF924" s="66"/>
    </row>
    <row r="925" spans="1:33" x14ac:dyDescent="0.25">
      <c r="A925" s="136" t="s">
        <v>193</v>
      </c>
      <c r="B925" s="51" t="s">
        <v>38</v>
      </c>
      <c r="C925" s="52" t="s">
        <v>39</v>
      </c>
      <c r="D925" s="53" t="s">
        <v>40</v>
      </c>
      <c r="E925" s="53" t="s">
        <v>194</v>
      </c>
      <c r="F925" s="54" t="s">
        <v>111</v>
      </c>
      <c r="G925" s="55"/>
      <c r="H925" s="56"/>
      <c r="I925" s="56">
        <f>SUM(I926:I928)</f>
        <v>0</v>
      </c>
      <c r="J925" s="56"/>
      <c r="K925" s="56">
        <f>SUM(K926:K928)</f>
        <v>41.071795452000003</v>
      </c>
      <c r="L925" s="56"/>
      <c r="M925" s="56">
        <f>SUM(M926:M928)</f>
        <v>36.945049500000003</v>
      </c>
      <c r="N925" s="56"/>
      <c r="O925" s="56">
        <f>SUM(O926:O928)</f>
        <v>0.37674595199999994</v>
      </c>
      <c r="P925" s="56"/>
      <c r="Q925" s="56">
        <f>SUM(Q926:Q928)</f>
        <v>0</v>
      </c>
      <c r="R925" s="56"/>
      <c r="S925" s="56">
        <f>SUM(S926:S928)</f>
        <v>0</v>
      </c>
      <c r="T925" s="56"/>
      <c r="U925" s="56">
        <f>SUM(U926:U928)</f>
        <v>0</v>
      </c>
      <c r="V925" s="56"/>
      <c r="W925" s="56">
        <f>SUM(W926:W928)</f>
        <v>0</v>
      </c>
      <c r="X925" s="56"/>
      <c r="Y925" s="56">
        <f>SUM(Y926:Y928)</f>
        <v>3.7499999999999996</v>
      </c>
      <c r="Z925" s="56"/>
      <c r="AA925" s="56">
        <f>SUM(AA926:AA928)</f>
        <v>41.071795452000003</v>
      </c>
      <c r="AB925" s="57" t="s">
        <v>39</v>
      </c>
      <c r="AC925" s="57"/>
      <c r="AD925" s="53" t="s">
        <v>39</v>
      </c>
      <c r="AE925" s="58" t="s">
        <v>39</v>
      </c>
      <c r="AF925" s="58" t="s">
        <v>830</v>
      </c>
      <c r="AG925" t="str">
        <f>A925&amp;B925&amp;C925</f>
        <v>93282SINAPI</v>
      </c>
    </row>
    <row r="926" spans="1:33" x14ac:dyDescent="0.25">
      <c r="A926" s="137" t="s">
        <v>930</v>
      </c>
      <c r="B926" s="68" t="s">
        <v>38</v>
      </c>
      <c r="C926" s="69" t="s">
        <v>86</v>
      </c>
      <c r="D926" s="70" t="s">
        <v>40</v>
      </c>
      <c r="E926" s="70" t="s">
        <v>931</v>
      </c>
      <c r="F926" s="71" t="s">
        <v>90</v>
      </c>
      <c r="G926" s="71">
        <v>1</v>
      </c>
      <c r="H926" s="72">
        <f>IF(
                        C926="INSUMO",
                                        IFERROR(
                                            IF(
                                                INDEX(
                                                    Insumos!C:C,
                                                    MATCH(
                                                        A926&amp;B926,
                                                        Insumos!I:I,
                                                        0)
                                                )="Material",
                                                INDEX(
                                                    Insumos!F:F,
                                                    MATCH(
                                                        A926&amp;B926,
                                                        Insumos!I:I,
                                                        0)
                                                ),
                                                0
                                            ),
                                            "Não encontrado"),
                                        IFERROR(
                                            INDEX(I:I,
                                                MATCH(
                                                    A926&amp;B926,AG:AG,
                                                    0)
                                            ),
                                            "Não encontrado")
                                    )</f>
        <v>0</v>
      </c>
      <c r="I926" s="72">
        <f>H926*G926/1</f>
        <v>0</v>
      </c>
      <c r="J926" s="72">
        <f t="shared" ref="J926:K928" si="546">T926 + N926 + L926 + X926 + R926 + P926 + V926</f>
        <v>7.0759392000000004E-2</v>
      </c>
      <c r="K926" s="72">
        <f t="shared" si="546"/>
        <v>7.0759392000000004E-2</v>
      </c>
      <c r="L926" s="72">
        <f>IF(
                        C926="INSUMO",
                                        IFERROR(
                                            IF(
                                                INDEX(
                                                    Insumos!C:C,
                                                    MATCH(
                                                        A926&amp;B926,
                                                        Insumos!I:I,
                                                        0)
                                                )="Mao_obra",
                                                INDEX(
                                                    Insumos!F:F,
                                                    MATCH(
                                                        A926&amp;B926,
                                                        Insumos!I:I,
                                                        0)
                                                ),
                                                0
                                            ),
                                            "Não encontrado"),
                                        IFERROR(
                                            INDEX(M:M,
                                                MATCH(
                                                    A926&amp;B926,AG:AG,
                                                    0)
                                            ),
                                            "Não encontrado")
                                    )</f>
        <v>0</v>
      </c>
      <c r="M926" s="72">
        <f>L926*G926/1</f>
        <v>0</v>
      </c>
      <c r="N926" s="72">
        <f>IF(
                        C926="INSUMO",
                                        IFERROR(
                                            IF(
                                                INDEX(
                                                    Insumos!C:C,
                                                    MATCH(
                                                        A926&amp;B926,
                                                        Insumos!I:I,
                                                        0)
                                                )="Equipamento",
                                                INDEX(
                                                    Insumos!F:F,
                                                    MATCH(
                                                        A926&amp;B926,
                                                        Insumos!I:I,
                                                        0)
                                                ),
                                                0
                                            ),
                                            "Não encontrado"),
                                        IFERROR(
                                            INDEX(O:O,
                                                MATCH(
                                                    A926&amp;B926,AG:AG,
                                                    0)
                                            ),
                                            "Não encontrado")
                                    )</f>
        <v>7.0759392000000004E-2</v>
      </c>
      <c r="O926" s="72">
        <f>N926*G926/1</f>
        <v>7.0759392000000004E-2</v>
      </c>
      <c r="P926" s="72">
        <f>IF(
                        C926="INSUMO",
                                        IFERROR(
                                            IF(
                                                INDEX(
                                                    Insumos!C:C,
                                                    MATCH(
                                                        A926&amp;B926,
                                                        Insumos!I:I,
                                                        0)
                                                )="Transporte",
                                                INDEX(
                                                    Insumos!F:F,
                                                    MATCH(
                                                        A926&amp;B926,
                                                        Insumos!I:I,
                                                        0)
                                                ),
                                                0
                                            ),
                                            "Não encontrado"),
                                        IFERROR(
                                            INDEX(Q:Q,
                                                MATCH(
                                                    A926&amp;B926,AG:AG,
                                                    0)
                                            ),
                                            "Não encontrado")
                                    )</f>
        <v>0</v>
      </c>
      <c r="Q926" s="72">
        <f>P926*G926/1</f>
        <v>0</v>
      </c>
      <c r="R926" s="72">
        <f>IF(
                        C926="INSUMO",
                                        IFERROR(
                                            IF(
                                                INDEX(
                                                    Insumos!C:C,
                                                    MATCH(
                                                        A926&amp;B926,
                                                        Insumos!I:I,
                                                        0)
                                                )="Terceirizados",
                                                INDEX(
                                                    Insumos!F:F,
                                                    MATCH(
                                                        A926&amp;B926,
                                                        Insumos!I:I,
                                                        0)
                                                ),
                                                0
                                            ),
                                            "Não encontrado"),
                                        IFERROR(
                                            INDEX(S:S,
                                                MATCH(
                                                    A926&amp;B926,AG:AG,
                                                    0)
                                            ),
                                            "Não encontrado")
                                    )</f>
        <v>0</v>
      </c>
      <c r="S926" s="72">
        <f>R926*G926/1</f>
        <v>0</v>
      </c>
      <c r="T926" s="72">
        <f>IF(
                        C926="INSUMO",
                                        IFERROR(
                                            IF(
                                                INDEX(
                                                    Insumos!C:C,
                                                    MATCH(
                                                        A926&amp;B926,
                                                        Insumos!I:I,
                                                        0)
                                                )="Comissionamento",
                                                INDEX(
                                                    Insumos!F:F,
                                                    MATCH(
                                                        A926&amp;B926,
                                                        Insumos!I:I,
                                                        0)
                                                ),
                                                0
                                            ),
                                            "Não encontrado"),
                                        IFERROR(
                                            INDEX(U:U,
                                                MATCH(
                                                    A926&amp;B926,AG:AG,
                                                    0)
                                            ),
                                            "Não encontrado")
                                    )</f>
        <v>0</v>
      </c>
      <c r="U926" s="72">
        <f>T926*G926/1</f>
        <v>0</v>
      </c>
      <c r="V926" s="72">
        <f>IF(
                        C926="INSUMO",
                                        IFERROR(
                                            IF(
                                                INDEX(
                                                    Insumos!C:C,
                                                    MATCH(
                                                        A926&amp;B926,
                                                        Insumos!I:I,
                                                        0)
                                                )="Verba",
                                                INDEX(
                                                    Insumos!F:F,
                                                    MATCH(
                                                        A926&amp;B926,
                                                        Insumos!I:I,
                                                        0)
                                                ),
                                                0
                                            ),
                                            "Não encontrado"),
                                        IFERROR(
                                            INDEX(W:W,
                                                MATCH(
                                                    A926&amp;B926,AG:AG,
                                                    0)
                                            ),
                                            "Não encontrado")
                                    )</f>
        <v>0</v>
      </c>
      <c r="W926" s="72">
        <f>V926*G926/1</f>
        <v>0</v>
      </c>
      <c r="X926" s="72">
        <f>IF(
                        C926="INSUMO",
                                        IFERROR(
                                            IF(
                                                INDEX(
                                                    Insumos!C:C,
                                                    MATCH(
                                                        A926&amp;B926,
                                                        Insumos!I:I,
                                                        0)
                                                )="Outro",
                                                INDEX(
                                                    Insumos!F:F,
                                                    MATCH(
                                                        A926&amp;B926,
                                                        Insumos!I:I,
                                                        0)
                                                ),
                                                0
                                            ),
                                            "Não encontrado"),
                                        IFERROR(
                                            INDEX(Y:Y,
                                                MATCH(
                                                    A926&amp;B926,AG:AG,
                                                    0)
                                            ),
                                            "Não encontrado")
                                    )</f>
        <v>0</v>
      </c>
      <c r="Y926" s="72">
        <f>X926*G926/1</f>
        <v>0</v>
      </c>
      <c r="Z926" s="72">
        <f>IF(
                            C926="INSUMO",
                            IFERROR(
                                INDEX(
                                    Insumos!F:F,
                                    MATCH(
                                        A926&amp;B926,
                                        Insumos!I:I,
                                        0)
                                ),
                                "Não encontrado"),
                            IFERROR(
                                INDEX(AA:AA,
                                    MATCH(
                                        A926&amp;B926,AG:AG,
                                        0)
                                ),
                                "Não encontrado")
                        )</f>
        <v>7.0759392000000004E-2</v>
      </c>
      <c r="AA926" s="72">
        <f>G926*Z926</f>
        <v>7.0759392000000004E-2</v>
      </c>
      <c r="AB926" s="73"/>
      <c r="AC926" s="73"/>
      <c r="AD926" s="70" t="s">
        <v>39</v>
      </c>
      <c r="AE926" s="74"/>
      <c r="AF926" s="74"/>
    </row>
    <row r="927" spans="1:33" x14ac:dyDescent="0.25">
      <c r="A927" s="138" t="s">
        <v>932</v>
      </c>
      <c r="B927" s="60" t="s">
        <v>38</v>
      </c>
      <c r="C927" s="61" t="s">
        <v>86</v>
      </c>
      <c r="D927" s="62" t="s">
        <v>40</v>
      </c>
      <c r="E927" s="62" t="s">
        <v>933</v>
      </c>
      <c r="F927" s="63" t="s">
        <v>90</v>
      </c>
      <c r="G927" s="63">
        <v>1</v>
      </c>
      <c r="H927" s="64">
        <f>IF(
                        C927="INSUMO",
                                        IFERROR(
                                            IF(
                                                INDEX(
                                                    Insumos!C:C,
                                                    MATCH(
                                                        A927&amp;B927,
                                                        Insumos!I:I,
                                                        0)
                                                )="Material",
                                                INDEX(
                                                    Insumos!F:F,
                                                    MATCH(
                                                        A927&amp;B927,
                                                        Insumos!I:I,
                                                        0)
                                                ),
                                                0
                                            ),
                                            "Não encontrado"),
                                        IFERROR(
                                            INDEX(I:I,
                                                MATCH(
                                                    A927&amp;B927,AG:AG,
                                                    0)
                                            ),
                                            "Não encontrado")
                                    )</f>
        <v>0</v>
      </c>
      <c r="I927" s="64">
        <f>H927*G927/1</f>
        <v>0</v>
      </c>
      <c r="J927" s="64">
        <f t="shared" si="546"/>
        <v>0.30598655999999996</v>
      </c>
      <c r="K927" s="64">
        <f t="shared" si="546"/>
        <v>0.30598655999999996</v>
      </c>
      <c r="L927" s="64">
        <f>IF(
                        C927="INSUMO",
                                        IFERROR(
                                            IF(
                                                INDEX(
                                                    Insumos!C:C,
                                                    MATCH(
                                                        A927&amp;B927,
                                                        Insumos!I:I,
                                                        0)
                                                )="Mao_obra",
                                                INDEX(
                                                    Insumos!F:F,
                                                    MATCH(
                                                        A927&amp;B927,
                                                        Insumos!I:I,
                                                        0)
                                                ),
                                                0
                                            ),
                                            "Não encontrado"),
                                        IFERROR(
                                            INDEX(M:M,
                                                MATCH(
                                                    A927&amp;B927,AG:AG,
                                                    0)
                                            ),
                                            "Não encontrado")
                                    )</f>
        <v>0</v>
      </c>
      <c r="M927" s="64">
        <f>L927*G927/1</f>
        <v>0</v>
      </c>
      <c r="N927" s="64">
        <f>IF(
                        C927="INSUMO",
                                        IFERROR(
                                            IF(
                                                INDEX(
                                                    Insumos!C:C,
                                                    MATCH(
                                                        A927&amp;B927,
                                                        Insumos!I:I,
                                                        0)
                                                )="Equipamento",
                                                INDEX(
                                                    Insumos!F:F,
                                                    MATCH(
                                                        A927&amp;B927,
                                                        Insumos!I:I,
                                                        0)
                                                ),
                                                0
                                            ),
                                            "Não encontrado"),
                                        IFERROR(
                                            INDEX(O:O,
                                                MATCH(
                                                    A927&amp;B927,AG:AG,
                                                    0)
                                            ),
                                            "Não encontrado")
                                    )</f>
        <v>0.30598655999999996</v>
      </c>
      <c r="O927" s="64">
        <f>N927*G927/1</f>
        <v>0.30598655999999996</v>
      </c>
      <c r="P927" s="64">
        <f>IF(
                        C927="INSUMO",
                                        IFERROR(
                                            IF(
                                                INDEX(
                                                    Insumos!C:C,
                                                    MATCH(
                                                        A927&amp;B927,
                                                        Insumos!I:I,
                                                        0)
                                                )="Transporte",
                                                INDEX(
                                                    Insumos!F:F,
                                                    MATCH(
                                                        A927&amp;B927,
                                                        Insumos!I:I,
                                                        0)
                                                ),
                                                0
                                            ),
                                            "Não encontrado"),
                                        IFERROR(
                                            INDEX(Q:Q,
                                                MATCH(
                                                    A927&amp;B927,AG:AG,
                                                    0)
                                            ),
                                            "Não encontrado")
                                    )</f>
        <v>0</v>
      </c>
      <c r="Q927" s="64">
        <f>P927*G927/1</f>
        <v>0</v>
      </c>
      <c r="R927" s="64">
        <f>IF(
                        C927="INSUMO",
                                        IFERROR(
                                            IF(
                                                INDEX(
                                                    Insumos!C:C,
                                                    MATCH(
                                                        A927&amp;B927,
                                                        Insumos!I:I,
                                                        0)
                                                )="Terceirizados",
                                                INDEX(
                                                    Insumos!F:F,
                                                    MATCH(
                                                        A927&amp;B927,
                                                        Insumos!I:I,
                                                        0)
                                                ),
                                                0
                                            ),
                                            "Não encontrado"),
                                        IFERROR(
                                            INDEX(S:S,
                                                MATCH(
                                                    A927&amp;B927,AG:AG,
                                                    0)
                                            ),
                                            "Não encontrado")
                                    )</f>
        <v>0</v>
      </c>
      <c r="S927" s="64">
        <f>R927*G927/1</f>
        <v>0</v>
      </c>
      <c r="T927" s="64">
        <f>IF(
                        C927="INSUMO",
                                        IFERROR(
                                            IF(
                                                INDEX(
                                                    Insumos!C:C,
                                                    MATCH(
                                                        A927&amp;B927,
                                                        Insumos!I:I,
                                                        0)
                                                )="Comissionamento",
                                                INDEX(
                                                    Insumos!F:F,
                                                    MATCH(
                                                        A927&amp;B927,
                                                        Insumos!I:I,
                                                        0)
                                                ),
                                                0
                                            ),
                                            "Não encontrado"),
                                        IFERROR(
                                            INDEX(U:U,
                                                MATCH(
                                                    A927&amp;B927,AG:AG,
                                                    0)
                                            ),
                                            "Não encontrado")
                                    )</f>
        <v>0</v>
      </c>
      <c r="U927" s="64">
        <f>T927*G927/1</f>
        <v>0</v>
      </c>
      <c r="V927" s="64">
        <f>IF(
                        C927="INSUMO",
                                        IFERROR(
                                            IF(
                                                INDEX(
                                                    Insumos!C:C,
                                                    MATCH(
                                                        A927&amp;B927,
                                                        Insumos!I:I,
                                                        0)
                                                )="Verba",
                                                INDEX(
                                                    Insumos!F:F,
                                                    MATCH(
                                                        A927&amp;B927,
                                                        Insumos!I:I,
                                                        0)
                                                ),
                                                0
                                            ),
                                            "Não encontrado"),
                                        IFERROR(
                                            INDEX(W:W,
                                                MATCH(
                                                    A927&amp;B927,AG:AG,
                                                    0)
                                            ),
                                            "Não encontrado")
                                    )</f>
        <v>0</v>
      </c>
      <c r="W927" s="64">
        <f>V927*G927/1</f>
        <v>0</v>
      </c>
      <c r="X927" s="64">
        <f>IF(
                        C927="INSUMO",
                                        IFERROR(
                                            IF(
                                                INDEX(
                                                    Insumos!C:C,
                                                    MATCH(
                                                        A927&amp;B927,
                                                        Insumos!I:I,
                                                        0)
                                                )="Outro",
                                                INDEX(
                                                    Insumos!F:F,
                                                    MATCH(
                                                        A927&amp;B927,
                                                        Insumos!I:I,
                                                        0)
                                                ),
                                                0
                                            ),
                                            "Não encontrado"),
                                        IFERROR(
                                            INDEX(Y:Y,
                                                MATCH(
                                                    A927&amp;B927,AG:AG,
                                                    0)
                                            ),
                                            "Não encontrado")
                                    )</f>
        <v>0</v>
      </c>
      <c r="Y927" s="64">
        <f>X927*G927/1</f>
        <v>0</v>
      </c>
      <c r="Z927" s="64">
        <f>IF(
                            C927="INSUMO",
                            IFERROR(
                                INDEX(
                                    Insumos!F:F,
                                    MATCH(
                                        A927&amp;B927,
                                        Insumos!I:I,
                                        0)
                                ),
                                "Não encontrado"),
                            IFERROR(
                                INDEX(AA:AA,
                                    MATCH(
                                        A927&amp;B927,AG:AG,
                                        0)
                                ),
                                "Não encontrado")
                        )</f>
        <v>0.30598655999999996</v>
      </c>
      <c r="AA927" s="64">
        <f>G927*Z927</f>
        <v>0.30598655999999996</v>
      </c>
      <c r="AB927" s="65"/>
      <c r="AC927" s="65"/>
      <c r="AD927" s="62" t="s">
        <v>39</v>
      </c>
      <c r="AE927" s="66"/>
      <c r="AF927" s="66"/>
    </row>
    <row r="928" spans="1:33" x14ac:dyDescent="0.25">
      <c r="A928" s="137" t="s">
        <v>934</v>
      </c>
      <c r="B928" s="68" t="s">
        <v>38</v>
      </c>
      <c r="C928" s="69" t="s">
        <v>86</v>
      </c>
      <c r="D928" s="70" t="s">
        <v>40</v>
      </c>
      <c r="E928" s="70" t="s">
        <v>935</v>
      </c>
      <c r="F928" s="71" t="s">
        <v>90</v>
      </c>
      <c r="G928" s="71">
        <v>1</v>
      </c>
      <c r="H928" s="72">
        <f>IF(
                        C928="INSUMO",
                                        IFERROR(
                                            IF(
                                                INDEX(
                                                    Insumos!C:C,
                                                    MATCH(
                                                        A928&amp;B928,
                                                        Insumos!I:I,
                                                        0)
                                                )="Material",
                                                INDEX(
                                                    Insumos!F:F,
                                                    MATCH(
                                                        A928&amp;B928,
                                                        Insumos!I:I,
                                                        0)
                                                ),
                                                0
                                            ),
                                            "Não encontrado"),
                                        IFERROR(
                                            INDEX(I:I,
                                                MATCH(
                                                    A928&amp;B928,AG:AG,
                                                    0)
                                            ),
                                            "Não encontrado")
                                    )</f>
        <v>0</v>
      </c>
      <c r="I928" s="72">
        <f>H928*G928/1</f>
        <v>0</v>
      </c>
      <c r="J928" s="72">
        <f t="shared" si="546"/>
        <v>40.695049500000003</v>
      </c>
      <c r="K928" s="72">
        <f t="shared" si="546"/>
        <v>40.695049500000003</v>
      </c>
      <c r="L928" s="72">
        <f>IF(
                        C928="INSUMO",
                                        IFERROR(
                                            IF(
                                                INDEX(
                                                    Insumos!C:C,
                                                    MATCH(
                                                        A928&amp;B928,
                                                        Insumos!I:I,
                                                        0)
                                                )="Mao_obra",
                                                INDEX(
                                                    Insumos!F:F,
                                                    MATCH(
                                                        A928&amp;B928,
                                                        Insumos!I:I,
                                                        0)
                                                ),
                                                0
                                            ),
                                            "Não encontrado"),
                                        IFERROR(
                                            INDEX(M:M,
                                                MATCH(
                                                    A928&amp;B928,AG:AG,
                                                    0)
                                            ),
                                            "Não encontrado")
                                    )</f>
        <v>36.945049500000003</v>
      </c>
      <c r="M928" s="72">
        <f>L928*G928/1</f>
        <v>36.945049500000003</v>
      </c>
      <c r="N928" s="72">
        <f>IF(
                        C928="INSUMO",
                                        IFERROR(
                                            IF(
                                                INDEX(
                                                    Insumos!C:C,
                                                    MATCH(
                                                        A928&amp;B928,
                                                        Insumos!I:I,
                                                        0)
                                                )="Equipamento",
                                                INDEX(
                                                    Insumos!F:F,
                                                    MATCH(
                                                        A928&amp;B928,
                                                        Insumos!I:I,
                                                        0)
                                                ),
                                                0
                                            ),
                                            "Não encontrado"),
                                        IFERROR(
                                            INDEX(O:O,
                                                MATCH(
                                                    A928&amp;B928,AG:AG,
                                                    0)
                                            ),
                                            "Não encontrado")
                                    )</f>
        <v>0</v>
      </c>
      <c r="O928" s="72">
        <f>N928*G928/1</f>
        <v>0</v>
      </c>
      <c r="P928" s="72">
        <f>IF(
                        C928="INSUMO",
                                        IFERROR(
                                            IF(
                                                INDEX(
                                                    Insumos!C:C,
                                                    MATCH(
                                                        A928&amp;B928,
                                                        Insumos!I:I,
                                                        0)
                                                )="Transporte",
                                                INDEX(
                                                    Insumos!F:F,
                                                    MATCH(
                                                        A928&amp;B928,
                                                        Insumos!I:I,
                                                        0)
                                                ),
                                                0
                                            ),
                                            "Não encontrado"),
                                        IFERROR(
                                            INDEX(Q:Q,
                                                MATCH(
                                                    A928&amp;B928,AG:AG,
                                                    0)
                                            ),
                                            "Não encontrado")
                                    )</f>
        <v>0</v>
      </c>
      <c r="Q928" s="72">
        <f>P928*G928/1</f>
        <v>0</v>
      </c>
      <c r="R928" s="72">
        <f>IF(
                        C928="INSUMO",
                                        IFERROR(
                                            IF(
                                                INDEX(
                                                    Insumos!C:C,
                                                    MATCH(
                                                        A928&amp;B928,
                                                        Insumos!I:I,
                                                        0)
                                                )="Terceirizados",
                                                INDEX(
                                                    Insumos!F:F,
                                                    MATCH(
                                                        A928&amp;B928,
                                                        Insumos!I:I,
                                                        0)
                                                ),
                                                0
                                            ),
                                            "Não encontrado"),
                                        IFERROR(
                                            INDEX(S:S,
                                                MATCH(
                                                    A928&amp;B928,AG:AG,
                                                    0)
                                            ),
                                            "Não encontrado")
                                    )</f>
        <v>0</v>
      </c>
      <c r="S928" s="72">
        <f>R928*G928/1</f>
        <v>0</v>
      </c>
      <c r="T928" s="72">
        <f>IF(
                        C928="INSUMO",
                                        IFERROR(
                                            IF(
                                                INDEX(
                                                    Insumos!C:C,
                                                    MATCH(
                                                        A928&amp;B928,
                                                        Insumos!I:I,
                                                        0)
                                                )="Comissionamento",
                                                INDEX(
                                                    Insumos!F:F,
                                                    MATCH(
                                                        A928&amp;B928,
                                                        Insumos!I:I,
                                                        0)
                                                ),
                                                0
                                            ),
                                            "Não encontrado"),
                                        IFERROR(
                                            INDEX(U:U,
                                                MATCH(
                                                    A928&amp;B928,AG:AG,
                                                    0)
                                            ),
                                            "Não encontrado")
                                    )</f>
        <v>0</v>
      </c>
      <c r="U928" s="72">
        <f>T928*G928/1</f>
        <v>0</v>
      </c>
      <c r="V928" s="72">
        <f>IF(
                        C928="INSUMO",
                                        IFERROR(
                                            IF(
                                                INDEX(
                                                    Insumos!C:C,
                                                    MATCH(
                                                        A928&amp;B928,
                                                        Insumos!I:I,
                                                        0)
                                                )="Verba",
                                                INDEX(
                                                    Insumos!F:F,
                                                    MATCH(
                                                        A928&amp;B928,
                                                        Insumos!I:I,
                                                        0)
                                                ),
                                                0
                                            ),
                                            "Não encontrado"),
                                        IFERROR(
                                            INDEX(W:W,
                                                MATCH(
                                                    A928&amp;B928,AG:AG,
                                                    0)
                                            ),
                                            "Não encontrado")
                                    )</f>
        <v>0</v>
      </c>
      <c r="W928" s="72">
        <f>V928*G928/1</f>
        <v>0</v>
      </c>
      <c r="X928" s="72">
        <f>IF(
                        C928="INSUMO",
                                        IFERROR(
                                            IF(
                                                INDEX(
                                                    Insumos!C:C,
                                                    MATCH(
                                                        A928&amp;B928,
                                                        Insumos!I:I,
                                                        0)
                                                )="Outro",
                                                INDEX(
                                                    Insumos!F:F,
                                                    MATCH(
                                                        A928&amp;B928,
                                                        Insumos!I:I,
                                                        0)
                                                ),
                                                0
                                            ),
                                            "Não encontrado"),
                                        IFERROR(
                                            INDEX(Y:Y,
                                                MATCH(
                                                    A928&amp;B928,AG:AG,
                                                    0)
                                            ),
                                            "Não encontrado")
                                    )</f>
        <v>3.7499999999999996</v>
      </c>
      <c r="Y928" s="72">
        <f>X928*G928/1</f>
        <v>3.7499999999999996</v>
      </c>
      <c r="Z928" s="72">
        <f>IF(
                            C928="INSUMO",
                            IFERROR(
                                INDEX(
                                    Insumos!F:F,
                                    MATCH(
                                        A928&amp;B928,
                                        Insumos!I:I,
                                        0)
                                ),
                                "Não encontrado"),
                            IFERROR(
                                INDEX(AA:AA,
                                    MATCH(
                                        A928&amp;B928,AG:AG,
                                        0)
                                ),
                                "Não encontrado")
                        )</f>
        <v>40.695049500000003</v>
      </c>
      <c r="AA928" s="72">
        <f>G928*Z928</f>
        <v>40.695049500000003</v>
      </c>
      <c r="AB928" s="73"/>
      <c r="AC928" s="73"/>
      <c r="AD928" s="70" t="s">
        <v>39</v>
      </c>
      <c r="AE928" s="74"/>
      <c r="AF928" s="74"/>
    </row>
    <row r="929" spans="1:33" x14ac:dyDescent="0.25">
      <c r="A929" s="136" t="s">
        <v>195</v>
      </c>
      <c r="B929" s="51" t="s">
        <v>38</v>
      </c>
      <c r="C929" s="52" t="s">
        <v>39</v>
      </c>
      <c r="D929" s="53" t="s">
        <v>40</v>
      </c>
      <c r="E929" s="53" t="s">
        <v>196</v>
      </c>
      <c r="F929" s="54" t="s">
        <v>114</v>
      </c>
      <c r="G929" s="55"/>
      <c r="H929" s="56"/>
      <c r="I929" s="56">
        <f>SUM(I930:I934)</f>
        <v>0</v>
      </c>
      <c r="J929" s="56"/>
      <c r="K929" s="56">
        <f>SUM(K930:K934)</f>
        <v>42.021657852000004</v>
      </c>
      <c r="L929" s="56"/>
      <c r="M929" s="56">
        <f>SUM(M930:M934)</f>
        <v>36.945049500000003</v>
      </c>
      <c r="N929" s="56"/>
      <c r="O929" s="56">
        <f>SUM(O930:O934)</f>
        <v>0.66360835200000001</v>
      </c>
      <c r="P929" s="56"/>
      <c r="Q929" s="56">
        <f>SUM(Q930:Q934)</f>
        <v>0</v>
      </c>
      <c r="R929" s="56"/>
      <c r="S929" s="56">
        <f>SUM(S930:S934)</f>
        <v>0</v>
      </c>
      <c r="T929" s="56"/>
      <c r="U929" s="56">
        <f>SUM(U930:U934)</f>
        <v>0</v>
      </c>
      <c r="V929" s="56"/>
      <c r="W929" s="56">
        <f>SUM(W930:W934)</f>
        <v>0</v>
      </c>
      <c r="X929" s="56"/>
      <c r="Y929" s="56">
        <f>SUM(Y930:Y934)</f>
        <v>4.4129999999999994</v>
      </c>
      <c r="Z929" s="56"/>
      <c r="AA929" s="56">
        <f>SUM(AA930:AA934)</f>
        <v>42.021657852000004</v>
      </c>
      <c r="AB929" s="57" t="s">
        <v>39</v>
      </c>
      <c r="AC929" s="57"/>
      <c r="AD929" s="53" t="s">
        <v>39</v>
      </c>
      <c r="AE929" s="58" t="s">
        <v>39</v>
      </c>
      <c r="AF929" s="58" t="s">
        <v>830</v>
      </c>
      <c r="AG929" t="str">
        <f>A929&amp;B929&amp;C929</f>
        <v>93281SINAPI</v>
      </c>
    </row>
    <row r="930" spans="1:33" x14ac:dyDescent="0.25">
      <c r="A930" s="137" t="s">
        <v>936</v>
      </c>
      <c r="B930" s="68" t="s">
        <v>38</v>
      </c>
      <c r="C930" s="69" t="s">
        <v>86</v>
      </c>
      <c r="D930" s="70" t="s">
        <v>40</v>
      </c>
      <c r="E930" s="70" t="s">
        <v>937</v>
      </c>
      <c r="F930" s="71" t="s">
        <v>90</v>
      </c>
      <c r="G930" s="71">
        <v>1</v>
      </c>
      <c r="H930" s="72">
        <f>IF(
                        C930="INSUMO",
                                        IFERROR(
                                            IF(
                                                INDEX(
                                                    Insumos!C:C,
                                                    MATCH(
                                                        A930&amp;B930,
                                                        Insumos!I:I,
                                                        0)
                                                )="Material",
                                                INDEX(
                                                    Insumos!F:F,
                                                    MATCH(
                                                        A930&amp;B930,
                                                        Insumos!I:I,
                                                        0)
                                                ),
                                                0
                                            ),
                                            "Não encontrado"),
                                        IFERROR(
                                            INDEX(I:I,
                                                MATCH(
                                                    A930&amp;B930,AG:AG,
                                                    0)
                                            ),
                                            "Não encontrado")
                                    )</f>
        <v>0</v>
      </c>
      <c r="I930" s="72">
        <f>H930*G930/1</f>
        <v>0</v>
      </c>
      <c r="J930" s="72">
        <f t="shared" ref="J930:K934" si="547">T930 + N930 + L930 + X930 + R930 + P930 + V930</f>
        <v>0.66300000000000003</v>
      </c>
      <c r="K930" s="72">
        <f t="shared" si="547"/>
        <v>0.66300000000000003</v>
      </c>
      <c r="L930" s="72">
        <f>IF(
                        C930="INSUMO",
                                        IFERROR(
                                            IF(
                                                INDEX(
                                                    Insumos!C:C,
                                                    MATCH(
                                                        A930&amp;B930,
                                                        Insumos!I:I,
                                                        0)
                                                )="Mao_obra",
                                                INDEX(
                                                    Insumos!F:F,
                                                    MATCH(
                                                        A930&amp;B930,
                                                        Insumos!I:I,
                                                        0)
                                                ),
                                                0
                                            ),
                                            "Não encontrado"),
                                        IFERROR(
                                            INDEX(M:M,
                                                MATCH(
                                                    A930&amp;B930,AG:AG,
                                                    0)
                                            ),
                                            "Não encontrado")
                                    )</f>
        <v>0</v>
      </c>
      <c r="M930" s="72">
        <f>L930*G930/1</f>
        <v>0</v>
      </c>
      <c r="N930" s="72">
        <f>IF(
                        C930="INSUMO",
                                        IFERROR(
                                            IF(
                                                INDEX(
                                                    Insumos!C:C,
                                                    MATCH(
                                                        A930&amp;B930,
                                                        Insumos!I:I,
                                                        0)
                                                )="Equipamento",
                                                INDEX(
                                                    Insumos!F:F,
                                                    MATCH(
                                                        A930&amp;B930,
                                                        Insumos!I:I,
                                                        0)
                                                ),
                                                0
                                            ),
                                            "Não encontrado"),
                                        IFERROR(
                                            INDEX(O:O,
                                                MATCH(
                                                    A930&amp;B930,AG:AG,
                                                    0)
                                            ),
                                            "Não encontrado")
                                    )</f>
        <v>0</v>
      </c>
      <c r="O930" s="72">
        <f>N930*G930/1</f>
        <v>0</v>
      </c>
      <c r="P930" s="72">
        <f>IF(
                        C930="INSUMO",
                                        IFERROR(
                                            IF(
                                                INDEX(
                                                    Insumos!C:C,
                                                    MATCH(
                                                        A930&amp;B930,
                                                        Insumos!I:I,
                                                        0)
                                                )="Transporte",
                                                INDEX(
                                                    Insumos!F:F,
                                                    MATCH(
                                                        A930&amp;B930,
                                                        Insumos!I:I,
                                                        0)
                                                ),
                                                0
                                            ),
                                            "Não encontrado"),
                                        IFERROR(
                                            INDEX(Q:Q,
                                                MATCH(
                                                    A930&amp;B930,AG:AG,
                                                    0)
                                            ),
                                            "Não encontrado")
                                    )</f>
        <v>0</v>
      </c>
      <c r="Q930" s="72">
        <f>P930*G930/1</f>
        <v>0</v>
      </c>
      <c r="R930" s="72">
        <f>IF(
                        C930="INSUMO",
                                        IFERROR(
                                            IF(
                                                INDEX(
                                                    Insumos!C:C,
                                                    MATCH(
                                                        A930&amp;B930,
                                                        Insumos!I:I,
                                                        0)
                                                )="Terceirizados",
                                                INDEX(
                                                    Insumos!F:F,
                                                    MATCH(
                                                        A930&amp;B930,
                                                        Insumos!I:I,
                                                        0)
                                                ),
                                                0
                                            ),
                                            "Não encontrado"),
                                        IFERROR(
                                            INDEX(S:S,
                                                MATCH(
                                                    A930&amp;B930,AG:AG,
                                                    0)
                                            ),
                                            "Não encontrado")
                                    )</f>
        <v>0</v>
      </c>
      <c r="S930" s="72">
        <f>R930*G930/1</f>
        <v>0</v>
      </c>
      <c r="T930" s="72">
        <f>IF(
                        C930="INSUMO",
                                        IFERROR(
                                            IF(
                                                INDEX(
                                                    Insumos!C:C,
                                                    MATCH(
                                                        A930&amp;B930,
                                                        Insumos!I:I,
                                                        0)
                                                )="Comissionamento",
                                                INDEX(
                                                    Insumos!F:F,
                                                    MATCH(
                                                        A930&amp;B930,
                                                        Insumos!I:I,
                                                        0)
                                                ),
                                                0
                                            ),
                                            "Não encontrado"),
                                        IFERROR(
                                            INDEX(U:U,
                                                MATCH(
                                                    A930&amp;B930,AG:AG,
                                                    0)
                                            ),
                                            "Não encontrado")
                                    )</f>
        <v>0</v>
      </c>
      <c r="U930" s="72">
        <f>T930*G930/1</f>
        <v>0</v>
      </c>
      <c r="V930" s="72">
        <f>IF(
                        C930="INSUMO",
                                        IFERROR(
                                            IF(
                                                INDEX(
                                                    Insumos!C:C,
                                                    MATCH(
                                                        A930&amp;B930,
                                                        Insumos!I:I,
                                                        0)
                                                )="Verba",
                                                INDEX(
                                                    Insumos!F:F,
                                                    MATCH(
                                                        A930&amp;B930,
                                                        Insumos!I:I,
                                                        0)
                                                ),
                                                0
                                            ),
                                            "Não encontrado"),
                                        IFERROR(
                                            INDEX(W:W,
                                                MATCH(
                                                    A930&amp;B930,AG:AG,
                                                    0)
                                            ),
                                            "Não encontrado")
                                    )</f>
        <v>0</v>
      </c>
      <c r="W930" s="72">
        <f>V930*G930/1</f>
        <v>0</v>
      </c>
      <c r="X930" s="72">
        <f>IF(
                        C930="INSUMO",
                                        IFERROR(
                                            IF(
                                                INDEX(
                                                    Insumos!C:C,
                                                    MATCH(
                                                        A930&amp;B930,
                                                        Insumos!I:I,
                                                        0)
                                                )="Outro",
                                                INDEX(
                                                    Insumos!F:F,
                                                    MATCH(
                                                        A930&amp;B930,
                                                        Insumos!I:I,
                                                        0)
                                                ),
                                                0
                                            ),
                                            "Não encontrado"),
                                        IFERROR(
                                            INDEX(Y:Y,
                                                MATCH(
                                                    A930&amp;B930,AG:AG,
                                                    0)
                                            ),
                                            "Não encontrado")
                                    )</f>
        <v>0.66300000000000003</v>
      </c>
      <c r="Y930" s="72">
        <f>X930*G930/1</f>
        <v>0.66300000000000003</v>
      </c>
      <c r="Z930" s="72">
        <f>IF(
                            C930="INSUMO",
                            IFERROR(
                                INDEX(
                                    Insumos!F:F,
                                    MATCH(
                                        A930&amp;B930,
                                        Insumos!I:I,
                                        0)
                                ),
                                "Não encontrado"),
                            IFERROR(
                                INDEX(AA:AA,
                                    MATCH(
                                        A930&amp;B930,AG:AG,
                                        0)
                                ),
                                "Não encontrado")
                        )</f>
        <v>0.66300000000000003</v>
      </c>
      <c r="AA930" s="72">
        <f>G930*Z930</f>
        <v>0.66300000000000003</v>
      </c>
      <c r="AB930" s="73"/>
      <c r="AC930" s="73"/>
      <c r="AD930" s="70" t="s">
        <v>39</v>
      </c>
      <c r="AE930" s="74"/>
      <c r="AF930" s="74"/>
    </row>
    <row r="931" spans="1:33" x14ac:dyDescent="0.25">
      <c r="A931" s="138" t="s">
        <v>938</v>
      </c>
      <c r="B931" s="60" t="s">
        <v>38</v>
      </c>
      <c r="C931" s="61" t="s">
        <v>86</v>
      </c>
      <c r="D931" s="62" t="s">
        <v>40</v>
      </c>
      <c r="E931" s="62" t="s">
        <v>939</v>
      </c>
      <c r="F931" s="63" t="s">
        <v>90</v>
      </c>
      <c r="G931" s="63">
        <v>1</v>
      </c>
      <c r="H931" s="64">
        <f>IF(
                        C931="INSUMO",
                                        IFERROR(
                                            IF(
                                                INDEX(
                                                    Insumos!C:C,
                                                    MATCH(
                                                        A931&amp;B931,
                                                        Insumos!I:I,
                                                        0)
                                                )="Material",
                                                INDEX(
                                                    Insumos!F:F,
                                                    MATCH(
                                                        A931&amp;B931,
                                                        Insumos!I:I,
                                                        0)
                                                ),
                                                0
                                            ),
                                            "Não encontrado"),
                                        IFERROR(
                                            INDEX(I:I,
                                                MATCH(
                                                    A931&amp;B931,AG:AG,
                                                    0)
                                            ),
                                            "Não encontrado")
                                    )</f>
        <v>0</v>
      </c>
      <c r="I931" s="64">
        <f>H931*G931/1</f>
        <v>0</v>
      </c>
      <c r="J931" s="64">
        <f t="shared" si="547"/>
        <v>0.28686240000000002</v>
      </c>
      <c r="K931" s="64">
        <f t="shared" si="547"/>
        <v>0.28686240000000002</v>
      </c>
      <c r="L931" s="64">
        <f>IF(
                        C931="INSUMO",
                                        IFERROR(
                                            IF(
                                                INDEX(
                                                    Insumos!C:C,
                                                    MATCH(
                                                        A931&amp;B931,
                                                        Insumos!I:I,
                                                        0)
                                                )="Mao_obra",
                                                INDEX(
                                                    Insumos!F:F,
                                                    MATCH(
                                                        A931&amp;B931,
                                                        Insumos!I:I,
                                                        0)
                                                ),
                                                0
                                            ),
                                            "Não encontrado"),
                                        IFERROR(
                                            INDEX(M:M,
                                                MATCH(
                                                    A931&amp;B931,AG:AG,
                                                    0)
                                            ),
                                            "Não encontrado")
                                    )</f>
        <v>0</v>
      </c>
      <c r="M931" s="64">
        <f>L931*G931/1</f>
        <v>0</v>
      </c>
      <c r="N931" s="64">
        <f>IF(
                        C931="INSUMO",
                                        IFERROR(
                                            IF(
                                                INDEX(
                                                    Insumos!C:C,
                                                    MATCH(
                                                        A931&amp;B931,
                                                        Insumos!I:I,
                                                        0)
                                                )="Equipamento",
                                                INDEX(
                                                    Insumos!F:F,
                                                    MATCH(
                                                        A931&amp;B931,
                                                        Insumos!I:I,
                                                        0)
                                                ),
                                                0
                                            ),
                                            "Não encontrado"),
                                        IFERROR(
                                            INDEX(O:O,
                                                MATCH(
                                                    A931&amp;B931,AG:AG,
                                                    0)
                                            ),
                                            "Não encontrado")
                                    )</f>
        <v>0.28686240000000002</v>
      </c>
      <c r="O931" s="64">
        <f>N931*G931/1</f>
        <v>0.28686240000000002</v>
      </c>
      <c r="P931" s="64">
        <f>IF(
                        C931="INSUMO",
                                        IFERROR(
                                            IF(
                                                INDEX(
                                                    Insumos!C:C,
                                                    MATCH(
                                                        A931&amp;B931,
                                                        Insumos!I:I,
                                                        0)
                                                )="Transporte",
                                                INDEX(
                                                    Insumos!F:F,
                                                    MATCH(
                                                        A931&amp;B931,
                                                        Insumos!I:I,
                                                        0)
                                                ),
                                                0
                                            ),
                                            "Não encontrado"),
                                        IFERROR(
                                            INDEX(Q:Q,
                                                MATCH(
                                                    A931&amp;B931,AG:AG,
                                                    0)
                                            ),
                                            "Não encontrado")
                                    )</f>
        <v>0</v>
      </c>
      <c r="Q931" s="64">
        <f>P931*G931/1</f>
        <v>0</v>
      </c>
      <c r="R931" s="64">
        <f>IF(
                        C931="INSUMO",
                                        IFERROR(
                                            IF(
                                                INDEX(
                                                    Insumos!C:C,
                                                    MATCH(
                                                        A931&amp;B931,
                                                        Insumos!I:I,
                                                        0)
                                                )="Terceirizados",
                                                INDEX(
                                                    Insumos!F:F,
                                                    MATCH(
                                                        A931&amp;B931,
                                                        Insumos!I:I,
                                                        0)
                                                ),
                                                0
                                            ),
                                            "Não encontrado"),
                                        IFERROR(
                                            INDEX(S:S,
                                                MATCH(
                                                    A931&amp;B931,AG:AG,
                                                    0)
                                            ),
                                            "Não encontrado")
                                    )</f>
        <v>0</v>
      </c>
      <c r="S931" s="64">
        <f>R931*G931/1</f>
        <v>0</v>
      </c>
      <c r="T931" s="64">
        <f>IF(
                        C931="INSUMO",
                                        IFERROR(
                                            IF(
                                                INDEX(
                                                    Insumos!C:C,
                                                    MATCH(
                                                        A931&amp;B931,
                                                        Insumos!I:I,
                                                        0)
                                                )="Comissionamento",
                                                INDEX(
                                                    Insumos!F:F,
                                                    MATCH(
                                                        A931&amp;B931,
                                                        Insumos!I:I,
                                                        0)
                                                ),
                                                0
                                            ),
                                            "Não encontrado"),
                                        IFERROR(
                                            INDEX(U:U,
                                                MATCH(
                                                    A931&amp;B931,AG:AG,
                                                    0)
                                            ),
                                            "Não encontrado")
                                    )</f>
        <v>0</v>
      </c>
      <c r="U931" s="64">
        <f>T931*G931/1</f>
        <v>0</v>
      </c>
      <c r="V931" s="64">
        <f>IF(
                        C931="INSUMO",
                                        IFERROR(
                                            IF(
                                                INDEX(
                                                    Insumos!C:C,
                                                    MATCH(
                                                        A931&amp;B931,
                                                        Insumos!I:I,
                                                        0)
                                                )="Verba",
                                                INDEX(
                                                    Insumos!F:F,
                                                    MATCH(
                                                        A931&amp;B931,
                                                        Insumos!I:I,
                                                        0)
                                                ),
                                                0
                                            ),
                                            "Não encontrado"),
                                        IFERROR(
                                            INDEX(W:W,
                                                MATCH(
                                                    A931&amp;B931,AG:AG,
                                                    0)
                                            ),
                                            "Não encontrado")
                                    )</f>
        <v>0</v>
      </c>
      <c r="W931" s="64">
        <f>V931*G931/1</f>
        <v>0</v>
      </c>
      <c r="X931" s="64">
        <f>IF(
                        C931="INSUMO",
                                        IFERROR(
                                            IF(
                                                INDEX(
                                                    Insumos!C:C,
                                                    MATCH(
                                                        A931&amp;B931,
                                                        Insumos!I:I,
                                                        0)
                                                )="Outro",
                                                INDEX(
                                                    Insumos!F:F,
                                                    MATCH(
                                                        A931&amp;B931,
                                                        Insumos!I:I,
                                                        0)
                                                ),
                                                0
                                            ),
                                            "Não encontrado"),
                                        IFERROR(
                                            INDEX(Y:Y,
                                                MATCH(
                                                    A931&amp;B931,AG:AG,
                                                    0)
                                            ),
                                            "Não encontrado")
                                    )</f>
        <v>0</v>
      </c>
      <c r="Y931" s="64">
        <f>X931*G931/1</f>
        <v>0</v>
      </c>
      <c r="Z931" s="64">
        <f>IF(
                            C931="INSUMO",
                            IFERROR(
                                INDEX(
                                    Insumos!F:F,
                                    MATCH(
                                        A931&amp;B931,
                                        Insumos!I:I,
                                        0)
                                ),
                                "Não encontrado"),
                            IFERROR(
                                INDEX(AA:AA,
                                    MATCH(
                                        A931&amp;B931,AG:AG,
                                        0)
                                ),
                                "Não encontrado")
                        )</f>
        <v>0.28686240000000002</v>
      </c>
      <c r="AA931" s="64">
        <f>G931*Z931</f>
        <v>0.28686240000000002</v>
      </c>
      <c r="AB931" s="65"/>
      <c r="AC931" s="65"/>
      <c r="AD931" s="62" t="s">
        <v>39</v>
      </c>
      <c r="AE931" s="66"/>
      <c r="AF931" s="66"/>
    </row>
    <row r="932" spans="1:33" x14ac:dyDescent="0.25">
      <c r="A932" s="137" t="s">
        <v>930</v>
      </c>
      <c r="B932" s="68" t="s">
        <v>38</v>
      </c>
      <c r="C932" s="69" t="s">
        <v>86</v>
      </c>
      <c r="D932" s="70" t="s">
        <v>40</v>
      </c>
      <c r="E932" s="70" t="s">
        <v>931</v>
      </c>
      <c r="F932" s="71" t="s">
        <v>90</v>
      </c>
      <c r="G932" s="71">
        <v>1</v>
      </c>
      <c r="H932" s="72">
        <f>IF(
                        C932="INSUMO",
                                        IFERROR(
                                            IF(
                                                INDEX(
                                                    Insumos!C:C,
                                                    MATCH(
                                                        A932&amp;B932,
                                                        Insumos!I:I,
                                                        0)
                                                )="Material",
                                                INDEX(
                                                    Insumos!F:F,
                                                    MATCH(
                                                        A932&amp;B932,
                                                        Insumos!I:I,
                                                        0)
                                                ),
                                                0
                                            ),
                                            "Não encontrado"),
                                        IFERROR(
                                            INDEX(I:I,
                                                MATCH(
                                                    A932&amp;B932,AG:AG,
                                                    0)
                                            ),
                                            "Não encontrado")
                                    )</f>
        <v>0</v>
      </c>
      <c r="I932" s="72">
        <f>H932*G932/1</f>
        <v>0</v>
      </c>
      <c r="J932" s="72">
        <f t="shared" si="547"/>
        <v>7.0759392000000004E-2</v>
      </c>
      <c r="K932" s="72">
        <f t="shared" si="547"/>
        <v>7.0759392000000004E-2</v>
      </c>
      <c r="L932" s="72">
        <f>IF(
                        C932="INSUMO",
                                        IFERROR(
                                            IF(
                                                INDEX(
                                                    Insumos!C:C,
                                                    MATCH(
                                                        A932&amp;B932,
                                                        Insumos!I:I,
                                                        0)
                                                )="Mao_obra",
                                                INDEX(
                                                    Insumos!F:F,
                                                    MATCH(
                                                        A932&amp;B932,
                                                        Insumos!I:I,
                                                        0)
                                                ),
                                                0
                                            ),
                                            "Não encontrado"),
                                        IFERROR(
                                            INDEX(M:M,
                                                MATCH(
                                                    A932&amp;B932,AG:AG,
                                                    0)
                                            ),
                                            "Não encontrado")
                                    )</f>
        <v>0</v>
      </c>
      <c r="M932" s="72">
        <f>L932*G932/1</f>
        <v>0</v>
      </c>
      <c r="N932" s="72">
        <f>IF(
                        C932="INSUMO",
                                        IFERROR(
                                            IF(
                                                INDEX(
                                                    Insumos!C:C,
                                                    MATCH(
                                                        A932&amp;B932,
                                                        Insumos!I:I,
                                                        0)
                                                )="Equipamento",
                                                INDEX(
                                                    Insumos!F:F,
                                                    MATCH(
                                                        A932&amp;B932,
                                                        Insumos!I:I,
                                                        0)
                                                ),
                                                0
                                            ),
                                            "Não encontrado"),
                                        IFERROR(
                                            INDEX(O:O,
                                                MATCH(
                                                    A932&amp;B932,AG:AG,
                                                    0)
                                            ),
                                            "Não encontrado")
                                    )</f>
        <v>7.0759392000000004E-2</v>
      </c>
      <c r="O932" s="72">
        <f>N932*G932/1</f>
        <v>7.0759392000000004E-2</v>
      </c>
      <c r="P932" s="72">
        <f>IF(
                        C932="INSUMO",
                                        IFERROR(
                                            IF(
                                                INDEX(
                                                    Insumos!C:C,
                                                    MATCH(
                                                        A932&amp;B932,
                                                        Insumos!I:I,
                                                        0)
                                                )="Transporte",
                                                INDEX(
                                                    Insumos!F:F,
                                                    MATCH(
                                                        A932&amp;B932,
                                                        Insumos!I:I,
                                                        0)
                                                ),
                                                0
                                            ),
                                            "Não encontrado"),
                                        IFERROR(
                                            INDEX(Q:Q,
                                                MATCH(
                                                    A932&amp;B932,AG:AG,
                                                    0)
                                            ),
                                            "Não encontrado")
                                    )</f>
        <v>0</v>
      </c>
      <c r="Q932" s="72">
        <f>P932*G932/1</f>
        <v>0</v>
      </c>
      <c r="R932" s="72">
        <f>IF(
                        C932="INSUMO",
                                        IFERROR(
                                            IF(
                                                INDEX(
                                                    Insumos!C:C,
                                                    MATCH(
                                                        A932&amp;B932,
                                                        Insumos!I:I,
                                                        0)
                                                )="Terceirizados",
                                                INDEX(
                                                    Insumos!F:F,
                                                    MATCH(
                                                        A932&amp;B932,
                                                        Insumos!I:I,
                                                        0)
                                                ),
                                                0
                                            ),
                                            "Não encontrado"),
                                        IFERROR(
                                            INDEX(S:S,
                                                MATCH(
                                                    A932&amp;B932,AG:AG,
                                                    0)
                                            ),
                                            "Não encontrado")
                                    )</f>
        <v>0</v>
      </c>
      <c r="S932" s="72">
        <f>R932*G932/1</f>
        <v>0</v>
      </c>
      <c r="T932" s="72">
        <f>IF(
                        C932="INSUMO",
                                        IFERROR(
                                            IF(
                                                INDEX(
                                                    Insumos!C:C,
                                                    MATCH(
                                                        A932&amp;B932,
                                                        Insumos!I:I,
                                                        0)
                                                )="Comissionamento",
                                                INDEX(
                                                    Insumos!F:F,
                                                    MATCH(
                                                        A932&amp;B932,
                                                        Insumos!I:I,
                                                        0)
                                                ),
                                                0
                                            ),
                                            "Não encontrado"),
                                        IFERROR(
                                            INDEX(U:U,
                                                MATCH(
                                                    A932&amp;B932,AG:AG,
                                                    0)
                                            ),
                                            "Não encontrado")
                                    )</f>
        <v>0</v>
      </c>
      <c r="U932" s="72">
        <f>T932*G932/1</f>
        <v>0</v>
      </c>
      <c r="V932" s="72">
        <f>IF(
                        C932="INSUMO",
                                        IFERROR(
                                            IF(
                                                INDEX(
                                                    Insumos!C:C,
                                                    MATCH(
                                                        A932&amp;B932,
                                                        Insumos!I:I,
                                                        0)
                                                )="Verba",
                                                INDEX(
                                                    Insumos!F:F,
                                                    MATCH(
                                                        A932&amp;B932,
                                                        Insumos!I:I,
                                                        0)
                                                ),
                                                0
                                            ),
                                            "Não encontrado"),
                                        IFERROR(
                                            INDEX(W:W,
                                                MATCH(
                                                    A932&amp;B932,AG:AG,
                                                    0)
                                            ),
                                            "Não encontrado")
                                    )</f>
        <v>0</v>
      </c>
      <c r="W932" s="72">
        <f>V932*G932/1</f>
        <v>0</v>
      </c>
      <c r="X932" s="72">
        <f>IF(
                        C932="INSUMO",
                                        IFERROR(
                                            IF(
                                                INDEX(
                                                    Insumos!C:C,
                                                    MATCH(
                                                        A932&amp;B932,
                                                        Insumos!I:I,
                                                        0)
                                                )="Outro",
                                                INDEX(
                                                    Insumos!F:F,
                                                    MATCH(
                                                        A932&amp;B932,
                                                        Insumos!I:I,
                                                        0)
                                                ),
                                                0
                                            ),
                                            "Não encontrado"),
                                        IFERROR(
                                            INDEX(Y:Y,
                                                MATCH(
                                                    A932&amp;B932,AG:AG,
                                                    0)
                                            ),
                                            "Não encontrado")
                                    )</f>
        <v>0</v>
      </c>
      <c r="Y932" s="72">
        <f>X932*G932/1</f>
        <v>0</v>
      </c>
      <c r="Z932" s="72">
        <f>IF(
                            C932="INSUMO",
                            IFERROR(
                                INDEX(
                                    Insumos!F:F,
                                    MATCH(
                                        A932&amp;B932,
                                        Insumos!I:I,
                                        0)
                                ),
                                "Não encontrado"),
                            IFERROR(
                                INDEX(AA:AA,
                                    MATCH(
                                        A932&amp;B932,AG:AG,
                                        0)
                                ),
                                "Não encontrado")
                        )</f>
        <v>7.0759392000000004E-2</v>
      </c>
      <c r="AA932" s="72">
        <f>G932*Z932</f>
        <v>7.0759392000000004E-2</v>
      </c>
      <c r="AB932" s="73"/>
      <c r="AC932" s="73"/>
      <c r="AD932" s="70" t="s">
        <v>39</v>
      </c>
      <c r="AE932" s="74"/>
      <c r="AF932" s="74"/>
    </row>
    <row r="933" spans="1:33" x14ac:dyDescent="0.25">
      <c r="A933" s="138" t="s">
        <v>932</v>
      </c>
      <c r="B933" s="60" t="s">
        <v>38</v>
      </c>
      <c r="C933" s="61" t="s">
        <v>86</v>
      </c>
      <c r="D933" s="62" t="s">
        <v>40</v>
      </c>
      <c r="E933" s="62" t="s">
        <v>933</v>
      </c>
      <c r="F933" s="63" t="s">
        <v>90</v>
      </c>
      <c r="G933" s="63">
        <v>1</v>
      </c>
      <c r="H933" s="64">
        <f>IF(
                        C933="INSUMO",
                                        IFERROR(
                                            IF(
                                                INDEX(
                                                    Insumos!C:C,
                                                    MATCH(
                                                        A933&amp;B933,
                                                        Insumos!I:I,
                                                        0)
                                                )="Material",
                                                INDEX(
                                                    Insumos!F:F,
                                                    MATCH(
                                                        A933&amp;B933,
                                                        Insumos!I:I,
                                                        0)
                                                ),
                                                0
                                            ),
                                            "Não encontrado"),
                                        IFERROR(
                                            INDEX(I:I,
                                                MATCH(
                                                    A933&amp;B933,AG:AG,
                                                    0)
                                            ),
                                            "Não encontrado")
                                    )</f>
        <v>0</v>
      </c>
      <c r="I933" s="64">
        <f>H933*G933/1</f>
        <v>0</v>
      </c>
      <c r="J933" s="64">
        <f t="shared" si="547"/>
        <v>0.30598655999999996</v>
      </c>
      <c r="K933" s="64">
        <f t="shared" si="547"/>
        <v>0.30598655999999996</v>
      </c>
      <c r="L933" s="64">
        <f>IF(
                        C933="INSUMO",
                                        IFERROR(
                                            IF(
                                                INDEX(
                                                    Insumos!C:C,
                                                    MATCH(
                                                        A933&amp;B933,
                                                        Insumos!I:I,
                                                        0)
                                                )="Mao_obra",
                                                INDEX(
                                                    Insumos!F:F,
                                                    MATCH(
                                                        A933&amp;B933,
                                                        Insumos!I:I,
                                                        0)
                                                ),
                                                0
                                            ),
                                            "Não encontrado"),
                                        IFERROR(
                                            INDEX(M:M,
                                                MATCH(
                                                    A933&amp;B933,AG:AG,
                                                    0)
                                            ),
                                            "Não encontrado")
                                    )</f>
        <v>0</v>
      </c>
      <c r="M933" s="64">
        <f>L933*G933/1</f>
        <v>0</v>
      </c>
      <c r="N933" s="64">
        <f>IF(
                        C933="INSUMO",
                                        IFERROR(
                                            IF(
                                                INDEX(
                                                    Insumos!C:C,
                                                    MATCH(
                                                        A933&amp;B933,
                                                        Insumos!I:I,
                                                        0)
                                                )="Equipamento",
                                                INDEX(
                                                    Insumos!F:F,
                                                    MATCH(
                                                        A933&amp;B933,
                                                        Insumos!I:I,
                                                        0)
                                                ),
                                                0
                                            ),
                                            "Não encontrado"),
                                        IFERROR(
                                            INDEX(O:O,
                                                MATCH(
                                                    A933&amp;B933,AG:AG,
                                                    0)
                                            ),
                                            "Não encontrado")
                                    )</f>
        <v>0.30598655999999996</v>
      </c>
      <c r="O933" s="64">
        <f>N933*G933/1</f>
        <v>0.30598655999999996</v>
      </c>
      <c r="P933" s="64">
        <f>IF(
                        C933="INSUMO",
                                        IFERROR(
                                            IF(
                                                INDEX(
                                                    Insumos!C:C,
                                                    MATCH(
                                                        A933&amp;B933,
                                                        Insumos!I:I,
                                                        0)
                                                )="Transporte",
                                                INDEX(
                                                    Insumos!F:F,
                                                    MATCH(
                                                        A933&amp;B933,
                                                        Insumos!I:I,
                                                        0)
                                                ),
                                                0
                                            ),
                                            "Não encontrado"),
                                        IFERROR(
                                            INDEX(Q:Q,
                                                MATCH(
                                                    A933&amp;B933,AG:AG,
                                                    0)
                                            ),
                                            "Não encontrado")
                                    )</f>
        <v>0</v>
      </c>
      <c r="Q933" s="64">
        <f>P933*G933/1</f>
        <v>0</v>
      </c>
      <c r="R933" s="64">
        <f>IF(
                        C933="INSUMO",
                                        IFERROR(
                                            IF(
                                                INDEX(
                                                    Insumos!C:C,
                                                    MATCH(
                                                        A933&amp;B933,
                                                        Insumos!I:I,
                                                        0)
                                                )="Terceirizados",
                                                INDEX(
                                                    Insumos!F:F,
                                                    MATCH(
                                                        A933&amp;B933,
                                                        Insumos!I:I,
                                                        0)
                                                ),
                                                0
                                            ),
                                            "Não encontrado"),
                                        IFERROR(
                                            INDEX(S:S,
                                                MATCH(
                                                    A933&amp;B933,AG:AG,
                                                    0)
                                            ),
                                            "Não encontrado")
                                    )</f>
        <v>0</v>
      </c>
      <c r="S933" s="64">
        <f>R933*G933/1</f>
        <v>0</v>
      </c>
      <c r="T933" s="64">
        <f>IF(
                        C933="INSUMO",
                                        IFERROR(
                                            IF(
                                                INDEX(
                                                    Insumos!C:C,
                                                    MATCH(
                                                        A933&amp;B933,
                                                        Insumos!I:I,
                                                        0)
                                                )="Comissionamento",
                                                INDEX(
                                                    Insumos!F:F,
                                                    MATCH(
                                                        A933&amp;B933,
                                                        Insumos!I:I,
                                                        0)
                                                ),
                                                0
                                            ),
                                            "Não encontrado"),
                                        IFERROR(
                                            INDEX(U:U,
                                                MATCH(
                                                    A933&amp;B933,AG:AG,
                                                    0)
                                            ),
                                            "Não encontrado")
                                    )</f>
        <v>0</v>
      </c>
      <c r="U933" s="64">
        <f>T933*G933/1</f>
        <v>0</v>
      </c>
      <c r="V933" s="64">
        <f>IF(
                        C933="INSUMO",
                                        IFERROR(
                                            IF(
                                                INDEX(
                                                    Insumos!C:C,
                                                    MATCH(
                                                        A933&amp;B933,
                                                        Insumos!I:I,
                                                        0)
                                                )="Verba",
                                                INDEX(
                                                    Insumos!F:F,
                                                    MATCH(
                                                        A933&amp;B933,
                                                        Insumos!I:I,
                                                        0)
                                                ),
                                                0
                                            ),
                                            "Não encontrado"),
                                        IFERROR(
                                            INDEX(W:W,
                                                MATCH(
                                                    A933&amp;B933,AG:AG,
                                                    0)
                                            ),
                                            "Não encontrado")
                                    )</f>
        <v>0</v>
      </c>
      <c r="W933" s="64">
        <f>V933*G933/1</f>
        <v>0</v>
      </c>
      <c r="X933" s="64">
        <f>IF(
                        C933="INSUMO",
                                        IFERROR(
                                            IF(
                                                INDEX(
                                                    Insumos!C:C,
                                                    MATCH(
                                                        A933&amp;B933,
                                                        Insumos!I:I,
                                                        0)
                                                )="Outro",
                                                INDEX(
                                                    Insumos!F:F,
                                                    MATCH(
                                                        A933&amp;B933,
                                                        Insumos!I:I,
                                                        0)
                                                ),
                                                0
                                            ),
                                            "Não encontrado"),
                                        IFERROR(
                                            INDEX(Y:Y,
                                                MATCH(
                                                    A933&amp;B933,AG:AG,
                                                    0)
                                            ),
                                            "Não encontrado")
                                    )</f>
        <v>0</v>
      </c>
      <c r="Y933" s="64">
        <f>X933*G933/1</f>
        <v>0</v>
      </c>
      <c r="Z933" s="64">
        <f>IF(
                            C933="INSUMO",
                            IFERROR(
                                INDEX(
                                    Insumos!F:F,
                                    MATCH(
                                        A933&amp;B933,
                                        Insumos!I:I,
                                        0)
                                ),
                                "Não encontrado"),
                            IFERROR(
                                INDEX(AA:AA,
                                    MATCH(
                                        A933&amp;B933,AG:AG,
                                        0)
                                ),
                                "Não encontrado")
                        )</f>
        <v>0.30598655999999996</v>
      </c>
      <c r="AA933" s="64">
        <f>G933*Z933</f>
        <v>0.30598655999999996</v>
      </c>
      <c r="AB933" s="65"/>
      <c r="AC933" s="65"/>
      <c r="AD933" s="62" t="s">
        <v>39</v>
      </c>
      <c r="AE933" s="66"/>
      <c r="AF933" s="66"/>
    </row>
    <row r="934" spans="1:33" x14ac:dyDescent="0.25">
      <c r="A934" s="137" t="s">
        <v>934</v>
      </c>
      <c r="B934" s="68" t="s">
        <v>38</v>
      </c>
      <c r="C934" s="69" t="s">
        <v>86</v>
      </c>
      <c r="D934" s="70" t="s">
        <v>40</v>
      </c>
      <c r="E934" s="70" t="s">
        <v>935</v>
      </c>
      <c r="F934" s="71" t="s">
        <v>90</v>
      </c>
      <c r="G934" s="71">
        <v>1</v>
      </c>
      <c r="H934" s="72">
        <f>IF(
                        C934="INSUMO",
                                        IFERROR(
                                            IF(
                                                INDEX(
                                                    Insumos!C:C,
                                                    MATCH(
                                                        A934&amp;B934,
                                                        Insumos!I:I,
                                                        0)
                                                )="Material",
                                                INDEX(
                                                    Insumos!F:F,
                                                    MATCH(
                                                        A934&amp;B934,
                                                        Insumos!I:I,
                                                        0)
                                                ),
                                                0
                                            ),
                                            "Não encontrado"),
                                        IFERROR(
                                            INDEX(I:I,
                                                MATCH(
                                                    A934&amp;B934,AG:AG,
                                                    0)
                                            ),
                                            "Não encontrado")
                                    )</f>
        <v>0</v>
      </c>
      <c r="I934" s="72">
        <f>H934*G934/1</f>
        <v>0</v>
      </c>
      <c r="J934" s="72">
        <f t="shared" si="547"/>
        <v>40.695049500000003</v>
      </c>
      <c r="K934" s="72">
        <f t="shared" si="547"/>
        <v>40.695049500000003</v>
      </c>
      <c r="L934" s="72">
        <f>IF(
                        C934="INSUMO",
                                        IFERROR(
                                            IF(
                                                INDEX(
                                                    Insumos!C:C,
                                                    MATCH(
                                                        A934&amp;B934,
                                                        Insumos!I:I,
                                                        0)
                                                )="Mao_obra",
                                                INDEX(
                                                    Insumos!F:F,
                                                    MATCH(
                                                        A934&amp;B934,
                                                        Insumos!I:I,
                                                        0)
                                                ),
                                                0
                                            ),
                                            "Não encontrado"),
                                        IFERROR(
                                            INDEX(M:M,
                                                MATCH(
                                                    A934&amp;B934,AG:AG,
                                                    0)
                                            ),
                                            "Não encontrado")
                                    )</f>
        <v>36.945049500000003</v>
      </c>
      <c r="M934" s="72">
        <f>L934*G934/1</f>
        <v>36.945049500000003</v>
      </c>
      <c r="N934" s="72">
        <f>IF(
                        C934="INSUMO",
                                        IFERROR(
                                            IF(
                                                INDEX(
                                                    Insumos!C:C,
                                                    MATCH(
                                                        A934&amp;B934,
                                                        Insumos!I:I,
                                                        0)
                                                )="Equipamento",
                                                INDEX(
                                                    Insumos!F:F,
                                                    MATCH(
                                                        A934&amp;B934,
                                                        Insumos!I:I,
                                                        0)
                                                ),
                                                0
                                            ),
                                            "Não encontrado"),
                                        IFERROR(
                                            INDEX(O:O,
                                                MATCH(
                                                    A934&amp;B934,AG:AG,
                                                    0)
                                            ),
                                            "Não encontrado")
                                    )</f>
        <v>0</v>
      </c>
      <c r="O934" s="72">
        <f>N934*G934/1</f>
        <v>0</v>
      </c>
      <c r="P934" s="72">
        <f>IF(
                        C934="INSUMO",
                                        IFERROR(
                                            IF(
                                                INDEX(
                                                    Insumos!C:C,
                                                    MATCH(
                                                        A934&amp;B934,
                                                        Insumos!I:I,
                                                        0)
                                                )="Transporte",
                                                INDEX(
                                                    Insumos!F:F,
                                                    MATCH(
                                                        A934&amp;B934,
                                                        Insumos!I:I,
                                                        0)
                                                ),
                                                0
                                            ),
                                            "Não encontrado"),
                                        IFERROR(
                                            INDEX(Q:Q,
                                                MATCH(
                                                    A934&amp;B934,AG:AG,
                                                    0)
                                            ),
                                            "Não encontrado")
                                    )</f>
        <v>0</v>
      </c>
      <c r="Q934" s="72">
        <f>P934*G934/1</f>
        <v>0</v>
      </c>
      <c r="R934" s="72">
        <f>IF(
                        C934="INSUMO",
                                        IFERROR(
                                            IF(
                                                INDEX(
                                                    Insumos!C:C,
                                                    MATCH(
                                                        A934&amp;B934,
                                                        Insumos!I:I,
                                                        0)
                                                )="Terceirizados",
                                                INDEX(
                                                    Insumos!F:F,
                                                    MATCH(
                                                        A934&amp;B934,
                                                        Insumos!I:I,
                                                        0)
                                                ),
                                                0
                                            ),
                                            "Não encontrado"),
                                        IFERROR(
                                            INDEX(S:S,
                                                MATCH(
                                                    A934&amp;B934,AG:AG,
                                                    0)
                                            ),
                                            "Não encontrado")
                                    )</f>
        <v>0</v>
      </c>
      <c r="S934" s="72">
        <f>R934*G934/1</f>
        <v>0</v>
      </c>
      <c r="T934" s="72">
        <f>IF(
                        C934="INSUMO",
                                        IFERROR(
                                            IF(
                                                INDEX(
                                                    Insumos!C:C,
                                                    MATCH(
                                                        A934&amp;B934,
                                                        Insumos!I:I,
                                                        0)
                                                )="Comissionamento",
                                                INDEX(
                                                    Insumos!F:F,
                                                    MATCH(
                                                        A934&amp;B934,
                                                        Insumos!I:I,
                                                        0)
                                                ),
                                                0
                                            ),
                                            "Não encontrado"),
                                        IFERROR(
                                            INDEX(U:U,
                                                MATCH(
                                                    A934&amp;B934,AG:AG,
                                                    0)
                                            ),
                                            "Não encontrado")
                                    )</f>
        <v>0</v>
      </c>
      <c r="U934" s="72">
        <f>T934*G934/1</f>
        <v>0</v>
      </c>
      <c r="V934" s="72">
        <f>IF(
                        C934="INSUMO",
                                        IFERROR(
                                            IF(
                                                INDEX(
                                                    Insumos!C:C,
                                                    MATCH(
                                                        A934&amp;B934,
                                                        Insumos!I:I,
                                                        0)
                                                )="Verba",
                                                INDEX(
                                                    Insumos!F:F,
                                                    MATCH(
                                                        A934&amp;B934,
                                                        Insumos!I:I,
                                                        0)
                                                ),
                                                0
                                            ),
                                            "Não encontrado"),
                                        IFERROR(
                                            INDEX(W:W,
                                                MATCH(
                                                    A934&amp;B934,AG:AG,
                                                    0)
                                            ),
                                            "Não encontrado")
                                    )</f>
        <v>0</v>
      </c>
      <c r="W934" s="72">
        <f>V934*G934/1</f>
        <v>0</v>
      </c>
      <c r="X934" s="72">
        <f>IF(
                        C934="INSUMO",
                                        IFERROR(
                                            IF(
                                                INDEX(
                                                    Insumos!C:C,
                                                    MATCH(
                                                        A934&amp;B934,
                                                        Insumos!I:I,
                                                        0)
                                                )="Outro",
                                                INDEX(
                                                    Insumos!F:F,
                                                    MATCH(
                                                        A934&amp;B934,
                                                        Insumos!I:I,
                                                        0)
                                                ),
                                                0
                                            ),
                                            "Não encontrado"),
                                        IFERROR(
                                            INDEX(Y:Y,
                                                MATCH(
                                                    A934&amp;B934,AG:AG,
                                                    0)
                                            ),
                                            "Não encontrado")
                                    )</f>
        <v>3.7499999999999996</v>
      </c>
      <c r="Y934" s="72">
        <f>X934*G934/1</f>
        <v>3.7499999999999996</v>
      </c>
      <c r="Z934" s="72">
        <f>IF(
                            C934="INSUMO",
                            IFERROR(
                                INDEX(
                                    Insumos!F:F,
                                    MATCH(
                                        A934&amp;B934,
                                        Insumos!I:I,
                                        0)
                                ),
                                "Não encontrado"),
                            IFERROR(
                                INDEX(AA:AA,
                                    MATCH(
                                        A934&amp;B934,AG:AG,
                                        0)
                                ),
                                "Não encontrado")
                        )</f>
        <v>40.695049500000003</v>
      </c>
      <c r="AA934" s="72">
        <f>G934*Z934</f>
        <v>40.695049500000003</v>
      </c>
      <c r="AB934" s="73"/>
      <c r="AC934" s="73"/>
      <c r="AD934" s="70" t="s">
        <v>39</v>
      </c>
      <c r="AE934" s="74"/>
      <c r="AF934" s="74"/>
    </row>
    <row r="935" spans="1:33" x14ac:dyDescent="0.25">
      <c r="A935" s="136" t="s">
        <v>197</v>
      </c>
      <c r="B935" s="51" t="s">
        <v>38</v>
      </c>
      <c r="C935" s="52" t="s">
        <v>39</v>
      </c>
      <c r="D935" s="53" t="s">
        <v>40</v>
      </c>
      <c r="E935" s="53" t="s">
        <v>198</v>
      </c>
      <c r="F935" s="54" t="s">
        <v>102</v>
      </c>
      <c r="G935" s="55"/>
      <c r="H935" s="56"/>
      <c r="I935" s="56">
        <f>SUM(I936:I937)</f>
        <v>0</v>
      </c>
      <c r="J935" s="56"/>
      <c r="K935" s="56">
        <f>SUM(K936:K937)</f>
        <v>1.0230355775200002</v>
      </c>
      <c r="L935" s="56"/>
      <c r="M935" s="56">
        <f>SUM(M936:M937)</f>
        <v>0.86741557752000009</v>
      </c>
      <c r="N935" s="56"/>
      <c r="O935" s="56">
        <f>SUM(O936:O937)</f>
        <v>0</v>
      </c>
      <c r="P935" s="56"/>
      <c r="Q935" s="56">
        <f>SUM(Q936:Q937)</f>
        <v>0</v>
      </c>
      <c r="R935" s="56"/>
      <c r="S935" s="56">
        <f>SUM(S936:S937)</f>
        <v>0</v>
      </c>
      <c r="T935" s="56"/>
      <c r="U935" s="56">
        <f>SUM(U936:U937)</f>
        <v>0</v>
      </c>
      <c r="V935" s="56"/>
      <c r="W935" s="56">
        <f>SUM(W936:W937)</f>
        <v>0</v>
      </c>
      <c r="X935" s="56"/>
      <c r="Y935" s="56">
        <f>SUM(Y936:Y937)</f>
        <v>0.15561999999999998</v>
      </c>
      <c r="Z935" s="56"/>
      <c r="AA935" s="56">
        <f>SUM(AA936:AA937)</f>
        <v>1.02303557752</v>
      </c>
      <c r="AB935" s="57" t="s">
        <v>39</v>
      </c>
      <c r="AC935" s="57"/>
      <c r="AD935" s="53" t="s">
        <v>39</v>
      </c>
      <c r="AE935" s="58" t="s">
        <v>39</v>
      </c>
      <c r="AF935" s="58" t="s">
        <v>173</v>
      </c>
      <c r="AG935" t="str">
        <f>A935&amp;B935&amp;C935</f>
        <v>97661SINAPI</v>
      </c>
    </row>
    <row r="936" spans="1:33" x14ac:dyDescent="0.25">
      <c r="A936" s="137" t="s">
        <v>88</v>
      </c>
      <c r="B936" s="68" t="s">
        <v>38</v>
      </c>
      <c r="C936" s="69" t="s">
        <v>86</v>
      </c>
      <c r="D936" s="70" t="s">
        <v>40</v>
      </c>
      <c r="E936" s="70" t="s">
        <v>89</v>
      </c>
      <c r="F936" s="71" t="s">
        <v>90</v>
      </c>
      <c r="G936" s="71">
        <v>2.3E-2</v>
      </c>
      <c r="H936" s="72">
        <f>IF(
                        C936="INSUMO",
                                        IFERROR(
                                            IF(
                                                INDEX(
                                                    Insumos!C:C,
                                                    MATCH(
                                                        A936&amp;B936,
                                                        Insumos!I:I,
                                                        0)
                                                )="Material",
                                                INDEX(
                                                    Insumos!F:F,
                                                    MATCH(
                                                        A936&amp;B936,
                                                        Insumos!I:I,
                                                        0)
                                                ),
                                                0
                                            ),
                                            "Não encontrado"),
                                        IFERROR(
                                            INDEX(I:I,
                                                MATCH(
                                                    A936&amp;B936,AG:AG,
                                                    0)
                                            ),
                                            "Não encontrado")
                                    )</f>
        <v>0</v>
      </c>
      <c r="I936" s="72">
        <f>H936*G936/1</f>
        <v>0</v>
      </c>
      <c r="J936" s="72">
        <f>T936 + N936 + L936 + X936 + R936 + P936 + V936</f>
        <v>28.049120000000002</v>
      </c>
      <c r="K936" s="72">
        <f>U936 + O936 + M936 + Y936 + S936 + Q936 + W936</f>
        <v>0.64512976000000011</v>
      </c>
      <c r="L936" s="72">
        <f>IF(
                        C936="INSUMO",
                                        IFERROR(
                                            IF(
                                                INDEX(
                                                    Insumos!C:C,
                                                    MATCH(
                                                        A936&amp;B936,
                                                        Insumos!I:I,
                                                        0)
                                                )="Mao_obra",
                                                INDEX(
                                                    Insumos!F:F,
                                                    MATCH(
                                                        A936&amp;B936,
                                                        Insumos!I:I,
                                                        0)
                                                ),
                                                0
                                            ),
                                            "Não encontrado"),
                                        IFERROR(
                                            INDEX(M:M,
                                                MATCH(
                                                    A936&amp;B936,AG:AG,
                                                    0)
                                            ),
                                            "Não encontrado")
                                    )</f>
        <v>23.079120000000003</v>
      </c>
      <c r="M936" s="72">
        <f>L936*G936/1</f>
        <v>0.53081976000000008</v>
      </c>
      <c r="N936" s="72">
        <f>IF(
                        C936="INSUMO",
                                        IFERROR(
                                            IF(
                                                INDEX(
                                                    Insumos!C:C,
                                                    MATCH(
                                                        A936&amp;B936,
                                                        Insumos!I:I,
                                                        0)
                                                )="Equipamento",
                                                INDEX(
                                                    Insumos!F:F,
                                                    MATCH(
                                                        A936&amp;B936,
                                                        Insumos!I:I,
                                                        0)
                                                ),
                                                0
                                            ),
                                            "Não encontrado"),
                                        IFERROR(
                                            INDEX(O:O,
                                                MATCH(
                                                    A936&amp;B936,AG:AG,
                                                    0)
                                            ),
                                            "Não encontrado")
                                    )</f>
        <v>0</v>
      </c>
      <c r="O936" s="72">
        <f>N936*G936/1</f>
        <v>0</v>
      </c>
      <c r="P936" s="72">
        <f>IF(
                        C936="INSUMO",
                                        IFERROR(
                                            IF(
                                                INDEX(
                                                    Insumos!C:C,
                                                    MATCH(
                                                        A936&amp;B936,
                                                        Insumos!I:I,
                                                        0)
                                                )="Transporte",
                                                INDEX(
                                                    Insumos!F:F,
                                                    MATCH(
                                                        A936&amp;B936,
                                                        Insumos!I:I,
                                                        0)
                                                ),
                                                0
                                            ),
                                            "Não encontrado"),
                                        IFERROR(
                                            INDEX(Q:Q,
                                                MATCH(
                                                    A936&amp;B936,AG:AG,
                                                    0)
                                            ),
                                            "Não encontrado")
                                    )</f>
        <v>0</v>
      </c>
      <c r="Q936" s="72">
        <f>P936*G936/1</f>
        <v>0</v>
      </c>
      <c r="R936" s="72">
        <f>IF(
                        C936="INSUMO",
                                        IFERROR(
                                            IF(
                                                INDEX(
                                                    Insumos!C:C,
                                                    MATCH(
                                                        A936&amp;B936,
                                                        Insumos!I:I,
                                                        0)
                                                )="Terceirizados",
                                                INDEX(
                                                    Insumos!F:F,
                                                    MATCH(
                                                        A936&amp;B936,
                                                        Insumos!I:I,
                                                        0)
                                                ),
                                                0
                                            ),
                                            "Não encontrado"),
                                        IFERROR(
                                            INDEX(S:S,
                                                MATCH(
                                                    A936&amp;B936,AG:AG,
                                                    0)
                                            ),
                                            "Não encontrado")
                                    )</f>
        <v>0</v>
      </c>
      <c r="S936" s="72">
        <f>R936*G936/1</f>
        <v>0</v>
      </c>
      <c r="T936" s="72">
        <f>IF(
                        C936="INSUMO",
                                        IFERROR(
                                            IF(
                                                INDEX(
                                                    Insumos!C:C,
                                                    MATCH(
                                                        A936&amp;B936,
                                                        Insumos!I:I,
                                                        0)
                                                )="Comissionamento",
                                                INDEX(
                                                    Insumos!F:F,
                                                    MATCH(
                                                        A936&amp;B936,
                                                        Insumos!I:I,
                                                        0)
                                                ),
                                                0
                                            ),
                                            "Não encontrado"),
                                        IFERROR(
                                            INDEX(U:U,
                                                MATCH(
                                                    A936&amp;B936,AG:AG,
                                                    0)
                                            ),
                                            "Não encontrado")
                                    )</f>
        <v>0</v>
      </c>
      <c r="U936" s="72">
        <f>T936*G936/1</f>
        <v>0</v>
      </c>
      <c r="V936" s="72">
        <f>IF(
                        C936="INSUMO",
                                        IFERROR(
                                            IF(
                                                INDEX(
                                                    Insumos!C:C,
                                                    MATCH(
                                                        A936&amp;B936,
                                                        Insumos!I:I,
                                                        0)
                                                )="Verba",
                                                INDEX(
                                                    Insumos!F:F,
                                                    MATCH(
                                                        A936&amp;B936,
                                                        Insumos!I:I,
                                                        0)
                                                ),
                                                0
                                            ),
                                            "Não encontrado"),
                                        IFERROR(
                                            INDEX(W:W,
                                                MATCH(
                                                    A936&amp;B936,AG:AG,
                                                    0)
                                            ),
                                            "Não encontrado")
                                    )</f>
        <v>0</v>
      </c>
      <c r="W936" s="72">
        <f>V936*G936/1</f>
        <v>0</v>
      </c>
      <c r="X936" s="72">
        <f>IF(
                        C936="INSUMO",
                                        IFERROR(
                                            IF(
                                                INDEX(
                                                    Insumos!C:C,
                                                    MATCH(
                                                        A936&amp;B936,
                                                        Insumos!I:I,
                                                        0)
                                                )="Outro",
                                                INDEX(
                                                    Insumos!F:F,
                                                    MATCH(
                                                        A936&amp;B936,
                                                        Insumos!I:I,
                                                        0)
                                                ),
                                                0
                                            ),
                                            "Não encontrado"),
                                        IFERROR(
                                            INDEX(Y:Y,
                                                MATCH(
                                                    A936&amp;B936,AG:AG,
                                                    0)
                                            ),
                                            "Não encontrado")
                                    )</f>
        <v>4.97</v>
      </c>
      <c r="Y936" s="72">
        <f>X936*G936/1</f>
        <v>0.11430999999999999</v>
      </c>
      <c r="Z936" s="72">
        <f>IF(
                            C936="INSUMO",
                            IFERROR(
                                INDEX(
                                    Insumos!F:F,
                                    MATCH(
                                        A936&amp;B936,
                                        Insumos!I:I,
                                        0)
                                ),
                                "Não encontrado"),
                            IFERROR(
                                INDEX(AA:AA,
                                    MATCH(
                                        A936&amp;B936,AG:AG,
                                        0)
                                ),
                                "Não encontrado")
                        )</f>
        <v>28.049120000000002</v>
      </c>
      <c r="AA936" s="72">
        <f>G936*Z936</f>
        <v>0.64512976</v>
      </c>
      <c r="AB936" s="73"/>
      <c r="AC936" s="73"/>
      <c r="AD936" s="70" t="s">
        <v>39</v>
      </c>
      <c r="AE936" s="74"/>
      <c r="AF936" s="74"/>
    </row>
    <row r="937" spans="1:33" x14ac:dyDescent="0.25">
      <c r="A937" s="138" t="s">
        <v>191</v>
      </c>
      <c r="B937" s="60" t="s">
        <v>38</v>
      </c>
      <c r="C937" s="61" t="s">
        <v>86</v>
      </c>
      <c r="D937" s="62" t="s">
        <v>40</v>
      </c>
      <c r="E937" s="62" t="s">
        <v>192</v>
      </c>
      <c r="F937" s="63" t="s">
        <v>90</v>
      </c>
      <c r="G937" s="63">
        <v>8.0999999999999996E-3</v>
      </c>
      <c r="H937" s="64">
        <f>IF(
                        C937="INSUMO",
                                        IFERROR(
                                            IF(
                                                INDEX(
                                                    Insumos!C:C,
                                                    MATCH(
                                                        A937&amp;B937,
                                                        Insumos!I:I,
                                                        0)
                                                )="Material",
                                                INDEX(
                                                    Insumos!F:F,
                                                    MATCH(
                                                        A937&amp;B937,
                                                        Insumos!I:I,
                                                        0)
                                                ),
                                                0
                                            ),
                                            "Não encontrado"),
                                        IFERROR(
                                            INDEX(I:I,
                                                MATCH(
                                                    A937&amp;B937,AG:AG,
                                                    0)
                                            ),
                                            "Não encontrado")
                                    )</f>
        <v>0</v>
      </c>
      <c r="I937" s="64">
        <f>H937*G937/1</f>
        <v>0</v>
      </c>
      <c r="J937" s="64">
        <f>T937 + N937 + L937 + X937 + R937 + P937 + V937</f>
        <v>46.655039200000004</v>
      </c>
      <c r="K937" s="64">
        <f>U937 + O937 + M937 + Y937 + S937 + Q937 + W937</f>
        <v>0.37790581752000002</v>
      </c>
      <c r="L937" s="64">
        <f>IF(
                        C937="INSUMO",
                                        IFERROR(
                                            IF(
                                                INDEX(
                                                    Insumos!C:C,
                                                    MATCH(
                                                        A937&amp;B937,
                                                        Insumos!I:I,
                                                        0)
                                                )="Mao_obra",
                                                INDEX(
                                                    Insumos!F:F,
                                                    MATCH(
                                                        A937&amp;B937,
                                                        Insumos!I:I,
                                                        0)
                                                ),
                                                0
                                            ),
                                            "Não encontrado"),
                                        IFERROR(
                                            INDEX(M:M,
                                                MATCH(
                                                    A937&amp;B937,AG:AG,
                                                    0)
                                            ),
                                            "Não encontrado")
                                    )</f>
        <v>41.555039200000003</v>
      </c>
      <c r="M937" s="64">
        <f>L937*G937/1</f>
        <v>0.33659581752000001</v>
      </c>
      <c r="N937" s="64">
        <f>IF(
                        C937="INSUMO",
                                        IFERROR(
                                            IF(
                                                INDEX(
                                                    Insumos!C:C,
                                                    MATCH(
                                                        A937&amp;B937,
                                                        Insumos!I:I,
                                                        0)
                                                )="Equipamento",
                                                INDEX(
                                                    Insumos!F:F,
                                                    MATCH(
                                                        A937&amp;B937,
                                                        Insumos!I:I,
                                                        0)
                                                ),
                                                0
                                            ),
                                            "Não encontrado"),
                                        IFERROR(
                                            INDEX(O:O,
                                                MATCH(
                                                    A937&amp;B937,AG:AG,
                                                    0)
                                            ),
                                            "Não encontrado")
                                    )</f>
        <v>0</v>
      </c>
      <c r="O937" s="64">
        <f>N937*G937/1</f>
        <v>0</v>
      </c>
      <c r="P937" s="64">
        <f>IF(
                        C937="INSUMO",
                                        IFERROR(
                                            IF(
                                                INDEX(
                                                    Insumos!C:C,
                                                    MATCH(
                                                        A937&amp;B937,
                                                        Insumos!I:I,
                                                        0)
                                                )="Transporte",
                                                INDEX(
                                                    Insumos!F:F,
                                                    MATCH(
                                                        A937&amp;B937,
                                                        Insumos!I:I,
                                                        0)
                                                ),
                                                0
                                            ),
                                            "Não encontrado"),
                                        IFERROR(
                                            INDEX(Q:Q,
                                                MATCH(
                                                    A937&amp;B937,AG:AG,
                                                    0)
                                            ),
                                            "Não encontrado")
                                    )</f>
        <v>0</v>
      </c>
      <c r="Q937" s="64">
        <f>P937*G937/1</f>
        <v>0</v>
      </c>
      <c r="R937" s="64">
        <f>IF(
                        C937="INSUMO",
                                        IFERROR(
                                            IF(
                                                INDEX(
                                                    Insumos!C:C,
                                                    MATCH(
                                                        A937&amp;B937,
                                                        Insumos!I:I,
                                                        0)
                                                )="Terceirizados",
                                                INDEX(
                                                    Insumos!F:F,
                                                    MATCH(
                                                        A937&amp;B937,
                                                        Insumos!I:I,
                                                        0)
                                                ),
                                                0
                                            ),
                                            "Não encontrado"),
                                        IFERROR(
                                            INDEX(S:S,
                                                MATCH(
                                                    A937&amp;B937,AG:AG,
                                                    0)
                                            ),
                                            "Não encontrado")
                                    )</f>
        <v>0</v>
      </c>
      <c r="S937" s="64">
        <f>R937*G937/1</f>
        <v>0</v>
      </c>
      <c r="T937" s="64">
        <f>IF(
                        C937="INSUMO",
                                        IFERROR(
                                            IF(
                                                INDEX(
                                                    Insumos!C:C,
                                                    MATCH(
                                                        A937&amp;B937,
                                                        Insumos!I:I,
                                                        0)
                                                )="Comissionamento",
                                                INDEX(
                                                    Insumos!F:F,
                                                    MATCH(
                                                        A937&amp;B937,
                                                        Insumos!I:I,
                                                        0)
                                                ),
                                                0
                                            ),
                                            "Não encontrado"),
                                        IFERROR(
                                            INDEX(U:U,
                                                MATCH(
                                                    A937&amp;B937,AG:AG,
                                                    0)
                                            ),
                                            "Não encontrado")
                                    )</f>
        <v>0</v>
      </c>
      <c r="U937" s="64">
        <f>T937*G937/1</f>
        <v>0</v>
      </c>
      <c r="V937" s="64">
        <f>IF(
                        C937="INSUMO",
                                        IFERROR(
                                            IF(
                                                INDEX(
                                                    Insumos!C:C,
                                                    MATCH(
                                                        A937&amp;B937,
                                                        Insumos!I:I,
                                                        0)
                                                )="Verba",
                                                INDEX(
                                                    Insumos!F:F,
                                                    MATCH(
                                                        A937&amp;B937,
                                                        Insumos!I:I,
                                                        0)
                                                ),
                                                0
                                            ),
                                            "Não encontrado"),
                                        IFERROR(
                                            INDEX(W:W,
                                                MATCH(
                                                    A937&amp;B937,AG:AG,
                                                    0)
                                            ),
                                            "Não encontrado")
                                    )</f>
        <v>0</v>
      </c>
      <c r="W937" s="64">
        <f>V937*G937/1</f>
        <v>0</v>
      </c>
      <c r="X937" s="64">
        <f>IF(
                        C937="INSUMO",
                                        IFERROR(
                                            IF(
                                                INDEX(
                                                    Insumos!C:C,
                                                    MATCH(
                                                        A937&amp;B937,
                                                        Insumos!I:I,
                                                        0)
                                                )="Outro",
                                                INDEX(
                                                    Insumos!F:F,
                                                    MATCH(
                                                        A937&amp;B937,
                                                        Insumos!I:I,
                                                        0)
                                                ),
                                                0
                                            ),
                                            "Não encontrado"),
                                        IFERROR(
                                            INDEX(Y:Y,
                                                MATCH(
                                                    A937&amp;B937,AG:AG,
                                                    0)
                                            ),
                                            "Não encontrado")
                                    )</f>
        <v>5.0999999999999996</v>
      </c>
      <c r="Y937" s="64">
        <f>X937*G937/1</f>
        <v>4.1309999999999993E-2</v>
      </c>
      <c r="Z937" s="64">
        <f>IF(
                            C937="INSUMO",
                            IFERROR(
                                INDEX(
                                    Insumos!F:F,
                                    MATCH(
                                        A937&amp;B937,
                                        Insumos!I:I,
                                        0)
                                ),
                                "Não encontrado"),
                            IFERROR(
                                INDEX(AA:AA,
                                    MATCH(
                                        A937&amp;B937,AG:AG,
                                        0)
                                ),
                                "Não encontrado")
                        )</f>
        <v>46.655039200000004</v>
      </c>
      <c r="AA937" s="64">
        <f>G937*Z937</f>
        <v>0.37790581752000002</v>
      </c>
      <c r="AB937" s="65"/>
      <c r="AC937" s="65"/>
      <c r="AD937" s="62" t="s">
        <v>39</v>
      </c>
      <c r="AE937" s="66"/>
      <c r="AF937" s="66"/>
    </row>
    <row r="938" spans="1:33" x14ac:dyDescent="0.25">
      <c r="A938" s="136" t="s">
        <v>199</v>
      </c>
      <c r="B938" s="51" t="s">
        <v>38</v>
      </c>
      <c r="C938" s="52" t="s">
        <v>39</v>
      </c>
      <c r="D938" s="53" t="s">
        <v>40</v>
      </c>
      <c r="E938" s="53" t="s">
        <v>200</v>
      </c>
      <c r="F938" s="54" t="s">
        <v>102</v>
      </c>
      <c r="G938" s="55"/>
      <c r="H938" s="56"/>
      <c r="I938" s="56">
        <f>SUM(I939:I940)</f>
        <v>0</v>
      </c>
      <c r="J938" s="56"/>
      <c r="K938" s="56">
        <f>SUM(K939:K940)</f>
        <v>1.93862432368</v>
      </c>
      <c r="L938" s="56"/>
      <c r="M938" s="56">
        <f>SUM(M939:M940)</f>
        <v>1.6438893236800001</v>
      </c>
      <c r="N938" s="56"/>
      <c r="O938" s="56">
        <f>SUM(O939:O940)</f>
        <v>0</v>
      </c>
      <c r="P938" s="56"/>
      <c r="Q938" s="56">
        <f>SUM(Q939:Q940)</f>
        <v>0</v>
      </c>
      <c r="R938" s="56"/>
      <c r="S938" s="56">
        <f>SUM(S939:S940)</f>
        <v>0</v>
      </c>
      <c r="T938" s="56"/>
      <c r="U938" s="56">
        <f>SUM(U939:U940)</f>
        <v>0</v>
      </c>
      <c r="V938" s="56"/>
      <c r="W938" s="56">
        <f>SUM(W939:W940)</f>
        <v>0</v>
      </c>
      <c r="X938" s="56"/>
      <c r="Y938" s="56">
        <f>SUM(Y939:Y940)</f>
        <v>0.29473499999999997</v>
      </c>
      <c r="Z938" s="56"/>
      <c r="AA938" s="56">
        <f>SUM(AA939:AA940)</f>
        <v>1.93862432368</v>
      </c>
      <c r="AB938" s="57" t="s">
        <v>39</v>
      </c>
      <c r="AC938" s="57"/>
      <c r="AD938" s="53" t="s">
        <v>39</v>
      </c>
      <c r="AE938" s="58" t="s">
        <v>39</v>
      </c>
      <c r="AF938" s="58" t="s">
        <v>173</v>
      </c>
      <c r="AG938" t="str">
        <f>A938&amp;B938&amp;C938</f>
        <v>104795SINAPI</v>
      </c>
    </row>
    <row r="939" spans="1:33" x14ac:dyDescent="0.25">
      <c r="A939" s="137" t="s">
        <v>88</v>
      </c>
      <c r="B939" s="68" t="s">
        <v>38</v>
      </c>
      <c r="C939" s="69" t="s">
        <v>86</v>
      </c>
      <c r="D939" s="70" t="s">
        <v>40</v>
      </c>
      <c r="E939" s="70" t="s">
        <v>89</v>
      </c>
      <c r="F939" s="71" t="s">
        <v>90</v>
      </c>
      <c r="G939" s="71">
        <v>4.3499999999999997E-2</v>
      </c>
      <c r="H939" s="72">
        <f>IF(
                        C939="INSUMO",
                                        IFERROR(
                                            IF(
                                                INDEX(
                                                    Insumos!C:C,
                                                    MATCH(
                                                        A939&amp;B939,
                                                        Insumos!I:I,
                                                        0)
                                                )="Material",
                                                INDEX(
                                                    Insumos!F:F,
                                                    MATCH(
                                                        A939&amp;B939,
                                                        Insumos!I:I,
                                                        0)
                                                ),
                                                0
                                            ),
                                            "Não encontrado"),
                                        IFERROR(
                                            INDEX(I:I,
                                                MATCH(
                                                    A939&amp;B939,AG:AG,
                                                    0)
                                            ),
                                            "Não encontrado")
                                    )</f>
        <v>0</v>
      </c>
      <c r="I939" s="72">
        <f>H939*G939/1</f>
        <v>0</v>
      </c>
      <c r="J939" s="72">
        <f>T939 + N939 + L939 + X939 + R939 + P939 + V939</f>
        <v>28.049120000000002</v>
      </c>
      <c r="K939" s="72">
        <f>U939 + O939 + M939 + Y939 + S939 + Q939 + W939</f>
        <v>1.22013672</v>
      </c>
      <c r="L939" s="72">
        <f>IF(
                        C939="INSUMO",
                                        IFERROR(
                                            IF(
                                                INDEX(
                                                    Insumos!C:C,
                                                    MATCH(
                                                        A939&amp;B939,
                                                        Insumos!I:I,
                                                        0)
                                                )="Mao_obra",
                                                INDEX(
                                                    Insumos!F:F,
                                                    MATCH(
                                                        A939&amp;B939,
                                                        Insumos!I:I,
                                                        0)
                                                ),
                                                0
                                            ),
                                            "Não encontrado"),
                                        IFERROR(
                                            INDEX(M:M,
                                                MATCH(
                                                    A939&amp;B939,AG:AG,
                                                    0)
                                            ),
                                            "Não encontrado")
                                    )</f>
        <v>23.079120000000003</v>
      </c>
      <c r="M939" s="72">
        <f>L939*G939/1</f>
        <v>1.00394172</v>
      </c>
      <c r="N939" s="72">
        <f>IF(
                        C939="INSUMO",
                                        IFERROR(
                                            IF(
                                                INDEX(
                                                    Insumos!C:C,
                                                    MATCH(
                                                        A939&amp;B939,
                                                        Insumos!I:I,
                                                        0)
                                                )="Equipamento",
                                                INDEX(
                                                    Insumos!F:F,
                                                    MATCH(
                                                        A939&amp;B939,
                                                        Insumos!I:I,
                                                        0)
                                                ),
                                                0
                                            ),
                                            "Não encontrado"),
                                        IFERROR(
                                            INDEX(O:O,
                                                MATCH(
                                                    A939&amp;B939,AG:AG,
                                                    0)
                                            ),
                                            "Não encontrado")
                                    )</f>
        <v>0</v>
      </c>
      <c r="O939" s="72">
        <f>N939*G939/1</f>
        <v>0</v>
      </c>
      <c r="P939" s="72">
        <f>IF(
                        C939="INSUMO",
                                        IFERROR(
                                            IF(
                                                INDEX(
                                                    Insumos!C:C,
                                                    MATCH(
                                                        A939&amp;B939,
                                                        Insumos!I:I,
                                                        0)
                                                )="Transporte",
                                                INDEX(
                                                    Insumos!F:F,
                                                    MATCH(
                                                        A939&amp;B939,
                                                        Insumos!I:I,
                                                        0)
                                                ),
                                                0
                                            ),
                                            "Não encontrado"),
                                        IFERROR(
                                            INDEX(Q:Q,
                                                MATCH(
                                                    A939&amp;B939,AG:AG,
                                                    0)
                                            ),
                                            "Não encontrado")
                                    )</f>
        <v>0</v>
      </c>
      <c r="Q939" s="72">
        <f>P939*G939/1</f>
        <v>0</v>
      </c>
      <c r="R939" s="72">
        <f>IF(
                        C939="INSUMO",
                                        IFERROR(
                                            IF(
                                                INDEX(
                                                    Insumos!C:C,
                                                    MATCH(
                                                        A939&amp;B939,
                                                        Insumos!I:I,
                                                        0)
                                                )="Terceirizados",
                                                INDEX(
                                                    Insumos!F:F,
                                                    MATCH(
                                                        A939&amp;B939,
                                                        Insumos!I:I,
                                                        0)
                                                ),
                                                0
                                            ),
                                            "Não encontrado"),
                                        IFERROR(
                                            INDEX(S:S,
                                                MATCH(
                                                    A939&amp;B939,AG:AG,
                                                    0)
                                            ),
                                            "Não encontrado")
                                    )</f>
        <v>0</v>
      </c>
      <c r="S939" s="72">
        <f>R939*G939/1</f>
        <v>0</v>
      </c>
      <c r="T939" s="72">
        <f>IF(
                        C939="INSUMO",
                                        IFERROR(
                                            IF(
                                                INDEX(
                                                    Insumos!C:C,
                                                    MATCH(
                                                        A939&amp;B939,
                                                        Insumos!I:I,
                                                        0)
                                                )="Comissionamento",
                                                INDEX(
                                                    Insumos!F:F,
                                                    MATCH(
                                                        A939&amp;B939,
                                                        Insumos!I:I,
                                                        0)
                                                ),
                                                0
                                            ),
                                            "Não encontrado"),
                                        IFERROR(
                                            INDEX(U:U,
                                                MATCH(
                                                    A939&amp;B939,AG:AG,
                                                    0)
                                            ),
                                            "Não encontrado")
                                    )</f>
        <v>0</v>
      </c>
      <c r="U939" s="72">
        <f>T939*G939/1</f>
        <v>0</v>
      </c>
      <c r="V939" s="72">
        <f>IF(
                        C939="INSUMO",
                                        IFERROR(
                                            IF(
                                                INDEX(
                                                    Insumos!C:C,
                                                    MATCH(
                                                        A939&amp;B939,
                                                        Insumos!I:I,
                                                        0)
                                                )="Verba",
                                                INDEX(
                                                    Insumos!F:F,
                                                    MATCH(
                                                        A939&amp;B939,
                                                        Insumos!I:I,
                                                        0)
                                                ),
                                                0
                                            ),
                                            "Não encontrado"),
                                        IFERROR(
                                            INDEX(W:W,
                                                MATCH(
                                                    A939&amp;B939,AG:AG,
                                                    0)
                                            ),
                                            "Não encontrado")
                                    )</f>
        <v>0</v>
      </c>
      <c r="W939" s="72">
        <f>V939*G939/1</f>
        <v>0</v>
      </c>
      <c r="X939" s="72">
        <f>IF(
                        C939="INSUMO",
                                        IFERROR(
                                            IF(
                                                INDEX(
                                                    Insumos!C:C,
                                                    MATCH(
                                                        A939&amp;B939,
                                                        Insumos!I:I,
                                                        0)
                                                )="Outro",
                                                INDEX(
                                                    Insumos!F:F,
                                                    MATCH(
                                                        A939&amp;B939,
                                                        Insumos!I:I,
                                                        0)
                                                ),
                                                0
                                            ),
                                            "Não encontrado"),
                                        IFERROR(
                                            INDEX(Y:Y,
                                                MATCH(
                                                    A939&amp;B939,AG:AG,
                                                    0)
                                            ),
                                            "Não encontrado")
                                    )</f>
        <v>4.97</v>
      </c>
      <c r="Y939" s="72">
        <f>X939*G939/1</f>
        <v>0.21619499999999997</v>
      </c>
      <c r="Z939" s="72">
        <f>IF(
                            C939="INSUMO",
                            IFERROR(
                                INDEX(
                                    Insumos!F:F,
                                    MATCH(
                                        A939&amp;B939,
                                        Insumos!I:I,
                                        0)
                                ),
                                "Não encontrado"),
                            IFERROR(
                                INDEX(AA:AA,
                                    MATCH(
                                        A939&amp;B939,AG:AG,
                                        0)
                                ),
                                "Não encontrado")
                        )</f>
        <v>28.049120000000002</v>
      </c>
      <c r="AA939" s="72">
        <f>G939*Z939</f>
        <v>1.22013672</v>
      </c>
      <c r="AB939" s="73"/>
      <c r="AC939" s="73"/>
      <c r="AD939" s="70" t="s">
        <v>39</v>
      </c>
      <c r="AE939" s="74"/>
      <c r="AF939" s="74"/>
    </row>
    <row r="940" spans="1:33" x14ac:dyDescent="0.25">
      <c r="A940" s="138" t="s">
        <v>191</v>
      </c>
      <c r="B940" s="60" t="s">
        <v>38</v>
      </c>
      <c r="C940" s="61" t="s">
        <v>86</v>
      </c>
      <c r="D940" s="62" t="s">
        <v>40</v>
      </c>
      <c r="E940" s="62" t="s">
        <v>192</v>
      </c>
      <c r="F940" s="63" t="s">
        <v>90</v>
      </c>
      <c r="G940" s="63">
        <v>1.54E-2</v>
      </c>
      <c r="H940" s="64">
        <f>IF(
                        C940="INSUMO",
                                        IFERROR(
                                            IF(
                                                INDEX(
                                                    Insumos!C:C,
                                                    MATCH(
                                                        A940&amp;B940,
                                                        Insumos!I:I,
                                                        0)
                                                )="Material",
                                                INDEX(
                                                    Insumos!F:F,
                                                    MATCH(
                                                        A940&amp;B940,
                                                        Insumos!I:I,
                                                        0)
                                                ),
                                                0
                                            ),
                                            "Não encontrado"),
                                        IFERROR(
                                            INDEX(I:I,
                                                MATCH(
                                                    A940&amp;B940,AG:AG,
                                                    0)
                                            ),
                                            "Não encontrado")
                                    )</f>
        <v>0</v>
      </c>
      <c r="I940" s="64">
        <f>H940*G940/1</f>
        <v>0</v>
      </c>
      <c r="J940" s="64">
        <f>T940 + N940 + L940 + X940 + R940 + P940 + V940</f>
        <v>46.655039200000004</v>
      </c>
      <c r="K940" s="64">
        <f>U940 + O940 + M940 + Y940 + S940 + Q940 + W940</f>
        <v>0.71848760368000009</v>
      </c>
      <c r="L940" s="64">
        <f>IF(
                        C940="INSUMO",
                                        IFERROR(
                                            IF(
                                                INDEX(
                                                    Insumos!C:C,
                                                    MATCH(
                                                        A940&amp;B940,
                                                        Insumos!I:I,
                                                        0)
                                                )="Mao_obra",
                                                INDEX(
                                                    Insumos!F:F,
                                                    MATCH(
                                                        A940&amp;B940,
                                                        Insumos!I:I,
                                                        0)
                                                ),
                                                0
                                            ),
                                            "Não encontrado"),
                                        IFERROR(
                                            INDEX(M:M,
                                                MATCH(
                                                    A940&amp;B940,AG:AG,
                                                    0)
                                            ),
                                            "Não encontrado")
                                    )</f>
        <v>41.555039200000003</v>
      </c>
      <c r="M940" s="64">
        <f>L940*G940/1</f>
        <v>0.63994760368000003</v>
      </c>
      <c r="N940" s="64">
        <f>IF(
                        C940="INSUMO",
                                        IFERROR(
                                            IF(
                                                INDEX(
                                                    Insumos!C:C,
                                                    MATCH(
                                                        A940&amp;B940,
                                                        Insumos!I:I,
                                                        0)
                                                )="Equipamento",
                                                INDEX(
                                                    Insumos!F:F,
                                                    MATCH(
                                                        A940&amp;B940,
                                                        Insumos!I:I,
                                                        0)
                                                ),
                                                0
                                            ),
                                            "Não encontrado"),
                                        IFERROR(
                                            INDEX(O:O,
                                                MATCH(
                                                    A940&amp;B940,AG:AG,
                                                    0)
                                            ),
                                            "Não encontrado")
                                    )</f>
        <v>0</v>
      </c>
      <c r="O940" s="64">
        <f>N940*G940/1</f>
        <v>0</v>
      </c>
      <c r="P940" s="64">
        <f>IF(
                        C940="INSUMO",
                                        IFERROR(
                                            IF(
                                                INDEX(
                                                    Insumos!C:C,
                                                    MATCH(
                                                        A940&amp;B940,
                                                        Insumos!I:I,
                                                        0)
                                                )="Transporte",
                                                INDEX(
                                                    Insumos!F:F,
                                                    MATCH(
                                                        A940&amp;B940,
                                                        Insumos!I:I,
                                                        0)
                                                ),
                                                0
                                            ),
                                            "Não encontrado"),
                                        IFERROR(
                                            INDEX(Q:Q,
                                                MATCH(
                                                    A940&amp;B940,AG:AG,
                                                    0)
                                            ),
                                            "Não encontrado")
                                    )</f>
        <v>0</v>
      </c>
      <c r="Q940" s="64">
        <f>P940*G940/1</f>
        <v>0</v>
      </c>
      <c r="R940" s="64">
        <f>IF(
                        C940="INSUMO",
                                        IFERROR(
                                            IF(
                                                INDEX(
                                                    Insumos!C:C,
                                                    MATCH(
                                                        A940&amp;B940,
                                                        Insumos!I:I,
                                                        0)
                                                )="Terceirizados",
                                                INDEX(
                                                    Insumos!F:F,
                                                    MATCH(
                                                        A940&amp;B940,
                                                        Insumos!I:I,
                                                        0)
                                                ),
                                                0
                                            ),
                                            "Não encontrado"),
                                        IFERROR(
                                            INDEX(S:S,
                                                MATCH(
                                                    A940&amp;B940,AG:AG,
                                                    0)
                                            ),
                                            "Não encontrado")
                                    )</f>
        <v>0</v>
      </c>
      <c r="S940" s="64">
        <f>R940*G940/1</f>
        <v>0</v>
      </c>
      <c r="T940" s="64">
        <f>IF(
                        C940="INSUMO",
                                        IFERROR(
                                            IF(
                                                INDEX(
                                                    Insumos!C:C,
                                                    MATCH(
                                                        A940&amp;B940,
                                                        Insumos!I:I,
                                                        0)
                                                )="Comissionamento",
                                                INDEX(
                                                    Insumos!F:F,
                                                    MATCH(
                                                        A940&amp;B940,
                                                        Insumos!I:I,
                                                        0)
                                                ),
                                                0
                                            ),
                                            "Não encontrado"),
                                        IFERROR(
                                            INDEX(U:U,
                                                MATCH(
                                                    A940&amp;B940,AG:AG,
                                                    0)
                                            ),
                                            "Não encontrado")
                                    )</f>
        <v>0</v>
      </c>
      <c r="U940" s="64">
        <f>T940*G940/1</f>
        <v>0</v>
      </c>
      <c r="V940" s="64">
        <f>IF(
                        C940="INSUMO",
                                        IFERROR(
                                            IF(
                                                INDEX(
                                                    Insumos!C:C,
                                                    MATCH(
                                                        A940&amp;B940,
                                                        Insumos!I:I,
                                                        0)
                                                )="Verba",
                                                INDEX(
                                                    Insumos!F:F,
                                                    MATCH(
                                                        A940&amp;B940,
                                                        Insumos!I:I,
                                                        0)
                                                ),
                                                0
                                            ),
                                            "Não encontrado"),
                                        IFERROR(
                                            INDEX(W:W,
                                                MATCH(
                                                    A940&amp;B940,AG:AG,
                                                    0)
                                            ),
                                            "Não encontrado")
                                    )</f>
        <v>0</v>
      </c>
      <c r="W940" s="64">
        <f>V940*G940/1</f>
        <v>0</v>
      </c>
      <c r="X940" s="64">
        <f>IF(
                        C940="INSUMO",
                                        IFERROR(
                                            IF(
                                                INDEX(
                                                    Insumos!C:C,
                                                    MATCH(
                                                        A940&amp;B940,
                                                        Insumos!I:I,
                                                        0)
                                                )="Outro",
                                                INDEX(
                                                    Insumos!F:F,
                                                    MATCH(
                                                        A940&amp;B940,
                                                        Insumos!I:I,
                                                        0)
                                                ),
                                                0
                                            ),
                                            "Não encontrado"),
                                        IFERROR(
                                            INDEX(Y:Y,
                                                MATCH(
                                                    A940&amp;B940,AG:AG,
                                                    0)
                                            ),
                                            "Não encontrado")
                                    )</f>
        <v>5.0999999999999996</v>
      </c>
      <c r="Y940" s="64">
        <f>X940*G940/1</f>
        <v>7.8539999999999999E-2</v>
      </c>
      <c r="Z940" s="64">
        <f>IF(
                            C940="INSUMO",
                            IFERROR(
                                INDEX(
                                    Insumos!F:F,
                                    MATCH(
                                        A940&amp;B940,
                                        Insumos!I:I,
                                        0)
                                ),
                                "Não encontrado"),
                            IFERROR(
                                INDEX(AA:AA,
                                    MATCH(
                                        A940&amp;B940,AG:AG,
                                        0)
                                ),
                                "Não encontrado")
                        )</f>
        <v>46.655039200000004</v>
      </c>
      <c r="AA940" s="64">
        <f>G940*Z940</f>
        <v>0.71848760368000009</v>
      </c>
      <c r="AB940" s="65"/>
      <c r="AC940" s="65"/>
      <c r="AD940" s="62" t="s">
        <v>39</v>
      </c>
      <c r="AE940" s="66"/>
      <c r="AF940" s="66"/>
    </row>
    <row r="941" spans="1:33" x14ac:dyDescent="0.25">
      <c r="A941" s="136" t="s">
        <v>201</v>
      </c>
      <c r="B941" s="51" t="s">
        <v>38</v>
      </c>
      <c r="C941" s="52" t="s">
        <v>39</v>
      </c>
      <c r="D941" s="53" t="s">
        <v>40</v>
      </c>
      <c r="E941" s="53" t="s">
        <v>202</v>
      </c>
      <c r="F941" s="54" t="s">
        <v>108</v>
      </c>
      <c r="G941" s="55"/>
      <c r="H941" s="56"/>
      <c r="I941" s="56">
        <f>SUM(I942:I943)</f>
        <v>73.999999926000001</v>
      </c>
      <c r="J941" s="56"/>
      <c r="K941" s="56">
        <f>SUM(K942:K943)</f>
        <v>90.589796882992019</v>
      </c>
      <c r="L941" s="56"/>
      <c r="M941" s="56">
        <f>SUM(M942:M943)</f>
        <v>74.538266905992018</v>
      </c>
      <c r="N941" s="56"/>
      <c r="O941" s="56">
        <f>SUM(O942:O943)</f>
        <v>0</v>
      </c>
      <c r="P941" s="56"/>
      <c r="Q941" s="56">
        <f>SUM(Q942:Q943)</f>
        <v>0</v>
      </c>
      <c r="R941" s="56"/>
      <c r="S941" s="56">
        <f>SUM(S942:S943)</f>
        <v>0</v>
      </c>
      <c r="T941" s="56"/>
      <c r="U941" s="56">
        <f>SUM(U942:U943)</f>
        <v>0</v>
      </c>
      <c r="V941" s="56"/>
      <c r="W941" s="56">
        <f>SUM(W942:W943)</f>
        <v>0</v>
      </c>
      <c r="X941" s="56"/>
      <c r="Y941" s="56">
        <f>SUM(Y942:Y943)</f>
        <v>16.051529976999998</v>
      </c>
      <c r="Z941" s="56"/>
      <c r="AA941" s="56">
        <f>SUM(AA942:AA943)</f>
        <v>164.58979680899199</v>
      </c>
      <c r="AB941" s="57" t="s">
        <v>39</v>
      </c>
      <c r="AC941" s="57"/>
      <c r="AD941" s="53" t="s">
        <v>39</v>
      </c>
      <c r="AE941" s="58" t="s">
        <v>39</v>
      </c>
      <c r="AF941" s="58" t="s">
        <v>940</v>
      </c>
      <c r="AG941" t="str">
        <f>A941&amp;B941&amp;C941</f>
        <v>106123SINAPI</v>
      </c>
    </row>
    <row r="942" spans="1:33" x14ac:dyDescent="0.25">
      <c r="A942" s="137" t="s">
        <v>88</v>
      </c>
      <c r="B942" s="68" t="s">
        <v>38</v>
      </c>
      <c r="C942" s="69" t="s">
        <v>86</v>
      </c>
      <c r="D942" s="70" t="s">
        <v>40</v>
      </c>
      <c r="E942" s="70" t="s">
        <v>89</v>
      </c>
      <c r="F942" s="71" t="s">
        <v>90</v>
      </c>
      <c r="G942" s="71">
        <v>3.2296841000000001</v>
      </c>
      <c r="H942" s="72">
        <f>IF(
                        C942="INSUMO",
                                        IFERROR(
                                            IF(
                                                INDEX(
                                                    Insumos!C:C,
                                                    MATCH(
                                                        A942&amp;B942,
                                                        Insumos!I:I,
                                                        0)
                                                )="Material",
                                                INDEX(
                                                    Insumos!F:F,
                                                    MATCH(
                                                        A942&amp;B942,
                                                        Insumos!I:I,
                                                        0)
                                                ),
                                                0
                                            ),
                                            "Não encontrado"),
                                        IFERROR(
                                            INDEX(I:I,
                                                MATCH(
                                                    A942&amp;B942,AG:AG,
                                                    0)
                                            ),
                                            "Não encontrado")
                                    )</f>
        <v>0</v>
      </c>
      <c r="I942" s="72">
        <f>H942*G942/1</f>
        <v>0</v>
      </c>
      <c r="J942" s="72">
        <f>T942 + N942 + L942 + X942 + R942 + P942 + V942</f>
        <v>28.049120000000002</v>
      </c>
      <c r="K942" s="72">
        <f>U942 + O942 + M942 + Y942 + S942 + Q942 + W942</f>
        <v>90.589796882992019</v>
      </c>
      <c r="L942" s="72">
        <f>IF(
                        C942="INSUMO",
                                        IFERROR(
                                            IF(
                                                INDEX(
                                                    Insumos!C:C,
                                                    MATCH(
                                                        A942&amp;B942,
                                                        Insumos!I:I,
                                                        0)
                                                )="Mao_obra",
                                                INDEX(
                                                    Insumos!F:F,
                                                    MATCH(
                                                        A942&amp;B942,
                                                        Insumos!I:I,
                                                        0)
                                                ),
                                                0
                                            ),
                                            "Não encontrado"),
                                        IFERROR(
                                            INDEX(M:M,
                                                MATCH(
                                                    A942&amp;B942,AG:AG,
                                                    0)
                                            ),
                                            "Não encontrado")
                                    )</f>
        <v>23.079120000000003</v>
      </c>
      <c r="M942" s="72">
        <f>L942*G942/1</f>
        <v>74.538266905992018</v>
      </c>
      <c r="N942" s="72">
        <f>IF(
                        C942="INSUMO",
                                        IFERROR(
                                            IF(
                                                INDEX(
                                                    Insumos!C:C,
                                                    MATCH(
                                                        A942&amp;B942,
                                                        Insumos!I:I,
                                                        0)
                                                )="Equipamento",
                                                INDEX(
                                                    Insumos!F:F,
                                                    MATCH(
                                                        A942&amp;B942,
                                                        Insumos!I:I,
                                                        0)
                                                ),
                                                0
                                            ),
                                            "Não encontrado"),
                                        IFERROR(
                                            INDEX(O:O,
                                                MATCH(
                                                    A942&amp;B942,AG:AG,
                                                    0)
                                            ),
                                            "Não encontrado")
                                    )</f>
        <v>0</v>
      </c>
      <c r="O942" s="72">
        <f>N942*G942/1</f>
        <v>0</v>
      </c>
      <c r="P942" s="72">
        <f>IF(
                        C942="INSUMO",
                                        IFERROR(
                                            IF(
                                                INDEX(
                                                    Insumos!C:C,
                                                    MATCH(
                                                        A942&amp;B942,
                                                        Insumos!I:I,
                                                        0)
                                                )="Transporte",
                                                INDEX(
                                                    Insumos!F:F,
                                                    MATCH(
                                                        A942&amp;B942,
                                                        Insumos!I:I,
                                                        0)
                                                ),
                                                0
                                            ),
                                            "Não encontrado"),
                                        IFERROR(
                                            INDEX(Q:Q,
                                                MATCH(
                                                    A942&amp;B942,AG:AG,
                                                    0)
                                            ),
                                            "Não encontrado")
                                    )</f>
        <v>0</v>
      </c>
      <c r="Q942" s="72">
        <f>P942*G942/1</f>
        <v>0</v>
      </c>
      <c r="R942" s="72">
        <f>IF(
                        C942="INSUMO",
                                        IFERROR(
                                            IF(
                                                INDEX(
                                                    Insumos!C:C,
                                                    MATCH(
                                                        A942&amp;B942,
                                                        Insumos!I:I,
                                                        0)
                                                )="Terceirizados",
                                                INDEX(
                                                    Insumos!F:F,
                                                    MATCH(
                                                        A942&amp;B942,
                                                        Insumos!I:I,
                                                        0)
                                                ),
                                                0
                                            ),
                                            "Não encontrado"),
                                        IFERROR(
                                            INDEX(S:S,
                                                MATCH(
                                                    A942&amp;B942,AG:AG,
                                                    0)
                                            ),
                                            "Não encontrado")
                                    )</f>
        <v>0</v>
      </c>
      <c r="S942" s="72">
        <f>R942*G942/1</f>
        <v>0</v>
      </c>
      <c r="T942" s="72">
        <f>IF(
                        C942="INSUMO",
                                        IFERROR(
                                            IF(
                                                INDEX(
                                                    Insumos!C:C,
                                                    MATCH(
                                                        A942&amp;B942,
                                                        Insumos!I:I,
                                                        0)
                                                )="Comissionamento",
                                                INDEX(
                                                    Insumos!F:F,
                                                    MATCH(
                                                        A942&amp;B942,
                                                        Insumos!I:I,
                                                        0)
                                                ),
                                                0
                                            ),
                                            "Não encontrado"),
                                        IFERROR(
                                            INDEX(U:U,
                                                MATCH(
                                                    A942&amp;B942,AG:AG,
                                                    0)
                                            ),
                                            "Não encontrado")
                                    )</f>
        <v>0</v>
      </c>
      <c r="U942" s="72">
        <f>T942*G942/1</f>
        <v>0</v>
      </c>
      <c r="V942" s="72">
        <f>IF(
                        C942="INSUMO",
                                        IFERROR(
                                            IF(
                                                INDEX(
                                                    Insumos!C:C,
                                                    MATCH(
                                                        A942&amp;B942,
                                                        Insumos!I:I,
                                                        0)
                                                )="Verba",
                                                INDEX(
                                                    Insumos!F:F,
                                                    MATCH(
                                                        A942&amp;B942,
                                                        Insumos!I:I,
                                                        0)
                                                ),
                                                0
                                            ),
                                            "Não encontrado"),
                                        IFERROR(
                                            INDEX(W:W,
                                                MATCH(
                                                    A942&amp;B942,AG:AG,
                                                    0)
                                            ),
                                            "Não encontrado")
                                    )</f>
        <v>0</v>
      </c>
      <c r="W942" s="72">
        <f>V942*G942/1</f>
        <v>0</v>
      </c>
      <c r="X942" s="72">
        <f>IF(
                        C942="INSUMO",
                                        IFERROR(
                                            IF(
                                                INDEX(
                                                    Insumos!C:C,
                                                    MATCH(
                                                        A942&amp;B942,
                                                        Insumos!I:I,
                                                        0)
                                                )="Outro",
                                                INDEX(
                                                    Insumos!F:F,
                                                    MATCH(
                                                        A942&amp;B942,
                                                        Insumos!I:I,
                                                        0)
                                                ),
                                                0
                                            ),
                                            "Não encontrado"),
                                        IFERROR(
                                            INDEX(Y:Y,
                                                MATCH(
                                                    A942&amp;B942,AG:AG,
                                                    0)
                                            ),
                                            "Não encontrado")
                                    )</f>
        <v>4.97</v>
      </c>
      <c r="Y942" s="72">
        <f>X942*G942/1</f>
        <v>16.051529976999998</v>
      </c>
      <c r="Z942" s="72">
        <f>IF(
                            C942="INSUMO",
                            IFERROR(
                                INDEX(
                                    Insumos!F:F,
                                    MATCH(
                                        A942&amp;B942,
                                        Insumos!I:I,
                                        0)
                                ),
                                "Não encontrado"),
                            IFERROR(
                                INDEX(AA:AA,
                                    MATCH(
                                        A942&amp;B942,AG:AG,
                                        0)
                                ),
                                "Não encontrado")
                        )</f>
        <v>28.049120000000002</v>
      </c>
      <c r="AA942" s="72">
        <f>G942*Z942</f>
        <v>90.589796882992005</v>
      </c>
      <c r="AB942" s="73"/>
      <c r="AC942" s="73"/>
      <c r="AD942" s="70" t="s">
        <v>39</v>
      </c>
      <c r="AE942" s="74"/>
      <c r="AF942" s="74"/>
    </row>
    <row r="943" spans="1:33" x14ac:dyDescent="0.25">
      <c r="A943" s="138" t="s">
        <v>941</v>
      </c>
      <c r="B943" s="60" t="s">
        <v>38</v>
      </c>
      <c r="C943" s="61" t="s">
        <v>45</v>
      </c>
      <c r="D943" s="62" t="s">
        <v>40</v>
      </c>
      <c r="E943" s="62" t="s">
        <v>942</v>
      </c>
      <c r="F943" s="63" t="s">
        <v>78</v>
      </c>
      <c r="G943" s="63">
        <v>22.222222200000001</v>
      </c>
      <c r="H943" s="64">
        <f>IF(
                        C943="INSUMO",
                                        IFERROR(
                                            IF(
                                                INDEX(
                                                    Insumos!C:C,
                                                    MATCH(
                                                        A943&amp;B943,
                                                        Insumos!I:I,
                                                        0)
                                                )="Material",
                                                INDEX(
                                                    Insumos!F:F,
                                                    MATCH(
                                                        A943&amp;B943,
                                                        Insumos!I:I,
                                                        0)
                                                ),
                                                0
                                            ),
                                            "Não encontrado"),
                                        IFERROR(
                                            INDEX(I:I,
                                                MATCH(
                                                    A943&amp;B943,AG:AG,
                                                    0)
                                            ),
                                            "Não encontrado")
                                    )</f>
        <v>3.33</v>
      </c>
      <c r="I943" s="64">
        <f>H943*G943/1</f>
        <v>73.999999926000001</v>
      </c>
      <c r="J943" s="64">
        <f>T943 + N943 + L943 + X943 + R943 + P943 + V943</f>
        <v>0</v>
      </c>
      <c r="K943" s="64">
        <f>U943 + O943 + M943 + Y943 + S943 + Q943 + W943</f>
        <v>0</v>
      </c>
      <c r="L943" s="64">
        <f>IF(
                        C943="INSUMO",
                                        IFERROR(
                                            IF(
                                                INDEX(
                                                    Insumos!C:C,
                                                    MATCH(
                                                        A943&amp;B943,
                                                        Insumos!I:I,
                                                        0)
                                                )="Mao_obra",
                                                INDEX(
                                                    Insumos!F:F,
                                                    MATCH(
                                                        A943&amp;B943,
                                                        Insumos!I:I,
                                                        0)
                                                ),
                                                0
                                            ),
                                            "Não encontrado"),
                                        IFERROR(
                                            INDEX(M:M,
                                                MATCH(
                                                    A943&amp;B943,AG:AG,
                                                    0)
                                            ),
                                            "Não encontrado")
                                    )</f>
        <v>0</v>
      </c>
      <c r="M943" s="64">
        <f>L943*G943/1</f>
        <v>0</v>
      </c>
      <c r="N943" s="64">
        <f>IF(
                        C943="INSUMO",
                                        IFERROR(
                                            IF(
                                                INDEX(
                                                    Insumos!C:C,
                                                    MATCH(
                                                        A943&amp;B943,
                                                        Insumos!I:I,
                                                        0)
                                                )="Equipamento",
                                                INDEX(
                                                    Insumos!F:F,
                                                    MATCH(
                                                        A943&amp;B943,
                                                        Insumos!I:I,
                                                        0)
                                                ),
                                                0
                                            ),
                                            "Não encontrado"),
                                        IFERROR(
                                            INDEX(O:O,
                                                MATCH(
                                                    A943&amp;B943,AG:AG,
                                                    0)
                                            ),
                                            "Não encontrado")
                                    )</f>
        <v>0</v>
      </c>
      <c r="O943" s="64">
        <f>N943*G943/1</f>
        <v>0</v>
      </c>
      <c r="P943" s="64">
        <f>IF(
                        C943="INSUMO",
                                        IFERROR(
                                            IF(
                                                INDEX(
                                                    Insumos!C:C,
                                                    MATCH(
                                                        A943&amp;B943,
                                                        Insumos!I:I,
                                                        0)
                                                )="Transporte",
                                                INDEX(
                                                    Insumos!F:F,
                                                    MATCH(
                                                        A943&amp;B943,
                                                        Insumos!I:I,
                                                        0)
                                                ),
                                                0
                                            ),
                                            "Não encontrado"),
                                        IFERROR(
                                            INDEX(Q:Q,
                                                MATCH(
                                                    A943&amp;B943,AG:AG,
                                                    0)
                                            ),
                                            "Não encontrado")
                                    )</f>
        <v>0</v>
      </c>
      <c r="Q943" s="64">
        <f>P943*G943/1</f>
        <v>0</v>
      </c>
      <c r="R943" s="64">
        <f>IF(
                        C943="INSUMO",
                                        IFERROR(
                                            IF(
                                                INDEX(
                                                    Insumos!C:C,
                                                    MATCH(
                                                        A943&amp;B943,
                                                        Insumos!I:I,
                                                        0)
                                                )="Terceirizados",
                                                INDEX(
                                                    Insumos!F:F,
                                                    MATCH(
                                                        A943&amp;B943,
                                                        Insumos!I:I,
                                                        0)
                                                ),
                                                0
                                            ),
                                            "Não encontrado"),
                                        IFERROR(
                                            INDEX(S:S,
                                                MATCH(
                                                    A943&amp;B943,AG:AG,
                                                    0)
                                            ),
                                            "Não encontrado")
                                    )</f>
        <v>0</v>
      </c>
      <c r="S943" s="64">
        <f>R943*G943/1</f>
        <v>0</v>
      </c>
      <c r="T943" s="64">
        <f>IF(
                        C943="INSUMO",
                                        IFERROR(
                                            IF(
                                                INDEX(
                                                    Insumos!C:C,
                                                    MATCH(
                                                        A943&amp;B943,
                                                        Insumos!I:I,
                                                        0)
                                                )="Comissionamento",
                                                INDEX(
                                                    Insumos!F:F,
                                                    MATCH(
                                                        A943&amp;B943,
                                                        Insumos!I:I,
                                                        0)
                                                ),
                                                0
                                            ),
                                            "Não encontrado"),
                                        IFERROR(
                                            INDEX(U:U,
                                                MATCH(
                                                    A943&amp;B943,AG:AG,
                                                    0)
                                            ),
                                            "Não encontrado")
                                    )</f>
        <v>0</v>
      </c>
      <c r="U943" s="64">
        <f>T943*G943/1</f>
        <v>0</v>
      </c>
      <c r="V943" s="64">
        <f>IF(
                        C943="INSUMO",
                                        IFERROR(
                                            IF(
                                                INDEX(
                                                    Insumos!C:C,
                                                    MATCH(
                                                        A943&amp;B943,
                                                        Insumos!I:I,
                                                        0)
                                                )="Verba",
                                                INDEX(
                                                    Insumos!F:F,
                                                    MATCH(
                                                        A943&amp;B943,
                                                        Insumos!I:I,
                                                        0)
                                                ),
                                                0
                                            ),
                                            "Não encontrado"),
                                        IFERROR(
                                            INDEX(W:W,
                                                MATCH(
                                                    A943&amp;B943,AG:AG,
                                                    0)
                                            ),
                                            "Não encontrado")
                                    )</f>
        <v>0</v>
      </c>
      <c r="W943" s="64">
        <f>V943*G943/1</f>
        <v>0</v>
      </c>
      <c r="X943" s="64">
        <f>IF(
                        C943="INSUMO",
                                        IFERROR(
                                            IF(
                                                INDEX(
                                                    Insumos!C:C,
                                                    MATCH(
                                                        A943&amp;B943,
                                                        Insumos!I:I,
                                                        0)
                                                )="Outro",
                                                INDEX(
                                                    Insumos!F:F,
                                                    MATCH(
                                                        A943&amp;B943,
                                                        Insumos!I:I,
                                                        0)
                                                ),
                                                0
                                            ),
                                            "Não encontrado"),
                                        IFERROR(
                                            INDEX(Y:Y,
                                                MATCH(
                                                    A943&amp;B943,AG:AG,
                                                    0)
                                            ),
                                            "Não encontrado")
                                    )</f>
        <v>0</v>
      </c>
      <c r="Y943" s="64">
        <f>X943*G943/1</f>
        <v>0</v>
      </c>
      <c r="Z943" s="64">
        <f>IF(
                            C943="INSUMO",
                            IFERROR(
                                INDEX(
                                    Insumos!F:F,
                                    MATCH(
                                        A943&amp;B943,
                                        Insumos!I:I,
                                        0)
                                ),
                                "Não encontrado"),
                            IFERROR(
                                INDEX(AA:AA,
                                    MATCH(
                                        A943&amp;B943,AG:AG,
                                        0)
                                ),
                                "Não encontrado")
                        )</f>
        <v>3.33</v>
      </c>
      <c r="AA943" s="64">
        <f>G943*Z943</f>
        <v>73.999999926000001</v>
      </c>
      <c r="AB943" s="65"/>
      <c r="AC943" s="65"/>
      <c r="AD943" s="62" t="s">
        <v>39</v>
      </c>
      <c r="AE943" s="66"/>
      <c r="AF943" s="66"/>
    </row>
    <row r="944" spans="1:33" x14ac:dyDescent="0.25">
      <c r="A944" s="136" t="s">
        <v>203</v>
      </c>
      <c r="B944" s="51" t="s">
        <v>38</v>
      </c>
      <c r="C944" s="52" t="s">
        <v>39</v>
      </c>
      <c r="D944" s="53" t="s">
        <v>40</v>
      </c>
      <c r="E944" s="53" t="s">
        <v>204</v>
      </c>
      <c r="F944" s="54" t="s">
        <v>78</v>
      </c>
      <c r="G944" s="55"/>
      <c r="H944" s="56"/>
      <c r="I944" s="56">
        <f>SUM(I945:I946)</f>
        <v>0</v>
      </c>
      <c r="J944" s="56"/>
      <c r="K944" s="56">
        <f>SUM(K945:K946)</f>
        <v>2.5832772636000003</v>
      </c>
      <c r="L944" s="56"/>
      <c r="M944" s="56">
        <f>SUM(M945:M946)</f>
        <v>2.1904672636000004</v>
      </c>
      <c r="N944" s="56"/>
      <c r="O944" s="56">
        <f>SUM(O945:O946)</f>
        <v>0</v>
      </c>
      <c r="P944" s="56"/>
      <c r="Q944" s="56">
        <f>SUM(Q945:Q946)</f>
        <v>0</v>
      </c>
      <c r="R944" s="56"/>
      <c r="S944" s="56">
        <f>SUM(S945:S946)</f>
        <v>0</v>
      </c>
      <c r="T944" s="56"/>
      <c r="U944" s="56">
        <f>SUM(U945:U946)</f>
        <v>0</v>
      </c>
      <c r="V944" s="56"/>
      <c r="W944" s="56">
        <f>SUM(W945:W946)</f>
        <v>0</v>
      </c>
      <c r="X944" s="56"/>
      <c r="Y944" s="56">
        <f>SUM(Y945:Y946)</f>
        <v>0.39280999999999999</v>
      </c>
      <c r="Z944" s="56"/>
      <c r="AA944" s="56">
        <f>SUM(AA945:AA946)</f>
        <v>2.5832772636000003</v>
      </c>
      <c r="AB944" s="57" t="s">
        <v>39</v>
      </c>
      <c r="AC944" s="57"/>
      <c r="AD944" s="53" t="s">
        <v>39</v>
      </c>
      <c r="AE944" s="58" t="s">
        <v>39</v>
      </c>
      <c r="AF944" s="58" t="s">
        <v>173</v>
      </c>
      <c r="AG944" t="str">
        <f>A944&amp;B944&amp;C944</f>
        <v>97665SINAPI</v>
      </c>
    </row>
    <row r="945" spans="1:33" x14ac:dyDescent="0.25">
      <c r="A945" s="137" t="s">
        <v>88</v>
      </c>
      <c r="B945" s="68" t="s">
        <v>38</v>
      </c>
      <c r="C945" s="69" t="s">
        <v>86</v>
      </c>
      <c r="D945" s="70" t="s">
        <v>40</v>
      </c>
      <c r="E945" s="70" t="s">
        <v>89</v>
      </c>
      <c r="F945" s="71" t="s">
        <v>90</v>
      </c>
      <c r="G945" s="71">
        <v>5.8000000000000003E-2</v>
      </c>
      <c r="H945" s="72">
        <f>IF(
                        C945="INSUMO",
                                        IFERROR(
                                            IF(
                                                INDEX(
                                                    Insumos!C:C,
                                                    MATCH(
                                                        A945&amp;B945,
                                                        Insumos!I:I,
                                                        0)
                                                )="Material",
                                                INDEX(
                                                    Insumos!F:F,
                                                    MATCH(
                                                        A945&amp;B945,
                                                        Insumos!I:I,
                                                        0)
                                                ),
                                                0
                                            ),
                                            "Não encontrado"),
                                        IFERROR(
                                            INDEX(I:I,
                                                MATCH(
                                                    A945&amp;B945,AG:AG,
                                                    0)
                                            ),
                                            "Não encontrado")
                                    )</f>
        <v>0</v>
      </c>
      <c r="I945" s="72">
        <f>H945*G945/1</f>
        <v>0</v>
      </c>
      <c r="J945" s="72">
        <f>T945 + N945 + L945 + X945 + R945 + P945 + V945</f>
        <v>28.049120000000002</v>
      </c>
      <c r="K945" s="72">
        <f>U945 + O945 + M945 + Y945 + S945 + Q945 + W945</f>
        <v>1.6268489600000002</v>
      </c>
      <c r="L945" s="72">
        <f>IF(
                        C945="INSUMO",
                                        IFERROR(
                                            IF(
                                                INDEX(
                                                    Insumos!C:C,
                                                    MATCH(
                                                        A945&amp;B945,
                                                        Insumos!I:I,
                                                        0)
                                                )="Mao_obra",
                                                INDEX(
                                                    Insumos!F:F,
                                                    MATCH(
                                                        A945&amp;B945,
                                                        Insumos!I:I,
                                                        0)
                                                ),
                                                0
                                            ),
                                            "Não encontrado"),
                                        IFERROR(
                                            INDEX(M:M,
                                                MATCH(
                                                    A945&amp;B945,AG:AG,
                                                    0)
                                            ),
                                            "Não encontrado")
                                    )</f>
        <v>23.079120000000003</v>
      </c>
      <c r="M945" s="72">
        <f>L945*G945/1</f>
        <v>1.3385889600000003</v>
      </c>
      <c r="N945" s="72">
        <f>IF(
                        C945="INSUMO",
                                        IFERROR(
                                            IF(
                                                INDEX(
                                                    Insumos!C:C,
                                                    MATCH(
                                                        A945&amp;B945,
                                                        Insumos!I:I,
                                                        0)
                                                )="Equipamento",
                                                INDEX(
                                                    Insumos!F:F,
                                                    MATCH(
                                                        A945&amp;B945,
                                                        Insumos!I:I,
                                                        0)
                                                ),
                                                0
                                            ),
                                            "Não encontrado"),
                                        IFERROR(
                                            INDEX(O:O,
                                                MATCH(
                                                    A945&amp;B945,AG:AG,
                                                    0)
                                            ),
                                            "Não encontrado")
                                    )</f>
        <v>0</v>
      </c>
      <c r="O945" s="72">
        <f>N945*G945/1</f>
        <v>0</v>
      </c>
      <c r="P945" s="72">
        <f>IF(
                        C945="INSUMO",
                                        IFERROR(
                                            IF(
                                                INDEX(
                                                    Insumos!C:C,
                                                    MATCH(
                                                        A945&amp;B945,
                                                        Insumos!I:I,
                                                        0)
                                                )="Transporte",
                                                INDEX(
                                                    Insumos!F:F,
                                                    MATCH(
                                                        A945&amp;B945,
                                                        Insumos!I:I,
                                                        0)
                                                ),
                                                0
                                            ),
                                            "Não encontrado"),
                                        IFERROR(
                                            INDEX(Q:Q,
                                                MATCH(
                                                    A945&amp;B945,AG:AG,
                                                    0)
                                            ),
                                            "Não encontrado")
                                    )</f>
        <v>0</v>
      </c>
      <c r="Q945" s="72">
        <f>P945*G945/1</f>
        <v>0</v>
      </c>
      <c r="R945" s="72">
        <f>IF(
                        C945="INSUMO",
                                        IFERROR(
                                            IF(
                                                INDEX(
                                                    Insumos!C:C,
                                                    MATCH(
                                                        A945&amp;B945,
                                                        Insumos!I:I,
                                                        0)
                                                )="Terceirizados",
                                                INDEX(
                                                    Insumos!F:F,
                                                    MATCH(
                                                        A945&amp;B945,
                                                        Insumos!I:I,
                                                        0)
                                                ),
                                                0
                                            ),
                                            "Não encontrado"),
                                        IFERROR(
                                            INDEX(S:S,
                                                MATCH(
                                                    A945&amp;B945,AG:AG,
                                                    0)
                                            ),
                                            "Não encontrado")
                                    )</f>
        <v>0</v>
      </c>
      <c r="S945" s="72">
        <f>R945*G945/1</f>
        <v>0</v>
      </c>
      <c r="T945" s="72">
        <f>IF(
                        C945="INSUMO",
                                        IFERROR(
                                            IF(
                                                INDEX(
                                                    Insumos!C:C,
                                                    MATCH(
                                                        A945&amp;B945,
                                                        Insumos!I:I,
                                                        0)
                                                )="Comissionamento",
                                                INDEX(
                                                    Insumos!F:F,
                                                    MATCH(
                                                        A945&amp;B945,
                                                        Insumos!I:I,
                                                        0)
                                                ),
                                                0
                                            ),
                                            "Não encontrado"),
                                        IFERROR(
                                            INDEX(U:U,
                                                MATCH(
                                                    A945&amp;B945,AG:AG,
                                                    0)
                                            ),
                                            "Não encontrado")
                                    )</f>
        <v>0</v>
      </c>
      <c r="U945" s="72">
        <f>T945*G945/1</f>
        <v>0</v>
      </c>
      <c r="V945" s="72">
        <f>IF(
                        C945="INSUMO",
                                        IFERROR(
                                            IF(
                                                INDEX(
                                                    Insumos!C:C,
                                                    MATCH(
                                                        A945&amp;B945,
                                                        Insumos!I:I,
                                                        0)
                                                )="Verba",
                                                INDEX(
                                                    Insumos!F:F,
                                                    MATCH(
                                                        A945&amp;B945,
                                                        Insumos!I:I,
                                                        0)
                                                ),
                                                0
                                            ),
                                            "Não encontrado"),
                                        IFERROR(
                                            INDEX(W:W,
                                                MATCH(
                                                    A945&amp;B945,AG:AG,
                                                    0)
                                            ),
                                            "Não encontrado")
                                    )</f>
        <v>0</v>
      </c>
      <c r="W945" s="72">
        <f>V945*G945/1</f>
        <v>0</v>
      </c>
      <c r="X945" s="72">
        <f>IF(
                        C945="INSUMO",
                                        IFERROR(
                                            IF(
                                                INDEX(
                                                    Insumos!C:C,
                                                    MATCH(
                                                        A945&amp;B945,
                                                        Insumos!I:I,
                                                        0)
                                                )="Outro",
                                                INDEX(
                                                    Insumos!F:F,
                                                    MATCH(
                                                        A945&amp;B945,
                                                        Insumos!I:I,
                                                        0)
                                                ),
                                                0
                                            ),
                                            "Não encontrado"),
                                        IFERROR(
                                            INDEX(Y:Y,
                                                MATCH(
                                                    A945&amp;B945,AG:AG,
                                                    0)
                                            ),
                                            "Não encontrado")
                                    )</f>
        <v>4.97</v>
      </c>
      <c r="Y945" s="72">
        <f>X945*G945/1</f>
        <v>0.28826000000000002</v>
      </c>
      <c r="Z945" s="72">
        <f>IF(
                            C945="INSUMO",
                            IFERROR(
                                INDEX(
                                    Insumos!F:F,
                                    MATCH(
                                        A945&amp;B945,
                                        Insumos!I:I,
                                        0)
                                ),
                                "Não encontrado"),
                            IFERROR(
                                INDEX(AA:AA,
                                    MATCH(
                                        A945&amp;B945,AG:AG,
                                        0)
                                ),
                                "Não encontrado")
                        )</f>
        <v>28.049120000000002</v>
      </c>
      <c r="AA945" s="72">
        <f>G945*Z945</f>
        <v>1.6268489600000002</v>
      </c>
      <c r="AB945" s="73"/>
      <c r="AC945" s="73"/>
      <c r="AD945" s="70" t="s">
        <v>39</v>
      </c>
      <c r="AE945" s="74"/>
      <c r="AF945" s="74"/>
    </row>
    <row r="946" spans="1:33" x14ac:dyDescent="0.25">
      <c r="A946" s="138" t="s">
        <v>191</v>
      </c>
      <c r="B946" s="60" t="s">
        <v>38</v>
      </c>
      <c r="C946" s="61" t="s">
        <v>86</v>
      </c>
      <c r="D946" s="62" t="s">
        <v>40</v>
      </c>
      <c r="E946" s="62" t="s">
        <v>192</v>
      </c>
      <c r="F946" s="63" t="s">
        <v>90</v>
      </c>
      <c r="G946" s="63">
        <v>2.0500000000000001E-2</v>
      </c>
      <c r="H946" s="64">
        <f>IF(
                        C946="INSUMO",
                                        IFERROR(
                                            IF(
                                                INDEX(
                                                    Insumos!C:C,
                                                    MATCH(
                                                        A946&amp;B946,
                                                        Insumos!I:I,
                                                        0)
                                                )="Material",
                                                INDEX(
                                                    Insumos!F:F,
                                                    MATCH(
                                                        A946&amp;B946,
                                                        Insumos!I:I,
                                                        0)
                                                ),
                                                0
                                            ),
                                            "Não encontrado"),
                                        IFERROR(
                                            INDEX(I:I,
                                                MATCH(
                                                    A946&amp;B946,AG:AG,
                                                    0)
                                            ),
                                            "Não encontrado")
                                    )</f>
        <v>0</v>
      </c>
      <c r="I946" s="64">
        <f>H946*G946/1</f>
        <v>0</v>
      </c>
      <c r="J946" s="64">
        <f>T946 + N946 + L946 + X946 + R946 + P946 + V946</f>
        <v>46.655039200000004</v>
      </c>
      <c r="K946" s="64">
        <f>U946 + O946 + M946 + Y946 + S946 + Q946 + W946</f>
        <v>0.95642830360000008</v>
      </c>
      <c r="L946" s="64">
        <f>IF(
                        C946="INSUMO",
                                        IFERROR(
                                            IF(
                                                INDEX(
                                                    Insumos!C:C,
                                                    MATCH(
                                                        A946&amp;B946,
                                                        Insumos!I:I,
                                                        0)
                                                )="Mao_obra",
                                                INDEX(
                                                    Insumos!F:F,
                                                    MATCH(
                                                        A946&amp;B946,
                                                        Insumos!I:I,
                                                        0)
                                                ),
                                                0
                                            ),
                                            "Não encontrado"),
                                        IFERROR(
                                            INDEX(M:M,
                                                MATCH(
                                                    A946&amp;B946,AG:AG,
                                                    0)
                                            ),
                                            "Não encontrado")
                                    )</f>
        <v>41.555039200000003</v>
      </c>
      <c r="M946" s="64">
        <f>L946*G946/1</f>
        <v>0.85187830360000005</v>
      </c>
      <c r="N946" s="64">
        <f>IF(
                        C946="INSUMO",
                                        IFERROR(
                                            IF(
                                                INDEX(
                                                    Insumos!C:C,
                                                    MATCH(
                                                        A946&amp;B946,
                                                        Insumos!I:I,
                                                        0)
                                                )="Equipamento",
                                                INDEX(
                                                    Insumos!F:F,
                                                    MATCH(
                                                        A946&amp;B946,
                                                        Insumos!I:I,
                                                        0)
                                                ),
                                                0
                                            ),
                                            "Não encontrado"),
                                        IFERROR(
                                            INDEX(O:O,
                                                MATCH(
                                                    A946&amp;B946,AG:AG,
                                                    0)
                                            ),
                                            "Não encontrado")
                                    )</f>
        <v>0</v>
      </c>
      <c r="O946" s="64">
        <f>N946*G946/1</f>
        <v>0</v>
      </c>
      <c r="P946" s="64">
        <f>IF(
                        C946="INSUMO",
                                        IFERROR(
                                            IF(
                                                INDEX(
                                                    Insumos!C:C,
                                                    MATCH(
                                                        A946&amp;B946,
                                                        Insumos!I:I,
                                                        0)
                                                )="Transporte",
                                                INDEX(
                                                    Insumos!F:F,
                                                    MATCH(
                                                        A946&amp;B946,
                                                        Insumos!I:I,
                                                        0)
                                                ),
                                                0
                                            ),
                                            "Não encontrado"),
                                        IFERROR(
                                            INDEX(Q:Q,
                                                MATCH(
                                                    A946&amp;B946,AG:AG,
                                                    0)
                                            ),
                                            "Não encontrado")
                                    )</f>
        <v>0</v>
      </c>
      <c r="Q946" s="64">
        <f>P946*G946/1</f>
        <v>0</v>
      </c>
      <c r="R946" s="64">
        <f>IF(
                        C946="INSUMO",
                                        IFERROR(
                                            IF(
                                                INDEX(
                                                    Insumos!C:C,
                                                    MATCH(
                                                        A946&amp;B946,
                                                        Insumos!I:I,
                                                        0)
                                                )="Terceirizados",
                                                INDEX(
                                                    Insumos!F:F,
                                                    MATCH(
                                                        A946&amp;B946,
                                                        Insumos!I:I,
                                                        0)
                                                ),
                                                0
                                            ),
                                            "Não encontrado"),
                                        IFERROR(
                                            INDEX(S:S,
                                                MATCH(
                                                    A946&amp;B946,AG:AG,
                                                    0)
                                            ),
                                            "Não encontrado")
                                    )</f>
        <v>0</v>
      </c>
      <c r="S946" s="64">
        <f>R946*G946/1</f>
        <v>0</v>
      </c>
      <c r="T946" s="64">
        <f>IF(
                        C946="INSUMO",
                                        IFERROR(
                                            IF(
                                                INDEX(
                                                    Insumos!C:C,
                                                    MATCH(
                                                        A946&amp;B946,
                                                        Insumos!I:I,
                                                        0)
                                                )="Comissionamento",
                                                INDEX(
                                                    Insumos!F:F,
                                                    MATCH(
                                                        A946&amp;B946,
                                                        Insumos!I:I,
                                                        0)
                                                ),
                                                0
                                            ),
                                            "Não encontrado"),
                                        IFERROR(
                                            INDEX(U:U,
                                                MATCH(
                                                    A946&amp;B946,AG:AG,
                                                    0)
                                            ),
                                            "Não encontrado")
                                    )</f>
        <v>0</v>
      </c>
      <c r="U946" s="64">
        <f>T946*G946/1</f>
        <v>0</v>
      </c>
      <c r="V946" s="64">
        <f>IF(
                        C946="INSUMO",
                                        IFERROR(
                                            IF(
                                                INDEX(
                                                    Insumos!C:C,
                                                    MATCH(
                                                        A946&amp;B946,
                                                        Insumos!I:I,
                                                        0)
                                                )="Verba",
                                                INDEX(
                                                    Insumos!F:F,
                                                    MATCH(
                                                        A946&amp;B946,
                                                        Insumos!I:I,
                                                        0)
                                                ),
                                                0
                                            ),
                                            "Não encontrado"),
                                        IFERROR(
                                            INDEX(W:W,
                                                MATCH(
                                                    A946&amp;B946,AG:AG,
                                                    0)
                                            ),
                                            "Não encontrado")
                                    )</f>
        <v>0</v>
      </c>
      <c r="W946" s="64">
        <f>V946*G946/1</f>
        <v>0</v>
      </c>
      <c r="X946" s="64">
        <f>IF(
                        C946="INSUMO",
                                        IFERROR(
                                            IF(
                                                INDEX(
                                                    Insumos!C:C,
                                                    MATCH(
                                                        A946&amp;B946,
                                                        Insumos!I:I,
                                                        0)
                                                )="Outro",
                                                INDEX(
                                                    Insumos!F:F,
                                                    MATCH(
                                                        A946&amp;B946,
                                                        Insumos!I:I,
                                                        0)
                                                ),
                                                0
                                            ),
                                            "Não encontrado"),
                                        IFERROR(
                                            INDEX(Y:Y,
                                                MATCH(
                                                    A946&amp;B946,AG:AG,
                                                    0)
                                            ),
                                            "Não encontrado")
                                    )</f>
        <v>5.0999999999999996</v>
      </c>
      <c r="Y946" s="64">
        <f>X946*G946/1</f>
        <v>0.10455</v>
      </c>
      <c r="Z946" s="64">
        <f>IF(
                            C946="INSUMO",
                            IFERROR(
                                INDEX(
                                    Insumos!F:F,
                                    MATCH(
                                        A946&amp;B946,
                                        Insumos!I:I,
                                        0)
                                ),
                                "Não encontrado"),
                            IFERROR(
                                INDEX(AA:AA,
                                    MATCH(
                                        A946&amp;B946,AG:AG,
                                        0)
                                ),
                                "Não encontrado")
                        )</f>
        <v>46.655039200000004</v>
      </c>
      <c r="AA946" s="64">
        <f>G946*Z946</f>
        <v>0.95642830360000008</v>
      </c>
      <c r="AB946" s="65"/>
      <c r="AC946" s="65"/>
      <c r="AD946" s="62" t="s">
        <v>39</v>
      </c>
      <c r="AE946" s="66"/>
      <c r="AF946" s="66"/>
    </row>
    <row r="947" spans="1:33" x14ac:dyDescent="0.25">
      <c r="A947" s="136" t="s">
        <v>205</v>
      </c>
      <c r="B947" s="51" t="s">
        <v>38</v>
      </c>
      <c r="C947" s="52" t="s">
        <v>39</v>
      </c>
      <c r="D947" s="53" t="s">
        <v>40</v>
      </c>
      <c r="E947" s="53" t="s">
        <v>206</v>
      </c>
      <c r="F947" s="54" t="s">
        <v>207</v>
      </c>
      <c r="G947" s="55"/>
      <c r="H947" s="56"/>
      <c r="I947" s="56">
        <f>SUM(I948:I949)</f>
        <v>1.2773025203399999</v>
      </c>
      <c r="J947" s="56"/>
      <c r="K947" s="56">
        <f>SUM(K948:K949)</f>
        <v>1.3638901527278491</v>
      </c>
      <c r="L947" s="56"/>
      <c r="M947" s="56">
        <f>SUM(M948:M949)</f>
        <v>0.48669960136614004</v>
      </c>
      <c r="N947" s="56"/>
      <c r="O947" s="56">
        <f>SUM(O948:O949)</f>
        <v>0.82734480136170918</v>
      </c>
      <c r="P947" s="56"/>
      <c r="Q947" s="56">
        <f>SUM(Q948:Q949)</f>
        <v>0</v>
      </c>
      <c r="R947" s="56"/>
      <c r="S947" s="56">
        <f>SUM(S948:S949)</f>
        <v>0</v>
      </c>
      <c r="T947" s="56"/>
      <c r="U947" s="56">
        <f>SUM(U948:U949)</f>
        <v>0</v>
      </c>
      <c r="V947" s="56"/>
      <c r="W947" s="56">
        <f>SUM(W948:W949)</f>
        <v>0</v>
      </c>
      <c r="X947" s="56"/>
      <c r="Y947" s="56">
        <f>SUM(Y948:Y949)</f>
        <v>4.9845749999999994E-2</v>
      </c>
      <c r="Z947" s="56"/>
      <c r="AA947" s="56">
        <f>SUM(AA948:AA949)</f>
        <v>2.6411926730678488</v>
      </c>
      <c r="AB947" s="57" t="s">
        <v>39</v>
      </c>
      <c r="AC947" s="57"/>
      <c r="AD947" s="53" t="s">
        <v>39</v>
      </c>
      <c r="AE947" s="58" t="s">
        <v>39</v>
      </c>
      <c r="AF947" s="58" t="s">
        <v>943</v>
      </c>
      <c r="AG947" t="str">
        <f>A947&amp;B947&amp;C947</f>
        <v>100947SINAPI</v>
      </c>
    </row>
    <row r="948" spans="1:33" x14ac:dyDescent="0.25">
      <c r="A948" s="137" t="s">
        <v>944</v>
      </c>
      <c r="B948" s="68" t="s">
        <v>38</v>
      </c>
      <c r="C948" s="69" t="s">
        <v>86</v>
      </c>
      <c r="D948" s="70" t="s">
        <v>40</v>
      </c>
      <c r="E948" s="70" t="s">
        <v>945</v>
      </c>
      <c r="F948" s="71" t="s">
        <v>111</v>
      </c>
      <c r="G948" s="71">
        <v>3.6304000000000002E-3</v>
      </c>
      <c r="H948" s="72">
        <f>IF(
                        C948="INSUMO",
                                        IFERROR(
                                            IF(
                                                INDEX(
                                                    Insumos!C:C,
                                                    MATCH(
                                                        A948&amp;B948,
                                                        Insumos!I:I,
                                                        0)
                                                )="Material",
                                                INDEX(
                                                    Insumos!F:F,
                                                    MATCH(
                                                        A948&amp;B948,
                                                        Insumos!I:I,
                                                        0)
                                                ),
                                                0
                                            ),
                                            "Não encontrado"),
                                        IFERROR(
                                            INDEX(I:I,
                                                MATCH(
                                                    A948&amp;B948,AG:AG,
                                                    0)
                                            ),
                                            "Não encontrado")
                                    )</f>
        <v>0</v>
      </c>
      <c r="I948" s="72">
        <f>H948*G948/1</f>
        <v>0</v>
      </c>
      <c r="J948" s="72">
        <f>T948 + N948 + L948 + X948 + R948 + P948 + V948</f>
        <v>74.016516166999992</v>
      </c>
      <c r="K948" s="72">
        <f>U948 + O948 + M948 + Y948 + S948 + Q948 + W948</f>
        <v>0.26870956029267684</v>
      </c>
      <c r="L948" s="72">
        <f>IF(
                        C948="INSUMO",
                                        IFERROR(
                                            IF(
                                                INDEX(
                                                    Insumos!C:C,
                                                    MATCH(
                                                        A948&amp;B948,
                                                        Insumos!I:I,
                                                        0)
                                                )="Mao_obra",
                                                INDEX(
                                                    Insumos!F:F,
                                                    MATCH(
                                                        A948&amp;B948,
                                                        Insumos!I:I,
                                                        0)
                                                ),
                                                0
                                            ),
                                            "Não encontrado"),
                                        IFERROR(
                                            INDEX(M:M,
                                                MATCH(
                                                    A948&amp;B948,AG:AG,
                                                    0)
                                            ),
                                            "Não encontrado")
                                    )</f>
        <v>36.615428700000002</v>
      </c>
      <c r="M948" s="72">
        <f>L948*G948/1</f>
        <v>0.13292865235248003</v>
      </c>
      <c r="N948" s="72">
        <f>IF(
                        C948="INSUMO",
                                        IFERROR(
                                            IF(
                                                INDEX(
                                                    Insumos!C:C,
                                                    MATCH(
                                                        A948&amp;B948,
                                                        Insumos!I:I,
                                                        0)
                                                )="Equipamento",
                                                INDEX(
                                                    Insumos!F:F,
                                                    MATCH(
                                                        A948&amp;B948,
                                                        Insumos!I:I,
                                                        0)
                                                ),
                                                0
                                            ),
                                            "Não encontrado"),
                                        IFERROR(
                                            INDEX(O:O,
                                                MATCH(
                                                    A948&amp;B948,AG:AG,
                                                    0)
                                            ),
                                            "Não encontrado")
                                    )</f>
        <v>33.651087466999996</v>
      </c>
      <c r="O948" s="72">
        <f>N948*G948/1</f>
        <v>0.1221669079401968</v>
      </c>
      <c r="P948" s="72">
        <f>IF(
                        C948="INSUMO",
                                        IFERROR(
                                            IF(
                                                INDEX(
                                                    Insumos!C:C,
                                                    MATCH(
                                                        A948&amp;B948,
                                                        Insumos!I:I,
                                                        0)
                                                )="Transporte",
                                                INDEX(
                                                    Insumos!F:F,
                                                    MATCH(
                                                        A948&amp;B948,
                                                        Insumos!I:I,
                                                        0)
                                                ),
                                                0
                                            ),
                                            "Não encontrado"),
                                        IFERROR(
                                            INDEX(Q:Q,
                                                MATCH(
                                                    A948&amp;B948,AG:AG,
                                                    0)
                                            ),
                                            "Não encontrado")
                                    )</f>
        <v>0</v>
      </c>
      <c r="Q948" s="72">
        <f>P948*G948/1</f>
        <v>0</v>
      </c>
      <c r="R948" s="72">
        <f>IF(
                        C948="INSUMO",
                                        IFERROR(
                                            IF(
                                                INDEX(
                                                    Insumos!C:C,
                                                    MATCH(
                                                        A948&amp;B948,
                                                        Insumos!I:I,
                                                        0)
                                                )="Terceirizados",
                                                INDEX(
                                                    Insumos!F:F,
                                                    MATCH(
                                                        A948&amp;B948,
                                                        Insumos!I:I,
                                                        0)
                                                ),
                                                0
                                            ),
                                            "Não encontrado"),
                                        IFERROR(
                                            INDEX(S:S,
                                                MATCH(
                                                    A948&amp;B948,AG:AG,
                                                    0)
                                            ),
                                            "Não encontrado")
                                    )</f>
        <v>0</v>
      </c>
      <c r="S948" s="72">
        <f>R948*G948/1</f>
        <v>0</v>
      </c>
      <c r="T948" s="72">
        <f>IF(
                        C948="INSUMO",
                                        IFERROR(
                                            IF(
                                                INDEX(
                                                    Insumos!C:C,
                                                    MATCH(
                                                        A948&amp;B948,
                                                        Insumos!I:I,
                                                        0)
                                                )="Comissionamento",
                                                INDEX(
                                                    Insumos!F:F,
                                                    MATCH(
                                                        A948&amp;B948,
                                                        Insumos!I:I,
                                                        0)
                                                ),
                                                0
                                            ),
                                            "Não encontrado"),
                                        IFERROR(
                                            INDEX(U:U,
                                                MATCH(
                                                    A948&amp;B948,AG:AG,
                                                    0)
                                            ),
                                            "Não encontrado")
                                    )</f>
        <v>0</v>
      </c>
      <c r="U948" s="72">
        <f>T948*G948/1</f>
        <v>0</v>
      </c>
      <c r="V948" s="72">
        <f>IF(
                        C948="INSUMO",
                                        IFERROR(
                                            IF(
                                                INDEX(
                                                    Insumos!C:C,
                                                    MATCH(
                                                        A948&amp;B948,
                                                        Insumos!I:I,
                                                        0)
                                                )="Verba",
                                                INDEX(
                                                    Insumos!F:F,
                                                    MATCH(
                                                        A948&amp;B948,
                                                        Insumos!I:I,
                                                        0)
                                                ),
                                                0
                                            ),
                                            "Não encontrado"),
                                        IFERROR(
                                            INDEX(W:W,
                                                MATCH(
                                                    A948&amp;B948,AG:AG,
                                                    0)
                                            ),
                                            "Não encontrado")
                                    )</f>
        <v>0</v>
      </c>
      <c r="W948" s="72">
        <f>V948*G948/1</f>
        <v>0</v>
      </c>
      <c r="X948" s="72">
        <f>IF(
                        C948="INSUMO",
                                        IFERROR(
                                            IF(
                                                INDEX(
                                                    Insumos!C:C,
                                                    MATCH(
                                                        A948&amp;B948,
                                                        Insumos!I:I,
                                                        0)
                                                )="Outro",
                                                INDEX(
                                                    Insumos!F:F,
                                                    MATCH(
                                                        A948&amp;B948,
                                                        Insumos!I:I,
                                                        0)
                                                ),
                                                0
                                            ),
                                            "Não encontrado"),
                                        IFERROR(
                                            INDEX(Y:Y,
                                                MATCH(
                                                    A948&amp;B948,AG:AG,
                                                    0)
                                            ),
                                            "Não encontrado")
                                    )</f>
        <v>3.7499999999999996</v>
      </c>
      <c r="Y948" s="72">
        <f>X948*G948/1</f>
        <v>1.3613999999999999E-2</v>
      </c>
      <c r="Z948" s="72">
        <f>IF(
                            C948="INSUMO",
                            IFERROR(
                                INDEX(
                                    Insumos!F:F,
                                    MATCH(
                                        A948&amp;B948,
                                        Insumos!I:I,
                                        0)
                                ),
                                "Não encontrado"),
                            IFERROR(
                                INDEX(AA:AA,
                                    MATCH(
                                        A948&amp;B948,AG:AG,
                                        0)
                                ),
                                "Não encontrado")
                        )</f>
        <v>74.016516166999992</v>
      </c>
      <c r="AA948" s="72">
        <f>G948*Z948</f>
        <v>0.26870956029267679</v>
      </c>
      <c r="AB948" s="73"/>
      <c r="AC948" s="73"/>
      <c r="AD948" s="70" t="s">
        <v>39</v>
      </c>
      <c r="AE948" s="74"/>
      <c r="AF948" s="74"/>
    </row>
    <row r="949" spans="1:33" x14ac:dyDescent="0.25">
      <c r="A949" s="138" t="s">
        <v>946</v>
      </c>
      <c r="B949" s="60" t="s">
        <v>38</v>
      </c>
      <c r="C949" s="61" t="s">
        <v>86</v>
      </c>
      <c r="D949" s="62" t="s">
        <v>40</v>
      </c>
      <c r="E949" s="62" t="s">
        <v>947</v>
      </c>
      <c r="F949" s="63" t="s">
        <v>114</v>
      </c>
      <c r="G949" s="63">
        <v>9.6617999999999999E-3</v>
      </c>
      <c r="H949" s="64">
        <f>IF(
                        C949="INSUMO",
                                        IFERROR(
                                            IF(
                                                INDEX(
                                                    Insumos!C:C,
                                                    MATCH(
                                                        A949&amp;B949,
                                                        Insumos!I:I,
                                                        0)
                                                )="Material",
                                                INDEX(
                                                    Insumos!F:F,
                                                    MATCH(
                                                        A949&amp;B949,
                                                        Insumos!I:I,
                                                        0)
                                                ),
                                                0
                                            ),
                                            "Não encontrado"),
                                        IFERROR(
                                            INDEX(I:I,
                                                MATCH(
                                                    A949&amp;B949,AG:AG,
                                                    0)
                                            ),
                                            "Não encontrado")
                                    )</f>
        <v>132.2013</v>
      </c>
      <c r="I949" s="64">
        <f>H949*G949/1</f>
        <v>1.2773025203399999</v>
      </c>
      <c r="J949" s="64">
        <f>T949 + N949 + L949 + X949 + R949 + P949 + V949</f>
        <v>113.35161071799999</v>
      </c>
      <c r="K949" s="64">
        <f>U949 + O949 + M949 + Y949 + S949 + Q949 + W949</f>
        <v>1.0951805924351723</v>
      </c>
      <c r="L949" s="64">
        <f>IF(
                        C949="INSUMO",
                                        IFERROR(
                                            IF(
                                                INDEX(
                                                    Insumos!C:C,
                                                    MATCH(
                                                        A949&amp;B949,
                                                        Insumos!I:I,
                                                        0)
                                                )="Mao_obra",
                                                INDEX(
                                                    Insumos!F:F,
                                                    MATCH(
                                                        A949&amp;B949,
                                                        Insumos!I:I,
                                                        0)
                                                ),
                                                0
                                            ),
                                            "Não encontrado"),
                                        IFERROR(
                                            INDEX(M:M,
                                                MATCH(
                                                    A949&amp;B949,AG:AG,
                                                    0)
                                            ),
                                            "Não encontrado")
                                    )</f>
        <v>36.615428700000002</v>
      </c>
      <c r="M949" s="64">
        <f>L949*G949/1</f>
        <v>0.35377094901366002</v>
      </c>
      <c r="N949" s="64">
        <f>IF(
                        C949="INSUMO",
                                        IFERROR(
                                            IF(
                                                INDEX(
                                                    Insumos!C:C,
                                                    MATCH(
                                                        A949&amp;B949,
                                                        Insumos!I:I,
                                                        0)
                                                )="Equipamento",
                                                INDEX(
                                                    Insumos!F:F,
                                                    MATCH(
                                                        A949&amp;B949,
                                                        Insumos!I:I,
                                                        0)
                                                ),
                                                0
                                            ),
                                            "Não encontrado"),
                                        IFERROR(
                                            INDEX(O:O,
                                                MATCH(
                                                    A949&amp;B949,AG:AG,
                                                    0)
                                            ),
                                            "Não encontrado")
                                    )</f>
        <v>72.986182017999994</v>
      </c>
      <c r="O949" s="64">
        <f>N949*G949/1</f>
        <v>0.70517789342151238</v>
      </c>
      <c r="P949" s="64">
        <f>IF(
                        C949="INSUMO",
                                        IFERROR(
                                            IF(
                                                INDEX(
                                                    Insumos!C:C,
                                                    MATCH(
                                                        A949&amp;B949,
                                                        Insumos!I:I,
                                                        0)
                                                )="Transporte",
                                                INDEX(
                                                    Insumos!F:F,
                                                    MATCH(
                                                        A949&amp;B949,
                                                        Insumos!I:I,
                                                        0)
                                                ),
                                                0
                                            ),
                                            "Não encontrado"),
                                        IFERROR(
                                            INDEX(Q:Q,
                                                MATCH(
                                                    A949&amp;B949,AG:AG,
                                                    0)
                                            ),
                                            "Não encontrado")
                                    )</f>
        <v>0</v>
      </c>
      <c r="Q949" s="64">
        <f>P949*G949/1</f>
        <v>0</v>
      </c>
      <c r="R949" s="64">
        <f>IF(
                        C949="INSUMO",
                                        IFERROR(
                                            IF(
                                                INDEX(
                                                    Insumos!C:C,
                                                    MATCH(
                                                        A949&amp;B949,
                                                        Insumos!I:I,
                                                        0)
                                                )="Terceirizados",
                                                INDEX(
                                                    Insumos!F:F,
                                                    MATCH(
                                                        A949&amp;B949,
                                                        Insumos!I:I,
                                                        0)
                                                ),
                                                0
                                            ),
                                            "Não encontrado"),
                                        IFERROR(
                                            INDEX(S:S,
                                                MATCH(
                                                    A949&amp;B949,AG:AG,
                                                    0)
                                            ),
                                            "Não encontrado")
                                    )</f>
        <v>0</v>
      </c>
      <c r="S949" s="64">
        <f>R949*G949/1</f>
        <v>0</v>
      </c>
      <c r="T949" s="64">
        <f>IF(
                        C949="INSUMO",
                                        IFERROR(
                                            IF(
                                                INDEX(
                                                    Insumos!C:C,
                                                    MATCH(
                                                        A949&amp;B949,
                                                        Insumos!I:I,
                                                        0)
                                                )="Comissionamento",
                                                INDEX(
                                                    Insumos!F:F,
                                                    MATCH(
                                                        A949&amp;B949,
                                                        Insumos!I:I,
                                                        0)
                                                ),
                                                0
                                            ),
                                            "Não encontrado"),
                                        IFERROR(
                                            INDEX(U:U,
                                                MATCH(
                                                    A949&amp;B949,AG:AG,
                                                    0)
                                            ),
                                            "Não encontrado")
                                    )</f>
        <v>0</v>
      </c>
      <c r="U949" s="64">
        <f>T949*G949/1</f>
        <v>0</v>
      </c>
      <c r="V949" s="64">
        <f>IF(
                        C949="INSUMO",
                                        IFERROR(
                                            IF(
                                                INDEX(
                                                    Insumos!C:C,
                                                    MATCH(
                                                        A949&amp;B949,
                                                        Insumos!I:I,
                                                        0)
                                                )="Verba",
                                                INDEX(
                                                    Insumos!F:F,
                                                    MATCH(
                                                        A949&amp;B949,
                                                        Insumos!I:I,
                                                        0)
                                                ),
                                                0
                                            ),
                                            "Não encontrado"),
                                        IFERROR(
                                            INDEX(W:W,
                                                MATCH(
                                                    A949&amp;B949,AG:AG,
                                                    0)
                                            ),
                                            "Não encontrado")
                                    )</f>
        <v>0</v>
      </c>
      <c r="W949" s="64">
        <f>V949*G949/1</f>
        <v>0</v>
      </c>
      <c r="X949" s="64">
        <f>IF(
                        C949="INSUMO",
                                        IFERROR(
                                            IF(
                                                INDEX(
                                                    Insumos!C:C,
                                                    MATCH(
                                                        A949&amp;B949,
                                                        Insumos!I:I,
                                                        0)
                                                )="Outro",
                                                INDEX(
                                                    Insumos!F:F,
                                                    MATCH(
                                                        A949&amp;B949,
                                                        Insumos!I:I,
                                                        0)
                                                ),
                                                0
                                            ),
                                            "Não encontrado"),
                                        IFERROR(
                                            INDEX(Y:Y,
                                                MATCH(
                                                    A949&amp;B949,AG:AG,
                                                    0)
                                            ),
                                            "Não encontrado")
                                    )</f>
        <v>3.7499999999999996</v>
      </c>
      <c r="Y949" s="64">
        <f>X949*G949/1</f>
        <v>3.6231749999999993E-2</v>
      </c>
      <c r="Z949" s="64">
        <f>IF(
                            C949="INSUMO",
                            IFERROR(
                                INDEX(
                                    Insumos!F:F,
                                    MATCH(
                                        A949&amp;B949,
                                        Insumos!I:I,
                                        0)
                                ),
                                "Não encontrado"),
                            IFERROR(
                                INDEX(AA:AA,
                                    MATCH(
                                        A949&amp;B949,AG:AG,
                                        0)
                                ),
                                "Não encontrado")
                        )</f>
        <v>245.55291071799999</v>
      </c>
      <c r="AA949" s="64">
        <f>G949*Z949</f>
        <v>2.3724831127751722</v>
      </c>
      <c r="AB949" s="65"/>
      <c r="AC949" s="65"/>
      <c r="AD949" s="62" t="s">
        <v>39</v>
      </c>
      <c r="AE949" s="66"/>
      <c r="AF949" s="66"/>
    </row>
    <row r="950" spans="1:33" x14ac:dyDescent="0.25">
      <c r="A950" s="136" t="s">
        <v>918</v>
      </c>
      <c r="B950" s="51" t="s">
        <v>38</v>
      </c>
      <c r="C950" s="52" t="s">
        <v>39</v>
      </c>
      <c r="D950" s="53" t="s">
        <v>40</v>
      </c>
      <c r="E950" s="53" t="s">
        <v>919</v>
      </c>
      <c r="F950" s="54" t="s">
        <v>90</v>
      </c>
      <c r="G950" s="55"/>
      <c r="H950" s="56"/>
      <c r="I950" s="56">
        <f>SUM(I951:I951)</f>
        <v>0</v>
      </c>
      <c r="J950" s="56"/>
      <c r="K950" s="56">
        <f>SUM(K951:K951)</f>
        <v>0.92441639999999992</v>
      </c>
      <c r="L950" s="56"/>
      <c r="M950" s="56">
        <f>SUM(M951:M951)</f>
        <v>0.92441639999999992</v>
      </c>
      <c r="N950" s="56"/>
      <c r="O950" s="56">
        <f>SUM(O951:O951)</f>
        <v>0</v>
      </c>
      <c r="P950" s="56"/>
      <c r="Q950" s="56">
        <f>SUM(Q951:Q951)</f>
        <v>0</v>
      </c>
      <c r="R950" s="56"/>
      <c r="S950" s="56">
        <f>SUM(S951:S951)</f>
        <v>0</v>
      </c>
      <c r="T950" s="56"/>
      <c r="U950" s="56">
        <f>SUM(U951:U951)</f>
        <v>0</v>
      </c>
      <c r="V950" s="56"/>
      <c r="W950" s="56">
        <f>SUM(W951:W951)</f>
        <v>0</v>
      </c>
      <c r="X950" s="56"/>
      <c r="Y950" s="56">
        <f>SUM(Y951:Y951)</f>
        <v>0</v>
      </c>
      <c r="Z950" s="56"/>
      <c r="AA950" s="56">
        <f>SUM(AA951:AA951)</f>
        <v>0.92441639999999992</v>
      </c>
      <c r="AB950" s="57" t="s">
        <v>39</v>
      </c>
      <c r="AC950" s="57"/>
      <c r="AD950" s="53" t="s">
        <v>39</v>
      </c>
      <c r="AE950" s="58" t="s">
        <v>39</v>
      </c>
      <c r="AF950" s="58" t="s">
        <v>43</v>
      </c>
      <c r="AG950" t="str">
        <f>A950&amp;B950&amp;C950</f>
        <v>95316SINAPI</v>
      </c>
    </row>
    <row r="951" spans="1:33" x14ac:dyDescent="0.25">
      <c r="A951" s="137" t="s">
        <v>924</v>
      </c>
      <c r="B951" s="68" t="s">
        <v>38</v>
      </c>
      <c r="C951" s="69" t="s">
        <v>45</v>
      </c>
      <c r="D951" s="70" t="s">
        <v>40</v>
      </c>
      <c r="E951" s="70" t="s">
        <v>925</v>
      </c>
      <c r="F951" s="71" t="s">
        <v>90</v>
      </c>
      <c r="G951" s="71">
        <v>3.7319999999999999E-2</v>
      </c>
      <c r="H951" s="72">
        <f>IF(
                        C951="INSUMO",
                                        IFERROR(
                                            IF(
                                                INDEX(
                                                    Insumos!C:C,
                                                    MATCH(
                                                        A951&amp;B951,
                                                        Insumos!I:I,
                                                        0)
                                                )="Material",
                                                INDEX(
                                                    Insumos!F:F,
                                                    MATCH(
                                                        A951&amp;B951,
                                                        Insumos!I:I,
                                                        0)
                                                ),
                                                0
                                            ),
                                            "Não encontrado"),
                                        IFERROR(
                                            INDEX(I:I,
                                                MATCH(
                                                    A951&amp;B951,AG:AG,
                                                    0)
                                            ),
                                            "Não encontrado")
                                    )</f>
        <v>0</v>
      </c>
      <c r="I951" s="72">
        <f>H951*G951/1</f>
        <v>0</v>
      </c>
      <c r="J951" s="72">
        <f>T951 + N951 + L951 + X951 + R951 + P951 + V951</f>
        <v>24.77</v>
      </c>
      <c r="K951" s="72">
        <f>U951 + O951 + M951 + Y951 + S951 + Q951 + W951</f>
        <v>0.92441639999999992</v>
      </c>
      <c r="L951" s="72">
        <f>IF(
                        C951="INSUMO",
                                        IFERROR(
                                            IF(
                                                INDEX(
                                                    Insumos!C:C,
                                                    MATCH(
                                                        A951&amp;B951,
                                                        Insumos!I:I,
                                                        0)
                                                )="Mao_obra",
                                                INDEX(
                                                    Insumos!F:F,
                                                    MATCH(
                                                        A951&amp;B951,
                                                        Insumos!I:I,
                                                        0)
                                                ),
                                                0
                                            ),
                                            "Não encontrado"),
                                        IFERROR(
                                            INDEX(M:M,
                                                MATCH(
                                                    A951&amp;B951,AG:AG,
                                                    0)
                                            ),
                                            "Não encontrado")
                                    )</f>
        <v>24.77</v>
      </c>
      <c r="M951" s="72">
        <f>L951*G951/1</f>
        <v>0.92441639999999992</v>
      </c>
      <c r="N951" s="72">
        <f>IF(
                        C951="INSUMO",
                                        IFERROR(
                                            IF(
                                                INDEX(
                                                    Insumos!C:C,
                                                    MATCH(
                                                        A951&amp;B951,
                                                        Insumos!I:I,
                                                        0)
                                                )="Equipamento",
                                                INDEX(
                                                    Insumos!F:F,
                                                    MATCH(
                                                        A951&amp;B951,
                                                        Insumos!I:I,
                                                        0)
                                                ),
                                                0
                                            ),
                                            "Não encontrado"),
                                        IFERROR(
                                            INDEX(O:O,
                                                MATCH(
                                                    A951&amp;B951,AG:AG,
                                                    0)
                                            ),
                                            "Não encontrado")
                                    )</f>
        <v>0</v>
      </c>
      <c r="O951" s="72">
        <f>N951*G951/1</f>
        <v>0</v>
      </c>
      <c r="P951" s="72">
        <f>IF(
                        C951="INSUMO",
                                        IFERROR(
                                            IF(
                                                INDEX(
                                                    Insumos!C:C,
                                                    MATCH(
                                                        A951&amp;B951,
                                                        Insumos!I:I,
                                                        0)
                                                )="Transporte",
                                                INDEX(
                                                    Insumos!F:F,
                                                    MATCH(
                                                        A951&amp;B951,
                                                        Insumos!I:I,
                                                        0)
                                                ),
                                                0
                                            ),
                                            "Não encontrado"),
                                        IFERROR(
                                            INDEX(Q:Q,
                                                MATCH(
                                                    A951&amp;B951,AG:AG,
                                                    0)
                                            ),
                                            "Não encontrado")
                                    )</f>
        <v>0</v>
      </c>
      <c r="Q951" s="72">
        <f>P951*G951/1</f>
        <v>0</v>
      </c>
      <c r="R951" s="72">
        <f>IF(
                        C951="INSUMO",
                                        IFERROR(
                                            IF(
                                                INDEX(
                                                    Insumos!C:C,
                                                    MATCH(
                                                        A951&amp;B951,
                                                        Insumos!I:I,
                                                        0)
                                                )="Terceirizados",
                                                INDEX(
                                                    Insumos!F:F,
                                                    MATCH(
                                                        A951&amp;B951,
                                                        Insumos!I:I,
                                                        0)
                                                ),
                                                0
                                            ),
                                            "Não encontrado"),
                                        IFERROR(
                                            INDEX(S:S,
                                                MATCH(
                                                    A951&amp;B951,AG:AG,
                                                    0)
                                            ),
                                            "Não encontrado")
                                    )</f>
        <v>0</v>
      </c>
      <c r="S951" s="72">
        <f>R951*G951/1</f>
        <v>0</v>
      </c>
      <c r="T951" s="72">
        <f>IF(
                        C951="INSUMO",
                                        IFERROR(
                                            IF(
                                                INDEX(
                                                    Insumos!C:C,
                                                    MATCH(
                                                        A951&amp;B951,
                                                        Insumos!I:I,
                                                        0)
                                                )="Comissionamento",
                                                INDEX(
                                                    Insumos!F:F,
                                                    MATCH(
                                                        A951&amp;B951,
                                                        Insumos!I:I,
                                                        0)
                                                ),
                                                0
                                            ),
                                            "Não encontrado"),
                                        IFERROR(
                                            INDEX(U:U,
                                                MATCH(
                                                    A951&amp;B951,AG:AG,
                                                    0)
                                            ),
                                            "Não encontrado")
                                    )</f>
        <v>0</v>
      </c>
      <c r="U951" s="72">
        <f>T951*G951/1</f>
        <v>0</v>
      </c>
      <c r="V951" s="72">
        <f>IF(
                        C951="INSUMO",
                                        IFERROR(
                                            IF(
                                                INDEX(
                                                    Insumos!C:C,
                                                    MATCH(
                                                        A951&amp;B951,
                                                        Insumos!I:I,
                                                        0)
                                                )="Verba",
                                                INDEX(
                                                    Insumos!F:F,
                                                    MATCH(
                                                        A951&amp;B951,
                                                        Insumos!I:I,
                                                        0)
                                                ),
                                                0
                                            ),
                                            "Não encontrado"),
                                        IFERROR(
                                            INDEX(W:W,
                                                MATCH(
                                                    A951&amp;B951,AG:AG,
                                                    0)
                                            ),
                                            "Não encontrado")
                                    )</f>
        <v>0</v>
      </c>
      <c r="W951" s="72">
        <f>V951*G951/1</f>
        <v>0</v>
      </c>
      <c r="X951" s="72">
        <f>IF(
                        C951="INSUMO",
                                        IFERROR(
                                            IF(
                                                INDEX(
                                                    Insumos!C:C,
                                                    MATCH(
                                                        A951&amp;B951,
                                                        Insumos!I:I,
                                                        0)
                                                )="Outro",
                                                INDEX(
                                                    Insumos!F:F,
                                                    MATCH(
                                                        A951&amp;B951,
                                                        Insumos!I:I,
                                                        0)
                                                ),
                                                0
                                            ),
                                            "Não encontrado"),
                                        IFERROR(
                                            INDEX(Y:Y,
                                                MATCH(
                                                    A951&amp;B951,AG:AG,
                                                    0)
                                            ),
                                            "Não encontrado")
                                    )</f>
        <v>0</v>
      </c>
      <c r="Y951" s="72">
        <f>X951*G951/1</f>
        <v>0</v>
      </c>
      <c r="Z951" s="72">
        <f>IF(
                            C951="INSUMO",
                            IFERROR(
                                INDEX(
                                    Insumos!F:F,
                                    MATCH(
                                        A951&amp;B951,
                                        Insumos!I:I,
                                        0)
                                ),
                                "Não encontrado"),
                            IFERROR(
                                INDEX(AA:AA,
                                    MATCH(
                                        A951&amp;B951,AG:AG,
                                        0)
                                ),
                                "Não encontrado")
                        )</f>
        <v>24.77</v>
      </c>
      <c r="AA951" s="72">
        <f>G951*Z951</f>
        <v>0.92441639999999992</v>
      </c>
      <c r="AB951" s="73"/>
      <c r="AC951" s="73"/>
      <c r="AD951" s="70" t="s">
        <v>39</v>
      </c>
      <c r="AE951" s="74"/>
      <c r="AF951" s="74"/>
    </row>
    <row r="952" spans="1:33" x14ac:dyDescent="0.25">
      <c r="A952" s="136" t="s">
        <v>926</v>
      </c>
      <c r="B952" s="51" t="s">
        <v>38</v>
      </c>
      <c r="C952" s="52" t="s">
        <v>39</v>
      </c>
      <c r="D952" s="53" t="s">
        <v>40</v>
      </c>
      <c r="E952" s="53" t="s">
        <v>927</v>
      </c>
      <c r="F952" s="54" t="s">
        <v>90</v>
      </c>
      <c r="G952" s="55"/>
      <c r="H952" s="56"/>
      <c r="I952" s="56">
        <f>SUM(I953:I953)</f>
        <v>0</v>
      </c>
      <c r="J952" s="56"/>
      <c r="K952" s="56">
        <f>SUM(K953:K953)</f>
        <v>1.4950392000000001</v>
      </c>
      <c r="L952" s="56"/>
      <c r="M952" s="56">
        <f>SUM(M953:M953)</f>
        <v>1.4950392000000001</v>
      </c>
      <c r="N952" s="56"/>
      <c r="O952" s="56">
        <f>SUM(O953:O953)</f>
        <v>0</v>
      </c>
      <c r="P952" s="56"/>
      <c r="Q952" s="56">
        <f>SUM(Q953:Q953)</f>
        <v>0</v>
      </c>
      <c r="R952" s="56"/>
      <c r="S952" s="56">
        <f>SUM(S953:S953)</f>
        <v>0</v>
      </c>
      <c r="T952" s="56"/>
      <c r="U952" s="56">
        <f>SUM(U953:U953)</f>
        <v>0</v>
      </c>
      <c r="V952" s="56"/>
      <c r="W952" s="56">
        <f>SUM(W953:W953)</f>
        <v>0</v>
      </c>
      <c r="X952" s="56"/>
      <c r="Y952" s="56">
        <f>SUM(Y953:Y953)</f>
        <v>0</v>
      </c>
      <c r="Z952" s="56"/>
      <c r="AA952" s="56">
        <f>SUM(AA953:AA953)</f>
        <v>1.4950392000000001</v>
      </c>
      <c r="AB952" s="57" t="s">
        <v>39</v>
      </c>
      <c r="AC952" s="57"/>
      <c r="AD952" s="53" t="s">
        <v>39</v>
      </c>
      <c r="AE952" s="58" t="s">
        <v>39</v>
      </c>
      <c r="AF952" s="58" t="s">
        <v>43</v>
      </c>
      <c r="AG952" t="str">
        <f>A952&amp;B952&amp;C952</f>
        <v>95332SINAPI</v>
      </c>
    </row>
    <row r="953" spans="1:33" x14ac:dyDescent="0.25">
      <c r="A953" s="137" t="s">
        <v>928</v>
      </c>
      <c r="B953" s="68" t="s">
        <v>38</v>
      </c>
      <c r="C953" s="69" t="s">
        <v>45</v>
      </c>
      <c r="D953" s="70" t="s">
        <v>40</v>
      </c>
      <c r="E953" s="70" t="s">
        <v>929</v>
      </c>
      <c r="F953" s="71" t="s">
        <v>90</v>
      </c>
      <c r="G953" s="71">
        <v>3.7319999999999999E-2</v>
      </c>
      <c r="H953" s="72">
        <f>IF(
                        C953="INSUMO",
                                        IFERROR(
                                            IF(
                                                INDEX(
                                                    Insumos!C:C,
                                                    MATCH(
                                                        A953&amp;B953,
                                                        Insumos!I:I,
                                                        0)
                                                )="Material",
                                                INDEX(
                                                    Insumos!F:F,
                                                    MATCH(
                                                        A953&amp;B953,
                                                        Insumos!I:I,
                                                        0)
                                                ),
                                                0
                                            ),
                                            "Não encontrado"),
                                        IFERROR(
                                            INDEX(I:I,
                                                MATCH(
                                                    A953&amp;B953,AG:AG,
                                                    0)
                                            ),
                                            "Não encontrado")
                                    )</f>
        <v>0</v>
      </c>
      <c r="I953" s="72">
        <f>H953*G953/1</f>
        <v>0</v>
      </c>
      <c r="J953" s="72">
        <f>T953 + N953 + L953 + X953 + R953 + P953 + V953</f>
        <v>40.06</v>
      </c>
      <c r="K953" s="72">
        <f>U953 + O953 + M953 + Y953 + S953 + Q953 + W953</f>
        <v>1.4950392000000001</v>
      </c>
      <c r="L953" s="72">
        <f>IF(
                        C953="INSUMO",
                                        IFERROR(
                                            IF(
                                                INDEX(
                                                    Insumos!C:C,
                                                    MATCH(
                                                        A953&amp;B953,
                                                        Insumos!I:I,
                                                        0)
                                                )="Mao_obra",
                                                INDEX(
                                                    Insumos!F:F,
                                                    MATCH(
                                                        A953&amp;B953,
                                                        Insumos!I:I,
                                                        0)
                                                ),
                                                0
                                            ),
                                            "Não encontrado"),
                                        IFERROR(
                                            INDEX(M:M,
                                                MATCH(
                                                    A953&amp;B953,AG:AG,
                                                    0)
                                            ),
                                            "Não encontrado")
                                    )</f>
        <v>40.06</v>
      </c>
      <c r="M953" s="72">
        <f>L953*G953/1</f>
        <v>1.4950392000000001</v>
      </c>
      <c r="N953" s="72">
        <f>IF(
                        C953="INSUMO",
                                        IFERROR(
                                            IF(
                                                INDEX(
                                                    Insumos!C:C,
                                                    MATCH(
                                                        A953&amp;B953,
                                                        Insumos!I:I,
                                                        0)
                                                )="Equipamento",
                                                INDEX(
                                                    Insumos!F:F,
                                                    MATCH(
                                                        A953&amp;B953,
                                                        Insumos!I:I,
                                                        0)
                                                ),
                                                0
                                            ),
                                            "Não encontrado"),
                                        IFERROR(
                                            INDEX(O:O,
                                                MATCH(
                                                    A953&amp;B953,AG:AG,
                                                    0)
                                            ),
                                            "Não encontrado")
                                    )</f>
        <v>0</v>
      </c>
      <c r="O953" s="72">
        <f>N953*G953/1</f>
        <v>0</v>
      </c>
      <c r="P953" s="72">
        <f>IF(
                        C953="INSUMO",
                                        IFERROR(
                                            IF(
                                                INDEX(
                                                    Insumos!C:C,
                                                    MATCH(
                                                        A953&amp;B953,
                                                        Insumos!I:I,
                                                        0)
                                                )="Transporte",
                                                INDEX(
                                                    Insumos!F:F,
                                                    MATCH(
                                                        A953&amp;B953,
                                                        Insumos!I:I,
                                                        0)
                                                ),
                                                0
                                            ),
                                            "Não encontrado"),
                                        IFERROR(
                                            INDEX(Q:Q,
                                                MATCH(
                                                    A953&amp;B953,AG:AG,
                                                    0)
                                            ),
                                            "Não encontrado")
                                    )</f>
        <v>0</v>
      </c>
      <c r="Q953" s="72">
        <f>P953*G953/1</f>
        <v>0</v>
      </c>
      <c r="R953" s="72">
        <f>IF(
                        C953="INSUMO",
                                        IFERROR(
                                            IF(
                                                INDEX(
                                                    Insumos!C:C,
                                                    MATCH(
                                                        A953&amp;B953,
                                                        Insumos!I:I,
                                                        0)
                                                )="Terceirizados",
                                                INDEX(
                                                    Insumos!F:F,
                                                    MATCH(
                                                        A953&amp;B953,
                                                        Insumos!I:I,
                                                        0)
                                                ),
                                                0
                                            ),
                                            "Não encontrado"),
                                        IFERROR(
                                            INDEX(S:S,
                                                MATCH(
                                                    A953&amp;B953,AG:AG,
                                                    0)
                                            ),
                                            "Não encontrado")
                                    )</f>
        <v>0</v>
      </c>
      <c r="S953" s="72">
        <f>R953*G953/1</f>
        <v>0</v>
      </c>
      <c r="T953" s="72">
        <f>IF(
                        C953="INSUMO",
                                        IFERROR(
                                            IF(
                                                INDEX(
                                                    Insumos!C:C,
                                                    MATCH(
                                                        A953&amp;B953,
                                                        Insumos!I:I,
                                                        0)
                                                )="Comissionamento",
                                                INDEX(
                                                    Insumos!F:F,
                                                    MATCH(
                                                        A953&amp;B953,
                                                        Insumos!I:I,
                                                        0)
                                                ),
                                                0
                                            ),
                                            "Não encontrado"),
                                        IFERROR(
                                            INDEX(U:U,
                                                MATCH(
                                                    A953&amp;B953,AG:AG,
                                                    0)
                                            ),
                                            "Não encontrado")
                                    )</f>
        <v>0</v>
      </c>
      <c r="U953" s="72">
        <f>T953*G953/1</f>
        <v>0</v>
      </c>
      <c r="V953" s="72">
        <f>IF(
                        C953="INSUMO",
                                        IFERROR(
                                            IF(
                                                INDEX(
                                                    Insumos!C:C,
                                                    MATCH(
                                                        A953&amp;B953,
                                                        Insumos!I:I,
                                                        0)
                                                )="Verba",
                                                INDEX(
                                                    Insumos!F:F,
                                                    MATCH(
                                                        A953&amp;B953,
                                                        Insumos!I:I,
                                                        0)
                                                ),
                                                0
                                            ),
                                            "Não encontrado"),
                                        IFERROR(
                                            INDEX(W:W,
                                                MATCH(
                                                    A953&amp;B953,AG:AG,
                                                    0)
                                            ),
                                            "Não encontrado")
                                    )</f>
        <v>0</v>
      </c>
      <c r="W953" s="72">
        <f>V953*G953/1</f>
        <v>0</v>
      </c>
      <c r="X953" s="72">
        <f>IF(
                        C953="INSUMO",
                                        IFERROR(
                                            IF(
                                                INDEX(
                                                    Insumos!C:C,
                                                    MATCH(
                                                        A953&amp;B953,
                                                        Insumos!I:I,
                                                        0)
                                                )="Outro",
                                                INDEX(
                                                    Insumos!F:F,
                                                    MATCH(
                                                        A953&amp;B953,
                                                        Insumos!I:I,
                                                        0)
                                                ),
                                                0
                                            ),
                                            "Não encontrado"),
                                        IFERROR(
                                            INDEX(Y:Y,
                                                MATCH(
                                                    A953&amp;B953,AG:AG,
                                                    0)
                                            ),
                                            "Não encontrado")
                                    )</f>
        <v>0</v>
      </c>
      <c r="Y953" s="72">
        <f>X953*G953/1</f>
        <v>0</v>
      </c>
      <c r="Z953" s="72">
        <f>IF(
                            C953="INSUMO",
                            IFERROR(
                                INDEX(
                                    Insumos!F:F,
                                    MATCH(
                                        A953&amp;B953,
                                        Insumos!I:I,
                                        0)
                                ),
                                "Não encontrado"),
                            IFERROR(
                                INDEX(AA:AA,
                                    MATCH(
                                        A953&amp;B953,AG:AG,
                                        0)
                                ),
                                "Não encontrado")
                        )</f>
        <v>40.06</v>
      </c>
      <c r="AA953" s="72">
        <f>G953*Z953</f>
        <v>1.4950392000000001</v>
      </c>
      <c r="AB953" s="73"/>
      <c r="AC953" s="73"/>
      <c r="AD953" s="70" t="s">
        <v>39</v>
      </c>
      <c r="AE953" s="74"/>
      <c r="AF953" s="74"/>
    </row>
    <row r="954" spans="1:33" x14ac:dyDescent="0.25">
      <c r="A954" s="136" t="s">
        <v>930</v>
      </c>
      <c r="B954" s="51" t="s">
        <v>38</v>
      </c>
      <c r="C954" s="52" t="s">
        <v>39</v>
      </c>
      <c r="D954" s="53" t="s">
        <v>40</v>
      </c>
      <c r="E954" s="53" t="s">
        <v>931</v>
      </c>
      <c r="F954" s="54" t="s">
        <v>90</v>
      </c>
      <c r="G954" s="55"/>
      <c r="H954" s="56"/>
      <c r="I954" s="56">
        <f>SUM(I955:I955)</f>
        <v>0</v>
      </c>
      <c r="J954" s="56"/>
      <c r="K954" s="56">
        <f>SUM(K955:K955)</f>
        <v>7.0759392000000004E-2</v>
      </c>
      <c r="L954" s="56"/>
      <c r="M954" s="56">
        <f>SUM(M955:M955)</f>
        <v>0</v>
      </c>
      <c r="N954" s="56"/>
      <c r="O954" s="56">
        <f>SUM(O955:O955)</f>
        <v>7.0759392000000004E-2</v>
      </c>
      <c r="P954" s="56"/>
      <c r="Q954" s="56">
        <f>SUM(Q955:Q955)</f>
        <v>0</v>
      </c>
      <c r="R954" s="56"/>
      <c r="S954" s="56">
        <f>SUM(S955:S955)</f>
        <v>0</v>
      </c>
      <c r="T954" s="56"/>
      <c r="U954" s="56">
        <f>SUM(U955:U955)</f>
        <v>0</v>
      </c>
      <c r="V954" s="56"/>
      <c r="W954" s="56">
        <f>SUM(W955:W955)</f>
        <v>0</v>
      </c>
      <c r="X954" s="56"/>
      <c r="Y954" s="56">
        <f>SUM(Y955:Y955)</f>
        <v>0</v>
      </c>
      <c r="Z954" s="56"/>
      <c r="AA954" s="56">
        <f>SUM(AA955:AA955)</f>
        <v>7.0759392000000004E-2</v>
      </c>
      <c r="AB954" s="57" t="s">
        <v>39</v>
      </c>
      <c r="AC954" s="57"/>
      <c r="AD954" s="53" t="s">
        <v>39</v>
      </c>
      <c r="AE954" s="58" t="s">
        <v>39</v>
      </c>
      <c r="AF954" s="58" t="s">
        <v>845</v>
      </c>
      <c r="AG954" t="str">
        <f>A954&amp;B954&amp;C954</f>
        <v>93278SINAPI</v>
      </c>
    </row>
    <row r="955" spans="1:33" x14ac:dyDescent="0.25">
      <c r="A955" s="137" t="s">
        <v>948</v>
      </c>
      <c r="B955" s="68" t="s">
        <v>38</v>
      </c>
      <c r="C955" s="69" t="s">
        <v>45</v>
      </c>
      <c r="D955" s="70" t="s">
        <v>40</v>
      </c>
      <c r="E955" s="70" t="s">
        <v>949</v>
      </c>
      <c r="F955" s="71" t="s">
        <v>78</v>
      </c>
      <c r="G955" s="71">
        <v>1.4800000000000001E-5</v>
      </c>
      <c r="H955" s="72">
        <f>IF(
                        C955="INSUMO",
                                        IFERROR(
                                            IF(
                                                INDEX(
                                                    Insumos!C:C,
                                                    MATCH(
                                                        A955&amp;B955,
                                                        Insumos!I:I,
                                                        0)
                                                )="Material",
                                                INDEX(
                                                    Insumos!F:F,
                                                    MATCH(
                                                        A955&amp;B955,
                                                        Insumos!I:I,
                                                        0)
                                                ),
                                                0
                                            ),
                                            "Não encontrado"),
                                        IFERROR(
                                            INDEX(I:I,
                                                MATCH(
                                                    A955&amp;B955,AG:AG,
                                                    0)
                                            ),
                                            "Não encontrado")
                                    )</f>
        <v>0</v>
      </c>
      <c r="I955" s="72">
        <f>H955*G955/1</f>
        <v>0</v>
      </c>
      <c r="J955" s="72">
        <f>T955 + N955 + L955 + X955 + R955 + P955 + V955</f>
        <v>4781.04</v>
      </c>
      <c r="K955" s="72">
        <f>U955 + O955 + M955 + Y955 + S955 + Q955 + W955</f>
        <v>7.0759392000000004E-2</v>
      </c>
      <c r="L955" s="72">
        <f>IF(
                        C955="INSUMO",
                                        IFERROR(
                                            IF(
                                                INDEX(
                                                    Insumos!C:C,
                                                    MATCH(
                                                        A955&amp;B955,
                                                        Insumos!I:I,
                                                        0)
                                                )="Mao_obra",
                                                INDEX(
                                                    Insumos!F:F,
                                                    MATCH(
                                                        A955&amp;B955,
                                                        Insumos!I:I,
                                                        0)
                                                ),
                                                0
                                            ),
                                            "Não encontrado"),
                                        IFERROR(
                                            INDEX(M:M,
                                                MATCH(
                                                    A955&amp;B955,AG:AG,
                                                    0)
                                            ),
                                            "Não encontrado")
                                    )</f>
        <v>0</v>
      </c>
      <c r="M955" s="72">
        <f>L955*G955/1</f>
        <v>0</v>
      </c>
      <c r="N955" s="72">
        <f>IF(
                        C955="INSUMO",
                                        IFERROR(
                                            IF(
                                                INDEX(
                                                    Insumos!C:C,
                                                    MATCH(
                                                        A955&amp;B955,
                                                        Insumos!I:I,
                                                        0)
                                                )="Equipamento",
                                                INDEX(
                                                    Insumos!F:F,
                                                    MATCH(
                                                        A955&amp;B955,
                                                        Insumos!I:I,
                                                        0)
                                                ),
                                                0
                                            ),
                                            "Não encontrado"),
                                        IFERROR(
                                            INDEX(O:O,
                                                MATCH(
                                                    A955&amp;B955,AG:AG,
                                                    0)
                                            ),
                                            "Não encontrado")
                                    )</f>
        <v>4781.04</v>
      </c>
      <c r="O955" s="72">
        <f>N955*G955/1</f>
        <v>7.0759392000000004E-2</v>
      </c>
      <c r="P955" s="72">
        <f>IF(
                        C955="INSUMO",
                                        IFERROR(
                                            IF(
                                                INDEX(
                                                    Insumos!C:C,
                                                    MATCH(
                                                        A955&amp;B955,
                                                        Insumos!I:I,
                                                        0)
                                                )="Transporte",
                                                INDEX(
                                                    Insumos!F:F,
                                                    MATCH(
                                                        A955&amp;B955,
                                                        Insumos!I:I,
                                                        0)
                                                ),
                                                0
                                            ),
                                            "Não encontrado"),
                                        IFERROR(
                                            INDEX(Q:Q,
                                                MATCH(
                                                    A955&amp;B955,AG:AG,
                                                    0)
                                            ),
                                            "Não encontrado")
                                    )</f>
        <v>0</v>
      </c>
      <c r="Q955" s="72">
        <f>P955*G955/1</f>
        <v>0</v>
      </c>
      <c r="R955" s="72">
        <f>IF(
                        C955="INSUMO",
                                        IFERROR(
                                            IF(
                                                INDEX(
                                                    Insumos!C:C,
                                                    MATCH(
                                                        A955&amp;B955,
                                                        Insumos!I:I,
                                                        0)
                                                )="Terceirizados",
                                                INDEX(
                                                    Insumos!F:F,
                                                    MATCH(
                                                        A955&amp;B955,
                                                        Insumos!I:I,
                                                        0)
                                                ),
                                                0
                                            ),
                                            "Não encontrado"),
                                        IFERROR(
                                            INDEX(S:S,
                                                MATCH(
                                                    A955&amp;B955,AG:AG,
                                                    0)
                                            ),
                                            "Não encontrado")
                                    )</f>
        <v>0</v>
      </c>
      <c r="S955" s="72">
        <f>R955*G955/1</f>
        <v>0</v>
      </c>
      <c r="T955" s="72">
        <f>IF(
                        C955="INSUMO",
                                        IFERROR(
                                            IF(
                                                INDEX(
                                                    Insumos!C:C,
                                                    MATCH(
                                                        A955&amp;B955,
                                                        Insumos!I:I,
                                                        0)
                                                )="Comissionamento",
                                                INDEX(
                                                    Insumos!F:F,
                                                    MATCH(
                                                        A955&amp;B955,
                                                        Insumos!I:I,
                                                        0)
                                                ),
                                                0
                                            ),
                                            "Não encontrado"),
                                        IFERROR(
                                            INDEX(U:U,
                                                MATCH(
                                                    A955&amp;B955,AG:AG,
                                                    0)
                                            ),
                                            "Não encontrado")
                                    )</f>
        <v>0</v>
      </c>
      <c r="U955" s="72">
        <f>T955*G955/1</f>
        <v>0</v>
      </c>
      <c r="V955" s="72">
        <f>IF(
                        C955="INSUMO",
                                        IFERROR(
                                            IF(
                                                INDEX(
                                                    Insumos!C:C,
                                                    MATCH(
                                                        A955&amp;B955,
                                                        Insumos!I:I,
                                                        0)
                                                )="Verba",
                                                INDEX(
                                                    Insumos!F:F,
                                                    MATCH(
                                                        A955&amp;B955,
                                                        Insumos!I:I,
                                                        0)
                                                ),
                                                0
                                            ),
                                            "Não encontrado"),
                                        IFERROR(
                                            INDEX(W:W,
                                                MATCH(
                                                    A955&amp;B955,AG:AG,
                                                    0)
                                            ),
                                            "Não encontrado")
                                    )</f>
        <v>0</v>
      </c>
      <c r="W955" s="72">
        <f>V955*G955/1</f>
        <v>0</v>
      </c>
      <c r="X955" s="72">
        <f>IF(
                        C955="INSUMO",
                                        IFERROR(
                                            IF(
                                                INDEX(
                                                    Insumos!C:C,
                                                    MATCH(
                                                        A955&amp;B955,
                                                        Insumos!I:I,
                                                        0)
                                                )="Outro",
                                                INDEX(
                                                    Insumos!F:F,
                                                    MATCH(
                                                        A955&amp;B955,
                                                        Insumos!I:I,
                                                        0)
                                                ),
                                                0
                                            ),
                                            "Não encontrado"),
                                        IFERROR(
                                            INDEX(Y:Y,
                                                MATCH(
                                                    A955&amp;B955,AG:AG,
                                                    0)
                                            ),
                                            "Não encontrado")
                                    )</f>
        <v>0</v>
      </c>
      <c r="Y955" s="72">
        <f>X955*G955/1</f>
        <v>0</v>
      </c>
      <c r="Z955" s="72">
        <f>IF(
                            C955="INSUMO",
                            IFERROR(
                                INDEX(
                                    Insumos!F:F,
                                    MATCH(
                                        A955&amp;B955,
                                        Insumos!I:I,
                                        0)
                                ),
                                "Não encontrado"),
                            IFERROR(
                                INDEX(AA:AA,
                                    MATCH(
                                        A955&amp;B955,AG:AG,
                                        0)
                                ),
                                "Não encontrado")
                        )</f>
        <v>4781.04</v>
      </c>
      <c r="AA955" s="72">
        <f>G955*Z955</f>
        <v>7.0759392000000004E-2</v>
      </c>
      <c r="AB955" s="73"/>
      <c r="AC955" s="73"/>
      <c r="AD955" s="70" t="s">
        <v>39</v>
      </c>
      <c r="AE955" s="74"/>
      <c r="AF955" s="74"/>
    </row>
    <row r="956" spans="1:33" x14ac:dyDescent="0.25">
      <c r="A956" s="136" t="s">
        <v>932</v>
      </c>
      <c r="B956" s="51" t="s">
        <v>38</v>
      </c>
      <c r="C956" s="52" t="s">
        <v>39</v>
      </c>
      <c r="D956" s="53" t="s">
        <v>40</v>
      </c>
      <c r="E956" s="53" t="s">
        <v>933</v>
      </c>
      <c r="F956" s="54" t="s">
        <v>90</v>
      </c>
      <c r="G956" s="55"/>
      <c r="H956" s="56"/>
      <c r="I956" s="56">
        <f>SUM(I957:I957)</f>
        <v>0</v>
      </c>
      <c r="J956" s="56"/>
      <c r="K956" s="56">
        <f>SUM(K957:K957)</f>
        <v>0.30598655999999996</v>
      </c>
      <c r="L956" s="56"/>
      <c r="M956" s="56">
        <f>SUM(M957:M957)</f>
        <v>0</v>
      </c>
      <c r="N956" s="56"/>
      <c r="O956" s="56">
        <f>SUM(O957:O957)</f>
        <v>0.30598655999999996</v>
      </c>
      <c r="P956" s="56"/>
      <c r="Q956" s="56">
        <f>SUM(Q957:Q957)</f>
        <v>0</v>
      </c>
      <c r="R956" s="56"/>
      <c r="S956" s="56">
        <f>SUM(S957:S957)</f>
        <v>0</v>
      </c>
      <c r="T956" s="56"/>
      <c r="U956" s="56">
        <f>SUM(U957:U957)</f>
        <v>0</v>
      </c>
      <c r="V956" s="56"/>
      <c r="W956" s="56">
        <f>SUM(W957:W957)</f>
        <v>0</v>
      </c>
      <c r="X956" s="56"/>
      <c r="Y956" s="56">
        <f>SUM(Y957:Y957)</f>
        <v>0</v>
      </c>
      <c r="Z956" s="56"/>
      <c r="AA956" s="56">
        <f>SUM(AA957:AA957)</f>
        <v>0.30598655999999996</v>
      </c>
      <c r="AB956" s="57" t="s">
        <v>39</v>
      </c>
      <c r="AC956" s="57"/>
      <c r="AD956" s="53" t="s">
        <v>39</v>
      </c>
      <c r="AE956" s="58" t="s">
        <v>39</v>
      </c>
      <c r="AF956" s="58" t="s">
        <v>845</v>
      </c>
      <c r="AG956" t="str">
        <f>A956&amp;B956&amp;C956</f>
        <v>93277SINAPI</v>
      </c>
    </row>
    <row r="957" spans="1:33" x14ac:dyDescent="0.25">
      <c r="A957" s="137" t="s">
        <v>948</v>
      </c>
      <c r="B957" s="68" t="s">
        <v>38</v>
      </c>
      <c r="C957" s="69" t="s">
        <v>45</v>
      </c>
      <c r="D957" s="70" t="s">
        <v>40</v>
      </c>
      <c r="E957" s="70" t="s">
        <v>949</v>
      </c>
      <c r="F957" s="71" t="s">
        <v>78</v>
      </c>
      <c r="G957" s="71">
        <v>6.3999999999999997E-5</v>
      </c>
      <c r="H957" s="72">
        <f>IF(
                        C957="INSUMO",
                                        IFERROR(
                                            IF(
                                                INDEX(
                                                    Insumos!C:C,
                                                    MATCH(
                                                        A957&amp;B957,
                                                        Insumos!I:I,
                                                        0)
                                                )="Material",
                                                INDEX(
                                                    Insumos!F:F,
                                                    MATCH(
                                                        A957&amp;B957,
                                                        Insumos!I:I,
                                                        0)
                                                ),
                                                0
                                            ),
                                            "Não encontrado"),
                                        IFERROR(
                                            INDEX(I:I,
                                                MATCH(
                                                    A957&amp;B957,AG:AG,
                                                    0)
                                            ),
                                            "Não encontrado")
                                    )</f>
        <v>0</v>
      </c>
      <c r="I957" s="72">
        <f>H957*G957/1</f>
        <v>0</v>
      </c>
      <c r="J957" s="72">
        <f>T957 + N957 + L957 + X957 + R957 + P957 + V957</f>
        <v>4781.04</v>
      </c>
      <c r="K957" s="72">
        <f>U957 + O957 + M957 + Y957 + S957 + Q957 + W957</f>
        <v>0.30598655999999996</v>
      </c>
      <c r="L957" s="72">
        <f>IF(
                        C957="INSUMO",
                                        IFERROR(
                                            IF(
                                                INDEX(
                                                    Insumos!C:C,
                                                    MATCH(
                                                        A957&amp;B957,
                                                        Insumos!I:I,
                                                        0)
                                                )="Mao_obra",
                                                INDEX(
                                                    Insumos!F:F,
                                                    MATCH(
                                                        A957&amp;B957,
                                                        Insumos!I:I,
                                                        0)
                                                ),
                                                0
                                            ),
                                            "Não encontrado"),
                                        IFERROR(
                                            INDEX(M:M,
                                                MATCH(
                                                    A957&amp;B957,AG:AG,
                                                    0)
                                            ),
                                            "Não encontrado")
                                    )</f>
        <v>0</v>
      </c>
      <c r="M957" s="72">
        <f>L957*G957/1</f>
        <v>0</v>
      </c>
      <c r="N957" s="72">
        <f>IF(
                        C957="INSUMO",
                                        IFERROR(
                                            IF(
                                                INDEX(
                                                    Insumos!C:C,
                                                    MATCH(
                                                        A957&amp;B957,
                                                        Insumos!I:I,
                                                        0)
                                                )="Equipamento",
                                                INDEX(
                                                    Insumos!F:F,
                                                    MATCH(
                                                        A957&amp;B957,
                                                        Insumos!I:I,
                                                        0)
                                                ),
                                                0
                                            ),
                                            "Não encontrado"),
                                        IFERROR(
                                            INDEX(O:O,
                                                MATCH(
                                                    A957&amp;B957,AG:AG,
                                                    0)
                                            ),
                                            "Não encontrado")
                                    )</f>
        <v>4781.04</v>
      </c>
      <c r="O957" s="72">
        <f>N957*G957/1</f>
        <v>0.30598655999999996</v>
      </c>
      <c r="P957" s="72">
        <f>IF(
                        C957="INSUMO",
                                        IFERROR(
                                            IF(
                                                INDEX(
                                                    Insumos!C:C,
                                                    MATCH(
                                                        A957&amp;B957,
                                                        Insumos!I:I,
                                                        0)
                                                )="Transporte",
                                                INDEX(
                                                    Insumos!F:F,
                                                    MATCH(
                                                        A957&amp;B957,
                                                        Insumos!I:I,
                                                        0)
                                                ),
                                                0
                                            ),
                                            "Não encontrado"),
                                        IFERROR(
                                            INDEX(Q:Q,
                                                MATCH(
                                                    A957&amp;B957,AG:AG,
                                                    0)
                                            ),
                                            "Não encontrado")
                                    )</f>
        <v>0</v>
      </c>
      <c r="Q957" s="72">
        <f>P957*G957/1</f>
        <v>0</v>
      </c>
      <c r="R957" s="72">
        <f>IF(
                        C957="INSUMO",
                                        IFERROR(
                                            IF(
                                                INDEX(
                                                    Insumos!C:C,
                                                    MATCH(
                                                        A957&amp;B957,
                                                        Insumos!I:I,
                                                        0)
                                                )="Terceirizados",
                                                INDEX(
                                                    Insumos!F:F,
                                                    MATCH(
                                                        A957&amp;B957,
                                                        Insumos!I:I,
                                                        0)
                                                ),
                                                0
                                            ),
                                            "Não encontrado"),
                                        IFERROR(
                                            INDEX(S:S,
                                                MATCH(
                                                    A957&amp;B957,AG:AG,
                                                    0)
                                            ),
                                            "Não encontrado")
                                    )</f>
        <v>0</v>
      </c>
      <c r="S957" s="72">
        <f>R957*G957/1</f>
        <v>0</v>
      </c>
      <c r="T957" s="72">
        <f>IF(
                        C957="INSUMO",
                                        IFERROR(
                                            IF(
                                                INDEX(
                                                    Insumos!C:C,
                                                    MATCH(
                                                        A957&amp;B957,
                                                        Insumos!I:I,
                                                        0)
                                                )="Comissionamento",
                                                INDEX(
                                                    Insumos!F:F,
                                                    MATCH(
                                                        A957&amp;B957,
                                                        Insumos!I:I,
                                                        0)
                                                ),
                                                0
                                            ),
                                            "Não encontrado"),
                                        IFERROR(
                                            INDEX(U:U,
                                                MATCH(
                                                    A957&amp;B957,AG:AG,
                                                    0)
                                            ),
                                            "Não encontrado")
                                    )</f>
        <v>0</v>
      </c>
      <c r="U957" s="72">
        <f>T957*G957/1</f>
        <v>0</v>
      </c>
      <c r="V957" s="72">
        <f>IF(
                        C957="INSUMO",
                                        IFERROR(
                                            IF(
                                                INDEX(
                                                    Insumos!C:C,
                                                    MATCH(
                                                        A957&amp;B957,
                                                        Insumos!I:I,
                                                        0)
                                                )="Verba",
                                                INDEX(
                                                    Insumos!F:F,
                                                    MATCH(
                                                        A957&amp;B957,
                                                        Insumos!I:I,
                                                        0)
                                                ),
                                                0
                                            ),
                                            "Não encontrado"),
                                        IFERROR(
                                            INDEX(W:W,
                                                MATCH(
                                                    A957&amp;B957,AG:AG,
                                                    0)
                                            ),
                                            "Não encontrado")
                                    )</f>
        <v>0</v>
      </c>
      <c r="W957" s="72">
        <f>V957*G957/1</f>
        <v>0</v>
      </c>
      <c r="X957" s="72">
        <f>IF(
                        C957="INSUMO",
                                        IFERROR(
                                            IF(
                                                INDEX(
                                                    Insumos!C:C,
                                                    MATCH(
                                                        A957&amp;B957,
                                                        Insumos!I:I,
                                                        0)
                                                )="Outro",
                                                INDEX(
                                                    Insumos!F:F,
                                                    MATCH(
                                                        A957&amp;B957,
                                                        Insumos!I:I,
                                                        0)
                                                ),
                                                0
                                            ),
                                            "Não encontrado"),
                                        IFERROR(
                                            INDEX(Y:Y,
                                                MATCH(
                                                    A957&amp;B957,AG:AG,
                                                    0)
                                            ),
                                            "Não encontrado")
                                    )</f>
        <v>0</v>
      </c>
      <c r="Y957" s="72">
        <f>X957*G957/1</f>
        <v>0</v>
      </c>
      <c r="Z957" s="72">
        <f>IF(
                            C957="INSUMO",
                            IFERROR(
                                INDEX(
                                    Insumos!F:F,
                                    MATCH(
                                        A957&amp;B957,
                                        Insumos!I:I,
                                        0)
                                ),
                                "Não encontrado"),
                            IFERROR(
                                INDEX(AA:AA,
                                    MATCH(
                                        A957&amp;B957,AG:AG,
                                        0)
                                ),
                                "Não encontrado")
                        )</f>
        <v>4781.04</v>
      </c>
      <c r="AA957" s="72">
        <f>G957*Z957</f>
        <v>0.30598655999999996</v>
      </c>
      <c r="AB957" s="73"/>
      <c r="AC957" s="73"/>
      <c r="AD957" s="70" t="s">
        <v>39</v>
      </c>
      <c r="AE957" s="74"/>
      <c r="AF957" s="74"/>
    </row>
    <row r="958" spans="1:33" x14ac:dyDescent="0.25">
      <c r="A958" s="136" t="s">
        <v>934</v>
      </c>
      <c r="B958" s="51" t="s">
        <v>38</v>
      </c>
      <c r="C958" s="52" t="s">
        <v>39</v>
      </c>
      <c r="D958" s="53" t="s">
        <v>40</v>
      </c>
      <c r="E958" s="53" t="s">
        <v>935</v>
      </c>
      <c r="F958" s="54" t="s">
        <v>90</v>
      </c>
      <c r="G958" s="55"/>
      <c r="H958" s="56"/>
      <c r="I958" s="56">
        <f>SUM(I959:I966)</f>
        <v>0</v>
      </c>
      <c r="J958" s="56"/>
      <c r="K958" s="56">
        <f>SUM(K959:K966)</f>
        <v>40.695049500000003</v>
      </c>
      <c r="L958" s="56"/>
      <c r="M958" s="56">
        <f>SUM(M959:M966)</f>
        <v>36.945049500000003</v>
      </c>
      <c r="N958" s="56"/>
      <c r="O958" s="56">
        <f>SUM(O959:O966)</f>
        <v>0</v>
      </c>
      <c r="P958" s="56"/>
      <c r="Q958" s="56">
        <f>SUM(Q959:Q966)</f>
        <v>0</v>
      </c>
      <c r="R958" s="56"/>
      <c r="S958" s="56">
        <f>SUM(S959:S966)</f>
        <v>0</v>
      </c>
      <c r="T958" s="56"/>
      <c r="U958" s="56">
        <f>SUM(U959:U966)</f>
        <v>0</v>
      </c>
      <c r="V958" s="56"/>
      <c r="W958" s="56">
        <f>SUM(W959:W966)</f>
        <v>0</v>
      </c>
      <c r="X958" s="56"/>
      <c r="Y958" s="56">
        <f>SUM(Y959:Y966)</f>
        <v>3.7499999999999996</v>
      </c>
      <c r="Z958" s="56"/>
      <c r="AA958" s="56">
        <f>SUM(AA959:AA966)</f>
        <v>40.695049500000003</v>
      </c>
      <c r="AB958" s="57" t="s">
        <v>39</v>
      </c>
      <c r="AC958" s="57"/>
      <c r="AD958" s="53" t="s">
        <v>39</v>
      </c>
      <c r="AE958" s="58" t="s">
        <v>39</v>
      </c>
      <c r="AF958" s="58" t="s">
        <v>43</v>
      </c>
      <c r="AG958" t="str">
        <f>A958&amp;B958&amp;C958</f>
        <v>88295SINAPI</v>
      </c>
    </row>
    <row r="959" spans="1:33" x14ac:dyDescent="0.25">
      <c r="A959" s="137" t="s">
        <v>950</v>
      </c>
      <c r="B959" s="68" t="s">
        <v>38</v>
      </c>
      <c r="C959" s="69" t="s">
        <v>86</v>
      </c>
      <c r="D959" s="70" t="s">
        <v>40</v>
      </c>
      <c r="E959" s="70" t="s">
        <v>951</v>
      </c>
      <c r="F959" s="71" t="s">
        <v>90</v>
      </c>
      <c r="G959" s="71">
        <v>1</v>
      </c>
      <c r="H959" s="72">
        <f>IF(
                        C959="INSUMO",
                                        IFERROR(
                                            IF(
                                                INDEX(
                                                    Insumos!C:C,
                                                    MATCH(
                                                        A959&amp;B959,
                                                        Insumos!I:I,
                                                        0)
                                                )="Material",
                                                INDEX(
                                                    Insumos!F:F,
                                                    MATCH(
                                                        A959&amp;B959,
                                                        Insumos!I:I,
                                                        0)
                                                ),
                                                0
                                            ),
                                            "Não encontrado"),
                                        IFERROR(
                                            INDEX(I:I,
                                                MATCH(
                                                    A959&amp;B959,AG:AG,
                                                    0)
                                            ),
                                            "Não encontrado")
                                    )</f>
        <v>0</v>
      </c>
      <c r="I959" s="72">
        <f t="shared" ref="I959:I966" si="548">H959*G959/1</f>
        <v>0</v>
      </c>
      <c r="J959" s="72">
        <f t="shared" ref="J959:K966" si="549">T959 + N959 + L959 + X959 + R959 + P959 + V959</f>
        <v>0.59504950000000001</v>
      </c>
      <c r="K959" s="72">
        <f t="shared" si="549"/>
        <v>0.59504950000000001</v>
      </c>
      <c r="L959" s="72">
        <f>IF(
                        C959="INSUMO",
                                        IFERROR(
                                            IF(
                                                INDEX(
                                                    Insumos!C:C,
                                                    MATCH(
                                                        A959&amp;B959,
                                                        Insumos!I:I,
                                                        0)
                                                )="Mao_obra",
                                                INDEX(
                                                    Insumos!F:F,
                                                    MATCH(
                                                        A959&amp;B959,
                                                        Insumos!I:I,
                                                        0)
                                                ),
                                                0
                                            ),
                                            "Não encontrado"),
                                        IFERROR(
                                            INDEX(M:M,
                                                MATCH(
                                                    A959&amp;B959,AG:AG,
                                                    0)
                                            ),
                                            "Não encontrado")
                                    )</f>
        <v>0.59504950000000001</v>
      </c>
      <c r="M959" s="72">
        <f t="shared" ref="M959:M966" si="550">L959*G959/1</f>
        <v>0.59504950000000001</v>
      </c>
      <c r="N959" s="72">
        <f>IF(
                        C959="INSUMO",
                                        IFERROR(
                                            IF(
                                                INDEX(
                                                    Insumos!C:C,
                                                    MATCH(
                                                        A959&amp;B959,
                                                        Insumos!I:I,
                                                        0)
                                                )="Equipamento",
                                                INDEX(
                                                    Insumos!F:F,
                                                    MATCH(
                                                        A959&amp;B959,
                                                        Insumos!I:I,
                                                        0)
                                                ),
                                                0
                                            ),
                                            "Não encontrado"),
                                        IFERROR(
                                            INDEX(O:O,
                                                MATCH(
                                                    A959&amp;B959,AG:AG,
                                                    0)
                                            ),
                                            "Não encontrado")
                                    )</f>
        <v>0</v>
      </c>
      <c r="O959" s="72">
        <f t="shared" ref="O959:O966" si="551">N959*G959/1</f>
        <v>0</v>
      </c>
      <c r="P959" s="72">
        <f>IF(
                        C959="INSUMO",
                                        IFERROR(
                                            IF(
                                                INDEX(
                                                    Insumos!C:C,
                                                    MATCH(
                                                        A959&amp;B959,
                                                        Insumos!I:I,
                                                        0)
                                                )="Transporte",
                                                INDEX(
                                                    Insumos!F:F,
                                                    MATCH(
                                                        A959&amp;B959,
                                                        Insumos!I:I,
                                                        0)
                                                ),
                                                0
                                            ),
                                            "Não encontrado"),
                                        IFERROR(
                                            INDEX(Q:Q,
                                                MATCH(
                                                    A959&amp;B959,AG:AG,
                                                    0)
                                            ),
                                            "Não encontrado")
                                    )</f>
        <v>0</v>
      </c>
      <c r="Q959" s="72">
        <f t="shared" ref="Q959:Q966" si="552">P959*G959/1</f>
        <v>0</v>
      </c>
      <c r="R959" s="72">
        <f>IF(
                        C959="INSUMO",
                                        IFERROR(
                                            IF(
                                                INDEX(
                                                    Insumos!C:C,
                                                    MATCH(
                                                        A959&amp;B959,
                                                        Insumos!I:I,
                                                        0)
                                                )="Terceirizados",
                                                INDEX(
                                                    Insumos!F:F,
                                                    MATCH(
                                                        A959&amp;B959,
                                                        Insumos!I:I,
                                                        0)
                                                ),
                                                0
                                            ),
                                            "Não encontrado"),
                                        IFERROR(
                                            INDEX(S:S,
                                                MATCH(
                                                    A959&amp;B959,AG:AG,
                                                    0)
                                            ),
                                            "Não encontrado")
                                    )</f>
        <v>0</v>
      </c>
      <c r="S959" s="72">
        <f t="shared" ref="S959:S966" si="553">R959*G959/1</f>
        <v>0</v>
      </c>
      <c r="T959" s="72">
        <f>IF(
                        C959="INSUMO",
                                        IFERROR(
                                            IF(
                                                INDEX(
                                                    Insumos!C:C,
                                                    MATCH(
                                                        A959&amp;B959,
                                                        Insumos!I:I,
                                                        0)
                                                )="Comissionamento",
                                                INDEX(
                                                    Insumos!F:F,
                                                    MATCH(
                                                        A959&amp;B959,
                                                        Insumos!I:I,
                                                        0)
                                                ),
                                                0
                                            ),
                                            "Não encontrado"),
                                        IFERROR(
                                            INDEX(U:U,
                                                MATCH(
                                                    A959&amp;B959,AG:AG,
                                                    0)
                                            ),
                                            "Não encontrado")
                                    )</f>
        <v>0</v>
      </c>
      <c r="U959" s="72">
        <f t="shared" ref="U959:U966" si="554">T959*G959/1</f>
        <v>0</v>
      </c>
      <c r="V959" s="72">
        <f>IF(
                        C959="INSUMO",
                                        IFERROR(
                                            IF(
                                                INDEX(
                                                    Insumos!C:C,
                                                    MATCH(
                                                        A959&amp;B959,
                                                        Insumos!I:I,
                                                        0)
                                                )="Verba",
                                                INDEX(
                                                    Insumos!F:F,
                                                    MATCH(
                                                        A959&amp;B959,
                                                        Insumos!I:I,
                                                        0)
                                                ),
                                                0
                                            ),
                                            "Não encontrado"),
                                        IFERROR(
                                            INDEX(W:W,
                                                MATCH(
                                                    A959&amp;B959,AG:AG,
                                                    0)
                                            ),
                                            "Não encontrado")
                                    )</f>
        <v>0</v>
      </c>
      <c r="W959" s="72">
        <f t="shared" ref="W959:W966" si="555">V959*G959/1</f>
        <v>0</v>
      </c>
      <c r="X959" s="72">
        <f>IF(
                        C959="INSUMO",
                                        IFERROR(
                                            IF(
                                                INDEX(
                                                    Insumos!C:C,
                                                    MATCH(
                                                        A959&amp;B959,
                                                        Insumos!I:I,
                                                        0)
                                                )="Outro",
                                                INDEX(
                                                    Insumos!F:F,
                                                    MATCH(
                                                        A959&amp;B959,
                                                        Insumos!I:I,
                                                        0)
                                                ),
                                                0
                                            ),
                                            "Não encontrado"),
                                        IFERROR(
                                            INDEX(Y:Y,
                                                MATCH(
                                                    A959&amp;B959,AG:AG,
                                                    0)
                                            ),
                                            "Não encontrado")
                                    )</f>
        <v>0</v>
      </c>
      <c r="Y959" s="72">
        <f t="shared" ref="Y959:Y966" si="556">X959*G959/1</f>
        <v>0</v>
      </c>
      <c r="Z959" s="72">
        <f>IF(
                            C959="INSUMO",
                            IFERROR(
                                INDEX(
                                    Insumos!F:F,
                                    MATCH(
                                        A959&amp;B959,
                                        Insumos!I:I,
                                        0)
                                ),
                                "Não encontrado"),
                            IFERROR(
                                INDEX(AA:AA,
                                    MATCH(
                                        A959&amp;B959,AG:AG,
                                        0)
                                ),
                                "Não encontrado")
                        )</f>
        <v>0.59504950000000001</v>
      </c>
      <c r="AA959" s="72">
        <f t="shared" ref="AA959:AA966" si="557">G959*Z959</f>
        <v>0.59504950000000001</v>
      </c>
      <c r="AB959" s="73"/>
      <c r="AC959" s="73"/>
      <c r="AD959" s="70" t="s">
        <v>39</v>
      </c>
      <c r="AE959" s="74"/>
      <c r="AF959" s="74"/>
    </row>
    <row r="960" spans="1:33" x14ac:dyDescent="0.25">
      <c r="A960" s="138" t="s">
        <v>850</v>
      </c>
      <c r="B960" s="60" t="s">
        <v>38</v>
      </c>
      <c r="C960" s="61" t="s">
        <v>45</v>
      </c>
      <c r="D960" s="62" t="s">
        <v>40</v>
      </c>
      <c r="E960" s="62" t="s">
        <v>851</v>
      </c>
      <c r="F960" s="63" t="s">
        <v>90</v>
      </c>
      <c r="G960" s="63">
        <v>1</v>
      </c>
      <c r="H960" s="64">
        <f>IF(
                        C960="INSUMO",
                                        IFERROR(
                                            IF(
                                                INDEX(
                                                    Insumos!C:C,
                                                    MATCH(
                                                        A960&amp;B960,
                                                        Insumos!I:I,
                                                        0)
                                                )="Material",
                                                INDEX(
                                                    Insumos!F:F,
                                                    MATCH(
                                                        A960&amp;B960,
                                                        Insumos!I:I,
                                                        0)
                                                ),
                                                0
                                            ),
                                            "Não encontrado"),
                                        IFERROR(
                                            INDEX(I:I,
                                                MATCH(
                                                    A960&amp;B960,AG:AG,
                                                    0)
                                            ),
                                            "Não encontrado")
                                    )</f>
        <v>0</v>
      </c>
      <c r="I960" s="64">
        <f t="shared" si="548"/>
        <v>0</v>
      </c>
      <c r="J960" s="64">
        <f t="shared" si="549"/>
        <v>0.97</v>
      </c>
      <c r="K960" s="64">
        <f t="shared" si="549"/>
        <v>0.97</v>
      </c>
      <c r="L960" s="64">
        <f>IF(
                        C960="INSUMO",
                                        IFERROR(
                                            IF(
                                                INDEX(
                                                    Insumos!C:C,
                                                    MATCH(
                                                        A960&amp;B960,
                                                        Insumos!I:I,
                                                        0)
                                                )="Mao_obra",
                                                INDEX(
                                                    Insumos!F:F,
                                                    MATCH(
                                                        A960&amp;B960,
                                                        Insumos!I:I,
                                                        0)
                                                ),
                                                0
                                            ),
                                            "Não encontrado"),
                                        IFERROR(
                                            INDEX(M:M,
                                                MATCH(
                                                    A960&amp;B960,AG:AG,
                                                    0)
                                            ),
                                            "Não encontrado")
                                    )</f>
        <v>0</v>
      </c>
      <c r="M960" s="64">
        <f t="shared" si="550"/>
        <v>0</v>
      </c>
      <c r="N960" s="64">
        <f>IF(
                        C960="INSUMO",
                                        IFERROR(
                                            IF(
                                                INDEX(
                                                    Insumos!C:C,
                                                    MATCH(
                                                        A960&amp;B960,
                                                        Insumos!I:I,
                                                        0)
                                                )="Equipamento",
                                                INDEX(
                                                    Insumos!F:F,
                                                    MATCH(
                                                        A960&amp;B960,
                                                        Insumos!I:I,
                                                        0)
                                                ),
                                                0
                                            ),
                                            "Não encontrado"),
                                        IFERROR(
                                            INDEX(O:O,
                                                MATCH(
                                                    A960&amp;B960,AG:AG,
                                                    0)
                                            ),
                                            "Não encontrado")
                                    )</f>
        <v>0</v>
      </c>
      <c r="O960" s="64">
        <f t="shared" si="551"/>
        <v>0</v>
      </c>
      <c r="P960" s="64">
        <f>IF(
                        C960="INSUMO",
                                        IFERROR(
                                            IF(
                                                INDEX(
                                                    Insumos!C:C,
                                                    MATCH(
                                                        A960&amp;B960,
                                                        Insumos!I:I,
                                                        0)
                                                )="Transporte",
                                                INDEX(
                                                    Insumos!F:F,
                                                    MATCH(
                                                        A960&amp;B960,
                                                        Insumos!I:I,
                                                        0)
                                                ),
                                                0
                                            ),
                                            "Não encontrado"),
                                        IFERROR(
                                            INDEX(Q:Q,
                                                MATCH(
                                                    A960&amp;B960,AG:AG,
                                                    0)
                                            ),
                                            "Não encontrado")
                                    )</f>
        <v>0</v>
      </c>
      <c r="Q960" s="64">
        <f t="shared" si="552"/>
        <v>0</v>
      </c>
      <c r="R960" s="64">
        <f>IF(
                        C960="INSUMO",
                                        IFERROR(
                                            IF(
                                                INDEX(
                                                    Insumos!C:C,
                                                    MATCH(
                                                        A960&amp;B960,
                                                        Insumos!I:I,
                                                        0)
                                                )="Terceirizados",
                                                INDEX(
                                                    Insumos!F:F,
                                                    MATCH(
                                                        A960&amp;B960,
                                                        Insumos!I:I,
                                                        0)
                                                ),
                                                0
                                            ),
                                            "Não encontrado"),
                                        IFERROR(
                                            INDEX(S:S,
                                                MATCH(
                                                    A960&amp;B960,AG:AG,
                                                    0)
                                            ),
                                            "Não encontrado")
                                    )</f>
        <v>0</v>
      </c>
      <c r="S960" s="64">
        <f t="shared" si="553"/>
        <v>0</v>
      </c>
      <c r="T960" s="64">
        <f>IF(
                        C960="INSUMO",
                                        IFERROR(
                                            IF(
                                                INDEX(
                                                    Insumos!C:C,
                                                    MATCH(
                                                        A960&amp;B960,
                                                        Insumos!I:I,
                                                        0)
                                                )="Comissionamento",
                                                INDEX(
                                                    Insumos!F:F,
                                                    MATCH(
                                                        A960&amp;B960,
                                                        Insumos!I:I,
                                                        0)
                                                ),
                                                0
                                            ),
                                            "Não encontrado"),
                                        IFERROR(
                                            INDEX(U:U,
                                                MATCH(
                                                    A960&amp;B960,AG:AG,
                                                    0)
                                            ),
                                            "Não encontrado")
                                    )</f>
        <v>0</v>
      </c>
      <c r="U960" s="64">
        <f t="shared" si="554"/>
        <v>0</v>
      </c>
      <c r="V960" s="64">
        <f>IF(
                        C960="INSUMO",
                                        IFERROR(
                                            IF(
                                                INDEX(
                                                    Insumos!C:C,
                                                    MATCH(
                                                        A960&amp;B960,
                                                        Insumos!I:I,
                                                        0)
                                                )="Verba",
                                                INDEX(
                                                    Insumos!F:F,
                                                    MATCH(
                                                        A960&amp;B960,
                                                        Insumos!I:I,
                                                        0)
                                                ),
                                                0
                                            ),
                                            "Não encontrado"),
                                        IFERROR(
                                            INDEX(W:W,
                                                MATCH(
                                                    A960&amp;B960,AG:AG,
                                                    0)
                                            ),
                                            "Não encontrado")
                                    )</f>
        <v>0</v>
      </c>
      <c r="W960" s="64">
        <f t="shared" si="555"/>
        <v>0</v>
      </c>
      <c r="X960" s="64">
        <f>IF(
                        C960="INSUMO",
                                        IFERROR(
                                            IF(
                                                INDEX(
                                                    Insumos!C:C,
                                                    MATCH(
                                                        A960&amp;B960,
                                                        Insumos!I:I,
                                                        0)
                                                )="Outro",
                                                INDEX(
                                                    Insumos!F:F,
                                                    MATCH(
                                                        A960&amp;B960,
                                                        Insumos!I:I,
                                                        0)
                                                ),
                                                0
                                            ),
                                            "Não encontrado"),
                                        IFERROR(
                                            INDEX(Y:Y,
                                                MATCH(
                                                    A960&amp;B960,AG:AG,
                                                    0)
                                            ),
                                            "Não encontrado")
                                    )</f>
        <v>0.97</v>
      </c>
      <c r="Y960" s="64">
        <f t="shared" si="556"/>
        <v>0.97</v>
      </c>
      <c r="Z960" s="64">
        <f>IF(
                            C960="INSUMO",
                            IFERROR(
                                INDEX(
                                    Insumos!F:F,
                                    MATCH(
                                        A960&amp;B960,
                                        Insumos!I:I,
                                        0)
                                ),
                                "Não encontrado"),
                            IFERROR(
                                INDEX(AA:AA,
                                    MATCH(
                                        A960&amp;B960,AG:AG,
                                        0)
                                ),
                                "Não encontrado")
                        )</f>
        <v>0.97</v>
      </c>
      <c r="AA960" s="64">
        <f t="shared" si="557"/>
        <v>0.97</v>
      </c>
      <c r="AB960" s="65"/>
      <c r="AC960" s="65"/>
      <c r="AD960" s="62" t="s">
        <v>39</v>
      </c>
      <c r="AE960" s="66"/>
      <c r="AF960" s="66"/>
    </row>
    <row r="961" spans="1:33" x14ac:dyDescent="0.25">
      <c r="A961" s="137" t="s">
        <v>852</v>
      </c>
      <c r="B961" s="68" t="s">
        <v>38</v>
      </c>
      <c r="C961" s="69" t="s">
        <v>45</v>
      </c>
      <c r="D961" s="70" t="s">
        <v>40</v>
      </c>
      <c r="E961" s="70" t="s">
        <v>853</v>
      </c>
      <c r="F961" s="71" t="s">
        <v>90</v>
      </c>
      <c r="G961" s="71">
        <v>1</v>
      </c>
      <c r="H961" s="72">
        <f>IF(
                        C961="INSUMO",
                                        IFERROR(
                                            IF(
                                                INDEX(
                                                    Insumos!C:C,
                                                    MATCH(
                                                        A961&amp;B961,
                                                        Insumos!I:I,
                                                        0)
                                                )="Material",
                                                INDEX(
                                                    Insumos!F:F,
                                                    MATCH(
                                                        A961&amp;B961,
                                                        Insumos!I:I,
                                                        0)
                                                ),
                                                0
                                            ),
                                            "Não encontrado"),
                                        IFERROR(
                                            INDEX(I:I,
                                                MATCH(
                                                    A961&amp;B961,AG:AG,
                                                    0)
                                            ),
                                            "Não encontrado")
                                    )</f>
        <v>0</v>
      </c>
      <c r="I961" s="72">
        <f t="shared" si="548"/>
        <v>0</v>
      </c>
      <c r="J961" s="72">
        <f t="shared" si="549"/>
        <v>0.03</v>
      </c>
      <c r="K961" s="72">
        <f t="shared" si="549"/>
        <v>0.03</v>
      </c>
      <c r="L961" s="72">
        <f>IF(
                        C961="INSUMO",
                                        IFERROR(
                                            IF(
                                                INDEX(
                                                    Insumos!C:C,
                                                    MATCH(
                                                        A961&amp;B961,
                                                        Insumos!I:I,
                                                        0)
                                                )="Mao_obra",
                                                INDEX(
                                                    Insumos!F:F,
                                                    MATCH(
                                                        A961&amp;B961,
                                                        Insumos!I:I,
                                                        0)
                                                ),
                                                0
                                            ),
                                            "Não encontrado"),
                                        IFERROR(
                                            INDEX(M:M,
                                                MATCH(
                                                    A961&amp;B961,AG:AG,
                                                    0)
                                            ),
                                            "Não encontrado")
                                    )</f>
        <v>0</v>
      </c>
      <c r="M961" s="72">
        <f t="shared" si="550"/>
        <v>0</v>
      </c>
      <c r="N961" s="72">
        <f>IF(
                        C961="INSUMO",
                                        IFERROR(
                                            IF(
                                                INDEX(
                                                    Insumos!C:C,
                                                    MATCH(
                                                        A961&amp;B961,
                                                        Insumos!I:I,
                                                        0)
                                                )="Equipamento",
                                                INDEX(
                                                    Insumos!F:F,
                                                    MATCH(
                                                        A961&amp;B961,
                                                        Insumos!I:I,
                                                        0)
                                                ),
                                                0
                                            ),
                                            "Não encontrado"),
                                        IFERROR(
                                            INDEX(O:O,
                                                MATCH(
                                                    A961&amp;B961,AG:AG,
                                                    0)
                                            ),
                                            "Não encontrado")
                                    )</f>
        <v>0</v>
      </c>
      <c r="O961" s="72">
        <f t="shared" si="551"/>
        <v>0</v>
      </c>
      <c r="P961" s="72">
        <f>IF(
                        C961="INSUMO",
                                        IFERROR(
                                            IF(
                                                INDEX(
                                                    Insumos!C:C,
                                                    MATCH(
                                                        A961&amp;B961,
                                                        Insumos!I:I,
                                                        0)
                                                )="Transporte",
                                                INDEX(
                                                    Insumos!F:F,
                                                    MATCH(
                                                        A961&amp;B961,
                                                        Insumos!I:I,
                                                        0)
                                                ),
                                                0
                                            ),
                                            "Não encontrado"),
                                        IFERROR(
                                            INDEX(Q:Q,
                                                MATCH(
                                                    A961&amp;B961,AG:AG,
                                                    0)
                                            ),
                                            "Não encontrado")
                                    )</f>
        <v>0</v>
      </c>
      <c r="Q961" s="72">
        <f t="shared" si="552"/>
        <v>0</v>
      </c>
      <c r="R961" s="72">
        <f>IF(
                        C961="INSUMO",
                                        IFERROR(
                                            IF(
                                                INDEX(
                                                    Insumos!C:C,
                                                    MATCH(
                                                        A961&amp;B961,
                                                        Insumos!I:I,
                                                        0)
                                                )="Terceirizados",
                                                INDEX(
                                                    Insumos!F:F,
                                                    MATCH(
                                                        A961&amp;B961,
                                                        Insumos!I:I,
                                                        0)
                                                ),
                                                0
                                            ),
                                            "Não encontrado"),
                                        IFERROR(
                                            INDEX(S:S,
                                                MATCH(
                                                    A961&amp;B961,AG:AG,
                                                    0)
                                            ),
                                            "Não encontrado")
                                    )</f>
        <v>0</v>
      </c>
      <c r="S961" s="72">
        <f t="shared" si="553"/>
        <v>0</v>
      </c>
      <c r="T961" s="72">
        <f>IF(
                        C961="INSUMO",
                                        IFERROR(
                                            IF(
                                                INDEX(
                                                    Insumos!C:C,
                                                    MATCH(
                                                        A961&amp;B961,
                                                        Insumos!I:I,
                                                        0)
                                                )="Comissionamento",
                                                INDEX(
                                                    Insumos!F:F,
                                                    MATCH(
                                                        A961&amp;B961,
                                                        Insumos!I:I,
                                                        0)
                                                ),
                                                0
                                            ),
                                            "Não encontrado"),
                                        IFERROR(
                                            INDEX(U:U,
                                                MATCH(
                                                    A961&amp;B961,AG:AG,
                                                    0)
                                            ),
                                            "Não encontrado")
                                    )</f>
        <v>0</v>
      </c>
      <c r="U961" s="72">
        <f t="shared" si="554"/>
        <v>0</v>
      </c>
      <c r="V961" s="72">
        <f>IF(
                        C961="INSUMO",
                                        IFERROR(
                                            IF(
                                                INDEX(
                                                    Insumos!C:C,
                                                    MATCH(
                                                        A961&amp;B961,
                                                        Insumos!I:I,
                                                        0)
                                                )="Verba",
                                                INDEX(
                                                    Insumos!F:F,
                                                    MATCH(
                                                        A961&amp;B961,
                                                        Insumos!I:I,
                                                        0)
                                                ),
                                                0
                                            ),
                                            "Não encontrado"),
                                        IFERROR(
                                            INDEX(W:W,
                                                MATCH(
                                                    A961&amp;B961,AG:AG,
                                                    0)
                                            ),
                                            "Não encontrado")
                                    )</f>
        <v>0</v>
      </c>
      <c r="W961" s="72">
        <f t="shared" si="555"/>
        <v>0</v>
      </c>
      <c r="X961" s="72">
        <f>IF(
                        C961="INSUMO",
                                        IFERROR(
                                            IF(
                                                INDEX(
                                                    Insumos!C:C,
                                                    MATCH(
                                                        A961&amp;B961,
                                                        Insumos!I:I,
                                                        0)
                                                )="Outro",
                                                INDEX(
                                                    Insumos!F:F,
                                                    MATCH(
                                                        A961&amp;B961,
                                                        Insumos!I:I,
                                                        0)
                                                ),
                                                0
                                            ),
                                            "Não encontrado"),
                                        IFERROR(
                                            INDEX(Y:Y,
                                                MATCH(
                                                    A961&amp;B961,AG:AG,
                                                    0)
                                            ),
                                            "Não encontrado")
                                    )</f>
        <v>0.03</v>
      </c>
      <c r="Y961" s="72">
        <f t="shared" si="556"/>
        <v>0.03</v>
      </c>
      <c r="Z961" s="72">
        <f>IF(
                            C961="INSUMO",
                            IFERROR(
                                INDEX(
                                    Insumos!F:F,
                                    MATCH(
                                        A961&amp;B961,
                                        Insumos!I:I,
                                        0)
                                ),
                                "Não encontrado"),
                            IFERROR(
                                INDEX(AA:AA,
                                    MATCH(
                                        A961&amp;B961,AG:AG,
                                        0)
                                ),
                                "Não encontrado")
                        )</f>
        <v>0.03</v>
      </c>
      <c r="AA961" s="72">
        <f t="shared" si="557"/>
        <v>0.03</v>
      </c>
      <c r="AB961" s="73"/>
      <c r="AC961" s="73"/>
      <c r="AD961" s="70" t="s">
        <v>39</v>
      </c>
      <c r="AE961" s="74"/>
      <c r="AF961" s="74"/>
    </row>
    <row r="962" spans="1:33" x14ac:dyDescent="0.25">
      <c r="A962" s="138" t="s">
        <v>801</v>
      </c>
      <c r="B962" s="60" t="s">
        <v>38</v>
      </c>
      <c r="C962" s="61" t="s">
        <v>45</v>
      </c>
      <c r="D962" s="62" t="s">
        <v>40</v>
      </c>
      <c r="E962" s="62" t="s">
        <v>802</v>
      </c>
      <c r="F962" s="63" t="s">
        <v>90</v>
      </c>
      <c r="G962" s="63">
        <v>1</v>
      </c>
      <c r="H962" s="64">
        <f>IF(
                        C962="INSUMO",
                                        IFERROR(
                                            IF(
                                                INDEX(
                                                    Insumos!C:C,
                                                    MATCH(
                                                        A962&amp;B962,
                                                        Insumos!I:I,
                                                        0)
                                                )="Material",
                                                INDEX(
                                                    Insumos!F:F,
                                                    MATCH(
                                                        A962&amp;B962,
                                                        Insumos!I:I,
                                                        0)
                                                ),
                                                0
                                            ),
                                            "Não encontrado"),
                                        IFERROR(
                                            INDEX(I:I,
                                                MATCH(
                                                    A962&amp;B962,AG:AG,
                                                    0)
                                            ),
                                            "Não encontrado")
                                    )</f>
        <v>0</v>
      </c>
      <c r="I962" s="64">
        <f t="shared" si="548"/>
        <v>0</v>
      </c>
      <c r="J962" s="64">
        <f t="shared" si="549"/>
        <v>0.11</v>
      </c>
      <c r="K962" s="64">
        <f t="shared" si="549"/>
        <v>0.11</v>
      </c>
      <c r="L962" s="64">
        <f>IF(
                        C962="INSUMO",
                                        IFERROR(
                                            IF(
                                                INDEX(
                                                    Insumos!C:C,
                                                    MATCH(
                                                        A962&amp;B962,
                                                        Insumos!I:I,
                                                        0)
                                                )="Mao_obra",
                                                INDEX(
                                                    Insumos!F:F,
                                                    MATCH(
                                                        A962&amp;B962,
                                                        Insumos!I:I,
                                                        0)
                                                ),
                                                0
                                            ),
                                            "Não encontrado"),
                                        IFERROR(
                                            INDEX(M:M,
                                                MATCH(
                                                    A962&amp;B962,AG:AG,
                                                    0)
                                            ),
                                            "Não encontrado")
                                    )</f>
        <v>0</v>
      </c>
      <c r="M962" s="64">
        <f t="shared" si="550"/>
        <v>0</v>
      </c>
      <c r="N962" s="64">
        <f>IF(
                        C962="INSUMO",
                                        IFERROR(
                                            IF(
                                                INDEX(
                                                    Insumos!C:C,
                                                    MATCH(
                                                        A962&amp;B962,
                                                        Insumos!I:I,
                                                        0)
                                                )="Equipamento",
                                                INDEX(
                                                    Insumos!F:F,
                                                    MATCH(
                                                        A962&amp;B962,
                                                        Insumos!I:I,
                                                        0)
                                                ),
                                                0
                                            ),
                                            "Não encontrado"),
                                        IFERROR(
                                            INDEX(O:O,
                                                MATCH(
                                                    A962&amp;B962,AG:AG,
                                                    0)
                                            ),
                                            "Não encontrado")
                                    )</f>
        <v>0</v>
      </c>
      <c r="O962" s="64">
        <f t="shared" si="551"/>
        <v>0</v>
      </c>
      <c r="P962" s="64">
        <f>IF(
                        C962="INSUMO",
                                        IFERROR(
                                            IF(
                                                INDEX(
                                                    Insumos!C:C,
                                                    MATCH(
                                                        A962&amp;B962,
                                                        Insumos!I:I,
                                                        0)
                                                )="Transporte",
                                                INDEX(
                                                    Insumos!F:F,
                                                    MATCH(
                                                        A962&amp;B962,
                                                        Insumos!I:I,
                                                        0)
                                                ),
                                                0
                                            ),
                                            "Não encontrado"),
                                        IFERROR(
                                            INDEX(Q:Q,
                                                MATCH(
                                                    A962&amp;B962,AG:AG,
                                                    0)
                                            ),
                                            "Não encontrado")
                                    )</f>
        <v>0</v>
      </c>
      <c r="Q962" s="64">
        <f t="shared" si="552"/>
        <v>0</v>
      </c>
      <c r="R962" s="64">
        <f>IF(
                        C962="INSUMO",
                                        IFERROR(
                                            IF(
                                                INDEX(
                                                    Insumos!C:C,
                                                    MATCH(
                                                        A962&amp;B962,
                                                        Insumos!I:I,
                                                        0)
                                                )="Terceirizados",
                                                INDEX(
                                                    Insumos!F:F,
                                                    MATCH(
                                                        A962&amp;B962,
                                                        Insumos!I:I,
                                                        0)
                                                ),
                                                0
                                            ),
                                            "Não encontrado"),
                                        IFERROR(
                                            INDEX(S:S,
                                                MATCH(
                                                    A962&amp;B962,AG:AG,
                                                    0)
                                            ),
                                            "Não encontrado")
                                    )</f>
        <v>0</v>
      </c>
      <c r="S962" s="64">
        <f t="shared" si="553"/>
        <v>0</v>
      </c>
      <c r="T962" s="64">
        <f>IF(
                        C962="INSUMO",
                                        IFERROR(
                                            IF(
                                                INDEX(
                                                    Insumos!C:C,
                                                    MATCH(
                                                        A962&amp;B962,
                                                        Insumos!I:I,
                                                        0)
                                                )="Comissionamento",
                                                INDEX(
                                                    Insumos!F:F,
                                                    MATCH(
                                                        A962&amp;B962,
                                                        Insumos!I:I,
                                                        0)
                                                ),
                                                0
                                            ),
                                            "Não encontrado"),
                                        IFERROR(
                                            INDEX(U:U,
                                                MATCH(
                                                    A962&amp;B962,AG:AG,
                                                    0)
                                            ),
                                            "Não encontrado")
                                    )</f>
        <v>0</v>
      </c>
      <c r="U962" s="64">
        <f t="shared" si="554"/>
        <v>0</v>
      </c>
      <c r="V962" s="64">
        <f>IF(
                        C962="INSUMO",
                                        IFERROR(
                                            IF(
                                                INDEX(
                                                    Insumos!C:C,
                                                    MATCH(
                                                        A962&amp;B962,
                                                        Insumos!I:I,
                                                        0)
                                                )="Verba",
                                                INDEX(
                                                    Insumos!F:F,
                                                    MATCH(
                                                        A962&amp;B962,
                                                        Insumos!I:I,
                                                        0)
                                                ),
                                                0
                                            ),
                                            "Não encontrado"),
                                        IFERROR(
                                            INDEX(W:W,
                                                MATCH(
                                                    A962&amp;B962,AG:AG,
                                                    0)
                                            ),
                                            "Não encontrado")
                                    )</f>
        <v>0</v>
      </c>
      <c r="W962" s="64">
        <f t="shared" si="555"/>
        <v>0</v>
      </c>
      <c r="X962" s="64">
        <f>IF(
                        C962="INSUMO",
                                        IFERROR(
                                            IF(
                                                INDEX(
                                                    Insumos!C:C,
                                                    MATCH(
                                                        A962&amp;B962,
                                                        Insumos!I:I,
                                                        0)
                                                )="Outro",
                                                INDEX(
                                                    Insumos!F:F,
                                                    MATCH(
                                                        A962&amp;B962,
                                                        Insumos!I:I,
                                                        0)
                                                ),
                                                0
                                            ),
                                            "Não encontrado"),
                                        IFERROR(
                                            INDEX(Y:Y,
                                                MATCH(
                                                    A962&amp;B962,AG:AG,
                                                    0)
                                            ),
                                            "Não encontrado")
                                    )</f>
        <v>0.11</v>
      </c>
      <c r="Y962" s="64">
        <f t="shared" si="556"/>
        <v>0.11</v>
      </c>
      <c r="Z962" s="64">
        <f>IF(
                            C962="INSUMO",
                            IFERROR(
                                INDEX(
                                    Insumos!F:F,
                                    MATCH(
                                        A962&amp;B962,
                                        Insumos!I:I,
                                        0)
                                ),
                                "Não encontrado"),
                            IFERROR(
                                INDEX(AA:AA,
                                    MATCH(
                                        A962&amp;B962,AG:AG,
                                        0)
                                ),
                                "Não encontrado")
                        )</f>
        <v>0.11</v>
      </c>
      <c r="AA962" s="64">
        <f t="shared" si="557"/>
        <v>0.11</v>
      </c>
      <c r="AB962" s="65"/>
      <c r="AC962" s="65"/>
      <c r="AD962" s="62" t="s">
        <v>39</v>
      </c>
      <c r="AE962" s="66"/>
      <c r="AF962" s="66"/>
    </row>
    <row r="963" spans="1:33" x14ac:dyDescent="0.25">
      <c r="A963" s="137" t="s">
        <v>803</v>
      </c>
      <c r="B963" s="68" t="s">
        <v>38</v>
      </c>
      <c r="C963" s="69" t="s">
        <v>45</v>
      </c>
      <c r="D963" s="70" t="s">
        <v>40</v>
      </c>
      <c r="E963" s="70" t="s">
        <v>804</v>
      </c>
      <c r="F963" s="71" t="s">
        <v>90</v>
      </c>
      <c r="G963" s="71">
        <v>1</v>
      </c>
      <c r="H963" s="72">
        <f>IF(
                        C963="INSUMO",
                                        IFERROR(
                                            IF(
                                                INDEX(
                                                    Insumos!C:C,
                                                    MATCH(
                                                        A963&amp;B963,
                                                        Insumos!I:I,
                                                        0)
                                                )="Material",
                                                INDEX(
                                                    Insumos!F:F,
                                                    MATCH(
                                                        A963&amp;B963,
                                                        Insumos!I:I,
                                                        0)
                                                ),
                                                0
                                            ),
                                            "Não encontrado"),
                                        IFERROR(
                                            INDEX(I:I,
                                                MATCH(
                                                    A963&amp;B963,AG:AG,
                                                    0)
                                            ),
                                            "Não encontrado")
                                    )</f>
        <v>0</v>
      </c>
      <c r="I963" s="72">
        <f t="shared" si="548"/>
        <v>0</v>
      </c>
      <c r="J963" s="72">
        <f t="shared" si="549"/>
        <v>1.65</v>
      </c>
      <c r="K963" s="72">
        <f t="shared" si="549"/>
        <v>1.65</v>
      </c>
      <c r="L963" s="72">
        <f>IF(
                        C963="INSUMO",
                                        IFERROR(
                                            IF(
                                                INDEX(
                                                    Insumos!C:C,
                                                    MATCH(
                                                        A963&amp;B963,
                                                        Insumos!I:I,
                                                        0)
                                                )="Mao_obra",
                                                INDEX(
                                                    Insumos!F:F,
                                                    MATCH(
                                                        A963&amp;B963,
                                                        Insumos!I:I,
                                                        0)
                                                ),
                                                0
                                            ),
                                            "Não encontrado"),
                                        IFERROR(
                                            INDEX(M:M,
                                                MATCH(
                                                    A963&amp;B963,AG:AG,
                                                    0)
                                            ),
                                            "Não encontrado")
                                    )</f>
        <v>0</v>
      </c>
      <c r="M963" s="72">
        <f t="shared" si="550"/>
        <v>0</v>
      </c>
      <c r="N963" s="72">
        <f>IF(
                        C963="INSUMO",
                                        IFERROR(
                                            IF(
                                                INDEX(
                                                    Insumos!C:C,
                                                    MATCH(
                                                        A963&amp;B963,
                                                        Insumos!I:I,
                                                        0)
                                                )="Equipamento",
                                                INDEX(
                                                    Insumos!F:F,
                                                    MATCH(
                                                        A963&amp;B963,
                                                        Insumos!I:I,
                                                        0)
                                                ),
                                                0
                                            ),
                                            "Não encontrado"),
                                        IFERROR(
                                            INDEX(O:O,
                                                MATCH(
                                                    A963&amp;B963,AG:AG,
                                                    0)
                                            ),
                                            "Não encontrado")
                                    )</f>
        <v>0</v>
      </c>
      <c r="O963" s="72">
        <f t="shared" si="551"/>
        <v>0</v>
      </c>
      <c r="P963" s="72">
        <f>IF(
                        C963="INSUMO",
                                        IFERROR(
                                            IF(
                                                INDEX(
                                                    Insumos!C:C,
                                                    MATCH(
                                                        A963&amp;B963,
                                                        Insumos!I:I,
                                                        0)
                                                )="Transporte",
                                                INDEX(
                                                    Insumos!F:F,
                                                    MATCH(
                                                        A963&amp;B963,
                                                        Insumos!I:I,
                                                        0)
                                                ),
                                                0
                                            ),
                                            "Não encontrado"),
                                        IFERROR(
                                            INDEX(Q:Q,
                                                MATCH(
                                                    A963&amp;B963,AG:AG,
                                                    0)
                                            ),
                                            "Não encontrado")
                                    )</f>
        <v>0</v>
      </c>
      <c r="Q963" s="72">
        <f t="shared" si="552"/>
        <v>0</v>
      </c>
      <c r="R963" s="72">
        <f>IF(
                        C963="INSUMO",
                                        IFERROR(
                                            IF(
                                                INDEX(
                                                    Insumos!C:C,
                                                    MATCH(
                                                        A963&amp;B963,
                                                        Insumos!I:I,
                                                        0)
                                                )="Terceirizados",
                                                INDEX(
                                                    Insumos!F:F,
                                                    MATCH(
                                                        A963&amp;B963,
                                                        Insumos!I:I,
                                                        0)
                                                ),
                                                0
                                            ),
                                            "Não encontrado"),
                                        IFERROR(
                                            INDEX(S:S,
                                                MATCH(
                                                    A963&amp;B963,AG:AG,
                                                    0)
                                            ),
                                            "Não encontrado")
                                    )</f>
        <v>0</v>
      </c>
      <c r="S963" s="72">
        <f t="shared" si="553"/>
        <v>0</v>
      </c>
      <c r="T963" s="72">
        <f>IF(
                        C963="INSUMO",
                                        IFERROR(
                                            IF(
                                                INDEX(
                                                    Insumos!C:C,
                                                    MATCH(
                                                        A963&amp;B963,
                                                        Insumos!I:I,
                                                        0)
                                                )="Comissionamento",
                                                INDEX(
                                                    Insumos!F:F,
                                                    MATCH(
                                                        A963&amp;B963,
                                                        Insumos!I:I,
                                                        0)
                                                ),
                                                0
                                            ),
                                            "Não encontrado"),
                                        IFERROR(
                                            INDEX(U:U,
                                                MATCH(
                                                    A963&amp;B963,AG:AG,
                                                    0)
                                            ),
                                            "Não encontrado")
                                    )</f>
        <v>0</v>
      </c>
      <c r="U963" s="72">
        <f t="shared" si="554"/>
        <v>0</v>
      </c>
      <c r="V963" s="72">
        <f>IF(
                        C963="INSUMO",
                                        IFERROR(
                                            IF(
                                                INDEX(
                                                    Insumos!C:C,
                                                    MATCH(
                                                        A963&amp;B963,
                                                        Insumos!I:I,
                                                        0)
                                                )="Verba",
                                                INDEX(
                                                    Insumos!F:F,
                                                    MATCH(
                                                        A963&amp;B963,
                                                        Insumos!I:I,
                                                        0)
                                                ),
                                                0
                                            ),
                                            "Não encontrado"),
                                        IFERROR(
                                            INDEX(W:W,
                                                MATCH(
                                                    A963&amp;B963,AG:AG,
                                                    0)
                                            ),
                                            "Não encontrado")
                                    )</f>
        <v>0</v>
      </c>
      <c r="W963" s="72">
        <f t="shared" si="555"/>
        <v>0</v>
      </c>
      <c r="X963" s="72">
        <f>IF(
                        C963="INSUMO",
                                        IFERROR(
                                            IF(
                                                INDEX(
                                                    Insumos!C:C,
                                                    MATCH(
                                                        A963&amp;B963,
                                                        Insumos!I:I,
                                                        0)
                                                )="Outro",
                                                INDEX(
                                                    Insumos!F:F,
                                                    MATCH(
                                                        A963&amp;B963,
                                                        Insumos!I:I,
                                                        0)
                                                ),
                                                0
                                            ),
                                            "Não encontrado"),
                                        IFERROR(
                                            INDEX(Y:Y,
                                                MATCH(
                                                    A963&amp;B963,AG:AG,
                                                    0)
                                            ),
                                            "Não encontrado")
                                    )</f>
        <v>1.65</v>
      </c>
      <c r="Y963" s="72">
        <f t="shared" si="556"/>
        <v>1.65</v>
      </c>
      <c r="Z963" s="72">
        <f>IF(
                            C963="INSUMO",
                            IFERROR(
                                INDEX(
                                    Insumos!F:F,
                                    MATCH(
                                        A963&amp;B963,
                                        Insumos!I:I,
                                        0)
                                ),
                                "Não encontrado"),
                            IFERROR(
                                INDEX(AA:AA,
                                    MATCH(
                                        A963&amp;B963,AG:AG,
                                        0)
                                ),
                                "Não encontrado")
                        )</f>
        <v>1.65</v>
      </c>
      <c r="AA963" s="72">
        <f t="shared" si="557"/>
        <v>1.65</v>
      </c>
      <c r="AB963" s="73"/>
      <c r="AC963" s="73"/>
      <c r="AD963" s="70" t="s">
        <v>39</v>
      </c>
      <c r="AE963" s="74"/>
      <c r="AF963" s="74"/>
    </row>
    <row r="964" spans="1:33" x14ac:dyDescent="0.25">
      <c r="A964" s="138" t="s">
        <v>805</v>
      </c>
      <c r="B964" s="60" t="s">
        <v>38</v>
      </c>
      <c r="C964" s="61" t="s">
        <v>45</v>
      </c>
      <c r="D964" s="62" t="s">
        <v>40</v>
      </c>
      <c r="E964" s="62" t="s">
        <v>806</v>
      </c>
      <c r="F964" s="63" t="s">
        <v>90</v>
      </c>
      <c r="G964" s="63">
        <v>1</v>
      </c>
      <c r="H964" s="64">
        <f>IF(
                        C964="INSUMO",
                                        IFERROR(
                                            IF(
                                                INDEX(
                                                    Insumos!C:C,
                                                    MATCH(
                                                        A964&amp;B964,
                                                        Insumos!I:I,
                                                        0)
                                                )="Material",
                                                INDEX(
                                                    Insumos!F:F,
                                                    MATCH(
                                                        A964&amp;B964,
                                                        Insumos!I:I,
                                                        0)
                                                ),
                                                0
                                            ),
                                            "Não encontrado"),
                                        IFERROR(
                                            INDEX(I:I,
                                                MATCH(
                                                    A964&amp;B964,AG:AG,
                                                    0)
                                            ),
                                            "Não encontrado")
                                    )</f>
        <v>0</v>
      </c>
      <c r="I964" s="64">
        <f t="shared" si="548"/>
        <v>0</v>
      </c>
      <c r="J964" s="64">
        <f t="shared" si="549"/>
        <v>0.98</v>
      </c>
      <c r="K964" s="64">
        <f t="shared" si="549"/>
        <v>0.98</v>
      </c>
      <c r="L964" s="64">
        <f>IF(
                        C964="INSUMO",
                                        IFERROR(
                                            IF(
                                                INDEX(
                                                    Insumos!C:C,
                                                    MATCH(
                                                        A964&amp;B964,
                                                        Insumos!I:I,
                                                        0)
                                                )="Mao_obra",
                                                INDEX(
                                                    Insumos!F:F,
                                                    MATCH(
                                                        A964&amp;B964,
                                                        Insumos!I:I,
                                                        0)
                                                ),
                                                0
                                            ),
                                            "Não encontrado"),
                                        IFERROR(
                                            INDEX(M:M,
                                                MATCH(
                                                    A964&amp;B964,AG:AG,
                                                    0)
                                            ),
                                            "Não encontrado")
                                    )</f>
        <v>0</v>
      </c>
      <c r="M964" s="64">
        <f t="shared" si="550"/>
        <v>0</v>
      </c>
      <c r="N964" s="64">
        <f>IF(
                        C964="INSUMO",
                                        IFERROR(
                                            IF(
                                                INDEX(
                                                    Insumos!C:C,
                                                    MATCH(
                                                        A964&amp;B964,
                                                        Insumos!I:I,
                                                        0)
                                                )="Equipamento",
                                                INDEX(
                                                    Insumos!F:F,
                                                    MATCH(
                                                        A964&amp;B964,
                                                        Insumos!I:I,
                                                        0)
                                                ),
                                                0
                                            ),
                                            "Não encontrado"),
                                        IFERROR(
                                            INDEX(O:O,
                                                MATCH(
                                                    A964&amp;B964,AG:AG,
                                                    0)
                                            ),
                                            "Não encontrado")
                                    )</f>
        <v>0</v>
      </c>
      <c r="O964" s="64">
        <f t="shared" si="551"/>
        <v>0</v>
      </c>
      <c r="P964" s="64">
        <f>IF(
                        C964="INSUMO",
                                        IFERROR(
                                            IF(
                                                INDEX(
                                                    Insumos!C:C,
                                                    MATCH(
                                                        A964&amp;B964,
                                                        Insumos!I:I,
                                                        0)
                                                )="Transporte",
                                                INDEX(
                                                    Insumos!F:F,
                                                    MATCH(
                                                        A964&amp;B964,
                                                        Insumos!I:I,
                                                        0)
                                                ),
                                                0
                                            ),
                                            "Não encontrado"),
                                        IFERROR(
                                            INDEX(Q:Q,
                                                MATCH(
                                                    A964&amp;B964,AG:AG,
                                                    0)
                                            ),
                                            "Não encontrado")
                                    )</f>
        <v>0</v>
      </c>
      <c r="Q964" s="64">
        <f t="shared" si="552"/>
        <v>0</v>
      </c>
      <c r="R964" s="64">
        <f>IF(
                        C964="INSUMO",
                                        IFERROR(
                                            IF(
                                                INDEX(
                                                    Insumos!C:C,
                                                    MATCH(
                                                        A964&amp;B964,
                                                        Insumos!I:I,
                                                        0)
                                                )="Terceirizados",
                                                INDEX(
                                                    Insumos!F:F,
                                                    MATCH(
                                                        A964&amp;B964,
                                                        Insumos!I:I,
                                                        0)
                                                ),
                                                0
                                            ),
                                            "Não encontrado"),
                                        IFERROR(
                                            INDEX(S:S,
                                                MATCH(
                                                    A964&amp;B964,AG:AG,
                                                    0)
                                            ),
                                            "Não encontrado")
                                    )</f>
        <v>0</v>
      </c>
      <c r="S964" s="64">
        <f t="shared" si="553"/>
        <v>0</v>
      </c>
      <c r="T964" s="64">
        <f>IF(
                        C964="INSUMO",
                                        IFERROR(
                                            IF(
                                                INDEX(
                                                    Insumos!C:C,
                                                    MATCH(
                                                        A964&amp;B964,
                                                        Insumos!I:I,
                                                        0)
                                                )="Comissionamento",
                                                INDEX(
                                                    Insumos!F:F,
                                                    MATCH(
                                                        A964&amp;B964,
                                                        Insumos!I:I,
                                                        0)
                                                ),
                                                0
                                            ),
                                            "Não encontrado"),
                                        IFERROR(
                                            INDEX(U:U,
                                                MATCH(
                                                    A964&amp;B964,AG:AG,
                                                    0)
                                            ),
                                            "Não encontrado")
                                    )</f>
        <v>0</v>
      </c>
      <c r="U964" s="64">
        <f t="shared" si="554"/>
        <v>0</v>
      </c>
      <c r="V964" s="64">
        <f>IF(
                        C964="INSUMO",
                                        IFERROR(
                                            IF(
                                                INDEX(
                                                    Insumos!C:C,
                                                    MATCH(
                                                        A964&amp;B964,
                                                        Insumos!I:I,
                                                        0)
                                                )="Verba",
                                                INDEX(
                                                    Insumos!F:F,
                                                    MATCH(
                                                        A964&amp;B964,
                                                        Insumos!I:I,
                                                        0)
                                                ),
                                                0
                                            ),
                                            "Não encontrado"),
                                        IFERROR(
                                            INDEX(W:W,
                                                MATCH(
                                                    A964&amp;B964,AG:AG,
                                                    0)
                                            ),
                                            "Não encontrado")
                                    )</f>
        <v>0</v>
      </c>
      <c r="W964" s="64">
        <f t="shared" si="555"/>
        <v>0</v>
      </c>
      <c r="X964" s="64">
        <f>IF(
                        C964="INSUMO",
                                        IFERROR(
                                            IF(
                                                INDEX(
                                                    Insumos!C:C,
                                                    MATCH(
                                                        A964&amp;B964,
                                                        Insumos!I:I,
                                                        0)
                                                )="Outro",
                                                INDEX(
                                                    Insumos!F:F,
                                                    MATCH(
                                                        A964&amp;B964,
                                                        Insumos!I:I,
                                                        0)
                                                ),
                                                0
                                            ),
                                            "Não encontrado"),
                                        IFERROR(
                                            INDEX(Y:Y,
                                                MATCH(
                                                    A964&amp;B964,AG:AG,
                                                    0)
                                            ),
                                            "Não encontrado")
                                    )</f>
        <v>0.98</v>
      </c>
      <c r="Y964" s="64">
        <f t="shared" si="556"/>
        <v>0.98</v>
      </c>
      <c r="Z964" s="64">
        <f>IF(
                            C964="INSUMO",
                            IFERROR(
                                INDEX(
                                    Insumos!F:F,
                                    MATCH(
                                        A964&amp;B964,
                                        Insumos!I:I,
                                        0)
                                ),
                                "Não encontrado"),
                            IFERROR(
                                INDEX(AA:AA,
                                    MATCH(
                                        A964&amp;B964,AG:AG,
                                        0)
                                ),
                                "Não encontrado")
                        )</f>
        <v>0.98</v>
      </c>
      <c r="AA964" s="64">
        <f t="shared" si="557"/>
        <v>0.98</v>
      </c>
      <c r="AB964" s="65"/>
      <c r="AC964" s="65"/>
      <c r="AD964" s="62" t="s">
        <v>39</v>
      </c>
      <c r="AE964" s="66"/>
      <c r="AF964" s="66"/>
    </row>
    <row r="965" spans="1:33" x14ac:dyDescent="0.25">
      <c r="A965" s="137" t="s">
        <v>807</v>
      </c>
      <c r="B965" s="68" t="s">
        <v>38</v>
      </c>
      <c r="C965" s="69" t="s">
        <v>45</v>
      </c>
      <c r="D965" s="70" t="s">
        <v>40</v>
      </c>
      <c r="E965" s="70" t="s">
        <v>808</v>
      </c>
      <c r="F965" s="71" t="s">
        <v>90</v>
      </c>
      <c r="G965" s="71">
        <v>1</v>
      </c>
      <c r="H965" s="72">
        <f>IF(
                        C965="INSUMO",
                                        IFERROR(
                                            IF(
                                                INDEX(
                                                    Insumos!C:C,
                                                    MATCH(
                                                        A965&amp;B965,
                                                        Insumos!I:I,
                                                        0)
                                                )="Material",
                                                INDEX(
                                                    Insumos!F:F,
                                                    MATCH(
                                                        A965&amp;B965,
                                                        Insumos!I:I,
                                                        0)
                                                ),
                                                0
                                            ),
                                            "Não encontrado"),
                                        IFERROR(
                                            INDEX(I:I,
                                                MATCH(
                                                    A965&amp;B965,AG:AG,
                                                    0)
                                            ),
                                            "Não encontrado")
                                    )</f>
        <v>0</v>
      </c>
      <c r="I965" s="72">
        <f t="shared" si="548"/>
        <v>0</v>
      </c>
      <c r="J965" s="72">
        <f t="shared" si="549"/>
        <v>0.01</v>
      </c>
      <c r="K965" s="72">
        <f t="shared" si="549"/>
        <v>0.01</v>
      </c>
      <c r="L965" s="72">
        <f>IF(
                        C965="INSUMO",
                                        IFERROR(
                                            IF(
                                                INDEX(
                                                    Insumos!C:C,
                                                    MATCH(
                                                        A965&amp;B965,
                                                        Insumos!I:I,
                                                        0)
                                                )="Mao_obra",
                                                INDEX(
                                                    Insumos!F:F,
                                                    MATCH(
                                                        A965&amp;B965,
                                                        Insumos!I:I,
                                                        0)
                                                ),
                                                0
                                            ),
                                            "Não encontrado"),
                                        IFERROR(
                                            INDEX(M:M,
                                                MATCH(
                                                    A965&amp;B965,AG:AG,
                                                    0)
                                            ),
                                            "Não encontrado")
                                    )</f>
        <v>0</v>
      </c>
      <c r="M965" s="72">
        <f t="shared" si="550"/>
        <v>0</v>
      </c>
      <c r="N965" s="72">
        <f>IF(
                        C965="INSUMO",
                                        IFERROR(
                                            IF(
                                                INDEX(
                                                    Insumos!C:C,
                                                    MATCH(
                                                        A965&amp;B965,
                                                        Insumos!I:I,
                                                        0)
                                                )="Equipamento",
                                                INDEX(
                                                    Insumos!F:F,
                                                    MATCH(
                                                        A965&amp;B965,
                                                        Insumos!I:I,
                                                        0)
                                                ),
                                                0
                                            ),
                                            "Não encontrado"),
                                        IFERROR(
                                            INDEX(O:O,
                                                MATCH(
                                                    A965&amp;B965,AG:AG,
                                                    0)
                                            ),
                                            "Não encontrado")
                                    )</f>
        <v>0</v>
      </c>
      <c r="O965" s="72">
        <f t="shared" si="551"/>
        <v>0</v>
      </c>
      <c r="P965" s="72">
        <f>IF(
                        C965="INSUMO",
                                        IFERROR(
                                            IF(
                                                INDEX(
                                                    Insumos!C:C,
                                                    MATCH(
                                                        A965&amp;B965,
                                                        Insumos!I:I,
                                                        0)
                                                )="Transporte",
                                                INDEX(
                                                    Insumos!F:F,
                                                    MATCH(
                                                        A965&amp;B965,
                                                        Insumos!I:I,
                                                        0)
                                                ),
                                                0
                                            ),
                                            "Não encontrado"),
                                        IFERROR(
                                            INDEX(Q:Q,
                                                MATCH(
                                                    A965&amp;B965,AG:AG,
                                                    0)
                                            ),
                                            "Não encontrado")
                                    )</f>
        <v>0</v>
      </c>
      <c r="Q965" s="72">
        <f t="shared" si="552"/>
        <v>0</v>
      </c>
      <c r="R965" s="72">
        <f>IF(
                        C965="INSUMO",
                                        IFERROR(
                                            IF(
                                                INDEX(
                                                    Insumos!C:C,
                                                    MATCH(
                                                        A965&amp;B965,
                                                        Insumos!I:I,
                                                        0)
                                                )="Terceirizados",
                                                INDEX(
                                                    Insumos!F:F,
                                                    MATCH(
                                                        A965&amp;B965,
                                                        Insumos!I:I,
                                                        0)
                                                ),
                                                0
                                            ),
                                            "Não encontrado"),
                                        IFERROR(
                                            INDEX(S:S,
                                                MATCH(
                                                    A965&amp;B965,AG:AG,
                                                    0)
                                            ),
                                            "Não encontrado")
                                    )</f>
        <v>0</v>
      </c>
      <c r="S965" s="72">
        <f t="shared" si="553"/>
        <v>0</v>
      </c>
      <c r="T965" s="72">
        <f>IF(
                        C965="INSUMO",
                                        IFERROR(
                                            IF(
                                                INDEX(
                                                    Insumos!C:C,
                                                    MATCH(
                                                        A965&amp;B965,
                                                        Insumos!I:I,
                                                        0)
                                                )="Comissionamento",
                                                INDEX(
                                                    Insumos!F:F,
                                                    MATCH(
                                                        A965&amp;B965,
                                                        Insumos!I:I,
                                                        0)
                                                ),
                                                0
                                            ),
                                            "Não encontrado"),
                                        IFERROR(
                                            INDEX(U:U,
                                                MATCH(
                                                    A965&amp;B965,AG:AG,
                                                    0)
                                            ),
                                            "Não encontrado")
                                    )</f>
        <v>0</v>
      </c>
      <c r="U965" s="72">
        <f t="shared" si="554"/>
        <v>0</v>
      </c>
      <c r="V965" s="72">
        <f>IF(
                        C965="INSUMO",
                                        IFERROR(
                                            IF(
                                                INDEX(
                                                    Insumos!C:C,
                                                    MATCH(
                                                        A965&amp;B965,
                                                        Insumos!I:I,
                                                        0)
                                                )="Verba",
                                                INDEX(
                                                    Insumos!F:F,
                                                    MATCH(
                                                        A965&amp;B965,
                                                        Insumos!I:I,
                                                        0)
                                                ),
                                                0
                                            ),
                                            "Não encontrado"),
                                        IFERROR(
                                            INDEX(W:W,
                                                MATCH(
                                                    A965&amp;B965,AG:AG,
                                                    0)
                                            ),
                                            "Não encontrado")
                                    )</f>
        <v>0</v>
      </c>
      <c r="W965" s="72">
        <f t="shared" si="555"/>
        <v>0</v>
      </c>
      <c r="X965" s="72">
        <f>IF(
                        C965="INSUMO",
                                        IFERROR(
                                            IF(
                                                INDEX(
                                                    Insumos!C:C,
                                                    MATCH(
                                                        A965&amp;B965,
                                                        Insumos!I:I,
                                                        0)
                                                )="Outro",
                                                INDEX(
                                                    Insumos!F:F,
                                                    MATCH(
                                                        A965&amp;B965,
                                                        Insumos!I:I,
                                                        0)
                                                ),
                                                0
                                            ),
                                            "Não encontrado"),
                                        IFERROR(
                                            INDEX(Y:Y,
                                                MATCH(
                                                    A965&amp;B965,AG:AG,
                                                    0)
                                            ),
                                            "Não encontrado")
                                    )</f>
        <v>0.01</v>
      </c>
      <c r="Y965" s="72">
        <f t="shared" si="556"/>
        <v>0.01</v>
      </c>
      <c r="Z965" s="72">
        <f>IF(
                            C965="INSUMO",
                            IFERROR(
                                INDEX(
                                    Insumos!F:F,
                                    MATCH(
                                        A965&amp;B965,
                                        Insumos!I:I,
                                        0)
                                ),
                                "Não encontrado"),
                            IFERROR(
                                INDEX(AA:AA,
                                    MATCH(
                                        A965&amp;B965,AG:AG,
                                        0)
                                ),
                                "Não encontrado")
                        )</f>
        <v>0.01</v>
      </c>
      <c r="AA965" s="72">
        <f t="shared" si="557"/>
        <v>0.01</v>
      </c>
      <c r="AB965" s="73"/>
      <c r="AC965" s="73"/>
      <c r="AD965" s="70" t="s">
        <v>39</v>
      </c>
      <c r="AE965" s="74"/>
      <c r="AF965" s="74"/>
    </row>
    <row r="966" spans="1:33" x14ac:dyDescent="0.25">
      <c r="A966" s="138" t="s">
        <v>952</v>
      </c>
      <c r="B966" s="60" t="s">
        <v>38</v>
      </c>
      <c r="C966" s="61" t="s">
        <v>45</v>
      </c>
      <c r="D966" s="62" t="s">
        <v>40</v>
      </c>
      <c r="E966" s="62" t="s">
        <v>953</v>
      </c>
      <c r="F966" s="63" t="s">
        <v>90</v>
      </c>
      <c r="G966" s="63">
        <v>1</v>
      </c>
      <c r="H966" s="64">
        <f>IF(
                        C966="INSUMO",
                                        IFERROR(
                                            IF(
                                                INDEX(
                                                    Insumos!C:C,
                                                    MATCH(
                                                        A966&amp;B966,
                                                        Insumos!I:I,
                                                        0)
                                                )="Material",
                                                INDEX(
                                                    Insumos!F:F,
                                                    MATCH(
                                                        A966&amp;B966,
                                                        Insumos!I:I,
                                                        0)
                                                ),
                                                0
                                            ),
                                            "Não encontrado"),
                                        IFERROR(
                                            INDEX(I:I,
                                                MATCH(
                                                    A966&amp;B966,AG:AG,
                                                    0)
                                            ),
                                            "Não encontrado")
                                    )</f>
        <v>0</v>
      </c>
      <c r="I966" s="64">
        <f t="shared" si="548"/>
        <v>0</v>
      </c>
      <c r="J966" s="64">
        <f t="shared" si="549"/>
        <v>36.35</v>
      </c>
      <c r="K966" s="64">
        <f t="shared" si="549"/>
        <v>36.35</v>
      </c>
      <c r="L966" s="64">
        <f>IF(
                        C966="INSUMO",
                                        IFERROR(
                                            IF(
                                                INDEX(
                                                    Insumos!C:C,
                                                    MATCH(
                                                        A966&amp;B966,
                                                        Insumos!I:I,
                                                        0)
                                                )="Mao_obra",
                                                INDEX(
                                                    Insumos!F:F,
                                                    MATCH(
                                                        A966&amp;B966,
                                                        Insumos!I:I,
                                                        0)
                                                ),
                                                0
                                            ),
                                            "Não encontrado"),
                                        IFERROR(
                                            INDEX(M:M,
                                                MATCH(
                                                    A966&amp;B966,AG:AG,
                                                    0)
                                            ),
                                            "Não encontrado")
                                    )</f>
        <v>36.35</v>
      </c>
      <c r="M966" s="64">
        <f t="shared" si="550"/>
        <v>36.35</v>
      </c>
      <c r="N966" s="64">
        <f>IF(
                        C966="INSUMO",
                                        IFERROR(
                                            IF(
                                                INDEX(
                                                    Insumos!C:C,
                                                    MATCH(
                                                        A966&amp;B966,
                                                        Insumos!I:I,
                                                        0)
                                                )="Equipamento",
                                                INDEX(
                                                    Insumos!F:F,
                                                    MATCH(
                                                        A966&amp;B966,
                                                        Insumos!I:I,
                                                        0)
                                                ),
                                                0
                                            ),
                                            "Não encontrado"),
                                        IFERROR(
                                            INDEX(O:O,
                                                MATCH(
                                                    A966&amp;B966,AG:AG,
                                                    0)
                                            ),
                                            "Não encontrado")
                                    )</f>
        <v>0</v>
      </c>
      <c r="O966" s="64">
        <f t="shared" si="551"/>
        <v>0</v>
      </c>
      <c r="P966" s="64">
        <f>IF(
                        C966="INSUMO",
                                        IFERROR(
                                            IF(
                                                INDEX(
                                                    Insumos!C:C,
                                                    MATCH(
                                                        A966&amp;B966,
                                                        Insumos!I:I,
                                                        0)
                                                )="Transporte",
                                                INDEX(
                                                    Insumos!F:F,
                                                    MATCH(
                                                        A966&amp;B966,
                                                        Insumos!I:I,
                                                        0)
                                                ),
                                                0
                                            ),
                                            "Não encontrado"),
                                        IFERROR(
                                            INDEX(Q:Q,
                                                MATCH(
                                                    A966&amp;B966,AG:AG,
                                                    0)
                                            ),
                                            "Não encontrado")
                                    )</f>
        <v>0</v>
      </c>
      <c r="Q966" s="64">
        <f t="shared" si="552"/>
        <v>0</v>
      </c>
      <c r="R966" s="64">
        <f>IF(
                        C966="INSUMO",
                                        IFERROR(
                                            IF(
                                                INDEX(
                                                    Insumos!C:C,
                                                    MATCH(
                                                        A966&amp;B966,
                                                        Insumos!I:I,
                                                        0)
                                                )="Terceirizados",
                                                INDEX(
                                                    Insumos!F:F,
                                                    MATCH(
                                                        A966&amp;B966,
                                                        Insumos!I:I,
                                                        0)
                                                ),
                                                0
                                            ),
                                            "Não encontrado"),
                                        IFERROR(
                                            INDEX(S:S,
                                                MATCH(
                                                    A966&amp;B966,AG:AG,
                                                    0)
                                            ),
                                            "Não encontrado")
                                    )</f>
        <v>0</v>
      </c>
      <c r="S966" s="64">
        <f t="shared" si="553"/>
        <v>0</v>
      </c>
      <c r="T966" s="64">
        <f>IF(
                        C966="INSUMO",
                                        IFERROR(
                                            IF(
                                                INDEX(
                                                    Insumos!C:C,
                                                    MATCH(
                                                        A966&amp;B966,
                                                        Insumos!I:I,
                                                        0)
                                                )="Comissionamento",
                                                INDEX(
                                                    Insumos!F:F,
                                                    MATCH(
                                                        A966&amp;B966,
                                                        Insumos!I:I,
                                                        0)
                                                ),
                                                0
                                            ),
                                            "Não encontrado"),
                                        IFERROR(
                                            INDEX(U:U,
                                                MATCH(
                                                    A966&amp;B966,AG:AG,
                                                    0)
                                            ),
                                            "Não encontrado")
                                    )</f>
        <v>0</v>
      </c>
      <c r="U966" s="64">
        <f t="shared" si="554"/>
        <v>0</v>
      </c>
      <c r="V966" s="64">
        <f>IF(
                        C966="INSUMO",
                                        IFERROR(
                                            IF(
                                                INDEX(
                                                    Insumos!C:C,
                                                    MATCH(
                                                        A966&amp;B966,
                                                        Insumos!I:I,
                                                        0)
                                                )="Verba",
                                                INDEX(
                                                    Insumos!F:F,
                                                    MATCH(
                                                        A966&amp;B966,
                                                        Insumos!I:I,
                                                        0)
                                                ),
                                                0
                                            ),
                                            "Não encontrado"),
                                        IFERROR(
                                            INDEX(W:W,
                                                MATCH(
                                                    A966&amp;B966,AG:AG,
                                                    0)
                                            ),
                                            "Não encontrado")
                                    )</f>
        <v>0</v>
      </c>
      <c r="W966" s="64">
        <f t="shared" si="555"/>
        <v>0</v>
      </c>
      <c r="X966" s="64">
        <f>IF(
                        C966="INSUMO",
                                        IFERROR(
                                            IF(
                                                INDEX(
                                                    Insumos!C:C,
                                                    MATCH(
                                                        A966&amp;B966,
                                                        Insumos!I:I,
                                                        0)
                                                )="Outro",
                                                INDEX(
                                                    Insumos!F:F,
                                                    MATCH(
                                                        A966&amp;B966,
                                                        Insumos!I:I,
                                                        0)
                                                ),
                                                0
                                            ),
                                            "Não encontrado"),
                                        IFERROR(
                                            INDEX(Y:Y,
                                                MATCH(
                                                    A966&amp;B966,AG:AG,
                                                    0)
                                            ),
                                            "Não encontrado")
                                    )</f>
        <v>0</v>
      </c>
      <c r="Y966" s="64">
        <f t="shared" si="556"/>
        <v>0</v>
      </c>
      <c r="Z966" s="64">
        <f>IF(
                            C966="INSUMO",
                            IFERROR(
                                INDEX(
                                    Insumos!F:F,
                                    MATCH(
                                        A966&amp;B966,
                                        Insumos!I:I,
                                        0)
                                ),
                                "Não encontrado"),
                            IFERROR(
                                INDEX(AA:AA,
                                    MATCH(
                                        A966&amp;B966,AG:AG,
                                        0)
                                ),
                                "Não encontrado")
                        )</f>
        <v>36.35</v>
      </c>
      <c r="AA966" s="64">
        <f t="shared" si="557"/>
        <v>36.35</v>
      </c>
      <c r="AB966" s="65"/>
      <c r="AC966" s="65"/>
      <c r="AD966" s="62" t="s">
        <v>39</v>
      </c>
      <c r="AE966" s="66"/>
      <c r="AF966" s="66"/>
    </row>
    <row r="967" spans="1:33" x14ac:dyDescent="0.25">
      <c r="A967" s="136" t="s">
        <v>936</v>
      </c>
      <c r="B967" s="51" t="s">
        <v>38</v>
      </c>
      <c r="C967" s="52" t="s">
        <v>39</v>
      </c>
      <c r="D967" s="53" t="s">
        <v>40</v>
      </c>
      <c r="E967" s="53" t="s">
        <v>937</v>
      </c>
      <c r="F967" s="54" t="s">
        <v>90</v>
      </c>
      <c r="G967" s="55"/>
      <c r="H967" s="56"/>
      <c r="I967" s="56">
        <f>SUM(I968:I968)</f>
        <v>0</v>
      </c>
      <c r="J967" s="56"/>
      <c r="K967" s="56">
        <f>SUM(K968:K968)</f>
        <v>0.66300000000000003</v>
      </c>
      <c r="L967" s="56"/>
      <c r="M967" s="56">
        <f>SUM(M968:M968)</f>
        <v>0</v>
      </c>
      <c r="N967" s="56"/>
      <c r="O967" s="56">
        <f>SUM(O968:O968)</f>
        <v>0</v>
      </c>
      <c r="P967" s="56"/>
      <c r="Q967" s="56">
        <f>SUM(Q968:Q968)</f>
        <v>0</v>
      </c>
      <c r="R967" s="56"/>
      <c r="S967" s="56">
        <f>SUM(S968:S968)</f>
        <v>0</v>
      </c>
      <c r="T967" s="56"/>
      <c r="U967" s="56">
        <f>SUM(U968:U968)</f>
        <v>0</v>
      </c>
      <c r="V967" s="56"/>
      <c r="W967" s="56">
        <f>SUM(W968:W968)</f>
        <v>0</v>
      </c>
      <c r="X967" s="56"/>
      <c r="Y967" s="56">
        <f>SUM(Y968:Y968)</f>
        <v>0.66300000000000003</v>
      </c>
      <c r="Z967" s="56"/>
      <c r="AA967" s="56">
        <f>SUM(AA968:AA968)</f>
        <v>0.66300000000000003</v>
      </c>
      <c r="AB967" s="57" t="s">
        <v>39</v>
      </c>
      <c r="AC967" s="57"/>
      <c r="AD967" s="53" t="s">
        <v>39</v>
      </c>
      <c r="AE967" s="58" t="s">
        <v>39</v>
      </c>
      <c r="AF967" s="58" t="s">
        <v>845</v>
      </c>
      <c r="AG967" t="str">
        <f>A967&amp;B967&amp;C967</f>
        <v>93280SINAPI</v>
      </c>
    </row>
    <row r="968" spans="1:33" x14ac:dyDescent="0.25">
      <c r="A968" s="137" t="s">
        <v>856</v>
      </c>
      <c r="B968" s="68" t="s">
        <v>38</v>
      </c>
      <c r="C968" s="69" t="s">
        <v>45</v>
      </c>
      <c r="D968" s="70" t="s">
        <v>40</v>
      </c>
      <c r="E968" s="70" t="s">
        <v>857</v>
      </c>
      <c r="F968" s="71" t="s">
        <v>858</v>
      </c>
      <c r="G968" s="71">
        <v>0.78</v>
      </c>
      <c r="H968" s="72">
        <f>IF(
                        C968="INSUMO",
                                        IFERROR(
                                            IF(
                                                INDEX(
                                                    Insumos!C:C,
                                                    MATCH(
                                                        A968&amp;B968,
                                                        Insumos!I:I,
                                                        0)
                                                )="Material",
                                                INDEX(
                                                    Insumos!F:F,
                                                    MATCH(
                                                        A968&amp;B968,
                                                        Insumos!I:I,
                                                        0)
                                                ),
                                                0
                                            ),
                                            "Não encontrado"),
                                        IFERROR(
                                            INDEX(I:I,
                                                MATCH(
                                                    A968&amp;B968,AG:AG,
                                                    0)
                                            ),
                                            "Não encontrado")
                                    )</f>
        <v>0</v>
      </c>
      <c r="I968" s="72">
        <f>H968*G968/1</f>
        <v>0</v>
      </c>
      <c r="J968" s="72">
        <f>T968 + N968 + L968 + X968 + R968 + P968 + V968</f>
        <v>0.85</v>
      </c>
      <c r="K968" s="72">
        <f>U968 + O968 + M968 + Y968 + S968 + Q968 + W968</f>
        <v>0.66300000000000003</v>
      </c>
      <c r="L968" s="72">
        <f>IF(
                        C968="INSUMO",
                                        IFERROR(
                                            IF(
                                                INDEX(
                                                    Insumos!C:C,
                                                    MATCH(
                                                        A968&amp;B968,
                                                        Insumos!I:I,
                                                        0)
                                                )="Mao_obra",
                                                INDEX(
                                                    Insumos!F:F,
                                                    MATCH(
                                                        A968&amp;B968,
                                                        Insumos!I:I,
                                                        0)
                                                ),
                                                0
                                            ),
                                            "Não encontrado"),
                                        IFERROR(
                                            INDEX(M:M,
                                                MATCH(
                                                    A968&amp;B968,AG:AG,
                                                    0)
                                            ),
                                            "Não encontrado")
                                    )</f>
        <v>0</v>
      </c>
      <c r="M968" s="72">
        <f>L968*G968/1</f>
        <v>0</v>
      </c>
      <c r="N968" s="72">
        <f>IF(
                        C968="INSUMO",
                                        IFERROR(
                                            IF(
                                                INDEX(
                                                    Insumos!C:C,
                                                    MATCH(
                                                        A968&amp;B968,
                                                        Insumos!I:I,
                                                        0)
                                                )="Equipamento",
                                                INDEX(
                                                    Insumos!F:F,
                                                    MATCH(
                                                        A968&amp;B968,
                                                        Insumos!I:I,
                                                        0)
                                                ),
                                                0
                                            ),
                                            "Não encontrado"),
                                        IFERROR(
                                            INDEX(O:O,
                                                MATCH(
                                                    A968&amp;B968,AG:AG,
                                                    0)
                                            ),
                                            "Não encontrado")
                                    )</f>
        <v>0</v>
      </c>
      <c r="O968" s="72">
        <f>N968*G968/1</f>
        <v>0</v>
      </c>
      <c r="P968" s="72">
        <f>IF(
                        C968="INSUMO",
                                        IFERROR(
                                            IF(
                                                INDEX(
                                                    Insumos!C:C,
                                                    MATCH(
                                                        A968&amp;B968,
                                                        Insumos!I:I,
                                                        0)
                                                )="Transporte",
                                                INDEX(
                                                    Insumos!F:F,
                                                    MATCH(
                                                        A968&amp;B968,
                                                        Insumos!I:I,
                                                        0)
                                                ),
                                                0
                                            ),
                                            "Não encontrado"),
                                        IFERROR(
                                            INDEX(Q:Q,
                                                MATCH(
                                                    A968&amp;B968,AG:AG,
                                                    0)
                                            ),
                                            "Não encontrado")
                                    )</f>
        <v>0</v>
      </c>
      <c r="Q968" s="72">
        <f>P968*G968/1</f>
        <v>0</v>
      </c>
      <c r="R968" s="72">
        <f>IF(
                        C968="INSUMO",
                                        IFERROR(
                                            IF(
                                                INDEX(
                                                    Insumos!C:C,
                                                    MATCH(
                                                        A968&amp;B968,
                                                        Insumos!I:I,
                                                        0)
                                                )="Terceirizados",
                                                INDEX(
                                                    Insumos!F:F,
                                                    MATCH(
                                                        A968&amp;B968,
                                                        Insumos!I:I,
                                                        0)
                                                ),
                                                0
                                            ),
                                            "Não encontrado"),
                                        IFERROR(
                                            INDEX(S:S,
                                                MATCH(
                                                    A968&amp;B968,AG:AG,
                                                    0)
                                            ),
                                            "Não encontrado")
                                    )</f>
        <v>0</v>
      </c>
      <c r="S968" s="72">
        <f>R968*G968/1</f>
        <v>0</v>
      </c>
      <c r="T968" s="72">
        <f>IF(
                        C968="INSUMO",
                                        IFERROR(
                                            IF(
                                                INDEX(
                                                    Insumos!C:C,
                                                    MATCH(
                                                        A968&amp;B968,
                                                        Insumos!I:I,
                                                        0)
                                                )="Comissionamento",
                                                INDEX(
                                                    Insumos!F:F,
                                                    MATCH(
                                                        A968&amp;B968,
                                                        Insumos!I:I,
                                                        0)
                                                ),
                                                0
                                            ),
                                            "Não encontrado"),
                                        IFERROR(
                                            INDEX(U:U,
                                                MATCH(
                                                    A968&amp;B968,AG:AG,
                                                    0)
                                            ),
                                            "Não encontrado")
                                    )</f>
        <v>0</v>
      </c>
      <c r="U968" s="72">
        <f>T968*G968/1</f>
        <v>0</v>
      </c>
      <c r="V968" s="72">
        <f>IF(
                        C968="INSUMO",
                                        IFERROR(
                                            IF(
                                                INDEX(
                                                    Insumos!C:C,
                                                    MATCH(
                                                        A968&amp;B968,
                                                        Insumos!I:I,
                                                        0)
                                                )="Verba",
                                                INDEX(
                                                    Insumos!F:F,
                                                    MATCH(
                                                        A968&amp;B968,
                                                        Insumos!I:I,
                                                        0)
                                                ),
                                                0
                                            ),
                                            "Não encontrado"),
                                        IFERROR(
                                            INDEX(W:W,
                                                MATCH(
                                                    A968&amp;B968,AG:AG,
                                                    0)
                                            ),
                                            "Não encontrado")
                                    )</f>
        <v>0</v>
      </c>
      <c r="W968" s="72">
        <f>V968*G968/1</f>
        <v>0</v>
      </c>
      <c r="X968" s="72">
        <f>IF(
                        C968="INSUMO",
                                        IFERROR(
                                            IF(
                                                INDEX(
                                                    Insumos!C:C,
                                                    MATCH(
                                                        A968&amp;B968,
                                                        Insumos!I:I,
                                                        0)
                                                )="Outro",
                                                INDEX(
                                                    Insumos!F:F,
                                                    MATCH(
                                                        A968&amp;B968,
                                                        Insumos!I:I,
                                                        0)
                                                ),
                                                0
                                            ),
                                            "Não encontrado"),
                                        IFERROR(
                                            INDEX(Y:Y,
                                                MATCH(
                                                    A968&amp;B968,AG:AG,
                                                    0)
                                            ),
                                            "Não encontrado")
                                    )</f>
        <v>0.85</v>
      </c>
      <c r="Y968" s="72">
        <f>X968*G968/1</f>
        <v>0.66300000000000003</v>
      </c>
      <c r="Z968" s="72">
        <f>IF(
                            C968="INSUMO",
                            IFERROR(
                                INDEX(
                                    Insumos!F:F,
                                    MATCH(
                                        A968&amp;B968,
                                        Insumos!I:I,
                                        0)
                                ),
                                "Não encontrado"),
                            IFERROR(
                                INDEX(AA:AA,
                                    MATCH(
                                        A968&amp;B968,AG:AG,
                                        0)
                                ),
                                "Não encontrado")
                        )</f>
        <v>0.85</v>
      </c>
      <c r="AA968" s="72">
        <f>G968*Z968</f>
        <v>0.66300000000000003</v>
      </c>
      <c r="AB968" s="73"/>
      <c r="AC968" s="73"/>
      <c r="AD968" s="70" t="s">
        <v>39</v>
      </c>
      <c r="AE968" s="74"/>
      <c r="AF968" s="74"/>
    </row>
    <row r="969" spans="1:33" x14ac:dyDescent="0.25">
      <c r="A969" s="136" t="s">
        <v>938</v>
      </c>
      <c r="B969" s="51" t="s">
        <v>38</v>
      </c>
      <c r="C969" s="52" t="s">
        <v>39</v>
      </c>
      <c r="D969" s="53" t="s">
        <v>40</v>
      </c>
      <c r="E969" s="53" t="s">
        <v>939</v>
      </c>
      <c r="F969" s="54" t="s">
        <v>90</v>
      </c>
      <c r="G969" s="55"/>
      <c r="H969" s="56"/>
      <c r="I969" s="56">
        <f>SUM(I970:I970)</f>
        <v>0</v>
      </c>
      <c r="J969" s="56"/>
      <c r="K969" s="56">
        <f>SUM(K970:K970)</f>
        <v>0.28686240000000002</v>
      </c>
      <c r="L969" s="56"/>
      <c r="M969" s="56">
        <f>SUM(M970:M970)</f>
        <v>0</v>
      </c>
      <c r="N969" s="56"/>
      <c r="O969" s="56">
        <f>SUM(O970:O970)</f>
        <v>0.28686240000000002</v>
      </c>
      <c r="P969" s="56"/>
      <c r="Q969" s="56">
        <f>SUM(Q970:Q970)</f>
        <v>0</v>
      </c>
      <c r="R969" s="56"/>
      <c r="S969" s="56">
        <f>SUM(S970:S970)</f>
        <v>0</v>
      </c>
      <c r="T969" s="56"/>
      <c r="U969" s="56">
        <f>SUM(U970:U970)</f>
        <v>0</v>
      </c>
      <c r="V969" s="56"/>
      <c r="W969" s="56">
        <f>SUM(W970:W970)</f>
        <v>0</v>
      </c>
      <c r="X969" s="56"/>
      <c r="Y969" s="56">
        <f>SUM(Y970:Y970)</f>
        <v>0</v>
      </c>
      <c r="Z969" s="56"/>
      <c r="AA969" s="56">
        <f>SUM(AA970:AA970)</f>
        <v>0.28686240000000002</v>
      </c>
      <c r="AB969" s="57" t="s">
        <v>39</v>
      </c>
      <c r="AC969" s="57"/>
      <c r="AD969" s="53" t="s">
        <v>39</v>
      </c>
      <c r="AE969" s="58" t="s">
        <v>39</v>
      </c>
      <c r="AF969" s="58" t="s">
        <v>845</v>
      </c>
      <c r="AG969" t="str">
        <f>A969&amp;B969&amp;C969</f>
        <v>93279SINAPI</v>
      </c>
    </row>
    <row r="970" spans="1:33" x14ac:dyDescent="0.25">
      <c r="A970" s="137" t="s">
        <v>948</v>
      </c>
      <c r="B970" s="68" t="s">
        <v>38</v>
      </c>
      <c r="C970" s="69" t="s">
        <v>45</v>
      </c>
      <c r="D970" s="70" t="s">
        <v>40</v>
      </c>
      <c r="E970" s="70" t="s">
        <v>949</v>
      </c>
      <c r="F970" s="71" t="s">
        <v>78</v>
      </c>
      <c r="G970" s="71">
        <v>6.0000000000000002E-5</v>
      </c>
      <c r="H970" s="72">
        <f>IF(
                        C970="INSUMO",
                                        IFERROR(
                                            IF(
                                                INDEX(
                                                    Insumos!C:C,
                                                    MATCH(
                                                        A970&amp;B970,
                                                        Insumos!I:I,
                                                        0)
                                                )="Material",
                                                INDEX(
                                                    Insumos!F:F,
                                                    MATCH(
                                                        A970&amp;B970,
                                                        Insumos!I:I,
                                                        0)
                                                ),
                                                0
                                            ),
                                            "Não encontrado"),
                                        IFERROR(
                                            INDEX(I:I,
                                                MATCH(
                                                    A970&amp;B970,AG:AG,
                                                    0)
                                            ),
                                            "Não encontrado")
                                    )</f>
        <v>0</v>
      </c>
      <c r="I970" s="72">
        <f>H970*G970/1</f>
        <v>0</v>
      </c>
      <c r="J970" s="72">
        <f>T970 + N970 + L970 + X970 + R970 + P970 + V970</f>
        <v>4781.04</v>
      </c>
      <c r="K970" s="72">
        <f>U970 + O970 + M970 + Y970 + S970 + Q970 + W970</f>
        <v>0.28686240000000002</v>
      </c>
      <c r="L970" s="72">
        <f>IF(
                        C970="INSUMO",
                                        IFERROR(
                                            IF(
                                                INDEX(
                                                    Insumos!C:C,
                                                    MATCH(
                                                        A970&amp;B970,
                                                        Insumos!I:I,
                                                        0)
                                                )="Mao_obra",
                                                INDEX(
                                                    Insumos!F:F,
                                                    MATCH(
                                                        A970&amp;B970,
                                                        Insumos!I:I,
                                                        0)
                                                ),
                                                0
                                            ),
                                            "Não encontrado"),
                                        IFERROR(
                                            INDEX(M:M,
                                                MATCH(
                                                    A970&amp;B970,AG:AG,
                                                    0)
                                            ),
                                            "Não encontrado")
                                    )</f>
        <v>0</v>
      </c>
      <c r="M970" s="72">
        <f>L970*G970/1</f>
        <v>0</v>
      </c>
      <c r="N970" s="72">
        <f>IF(
                        C970="INSUMO",
                                        IFERROR(
                                            IF(
                                                INDEX(
                                                    Insumos!C:C,
                                                    MATCH(
                                                        A970&amp;B970,
                                                        Insumos!I:I,
                                                        0)
                                                )="Equipamento",
                                                INDEX(
                                                    Insumos!F:F,
                                                    MATCH(
                                                        A970&amp;B970,
                                                        Insumos!I:I,
                                                        0)
                                                ),
                                                0
                                            ),
                                            "Não encontrado"),
                                        IFERROR(
                                            INDEX(O:O,
                                                MATCH(
                                                    A970&amp;B970,AG:AG,
                                                    0)
                                            ),
                                            "Não encontrado")
                                    )</f>
        <v>4781.04</v>
      </c>
      <c r="O970" s="72">
        <f>N970*G970/1</f>
        <v>0.28686240000000002</v>
      </c>
      <c r="P970" s="72">
        <f>IF(
                        C970="INSUMO",
                                        IFERROR(
                                            IF(
                                                INDEX(
                                                    Insumos!C:C,
                                                    MATCH(
                                                        A970&amp;B970,
                                                        Insumos!I:I,
                                                        0)
                                                )="Transporte",
                                                INDEX(
                                                    Insumos!F:F,
                                                    MATCH(
                                                        A970&amp;B970,
                                                        Insumos!I:I,
                                                        0)
                                                ),
                                                0
                                            ),
                                            "Não encontrado"),
                                        IFERROR(
                                            INDEX(Q:Q,
                                                MATCH(
                                                    A970&amp;B970,AG:AG,
                                                    0)
                                            ),
                                            "Não encontrado")
                                    )</f>
        <v>0</v>
      </c>
      <c r="Q970" s="72">
        <f>P970*G970/1</f>
        <v>0</v>
      </c>
      <c r="R970" s="72">
        <f>IF(
                        C970="INSUMO",
                                        IFERROR(
                                            IF(
                                                INDEX(
                                                    Insumos!C:C,
                                                    MATCH(
                                                        A970&amp;B970,
                                                        Insumos!I:I,
                                                        0)
                                                )="Terceirizados",
                                                INDEX(
                                                    Insumos!F:F,
                                                    MATCH(
                                                        A970&amp;B970,
                                                        Insumos!I:I,
                                                        0)
                                                ),
                                                0
                                            ),
                                            "Não encontrado"),
                                        IFERROR(
                                            INDEX(S:S,
                                                MATCH(
                                                    A970&amp;B970,AG:AG,
                                                    0)
                                            ),
                                            "Não encontrado")
                                    )</f>
        <v>0</v>
      </c>
      <c r="S970" s="72">
        <f>R970*G970/1</f>
        <v>0</v>
      </c>
      <c r="T970" s="72">
        <f>IF(
                        C970="INSUMO",
                                        IFERROR(
                                            IF(
                                                INDEX(
                                                    Insumos!C:C,
                                                    MATCH(
                                                        A970&amp;B970,
                                                        Insumos!I:I,
                                                        0)
                                                )="Comissionamento",
                                                INDEX(
                                                    Insumos!F:F,
                                                    MATCH(
                                                        A970&amp;B970,
                                                        Insumos!I:I,
                                                        0)
                                                ),
                                                0
                                            ),
                                            "Não encontrado"),
                                        IFERROR(
                                            INDEX(U:U,
                                                MATCH(
                                                    A970&amp;B970,AG:AG,
                                                    0)
                                            ),
                                            "Não encontrado")
                                    )</f>
        <v>0</v>
      </c>
      <c r="U970" s="72">
        <f>T970*G970/1</f>
        <v>0</v>
      </c>
      <c r="V970" s="72">
        <f>IF(
                        C970="INSUMO",
                                        IFERROR(
                                            IF(
                                                INDEX(
                                                    Insumos!C:C,
                                                    MATCH(
                                                        A970&amp;B970,
                                                        Insumos!I:I,
                                                        0)
                                                )="Verba",
                                                INDEX(
                                                    Insumos!F:F,
                                                    MATCH(
                                                        A970&amp;B970,
                                                        Insumos!I:I,
                                                        0)
                                                ),
                                                0
                                            ),
                                            "Não encontrado"),
                                        IFERROR(
                                            INDEX(W:W,
                                                MATCH(
                                                    A970&amp;B970,AG:AG,
                                                    0)
                                            ),
                                            "Não encontrado")
                                    )</f>
        <v>0</v>
      </c>
      <c r="W970" s="72">
        <f>V970*G970/1</f>
        <v>0</v>
      </c>
      <c r="X970" s="72">
        <f>IF(
                        C970="INSUMO",
                                        IFERROR(
                                            IF(
                                                INDEX(
                                                    Insumos!C:C,
                                                    MATCH(
                                                        A970&amp;B970,
                                                        Insumos!I:I,
                                                        0)
                                                )="Outro",
                                                INDEX(
                                                    Insumos!F:F,
                                                    MATCH(
                                                        A970&amp;B970,
                                                        Insumos!I:I,
                                                        0)
                                                ),
                                                0
                                            ),
                                            "Não encontrado"),
                                        IFERROR(
                                            INDEX(Y:Y,
                                                MATCH(
                                                    A970&amp;B970,AG:AG,
                                                    0)
                                            ),
                                            "Não encontrado")
                                    )</f>
        <v>0</v>
      </c>
      <c r="Y970" s="72">
        <f>X970*G970/1</f>
        <v>0</v>
      </c>
      <c r="Z970" s="72">
        <f>IF(
                            C970="INSUMO",
                            IFERROR(
                                INDEX(
                                    Insumos!F:F,
                                    MATCH(
                                        A970&amp;B970,
                                        Insumos!I:I,
                                        0)
                                ),
                                "Não encontrado"),
                            IFERROR(
                                INDEX(AA:AA,
                                    MATCH(
                                        A970&amp;B970,AG:AG,
                                        0)
                                ),
                                "Não encontrado")
                        )</f>
        <v>4781.04</v>
      </c>
      <c r="AA970" s="72">
        <f>G970*Z970</f>
        <v>0.28686240000000002</v>
      </c>
      <c r="AB970" s="73"/>
      <c r="AC970" s="73"/>
      <c r="AD970" s="70" t="s">
        <v>39</v>
      </c>
      <c r="AE970" s="74"/>
      <c r="AF970" s="74"/>
    </row>
    <row r="971" spans="1:33" x14ac:dyDescent="0.25">
      <c r="A971" s="136" t="s">
        <v>944</v>
      </c>
      <c r="B971" s="51" t="s">
        <v>38</v>
      </c>
      <c r="C971" s="52" t="s">
        <v>39</v>
      </c>
      <c r="D971" s="53" t="s">
        <v>40</v>
      </c>
      <c r="E971" s="53" t="s">
        <v>945</v>
      </c>
      <c r="F971" s="54" t="s">
        <v>111</v>
      </c>
      <c r="G971" s="55"/>
      <c r="H971" s="56"/>
      <c r="I971" s="56">
        <f>SUM(I972:I975)</f>
        <v>0</v>
      </c>
      <c r="J971" s="56"/>
      <c r="K971" s="56">
        <f>SUM(K972:K975)</f>
        <v>74.016516166999992</v>
      </c>
      <c r="L971" s="56"/>
      <c r="M971" s="56">
        <f>SUM(M972:M975)</f>
        <v>36.615428700000002</v>
      </c>
      <c r="N971" s="56"/>
      <c r="O971" s="56">
        <f>SUM(O972:O975)</f>
        <v>33.651087466999996</v>
      </c>
      <c r="P971" s="56"/>
      <c r="Q971" s="56">
        <f>SUM(Q972:Q975)</f>
        <v>0</v>
      </c>
      <c r="R971" s="56"/>
      <c r="S971" s="56">
        <f>SUM(S972:S975)</f>
        <v>0</v>
      </c>
      <c r="T971" s="56"/>
      <c r="U971" s="56">
        <f>SUM(U972:U975)</f>
        <v>0</v>
      </c>
      <c r="V971" s="56"/>
      <c r="W971" s="56">
        <f>SUM(W972:W975)</f>
        <v>0</v>
      </c>
      <c r="X971" s="56"/>
      <c r="Y971" s="56">
        <f>SUM(Y972:Y975)</f>
        <v>3.7499999999999996</v>
      </c>
      <c r="Z971" s="56"/>
      <c r="AA971" s="56">
        <f>SUM(AA972:AA975)</f>
        <v>74.016516166999992</v>
      </c>
      <c r="AB971" s="57" t="s">
        <v>39</v>
      </c>
      <c r="AC971" s="57"/>
      <c r="AD971" s="53" t="s">
        <v>39</v>
      </c>
      <c r="AE971" s="58" t="s">
        <v>39</v>
      </c>
      <c r="AF971" s="58" t="s">
        <v>830</v>
      </c>
      <c r="AG971" t="str">
        <f>A971&amp;B971&amp;C971</f>
        <v>5826SINAPI</v>
      </c>
    </row>
    <row r="972" spans="1:33" x14ac:dyDescent="0.25">
      <c r="A972" s="137" t="s">
        <v>954</v>
      </c>
      <c r="B972" s="68" t="s">
        <v>38</v>
      </c>
      <c r="C972" s="69" t="s">
        <v>86</v>
      </c>
      <c r="D972" s="70" t="s">
        <v>40</v>
      </c>
      <c r="E972" s="70" t="s">
        <v>955</v>
      </c>
      <c r="F972" s="71" t="s">
        <v>90</v>
      </c>
      <c r="G972" s="71">
        <v>1</v>
      </c>
      <c r="H972" s="72">
        <f>IF(
                        C972="INSUMO",
                                        IFERROR(
                                            IF(
                                                INDEX(
                                                    Insumos!C:C,
                                                    MATCH(
                                                        A972&amp;B972,
                                                        Insumos!I:I,
                                                        0)
                                                )="Material",
                                                INDEX(
                                                    Insumos!F:F,
                                                    MATCH(
                                                        A972&amp;B972,
                                                        Insumos!I:I,
                                                        0)
                                                ),
                                                0
                                            ),
                                            "Não encontrado"),
                                        IFERROR(
                                            INDEX(I:I,
                                                MATCH(
                                                    A972&amp;B972,AG:AG,
                                                    0)
                                            ),
                                            "Não encontrado")
                                    )</f>
        <v>0</v>
      </c>
      <c r="I972" s="72">
        <f>H972*G972/1</f>
        <v>0</v>
      </c>
      <c r="J972" s="72">
        <f t="shared" ref="J972:K975" si="558">T972 + N972 + L972 + X972 + R972 + P972 + V972</f>
        <v>3.4767324289999997</v>
      </c>
      <c r="K972" s="72">
        <f t="shared" si="558"/>
        <v>3.4767324289999997</v>
      </c>
      <c r="L972" s="72">
        <f>IF(
                        C972="INSUMO",
                                        IFERROR(
                                            IF(
                                                INDEX(
                                                    Insumos!C:C,
                                                    MATCH(
                                                        A972&amp;B972,
                                                        Insumos!I:I,
                                                        0)
                                                )="Mao_obra",
                                                INDEX(
                                                    Insumos!F:F,
                                                    MATCH(
                                                        A972&amp;B972,
                                                        Insumos!I:I,
                                                        0)
                                                ),
                                                0
                                            ),
                                            "Não encontrado"),
                                        IFERROR(
                                            INDEX(M:M,
                                                MATCH(
                                                    A972&amp;B972,AG:AG,
                                                    0)
                                            ),
                                            "Não encontrado")
                                    )</f>
        <v>0</v>
      </c>
      <c r="M972" s="72">
        <f>L972*G972/1</f>
        <v>0</v>
      </c>
      <c r="N972" s="72">
        <f>IF(
                        C972="INSUMO",
                                        IFERROR(
                                            IF(
                                                INDEX(
                                                    Insumos!C:C,
                                                    MATCH(
                                                        A972&amp;B972,
                                                        Insumos!I:I,
                                                        0)
                                                )="Equipamento",
                                                INDEX(
                                                    Insumos!F:F,
                                                    MATCH(
                                                        A972&amp;B972,
                                                        Insumos!I:I,
                                                        0)
                                                ),
                                                0
                                            ),
                                            "Não encontrado"),
                                        IFERROR(
                                            INDEX(O:O,
                                                MATCH(
                                                    A972&amp;B972,AG:AG,
                                                    0)
                                            ),
                                            "Não encontrado")
                                    )</f>
        <v>3.4767324289999997</v>
      </c>
      <c r="O972" s="72">
        <f>N972*G972/1</f>
        <v>3.4767324289999997</v>
      </c>
      <c r="P972" s="72">
        <f>IF(
                        C972="INSUMO",
                                        IFERROR(
                                            IF(
                                                INDEX(
                                                    Insumos!C:C,
                                                    MATCH(
                                                        A972&amp;B972,
                                                        Insumos!I:I,
                                                        0)
                                                )="Transporte",
                                                INDEX(
                                                    Insumos!F:F,
                                                    MATCH(
                                                        A972&amp;B972,
                                                        Insumos!I:I,
                                                        0)
                                                ),
                                                0
                                            ),
                                            "Não encontrado"),
                                        IFERROR(
                                            INDEX(Q:Q,
                                                MATCH(
                                                    A972&amp;B972,AG:AG,
                                                    0)
                                            ),
                                            "Não encontrado")
                                    )</f>
        <v>0</v>
      </c>
      <c r="Q972" s="72">
        <f>P972*G972/1</f>
        <v>0</v>
      </c>
      <c r="R972" s="72">
        <f>IF(
                        C972="INSUMO",
                                        IFERROR(
                                            IF(
                                                INDEX(
                                                    Insumos!C:C,
                                                    MATCH(
                                                        A972&amp;B972,
                                                        Insumos!I:I,
                                                        0)
                                                )="Terceirizados",
                                                INDEX(
                                                    Insumos!F:F,
                                                    MATCH(
                                                        A972&amp;B972,
                                                        Insumos!I:I,
                                                        0)
                                                ),
                                                0
                                            ),
                                            "Não encontrado"),
                                        IFERROR(
                                            INDEX(S:S,
                                                MATCH(
                                                    A972&amp;B972,AG:AG,
                                                    0)
                                            ),
                                            "Não encontrado")
                                    )</f>
        <v>0</v>
      </c>
      <c r="S972" s="72">
        <f>R972*G972/1</f>
        <v>0</v>
      </c>
      <c r="T972" s="72">
        <f>IF(
                        C972="INSUMO",
                                        IFERROR(
                                            IF(
                                                INDEX(
                                                    Insumos!C:C,
                                                    MATCH(
                                                        A972&amp;B972,
                                                        Insumos!I:I,
                                                        0)
                                                )="Comissionamento",
                                                INDEX(
                                                    Insumos!F:F,
                                                    MATCH(
                                                        A972&amp;B972,
                                                        Insumos!I:I,
                                                        0)
                                                ),
                                                0
                                            ),
                                            "Não encontrado"),
                                        IFERROR(
                                            INDEX(U:U,
                                                MATCH(
                                                    A972&amp;B972,AG:AG,
                                                    0)
                                            ),
                                            "Não encontrado")
                                    )</f>
        <v>0</v>
      </c>
      <c r="U972" s="72">
        <f>T972*G972/1</f>
        <v>0</v>
      </c>
      <c r="V972" s="72">
        <f>IF(
                        C972="INSUMO",
                                        IFERROR(
                                            IF(
                                                INDEX(
                                                    Insumos!C:C,
                                                    MATCH(
                                                        A972&amp;B972,
                                                        Insumos!I:I,
                                                        0)
                                                )="Verba",
                                                INDEX(
                                                    Insumos!F:F,
                                                    MATCH(
                                                        A972&amp;B972,
                                                        Insumos!I:I,
                                                        0)
                                                ),
                                                0
                                            ),
                                            "Não encontrado"),
                                        IFERROR(
                                            INDEX(W:W,
                                                MATCH(
                                                    A972&amp;B972,AG:AG,
                                                    0)
                                            ),
                                            "Não encontrado")
                                    )</f>
        <v>0</v>
      </c>
      <c r="W972" s="72">
        <f>V972*G972/1</f>
        <v>0</v>
      </c>
      <c r="X972" s="72">
        <f>IF(
                        C972="INSUMO",
                                        IFERROR(
                                            IF(
                                                INDEX(
                                                    Insumos!C:C,
                                                    MATCH(
                                                        A972&amp;B972,
                                                        Insumos!I:I,
                                                        0)
                                                )="Outro",
                                                INDEX(
                                                    Insumos!F:F,
                                                    MATCH(
                                                        A972&amp;B972,
                                                        Insumos!I:I,
                                                        0)
                                                ),
                                                0
                                            ),
                                            "Não encontrado"),
                                        IFERROR(
                                            INDEX(Y:Y,
                                                MATCH(
                                                    A972&amp;B972,AG:AG,
                                                    0)
                                            ),
                                            "Não encontrado")
                                    )</f>
        <v>0</v>
      </c>
      <c r="Y972" s="72">
        <f>X972*G972/1</f>
        <v>0</v>
      </c>
      <c r="Z972" s="72">
        <f>IF(
                            C972="INSUMO",
                            IFERROR(
                                INDEX(
                                    Insumos!F:F,
                                    MATCH(
                                        A972&amp;B972,
                                        Insumos!I:I,
                                        0)
                                ),
                                "Não encontrado"),
                            IFERROR(
                                INDEX(AA:AA,
                                    MATCH(
                                        A972&amp;B972,AG:AG,
                                        0)
                                ),
                                "Não encontrado")
                        )</f>
        <v>3.4767324289999997</v>
      </c>
      <c r="AA972" s="72">
        <f>G972*Z972</f>
        <v>3.4767324289999997</v>
      </c>
      <c r="AB972" s="73"/>
      <c r="AC972" s="73"/>
      <c r="AD972" s="70" t="s">
        <v>39</v>
      </c>
      <c r="AE972" s="74"/>
      <c r="AF972" s="74"/>
    </row>
    <row r="973" spans="1:33" x14ac:dyDescent="0.25">
      <c r="A973" s="138" t="s">
        <v>956</v>
      </c>
      <c r="B973" s="60" t="s">
        <v>38</v>
      </c>
      <c r="C973" s="61" t="s">
        <v>86</v>
      </c>
      <c r="D973" s="62" t="s">
        <v>40</v>
      </c>
      <c r="E973" s="62" t="s">
        <v>957</v>
      </c>
      <c r="F973" s="63" t="s">
        <v>90</v>
      </c>
      <c r="G973" s="63">
        <v>1</v>
      </c>
      <c r="H973" s="64">
        <f>IF(
                        C973="INSUMO",
                                        IFERROR(
                                            IF(
                                                INDEX(
                                                    Insumos!C:C,
                                                    MATCH(
                                                        A973&amp;B973,
                                                        Insumos!I:I,
                                                        0)
                                                )="Material",
                                                INDEX(
                                                    Insumos!F:F,
                                                    MATCH(
                                                        A973&amp;B973,
                                                        Insumos!I:I,
                                                        0)
                                                ),
                                                0
                                            ),
                                            "Não encontrado"),
                                        IFERROR(
                                            INDEX(I:I,
                                                MATCH(
                                                    A973&amp;B973,AG:AG,
                                                    0)
                                            ),
                                            "Não encontrado")
                                    )</f>
        <v>0</v>
      </c>
      <c r="I973" s="64">
        <f>H973*G973/1</f>
        <v>0</v>
      </c>
      <c r="J973" s="64">
        <f t="shared" si="558"/>
        <v>8.6020342769999996</v>
      </c>
      <c r="K973" s="64">
        <f t="shared" si="558"/>
        <v>8.6020342769999996</v>
      </c>
      <c r="L973" s="64">
        <f>IF(
                        C973="INSUMO",
                                        IFERROR(
                                            IF(
                                                INDEX(
                                                    Insumos!C:C,
                                                    MATCH(
                                                        A973&amp;B973,
                                                        Insumos!I:I,
                                                        0)
                                                )="Mao_obra",
                                                INDEX(
                                                    Insumos!F:F,
                                                    MATCH(
                                                        A973&amp;B973,
                                                        Insumos!I:I,
                                                        0)
                                                ),
                                                0
                                            ),
                                            "Não encontrado"),
                                        IFERROR(
                                            INDEX(M:M,
                                                MATCH(
                                                    A973&amp;B973,AG:AG,
                                                    0)
                                            ),
                                            "Não encontrado")
                                    )</f>
        <v>0</v>
      </c>
      <c r="M973" s="64">
        <f>L973*G973/1</f>
        <v>0</v>
      </c>
      <c r="N973" s="64">
        <f>IF(
                        C973="INSUMO",
                                        IFERROR(
                                            IF(
                                                INDEX(
                                                    Insumos!C:C,
                                                    MATCH(
                                                        A973&amp;B973,
                                                        Insumos!I:I,
                                                        0)
                                                )="Equipamento",
                                                INDEX(
                                                    Insumos!F:F,
                                                    MATCH(
                                                        A973&amp;B973,
                                                        Insumos!I:I,
                                                        0)
                                                ),
                                                0
                                            ),
                                            "Não encontrado"),
                                        IFERROR(
                                            INDEX(O:O,
                                                MATCH(
                                                    A973&amp;B973,AG:AG,
                                                    0)
                                            ),
                                            "Não encontrado")
                                    )</f>
        <v>8.6020342769999996</v>
      </c>
      <c r="O973" s="64">
        <f>N973*G973/1</f>
        <v>8.6020342769999996</v>
      </c>
      <c r="P973" s="64">
        <f>IF(
                        C973="INSUMO",
                                        IFERROR(
                                            IF(
                                                INDEX(
                                                    Insumos!C:C,
                                                    MATCH(
                                                        A973&amp;B973,
                                                        Insumos!I:I,
                                                        0)
                                                )="Transporte",
                                                INDEX(
                                                    Insumos!F:F,
                                                    MATCH(
                                                        A973&amp;B973,
                                                        Insumos!I:I,
                                                        0)
                                                ),
                                                0
                                            ),
                                            "Não encontrado"),
                                        IFERROR(
                                            INDEX(Q:Q,
                                                MATCH(
                                                    A973&amp;B973,AG:AG,
                                                    0)
                                            ),
                                            "Não encontrado")
                                    )</f>
        <v>0</v>
      </c>
      <c r="Q973" s="64">
        <f>P973*G973/1</f>
        <v>0</v>
      </c>
      <c r="R973" s="64">
        <f>IF(
                        C973="INSUMO",
                                        IFERROR(
                                            IF(
                                                INDEX(
                                                    Insumos!C:C,
                                                    MATCH(
                                                        A973&amp;B973,
                                                        Insumos!I:I,
                                                        0)
                                                )="Terceirizados",
                                                INDEX(
                                                    Insumos!F:F,
                                                    MATCH(
                                                        A973&amp;B973,
                                                        Insumos!I:I,
                                                        0)
                                                ),
                                                0
                                            ),
                                            "Não encontrado"),
                                        IFERROR(
                                            INDEX(S:S,
                                                MATCH(
                                                    A973&amp;B973,AG:AG,
                                                    0)
                                            ),
                                            "Não encontrado")
                                    )</f>
        <v>0</v>
      </c>
      <c r="S973" s="64">
        <f>R973*G973/1</f>
        <v>0</v>
      </c>
      <c r="T973" s="64">
        <f>IF(
                        C973="INSUMO",
                                        IFERROR(
                                            IF(
                                                INDEX(
                                                    Insumos!C:C,
                                                    MATCH(
                                                        A973&amp;B973,
                                                        Insumos!I:I,
                                                        0)
                                                )="Comissionamento",
                                                INDEX(
                                                    Insumos!F:F,
                                                    MATCH(
                                                        A973&amp;B973,
                                                        Insumos!I:I,
                                                        0)
                                                ),
                                                0
                                            ),
                                            "Não encontrado"),
                                        IFERROR(
                                            INDEX(U:U,
                                                MATCH(
                                                    A973&amp;B973,AG:AG,
                                                    0)
                                            ),
                                            "Não encontrado")
                                    )</f>
        <v>0</v>
      </c>
      <c r="U973" s="64">
        <f>T973*G973/1</f>
        <v>0</v>
      </c>
      <c r="V973" s="64">
        <f>IF(
                        C973="INSUMO",
                                        IFERROR(
                                            IF(
                                                INDEX(
                                                    Insumos!C:C,
                                                    MATCH(
                                                        A973&amp;B973,
                                                        Insumos!I:I,
                                                        0)
                                                )="Verba",
                                                INDEX(
                                                    Insumos!F:F,
                                                    MATCH(
                                                        A973&amp;B973,
                                                        Insumos!I:I,
                                                        0)
                                                ),
                                                0
                                            ),
                                            "Não encontrado"),
                                        IFERROR(
                                            INDEX(W:W,
                                                MATCH(
                                                    A973&amp;B973,AG:AG,
                                                    0)
                                            ),
                                            "Não encontrado")
                                    )</f>
        <v>0</v>
      </c>
      <c r="W973" s="64">
        <f>V973*G973/1</f>
        <v>0</v>
      </c>
      <c r="X973" s="64">
        <f>IF(
                        C973="INSUMO",
                                        IFERROR(
                                            IF(
                                                INDEX(
                                                    Insumos!C:C,
                                                    MATCH(
                                                        A973&amp;B973,
                                                        Insumos!I:I,
                                                        0)
                                                )="Outro",
                                                INDEX(
                                                    Insumos!F:F,
                                                    MATCH(
                                                        A973&amp;B973,
                                                        Insumos!I:I,
                                                        0)
                                                ),
                                                0
                                            ),
                                            "Não encontrado"),
                                        IFERROR(
                                            INDEX(Y:Y,
                                                MATCH(
                                                    A973&amp;B973,AG:AG,
                                                    0)
                                            ),
                                            "Não encontrado")
                                    )</f>
        <v>0</v>
      </c>
      <c r="Y973" s="64">
        <f>X973*G973/1</f>
        <v>0</v>
      </c>
      <c r="Z973" s="64">
        <f>IF(
                            C973="INSUMO",
                            IFERROR(
                                INDEX(
                                    Insumos!F:F,
                                    MATCH(
                                        A973&amp;B973,
                                        Insumos!I:I,
                                        0)
                                ),
                                "Não encontrado"),
                            IFERROR(
                                INDEX(AA:AA,
                                    MATCH(
                                        A973&amp;B973,AG:AG,
                                        0)
                                ),
                                "Não encontrado")
                        )</f>
        <v>8.6020342769999996</v>
      </c>
      <c r="AA973" s="64">
        <f>G973*Z973</f>
        <v>8.6020342769999996</v>
      </c>
      <c r="AB973" s="65"/>
      <c r="AC973" s="65"/>
      <c r="AD973" s="62" t="s">
        <v>39</v>
      </c>
      <c r="AE973" s="66"/>
      <c r="AF973" s="66"/>
    </row>
    <row r="974" spans="1:33" x14ac:dyDescent="0.25">
      <c r="A974" s="137" t="s">
        <v>958</v>
      </c>
      <c r="B974" s="68" t="s">
        <v>38</v>
      </c>
      <c r="C974" s="69" t="s">
        <v>86</v>
      </c>
      <c r="D974" s="70" t="s">
        <v>40</v>
      </c>
      <c r="E974" s="70" t="s">
        <v>959</v>
      </c>
      <c r="F974" s="71" t="s">
        <v>90</v>
      </c>
      <c r="G974" s="71">
        <v>1</v>
      </c>
      <c r="H974" s="72">
        <f>IF(
                        C974="INSUMO",
                                        IFERROR(
                                            IF(
                                                INDEX(
                                                    Insumos!C:C,
                                                    MATCH(
                                                        A974&amp;B974,
                                                        Insumos!I:I,
                                                        0)
                                                )="Material",
                                                INDEX(
                                                    Insumos!F:F,
                                                    MATCH(
                                                        A974&amp;B974,
                                                        Insumos!I:I,
                                                        0)
                                                ),
                                                0
                                            ),
                                            "Não encontrado"),
                                        IFERROR(
                                            INDEX(I:I,
                                                MATCH(
                                                    A974&amp;B974,AG:AG,
                                                    0)
                                            ),
                                            "Não encontrado")
                                    )</f>
        <v>0</v>
      </c>
      <c r="I974" s="72">
        <f>H974*G974/1</f>
        <v>0</v>
      </c>
      <c r="J974" s="72">
        <f t="shared" si="558"/>
        <v>21.572320760999997</v>
      </c>
      <c r="K974" s="72">
        <f t="shared" si="558"/>
        <v>21.572320760999997</v>
      </c>
      <c r="L974" s="72">
        <f>IF(
                        C974="INSUMO",
                                        IFERROR(
                                            IF(
                                                INDEX(
                                                    Insumos!C:C,
                                                    MATCH(
                                                        A974&amp;B974,
                                                        Insumos!I:I,
                                                        0)
                                                )="Mao_obra",
                                                INDEX(
                                                    Insumos!F:F,
                                                    MATCH(
                                                        A974&amp;B974,
                                                        Insumos!I:I,
                                                        0)
                                                ),
                                                0
                                            ),
                                            "Não encontrado"),
                                        IFERROR(
                                            INDEX(M:M,
                                                MATCH(
                                                    A974&amp;B974,AG:AG,
                                                    0)
                                            ),
                                            "Não encontrado")
                                    )</f>
        <v>0</v>
      </c>
      <c r="M974" s="72">
        <f>L974*G974/1</f>
        <v>0</v>
      </c>
      <c r="N974" s="72">
        <f>IF(
                        C974="INSUMO",
                                        IFERROR(
                                            IF(
                                                INDEX(
                                                    Insumos!C:C,
                                                    MATCH(
                                                        A974&amp;B974,
                                                        Insumos!I:I,
                                                        0)
                                                )="Equipamento",
                                                INDEX(
                                                    Insumos!F:F,
                                                    MATCH(
                                                        A974&amp;B974,
                                                        Insumos!I:I,
                                                        0)
                                                ),
                                                0
                                            ),
                                            "Não encontrado"),
                                        IFERROR(
                                            INDEX(O:O,
                                                MATCH(
                                                    A974&amp;B974,AG:AG,
                                                    0)
                                            ),
                                            "Não encontrado")
                                    )</f>
        <v>21.572320760999997</v>
      </c>
      <c r="O974" s="72">
        <f>N974*G974/1</f>
        <v>21.572320760999997</v>
      </c>
      <c r="P974" s="72">
        <f>IF(
                        C974="INSUMO",
                                        IFERROR(
                                            IF(
                                                INDEX(
                                                    Insumos!C:C,
                                                    MATCH(
                                                        A974&amp;B974,
                                                        Insumos!I:I,
                                                        0)
                                                )="Transporte",
                                                INDEX(
                                                    Insumos!F:F,
                                                    MATCH(
                                                        A974&amp;B974,
                                                        Insumos!I:I,
                                                        0)
                                                ),
                                                0
                                            ),
                                            "Não encontrado"),
                                        IFERROR(
                                            INDEX(Q:Q,
                                                MATCH(
                                                    A974&amp;B974,AG:AG,
                                                    0)
                                            ),
                                            "Não encontrado")
                                    )</f>
        <v>0</v>
      </c>
      <c r="Q974" s="72">
        <f>P974*G974/1</f>
        <v>0</v>
      </c>
      <c r="R974" s="72">
        <f>IF(
                        C974="INSUMO",
                                        IFERROR(
                                            IF(
                                                INDEX(
                                                    Insumos!C:C,
                                                    MATCH(
                                                        A974&amp;B974,
                                                        Insumos!I:I,
                                                        0)
                                                )="Terceirizados",
                                                INDEX(
                                                    Insumos!F:F,
                                                    MATCH(
                                                        A974&amp;B974,
                                                        Insumos!I:I,
                                                        0)
                                                ),
                                                0
                                            ),
                                            "Não encontrado"),
                                        IFERROR(
                                            INDEX(S:S,
                                                MATCH(
                                                    A974&amp;B974,AG:AG,
                                                    0)
                                            ),
                                            "Não encontrado")
                                    )</f>
        <v>0</v>
      </c>
      <c r="S974" s="72">
        <f>R974*G974/1</f>
        <v>0</v>
      </c>
      <c r="T974" s="72">
        <f>IF(
                        C974="INSUMO",
                                        IFERROR(
                                            IF(
                                                INDEX(
                                                    Insumos!C:C,
                                                    MATCH(
                                                        A974&amp;B974,
                                                        Insumos!I:I,
                                                        0)
                                                )="Comissionamento",
                                                INDEX(
                                                    Insumos!F:F,
                                                    MATCH(
                                                        A974&amp;B974,
                                                        Insumos!I:I,
                                                        0)
                                                ),
                                                0
                                            ),
                                            "Não encontrado"),
                                        IFERROR(
                                            INDEX(U:U,
                                                MATCH(
                                                    A974&amp;B974,AG:AG,
                                                    0)
                                            ),
                                            "Não encontrado")
                                    )</f>
        <v>0</v>
      </c>
      <c r="U974" s="72">
        <f>T974*G974/1</f>
        <v>0</v>
      </c>
      <c r="V974" s="72">
        <f>IF(
                        C974="INSUMO",
                                        IFERROR(
                                            IF(
                                                INDEX(
                                                    Insumos!C:C,
                                                    MATCH(
                                                        A974&amp;B974,
                                                        Insumos!I:I,
                                                        0)
                                                )="Verba",
                                                INDEX(
                                                    Insumos!F:F,
                                                    MATCH(
                                                        A974&amp;B974,
                                                        Insumos!I:I,
                                                        0)
                                                ),
                                                0
                                            ),
                                            "Não encontrado"),
                                        IFERROR(
                                            INDEX(W:W,
                                                MATCH(
                                                    A974&amp;B974,AG:AG,
                                                    0)
                                            ),
                                            "Não encontrado")
                                    )</f>
        <v>0</v>
      </c>
      <c r="W974" s="72">
        <f>V974*G974/1</f>
        <v>0</v>
      </c>
      <c r="X974" s="72">
        <f>IF(
                        C974="INSUMO",
                                        IFERROR(
                                            IF(
                                                INDEX(
                                                    Insumos!C:C,
                                                    MATCH(
                                                        A974&amp;B974,
                                                        Insumos!I:I,
                                                        0)
                                                )="Outro",
                                                INDEX(
                                                    Insumos!F:F,
                                                    MATCH(
                                                        A974&amp;B974,
                                                        Insumos!I:I,
                                                        0)
                                                ),
                                                0
                                            ),
                                            "Não encontrado"),
                                        IFERROR(
                                            INDEX(Y:Y,
                                                MATCH(
                                                    A974&amp;B974,AG:AG,
                                                    0)
                                            ),
                                            "Não encontrado")
                                    )</f>
        <v>0</v>
      </c>
      <c r="Y974" s="72">
        <f>X974*G974/1</f>
        <v>0</v>
      </c>
      <c r="Z974" s="72">
        <f>IF(
                            C974="INSUMO",
                            IFERROR(
                                INDEX(
                                    Insumos!F:F,
                                    MATCH(
                                        A974&amp;B974,
                                        Insumos!I:I,
                                        0)
                                ),
                                "Não encontrado"),
                            IFERROR(
                                INDEX(AA:AA,
                                    MATCH(
                                        A974&amp;B974,AG:AG,
                                        0)
                                ),
                                "Não encontrado")
                        )</f>
        <v>21.572320760999997</v>
      </c>
      <c r="AA974" s="72">
        <f>G974*Z974</f>
        <v>21.572320760999997</v>
      </c>
      <c r="AB974" s="73"/>
      <c r="AC974" s="73"/>
      <c r="AD974" s="70" t="s">
        <v>39</v>
      </c>
      <c r="AE974" s="74"/>
      <c r="AF974" s="74"/>
    </row>
    <row r="975" spans="1:33" x14ac:dyDescent="0.25">
      <c r="A975" s="138" t="s">
        <v>960</v>
      </c>
      <c r="B975" s="60" t="s">
        <v>38</v>
      </c>
      <c r="C975" s="61" t="s">
        <v>86</v>
      </c>
      <c r="D975" s="62" t="s">
        <v>40</v>
      </c>
      <c r="E975" s="62" t="s">
        <v>961</v>
      </c>
      <c r="F975" s="63" t="s">
        <v>90</v>
      </c>
      <c r="G975" s="63">
        <v>1</v>
      </c>
      <c r="H975" s="64">
        <f>IF(
                        C975="INSUMO",
                                        IFERROR(
                                            IF(
                                                INDEX(
                                                    Insumos!C:C,
                                                    MATCH(
                                                        A975&amp;B975,
                                                        Insumos!I:I,
                                                        0)
                                                )="Material",
                                                INDEX(
                                                    Insumos!F:F,
                                                    MATCH(
                                                        A975&amp;B975,
                                                        Insumos!I:I,
                                                        0)
                                                ),
                                                0
                                            ),
                                            "Não encontrado"),
                                        IFERROR(
                                            INDEX(I:I,
                                                MATCH(
                                                    A975&amp;B975,AG:AG,
                                                    0)
                                            ),
                                            "Não encontrado")
                                    )</f>
        <v>0</v>
      </c>
      <c r="I975" s="64">
        <f>H975*G975/1</f>
        <v>0</v>
      </c>
      <c r="J975" s="64">
        <f t="shared" si="558"/>
        <v>40.365428700000002</v>
      </c>
      <c r="K975" s="64">
        <f t="shared" si="558"/>
        <v>40.365428700000002</v>
      </c>
      <c r="L975" s="64">
        <f>IF(
                        C975="INSUMO",
                                        IFERROR(
                                            IF(
                                                INDEX(
                                                    Insumos!C:C,
                                                    MATCH(
                                                        A975&amp;B975,
                                                        Insumos!I:I,
                                                        0)
                                                )="Mao_obra",
                                                INDEX(
                                                    Insumos!F:F,
                                                    MATCH(
                                                        A975&amp;B975,
                                                        Insumos!I:I,
                                                        0)
                                                ),
                                                0
                                            ),
                                            "Não encontrado"),
                                        IFERROR(
                                            INDEX(M:M,
                                                MATCH(
                                                    A975&amp;B975,AG:AG,
                                                    0)
                                            ),
                                            "Não encontrado")
                                    )</f>
        <v>36.615428700000002</v>
      </c>
      <c r="M975" s="64">
        <f>L975*G975/1</f>
        <v>36.615428700000002</v>
      </c>
      <c r="N975" s="64">
        <f>IF(
                        C975="INSUMO",
                                        IFERROR(
                                            IF(
                                                INDEX(
                                                    Insumos!C:C,
                                                    MATCH(
                                                        A975&amp;B975,
                                                        Insumos!I:I,
                                                        0)
                                                )="Equipamento",
                                                INDEX(
                                                    Insumos!F:F,
                                                    MATCH(
                                                        A975&amp;B975,
                                                        Insumos!I:I,
                                                        0)
                                                ),
                                                0
                                            ),
                                            "Não encontrado"),
                                        IFERROR(
                                            INDEX(O:O,
                                                MATCH(
                                                    A975&amp;B975,AG:AG,
                                                    0)
                                            ),
                                            "Não encontrado")
                                    )</f>
        <v>0</v>
      </c>
      <c r="O975" s="64">
        <f>N975*G975/1</f>
        <v>0</v>
      </c>
      <c r="P975" s="64">
        <f>IF(
                        C975="INSUMO",
                                        IFERROR(
                                            IF(
                                                INDEX(
                                                    Insumos!C:C,
                                                    MATCH(
                                                        A975&amp;B975,
                                                        Insumos!I:I,
                                                        0)
                                                )="Transporte",
                                                INDEX(
                                                    Insumos!F:F,
                                                    MATCH(
                                                        A975&amp;B975,
                                                        Insumos!I:I,
                                                        0)
                                                ),
                                                0
                                            ),
                                            "Não encontrado"),
                                        IFERROR(
                                            INDEX(Q:Q,
                                                MATCH(
                                                    A975&amp;B975,AG:AG,
                                                    0)
                                            ),
                                            "Não encontrado")
                                    )</f>
        <v>0</v>
      </c>
      <c r="Q975" s="64">
        <f>P975*G975/1</f>
        <v>0</v>
      </c>
      <c r="R975" s="64">
        <f>IF(
                        C975="INSUMO",
                                        IFERROR(
                                            IF(
                                                INDEX(
                                                    Insumos!C:C,
                                                    MATCH(
                                                        A975&amp;B975,
                                                        Insumos!I:I,
                                                        0)
                                                )="Terceirizados",
                                                INDEX(
                                                    Insumos!F:F,
                                                    MATCH(
                                                        A975&amp;B975,
                                                        Insumos!I:I,
                                                        0)
                                                ),
                                                0
                                            ),
                                            "Não encontrado"),
                                        IFERROR(
                                            INDEX(S:S,
                                                MATCH(
                                                    A975&amp;B975,AG:AG,
                                                    0)
                                            ),
                                            "Não encontrado")
                                    )</f>
        <v>0</v>
      </c>
      <c r="S975" s="64">
        <f>R975*G975/1</f>
        <v>0</v>
      </c>
      <c r="T975" s="64">
        <f>IF(
                        C975="INSUMO",
                                        IFERROR(
                                            IF(
                                                INDEX(
                                                    Insumos!C:C,
                                                    MATCH(
                                                        A975&amp;B975,
                                                        Insumos!I:I,
                                                        0)
                                                )="Comissionamento",
                                                INDEX(
                                                    Insumos!F:F,
                                                    MATCH(
                                                        A975&amp;B975,
                                                        Insumos!I:I,
                                                        0)
                                                ),
                                                0
                                            ),
                                            "Não encontrado"),
                                        IFERROR(
                                            INDEX(U:U,
                                                MATCH(
                                                    A975&amp;B975,AG:AG,
                                                    0)
                                            ),
                                            "Não encontrado")
                                    )</f>
        <v>0</v>
      </c>
      <c r="U975" s="64">
        <f>T975*G975/1</f>
        <v>0</v>
      </c>
      <c r="V975" s="64">
        <f>IF(
                        C975="INSUMO",
                                        IFERROR(
                                            IF(
                                                INDEX(
                                                    Insumos!C:C,
                                                    MATCH(
                                                        A975&amp;B975,
                                                        Insumos!I:I,
                                                        0)
                                                )="Verba",
                                                INDEX(
                                                    Insumos!F:F,
                                                    MATCH(
                                                        A975&amp;B975,
                                                        Insumos!I:I,
                                                        0)
                                                ),
                                                0
                                            ),
                                            "Não encontrado"),
                                        IFERROR(
                                            INDEX(W:W,
                                                MATCH(
                                                    A975&amp;B975,AG:AG,
                                                    0)
                                            ),
                                            "Não encontrado")
                                    )</f>
        <v>0</v>
      </c>
      <c r="W975" s="64">
        <f>V975*G975/1</f>
        <v>0</v>
      </c>
      <c r="X975" s="64">
        <f>IF(
                        C975="INSUMO",
                                        IFERROR(
                                            IF(
                                                INDEX(
                                                    Insumos!C:C,
                                                    MATCH(
                                                        A975&amp;B975,
                                                        Insumos!I:I,
                                                        0)
                                                )="Outro",
                                                INDEX(
                                                    Insumos!F:F,
                                                    MATCH(
                                                        A975&amp;B975,
                                                        Insumos!I:I,
                                                        0)
                                                ),
                                                0
                                            ),
                                            "Não encontrado"),
                                        IFERROR(
                                            INDEX(Y:Y,
                                                MATCH(
                                                    A975&amp;B975,AG:AG,
                                                    0)
                                            ),
                                            "Não encontrado")
                                    )</f>
        <v>3.7499999999999996</v>
      </c>
      <c r="Y975" s="64">
        <f>X975*G975/1</f>
        <v>3.7499999999999996</v>
      </c>
      <c r="Z975" s="64">
        <f>IF(
                            C975="INSUMO",
                            IFERROR(
                                INDEX(
                                    Insumos!F:F,
                                    MATCH(
                                        A975&amp;B975,
                                        Insumos!I:I,
                                        0)
                                ),
                                "Não encontrado"),
                            IFERROR(
                                INDEX(AA:AA,
                                    MATCH(
                                        A975&amp;B975,AG:AG,
                                        0)
                                ),
                                "Não encontrado")
                        )</f>
        <v>40.365428700000002</v>
      </c>
      <c r="AA975" s="64">
        <f>G975*Z975</f>
        <v>40.365428700000002</v>
      </c>
      <c r="AB975" s="65"/>
      <c r="AC975" s="65"/>
      <c r="AD975" s="62" t="s">
        <v>39</v>
      </c>
      <c r="AE975" s="66"/>
      <c r="AF975" s="66"/>
    </row>
    <row r="976" spans="1:33" x14ac:dyDescent="0.25">
      <c r="A976" s="136" t="s">
        <v>946</v>
      </c>
      <c r="B976" s="51" t="s">
        <v>38</v>
      </c>
      <c r="C976" s="52" t="s">
        <v>39</v>
      </c>
      <c r="D976" s="53" t="s">
        <v>40</v>
      </c>
      <c r="E976" s="53" t="s">
        <v>947</v>
      </c>
      <c r="F976" s="54" t="s">
        <v>114</v>
      </c>
      <c r="G976" s="55"/>
      <c r="H976" s="56"/>
      <c r="I976" s="56">
        <f>SUM(I977:I982)</f>
        <v>132.2013</v>
      </c>
      <c r="J976" s="56"/>
      <c r="K976" s="56">
        <f>SUM(K977:K982)</f>
        <v>113.35161071799999</v>
      </c>
      <c r="L976" s="56"/>
      <c r="M976" s="56">
        <f>SUM(M977:M982)</f>
        <v>36.615428700000002</v>
      </c>
      <c r="N976" s="56"/>
      <c r="O976" s="56">
        <f>SUM(O977:O982)</f>
        <v>72.986182017999994</v>
      </c>
      <c r="P976" s="56"/>
      <c r="Q976" s="56">
        <f>SUM(Q977:Q982)</f>
        <v>0</v>
      </c>
      <c r="R976" s="56"/>
      <c r="S976" s="56">
        <f>SUM(S977:S982)</f>
        <v>0</v>
      </c>
      <c r="T976" s="56"/>
      <c r="U976" s="56">
        <f>SUM(U977:U982)</f>
        <v>0</v>
      </c>
      <c r="V976" s="56"/>
      <c r="W976" s="56">
        <f>SUM(W977:W982)</f>
        <v>0</v>
      </c>
      <c r="X976" s="56"/>
      <c r="Y976" s="56">
        <f>SUM(Y977:Y982)</f>
        <v>3.7499999999999996</v>
      </c>
      <c r="Z976" s="56"/>
      <c r="AA976" s="56">
        <f>SUM(AA977:AA982)</f>
        <v>245.55291071799999</v>
      </c>
      <c r="AB976" s="57" t="s">
        <v>39</v>
      </c>
      <c r="AC976" s="57"/>
      <c r="AD976" s="53" t="s">
        <v>39</v>
      </c>
      <c r="AE976" s="58" t="s">
        <v>39</v>
      </c>
      <c r="AF976" s="58" t="s">
        <v>830</v>
      </c>
      <c r="AG976" t="str">
        <f>A976&amp;B976&amp;C976</f>
        <v>5824SINAPI</v>
      </c>
    </row>
    <row r="977" spans="1:33" x14ac:dyDescent="0.25">
      <c r="A977" s="137" t="s">
        <v>954</v>
      </c>
      <c r="B977" s="68" t="s">
        <v>38</v>
      </c>
      <c r="C977" s="69" t="s">
        <v>86</v>
      </c>
      <c r="D977" s="70" t="s">
        <v>40</v>
      </c>
      <c r="E977" s="70" t="s">
        <v>955</v>
      </c>
      <c r="F977" s="71" t="s">
        <v>90</v>
      </c>
      <c r="G977" s="71">
        <v>1</v>
      </c>
      <c r="H977" s="72">
        <f>IF(
                        C977="INSUMO",
                                        IFERROR(
                                            IF(
                                                INDEX(
                                                    Insumos!C:C,
                                                    MATCH(
                                                        A977&amp;B977,
                                                        Insumos!I:I,
                                                        0)
                                                )="Material",
                                                INDEX(
                                                    Insumos!F:F,
                                                    MATCH(
                                                        A977&amp;B977,
                                                        Insumos!I:I,
                                                        0)
                                                ),
                                                0
                                            ),
                                            "Não encontrado"),
                                        IFERROR(
                                            INDEX(I:I,
                                                MATCH(
                                                    A977&amp;B977,AG:AG,
                                                    0)
                                            ),
                                            "Não encontrado")
                                    )</f>
        <v>0</v>
      </c>
      <c r="I977" s="72">
        <f t="shared" ref="I977:I982" si="559">H977*G977/1</f>
        <v>0</v>
      </c>
      <c r="J977" s="72">
        <f t="shared" ref="J977:K982" si="560">T977 + N977 + L977 + X977 + R977 + P977 + V977</f>
        <v>3.4767324289999997</v>
      </c>
      <c r="K977" s="72">
        <f t="shared" si="560"/>
        <v>3.4767324289999997</v>
      </c>
      <c r="L977" s="72">
        <f>IF(
                        C977="INSUMO",
                                        IFERROR(
                                            IF(
                                                INDEX(
                                                    Insumos!C:C,
                                                    MATCH(
                                                        A977&amp;B977,
                                                        Insumos!I:I,
                                                        0)
                                                )="Mao_obra",
                                                INDEX(
                                                    Insumos!F:F,
                                                    MATCH(
                                                        A977&amp;B977,
                                                        Insumos!I:I,
                                                        0)
                                                ),
                                                0
                                            ),
                                            "Não encontrado"),
                                        IFERROR(
                                            INDEX(M:M,
                                                MATCH(
                                                    A977&amp;B977,AG:AG,
                                                    0)
                                            ),
                                            "Não encontrado")
                                    )</f>
        <v>0</v>
      </c>
      <c r="M977" s="72">
        <f t="shared" ref="M977:M982" si="561">L977*G977/1</f>
        <v>0</v>
      </c>
      <c r="N977" s="72">
        <f>IF(
                        C977="INSUMO",
                                        IFERROR(
                                            IF(
                                                INDEX(
                                                    Insumos!C:C,
                                                    MATCH(
                                                        A977&amp;B977,
                                                        Insumos!I:I,
                                                        0)
                                                )="Equipamento",
                                                INDEX(
                                                    Insumos!F:F,
                                                    MATCH(
                                                        A977&amp;B977,
                                                        Insumos!I:I,
                                                        0)
                                                ),
                                                0
                                            ),
                                            "Não encontrado"),
                                        IFERROR(
                                            INDEX(O:O,
                                                MATCH(
                                                    A977&amp;B977,AG:AG,
                                                    0)
                                            ),
                                            "Não encontrado")
                                    )</f>
        <v>3.4767324289999997</v>
      </c>
      <c r="O977" s="72">
        <f t="shared" ref="O977:O982" si="562">N977*G977/1</f>
        <v>3.4767324289999997</v>
      </c>
      <c r="P977" s="72">
        <f>IF(
                        C977="INSUMO",
                                        IFERROR(
                                            IF(
                                                INDEX(
                                                    Insumos!C:C,
                                                    MATCH(
                                                        A977&amp;B977,
                                                        Insumos!I:I,
                                                        0)
                                                )="Transporte",
                                                INDEX(
                                                    Insumos!F:F,
                                                    MATCH(
                                                        A977&amp;B977,
                                                        Insumos!I:I,
                                                        0)
                                                ),
                                                0
                                            ),
                                            "Não encontrado"),
                                        IFERROR(
                                            INDEX(Q:Q,
                                                MATCH(
                                                    A977&amp;B977,AG:AG,
                                                    0)
                                            ),
                                            "Não encontrado")
                                    )</f>
        <v>0</v>
      </c>
      <c r="Q977" s="72">
        <f t="shared" ref="Q977:Q982" si="563">P977*G977/1</f>
        <v>0</v>
      </c>
      <c r="R977" s="72">
        <f>IF(
                        C977="INSUMO",
                                        IFERROR(
                                            IF(
                                                INDEX(
                                                    Insumos!C:C,
                                                    MATCH(
                                                        A977&amp;B977,
                                                        Insumos!I:I,
                                                        0)
                                                )="Terceirizados",
                                                INDEX(
                                                    Insumos!F:F,
                                                    MATCH(
                                                        A977&amp;B977,
                                                        Insumos!I:I,
                                                        0)
                                                ),
                                                0
                                            ),
                                            "Não encontrado"),
                                        IFERROR(
                                            INDEX(S:S,
                                                MATCH(
                                                    A977&amp;B977,AG:AG,
                                                    0)
                                            ),
                                            "Não encontrado")
                                    )</f>
        <v>0</v>
      </c>
      <c r="S977" s="72">
        <f t="shared" ref="S977:S982" si="564">R977*G977/1</f>
        <v>0</v>
      </c>
      <c r="T977" s="72">
        <f>IF(
                        C977="INSUMO",
                                        IFERROR(
                                            IF(
                                                INDEX(
                                                    Insumos!C:C,
                                                    MATCH(
                                                        A977&amp;B977,
                                                        Insumos!I:I,
                                                        0)
                                                )="Comissionamento",
                                                INDEX(
                                                    Insumos!F:F,
                                                    MATCH(
                                                        A977&amp;B977,
                                                        Insumos!I:I,
                                                        0)
                                                ),
                                                0
                                            ),
                                            "Não encontrado"),
                                        IFERROR(
                                            INDEX(U:U,
                                                MATCH(
                                                    A977&amp;B977,AG:AG,
                                                    0)
                                            ),
                                            "Não encontrado")
                                    )</f>
        <v>0</v>
      </c>
      <c r="U977" s="72">
        <f t="shared" ref="U977:U982" si="565">T977*G977/1</f>
        <v>0</v>
      </c>
      <c r="V977" s="72">
        <f>IF(
                        C977="INSUMO",
                                        IFERROR(
                                            IF(
                                                INDEX(
                                                    Insumos!C:C,
                                                    MATCH(
                                                        A977&amp;B977,
                                                        Insumos!I:I,
                                                        0)
                                                )="Verba",
                                                INDEX(
                                                    Insumos!F:F,
                                                    MATCH(
                                                        A977&amp;B977,
                                                        Insumos!I:I,
                                                        0)
                                                ),
                                                0
                                            ),
                                            "Não encontrado"),
                                        IFERROR(
                                            INDEX(W:W,
                                                MATCH(
                                                    A977&amp;B977,AG:AG,
                                                    0)
                                            ),
                                            "Não encontrado")
                                    )</f>
        <v>0</v>
      </c>
      <c r="W977" s="72">
        <f t="shared" ref="W977:W982" si="566">V977*G977/1</f>
        <v>0</v>
      </c>
      <c r="X977" s="72">
        <f>IF(
                        C977="INSUMO",
                                        IFERROR(
                                            IF(
                                                INDEX(
                                                    Insumos!C:C,
                                                    MATCH(
                                                        A977&amp;B977,
                                                        Insumos!I:I,
                                                        0)
                                                )="Outro",
                                                INDEX(
                                                    Insumos!F:F,
                                                    MATCH(
                                                        A977&amp;B977,
                                                        Insumos!I:I,
                                                        0)
                                                ),
                                                0
                                            ),
                                            "Não encontrado"),
                                        IFERROR(
                                            INDEX(Y:Y,
                                                MATCH(
                                                    A977&amp;B977,AG:AG,
                                                    0)
                                            ),
                                            "Não encontrado")
                                    )</f>
        <v>0</v>
      </c>
      <c r="Y977" s="72">
        <f t="shared" ref="Y977:Y982" si="567">X977*G977/1</f>
        <v>0</v>
      </c>
      <c r="Z977" s="72">
        <f>IF(
                            C977="INSUMO",
                            IFERROR(
                                INDEX(
                                    Insumos!F:F,
                                    MATCH(
                                        A977&amp;B977,
                                        Insumos!I:I,
                                        0)
                                ),
                                "Não encontrado"),
                            IFERROR(
                                INDEX(AA:AA,
                                    MATCH(
                                        A977&amp;B977,AG:AG,
                                        0)
                                ),
                                "Não encontrado")
                        )</f>
        <v>3.4767324289999997</v>
      </c>
      <c r="AA977" s="72">
        <f t="shared" ref="AA977:AA982" si="568">G977*Z977</f>
        <v>3.4767324289999997</v>
      </c>
      <c r="AB977" s="73"/>
      <c r="AC977" s="73"/>
      <c r="AD977" s="70" t="s">
        <v>39</v>
      </c>
      <c r="AE977" s="74"/>
      <c r="AF977" s="74"/>
    </row>
    <row r="978" spans="1:33" x14ac:dyDescent="0.25">
      <c r="A978" s="138" t="s">
        <v>956</v>
      </c>
      <c r="B978" s="60" t="s">
        <v>38</v>
      </c>
      <c r="C978" s="61" t="s">
        <v>86</v>
      </c>
      <c r="D978" s="62" t="s">
        <v>40</v>
      </c>
      <c r="E978" s="62" t="s">
        <v>957</v>
      </c>
      <c r="F978" s="63" t="s">
        <v>90</v>
      </c>
      <c r="G978" s="63">
        <v>1</v>
      </c>
      <c r="H978" s="64">
        <f>IF(
                        C978="INSUMO",
                                        IFERROR(
                                            IF(
                                                INDEX(
                                                    Insumos!C:C,
                                                    MATCH(
                                                        A978&amp;B978,
                                                        Insumos!I:I,
                                                        0)
                                                )="Material",
                                                INDEX(
                                                    Insumos!F:F,
                                                    MATCH(
                                                        A978&amp;B978,
                                                        Insumos!I:I,
                                                        0)
                                                ),
                                                0
                                            ),
                                            "Não encontrado"),
                                        IFERROR(
                                            INDEX(I:I,
                                                MATCH(
                                                    A978&amp;B978,AG:AG,
                                                    0)
                                            ),
                                            "Não encontrado")
                                    )</f>
        <v>0</v>
      </c>
      <c r="I978" s="64">
        <f t="shared" si="559"/>
        <v>0</v>
      </c>
      <c r="J978" s="64">
        <f t="shared" si="560"/>
        <v>8.6020342769999996</v>
      </c>
      <c r="K978" s="64">
        <f t="shared" si="560"/>
        <v>8.6020342769999996</v>
      </c>
      <c r="L978" s="64">
        <f>IF(
                        C978="INSUMO",
                                        IFERROR(
                                            IF(
                                                INDEX(
                                                    Insumos!C:C,
                                                    MATCH(
                                                        A978&amp;B978,
                                                        Insumos!I:I,
                                                        0)
                                                )="Mao_obra",
                                                INDEX(
                                                    Insumos!F:F,
                                                    MATCH(
                                                        A978&amp;B978,
                                                        Insumos!I:I,
                                                        0)
                                                ),
                                                0
                                            ),
                                            "Não encontrado"),
                                        IFERROR(
                                            INDEX(M:M,
                                                MATCH(
                                                    A978&amp;B978,AG:AG,
                                                    0)
                                            ),
                                            "Não encontrado")
                                    )</f>
        <v>0</v>
      </c>
      <c r="M978" s="64">
        <f t="shared" si="561"/>
        <v>0</v>
      </c>
      <c r="N978" s="64">
        <f>IF(
                        C978="INSUMO",
                                        IFERROR(
                                            IF(
                                                INDEX(
                                                    Insumos!C:C,
                                                    MATCH(
                                                        A978&amp;B978,
                                                        Insumos!I:I,
                                                        0)
                                                )="Equipamento",
                                                INDEX(
                                                    Insumos!F:F,
                                                    MATCH(
                                                        A978&amp;B978,
                                                        Insumos!I:I,
                                                        0)
                                                ),
                                                0
                                            ),
                                            "Não encontrado"),
                                        IFERROR(
                                            INDEX(O:O,
                                                MATCH(
                                                    A978&amp;B978,AG:AG,
                                                    0)
                                            ),
                                            "Não encontrado")
                                    )</f>
        <v>8.6020342769999996</v>
      </c>
      <c r="O978" s="64">
        <f t="shared" si="562"/>
        <v>8.6020342769999996</v>
      </c>
      <c r="P978" s="64">
        <f>IF(
                        C978="INSUMO",
                                        IFERROR(
                                            IF(
                                                INDEX(
                                                    Insumos!C:C,
                                                    MATCH(
                                                        A978&amp;B978,
                                                        Insumos!I:I,
                                                        0)
                                                )="Transporte",
                                                INDEX(
                                                    Insumos!F:F,
                                                    MATCH(
                                                        A978&amp;B978,
                                                        Insumos!I:I,
                                                        0)
                                                ),
                                                0
                                            ),
                                            "Não encontrado"),
                                        IFERROR(
                                            INDEX(Q:Q,
                                                MATCH(
                                                    A978&amp;B978,AG:AG,
                                                    0)
                                            ),
                                            "Não encontrado")
                                    )</f>
        <v>0</v>
      </c>
      <c r="Q978" s="64">
        <f t="shared" si="563"/>
        <v>0</v>
      </c>
      <c r="R978" s="64">
        <f>IF(
                        C978="INSUMO",
                                        IFERROR(
                                            IF(
                                                INDEX(
                                                    Insumos!C:C,
                                                    MATCH(
                                                        A978&amp;B978,
                                                        Insumos!I:I,
                                                        0)
                                                )="Terceirizados",
                                                INDEX(
                                                    Insumos!F:F,
                                                    MATCH(
                                                        A978&amp;B978,
                                                        Insumos!I:I,
                                                        0)
                                                ),
                                                0
                                            ),
                                            "Não encontrado"),
                                        IFERROR(
                                            INDEX(S:S,
                                                MATCH(
                                                    A978&amp;B978,AG:AG,
                                                    0)
                                            ),
                                            "Não encontrado")
                                    )</f>
        <v>0</v>
      </c>
      <c r="S978" s="64">
        <f t="shared" si="564"/>
        <v>0</v>
      </c>
      <c r="T978" s="64">
        <f>IF(
                        C978="INSUMO",
                                        IFERROR(
                                            IF(
                                                INDEX(
                                                    Insumos!C:C,
                                                    MATCH(
                                                        A978&amp;B978,
                                                        Insumos!I:I,
                                                        0)
                                                )="Comissionamento",
                                                INDEX(
                                                    Insumos!F:F,
                                                    MATCH(
                                                        A978&amp;B978,
                                                        Insumos!I:I,
                                                        0)
                                                ),
                                                0
                                            ),
                                            "Não encontrado"),
                                        IFERROR(
                                            INDEX(U:U,
                                                MATCH(
                                                    A978&amp;B978,AG:AG,
                                                    0)
                                            ),
                                            "Não encontrado")
                                    )</f>
        <v>0</v>
      </c>
      <c r="U978" s="64">
        <f t="shared" si="565"/>
        <v>0</v>
      </c>
      <c r="V978" s="64">
        <f>IF(
                        C978="INSUMO",
                                        IFERROR(
                                            IF(
                                                INDEX(
                                                    Insumos!C:C,
                                                    MATCH(
                                                        A978&amp;B978,
                                                        Insumos!I:I,
                                                        0)
                                                )="Verba",
                                                INDEX(
                                                    Insumos!F:F,
                                                    MATCH(
                                                        A978&amp;B978,
                                                        Insumos!I:I,
                                                        0)
                                                ),
                                                0
                                            ),
                                            "Não encontrado"),
                                        IFERROR(
                                            INDEX(W:W,
                                                MATCH(
                                                    A978&amp;B978,AG:AG,
                                                    0)
                                            ),
                                            "Não encontrado")
                                    )</f>
        <v>0</v>
      </c>
      <c r="W978" s="64">
        <f t="shared" si="566"/>
        <v>0</v>
      </c>
      <c r="X978" s="64">
        <f>IF(
                        C978="INSUMO",
                                        IFERROR(
                                            IF(
                                                INDEX(
                                                    Insumos!C:C,
                                                    MATCH(
                                                        A978&amp;B978,
                                                        Insumos!I:I,
                                                        0)
                                                )="Outro",
                                                INDEX(
                                                    Insumos!F:F,
                                                    MATCH(
                                                        A978&amp;B978,
                                                        Insumos!I:I,
                                                        0)
                                                ),
                                                0
                                            ),
                                            "Não encontrado"),
                                        IFERROR(
                                            INDEX(Y:Y,
                                                MATCH(
                                                    A978&amp;B978,AG:AG,
                                                    0)
                                            ),
                                            "Não encontrado")
                                    )</f>
        <v>0</v>
      </c>
      <c r="Y978" s="64">
        <f t="shared" si="567"/>
        <v>0</v>
      </c>
      <c r="Z978" s="64">
        <f>IF(
                            C978="INSUMO",
                            IFERROR(
                                INDEX(
                                    Insumos!F:F,
                                    MATCH(
                                        A978&amp;B978,
                                        Insumos!I:I,
                                        0)
                                ),
                                "Não encontrado"),
                            IFERROR(
                                INDEX(AA:AA,
                                    MATCH(
                                        A978&amp;B978,AG:AG,
                                        0)
                                ),
                                "Não encontrado")
                        )</f>
        <v>8.6020342769999996</v>
      </c>
      <c r="AA978" s="64">
        <f t="shared" si="568"/>
        <v>8.6020342769999996</v>
      </c>
      <c r="AB978" s="65"/>
      <c r="AC978" s="65"/>
      <c r="AD978" s="62" t="s">
        <v>39</v>
      </c>
      <c r="AE978" s="66"/>
      <c r="AF978" s="66"/>
    </row>
    <row r="979" spans="1:33" x14ac:dyDescent="0.25">
      <c r="A979" s="137" t="s">
        <v>958</v>
      </c>
      <c r="B979" s="68" t="s">
        <v>38</v>
      </c>
      <c r="C979" s="69" t="s">
        <v>86</v>
      </c>
      <c r="D979" s="70" t="s">
        <v>40</v>
      </c>
      <c r="E979" s="70" t="s">
        <v>959</v>
      </c>
      <c r="F979" s="71" t="s">
        <v>90</v>
      </c>
      <c r="G979" s="71">
        <v>1</v>
      </c>
      <c r="H979" s="72">
        <f>IF(
                        C979="INSUMO",
                                        IFERROR(
                                            IF(
                                                INDEX(
                                                    Insumos!C:C,
                                                    MATCH(
                                                        A979&amp;B979,
                                                        Insumos!I:I,
                                                        0)
                                                )="Material",
                                                INDEX(
                                                    Insumos!F:F,
                                                    MATCH(
                                                        A979&amp;B979,
                                                        Insumos!I:I,
                                                        0)
                                                ),
                                                0
                                            ),
                                            "Não encontrado"),
                                        IFERROR(
                                            INDEX(I:I,
                                                MATCH(
                                                    A979&amp;B979,AG:AG,
                                                    0)
                                            ),
                                            "Não encontrado")
                                    )</f>
        <v>0</v>
      </c>
      <c r="I979" s="72">
        <f t="shared" si="559"/>
        <v>0</v>
      </c>
      <c r="J979" s="72">
        <f t="shared" si="560"/>
        <v>21.572320760999997</v>
      </c>
      <c r="K979" s="72">
        <f t="shared" si="560"/>
        <v>21.572320760999997</v>
      </c>
      <c r="L979" s="72">
        <f>IF(
                        C979="INSUMO",
                                        IFERROR(
                                            IF(
                                                INDEX(
                                                    Insumos!C:C,
                                                    MATCH(
                                                        A979&amp;B979,
                                                        Insumos!I:I,
                                                        0)
                                                )="Mao_obra",
                                                INDEX(
                                                    Insumos!F:F,
                                                    MATCH(
                                                        A979&amp;B979,
                                                        Insumos!I:I,
                                                        0)
                                                ),
                                                0
                                            ),
                                            "Não encontrado"),
                                        IFERROR(
                                            INDEX(M:M,
                                                MATCH(
                                                    A979&amp;B979,AG:AG,
                                                    0)
                                            ),
                                            "Não encontrado")
                                    )</f>
        <v>0</v>
      </c>
      <c r="M979" s="72">
        <f t="shared" si="561"/>
        <v>0</v>
      </c>
      <c r="N979" s="72">
        <f>IF(
                        C979="INSUMO",
                                        IFERROR(
                                            IF(
                                                INDEX(
                                                    Insumos!C:C,
                                                    MATCH(
                                                        A979&amp;B979,
                                                        Insumos!I:I,
                                                        0)
                                                )="Equipamento",
                                                INDEX(
                                                    Insumos!F:F,
                                                    MATCH(
                                                        A979&amp;B979,
                                                        Insumos!I:I,
                                                        0)
                                                ),
                                                0
                                            ),
                                            "Não encontrado"),
                                        IFERROR(
                                            INDEX(O:O,
                                                MATCH(
                                                    A979&amp;B979,AG:AG,
                                                    0)
                                            ),
                                            "Não encontrado")
                                    )</f>
        <v>21.572320760999997</v>
      </c>
      <c r="O979" s="72">
        <f t="shared" si="562"/>
        <v>21.572320760999997</v>
      </c>
      <c r="P979" s="72">
        <f>IF(
                        C979="INSUMO",
                                        IFERROR(
                                            IF(
                                                INDEX(
                                                    Insumos!C:C,
                                                    MATCH(
                                                        A979&amp;B979,
                                                        Insumos!I:I,
                                                        0)
                                                )="Transporte",
                                                INDEX(
                                                    Insumos!F:F,
                                                    MATCH(
                                                        A979&amp;B979,
                                                        Insumos!I:I,
                                                        0)
                                                ),
                                                0
                                            ),
                                            "Não encontrado"),
                                        IFERROR(
                                            INDEX(Q:Q,
                                                MATCH(
                                                    A979&amp;B979,AG:AG,
                                                    0)
                                            ),
                                            "Não encontrado")
                                    )</f>
        <v>0</v>
      </c>
      <c r="Q979" s="72">
        <f t="shared" si="563"/>
        <v>0</v>
      </c>
      <c r="R979" s="72">
        <f>IF(
                        C979="INSUMO",
                                        IFERROR(
                                            IF(
                                                INDEX(
                                                    Insumos!C:C,
                                                    MATCH(
                                                        A979&amp;B979,
                                                        Insumos!I:I,
                                                        0)
                                                )="Terceirizados",
                                                INDEX(
                                                    Insumos!F:F,
                                                    MATCH(
                                                        A979&amp;B979,
                                                        Insumos!I:I,
                                                        0)
                                                ),
                                                0
                                            ),
                                            "Não encontrado"),
                                        IFERROR(
                                            INDEX(S:S,
                                                MATCH(
                                                    A979&amp;B979,AG:AG,
                                                    0)
                                            ),
                                            "Não encontrado")
                                    )</f>
        <v>0</v>
      </c>
      <c r="S979" s="72">
        <f t="shared" si="564"/>
        <v>0</v>
      </c>
      <c r="T979" s="72">
        <f>IF(
                        C979="INSUMO",
                                        IFERROR(
                                            IF(
                                                INDEX(
                                                    Insumos!C:C,
                                                    MATCH(
                                                        A979&amp;B979,
                                                        Insumos!I:I,
                                                        0)
                                                )="Comissionamento",
                                                INDEX(
                                                    Insumos!F:F,
                                                    MATCH(
                                                        A979&amp;B979,
                                                        Insumos!I:I,
                                                        0)
                                                ),
                                                0
                                            ),
                                            "Não encontrado"),
                                        IFERROR(
                                            INDEX(U:U,
                                                MATCH(
                                                    A979&amp;B979,AG:AG,
                                                    0)
                                            ),
                                            "Não encontrado")
                                    )</f>
        <v>0</v>
      </c>
      <c r="U979" s="72">
        <f t="shared" si="565"/>
        <v>0</v>
      </c>
      <c r="V979" s="72">
        <f>IF(
                        C979="INSUMO",
                                        IFERROR(
                                            IF(
                                                INDEX(
                                                    Insumos!C:C,
                                                    MATCH(
                                                        A979&amp;B979,
                                                        Insumos!I:I,
                                                        0)
                                                )="Verba",
                                                INDEX(
                                                    Insumos!F:F,
                                                    MATCH(
                                                        A979&amp;B979,
                                                        Insumos!I:I,
                                                        0)
                                                ),
                                                0
                                            ),
                                            "Não encontrado"),
                                        IFERROR(
                                            INDEX(W:W,
                                                MATCH(
                                                    A979&amp;B979,AG:AG,
                                                    0)
                                            ),
                                            "Não encontrado")
                                    )</f>
        <v>0</v>
      </c>
      <c r="W979" s="72">
        <f t="shared" si="566"/>
        <v>0</v>
      </c>
      <c r="X979" s="72">
        <f>IF(
                        C979="INSUMO",
                                        IFERROR(
                                            IF(
                                                INDEX(
                                                    Insumos!C:C,
                                                    MATCH(
                                                        A979&amp;B979,
                                                        Insumos!I:I,
                                                        0)
                                                )="Outro",
                                                INDEX(
                                                    Insumos!F:F,
                                                    MATCH(
                                                        A979&amp;B979,
                                                        Insumos!I:I,
                                                        0)
                                                ),
                                                0
                                            ),
                                            "Não encontrado"),
                                        IFERROR(
                                            INDEX(Y:Y,
                                                MATCH(
                                                    A979&amp;B979,AG:AG,
                                                    0)
                                            ),
                                            "Não encontrado")
                                    )</f>
        <v>0</v>
      </c>
      <c r="Y979" s="72">
        <f t="shared" si="567"/>
        <v>0</v>
      </c>
      <c r="Z979" s="72">
        <f>IF(
                            C979="INSUMO",
                            IFERROR(
                                INDEX(
                                    Insumos!F:F,
                                    MATCH(
                                        A979&amp;B979,
                                        Insumos!I:I,
                                        0)
                                ),
                                "Não encontrado"),
                            IFERROR(
                                INDEX(AA:AA,
                                    MATCH(
                                        A979&amp;B979,AG:AG,
                                        0)
                                ),
                                "Não encontrado")
                        )</f>
        <v>21.572320760999997</v>
      </c>
      <c r="AA979" s="72">
        <f t="shared" si="568"/>
        <v>21.572320760999997</v>
      </c>
      <c r="AB979" s="73"/>
      <c r="AC979" s="73"/>
      <c r="AD979" s="70" t="s">
        <v>39</v>
      </c>
      <c r="AE979" s="74"/>
      <c r="AF979" s="74"/>
    </row>
    <row r="980" spans="1:33" x14ac:dyDescent="0.25">
      <c r="A980" s="138" t="s">
        <v>960</v>
      </c>
      <c r="B980" s="60" t="s">
        <v>38</v>
      </c>
      <c r="C980" s="61" t="s">
        <v>86</v>
      </c>
      <c r="D980" s="62" t="s">
        <v>40</v>
      </c>
      <c r="E980" s="62" t="s">
        <v>961</v>
      </c>
      <c r="F980" s="63" t="s">
        <v>90</v>
      </c>
      <c r="G980" s="63">
        <v>1</v>
      </c>
      <c r="H980" s="64">
        <f>IF(
                        C980="INSUMO",
                                        IFERROR(
                                            IF(
                                                INDEX(
                                                    Insumos!C:C,
                                                    MATCH(
                                                        A980&amp;B980,
                                                        Insumos!I:I,
                                                        0)
                                                )="Material",
                                                INDEX(
                                                    Insumos!F:F,
                                                    MATCH(
                                                        A980&amp;B980,
                                                        Insumos!I:I,
                                                        0)
                                                ),
                                                0
                                            ),
                                            "Não encontrado"),
                                        IFERROR(
                                            INDEX(I:I,
                                                MATCH(
                                                    A980&amp;B980,AG:AG,
                                                    0)
                                            ),
                                            "Não encontrado")
                                    )</f>
        <v>0</v>
      </c>
      <c r="I980" s="64">
        <f t="shared" si="559"/>
        <v>0</v>
      </c>
      <c r="J980" s="64">
        <f t="shared" si="560"/>
        <v>40.365428700000002</v>
      </c>
      <c r="K980" s="64">
        <f t="shared" si="560"/>
        <v>40.365428700000002</v>
      </c>
      <c r="L980" s="64">
        <f>IF(
                        C980="INSUMO",
                                        IFERROR(
                                            IF(
                                                INDEX(
                                                    Insumos!C:C,
                                                    MATCH(
                                                        A980&amp;B980,
                                                        Insumos!I:I,
                                                        0)
                                                )="Mao_obra",
                                                INDEX(
                                                    Insumos!F:F,
                                                    MATCH(
                                                        A980&amp;B980,
                                                        Insumos!I:I,
                                                        0)
                                                ),
                                                0
                                            ),
                                            "Não encontrado"),
                                        IFERROR(
                                            INDEX(M:M,
                                                MATCH(
                                                    A980&amp;B980,AG:AG,
                                                    0)
                                            ),
                                            "Não encontrado")
                                    )</f>
        <v>36.615428700000002</v>
      </c>
      <c r="M980" s="64">
        <f t="shared" si="561"/>
        <v>36.615428700000002</v>
      </c>
      <c r="N980" s="64">
        <f>IF(
                        C980="INSUMO",
                                        IFERROR(
                                            IF(
                                                INDEX(
                                                    Insumos!C:C,
                                                    MATCH(
                                                        A980&amp;B980,
                                                        Insumos!I:I,
                                                        0)
                                                )="Equipamento",
                                                INDEX(
                                                    Insumos!F:F,
                                                    MATCH(
                                                        A980&amp;B980,
                                                        Insumos!I:I,
                                                        0)
                                                ),
                                                0
                                            ),
                                            "Não encontrado"),
                                        IFERROR(
                                            INDEX(O:O,
                                                MATCH(
                                                    A980&amp;B980,AG:AG,
                                                    0)
                                            ),
                                            "Não encontrado")
                                    )</f>
        <v>0</v>
      </c>
      <c r="O980" s="64">
        <f t="shared" si="562"/>
        <v>0</v>
      </c>
      <c r="P980" s="64">
        <f>IF(
                        C980="INSUMO",
                                        IFERROR(
                                            IF(
                                                INDEX(
                                                    Insumos!C:C,
                                                    MATCH(
                                                        A980&amp;B980,
                                                        Insumos!I:I,
                                                        0)
                                                )="Transporte",
                                                INDEX(
                                                    Insumos!F:F,
                                                    MATCH(
                                                        A980&amp;B980,
                                                        Insumos!I:I,
                                                        0)
                                                ),
                                                0
                                            ),
                                            "Não encontrado"),
                                        IFERROR(
                                            INDEX(Q:Q,
                                                MATCH(
                                                    A980&amp;B980,AG:AG,
                                                    0)
                                            ),
                                            "Não encontrado")
                                    )</f>
        <v>0</v>
      </c>
      <c r="Q980" s="64">
        <f t="shared" si="563"/>
        <v>0</v>
      </c>
      <c r="R980" s="64">
        <f>IF(
                        C980="INSUMO",
                                        IFERROR(
                                            IF(
                                                INDEX(
                                                    Insumos!C:C,
                                                    MATCH(
                                                        A980&amp;B980,
                                                        Insumos!I:I,
                                                        0)
                                                )="Terceirizados",
                                                INDEX(
                                                    Insumos!F:F,
                                                    MATCH(
                                                        A980&amp;B980,
                                                        Insumos!I:I,
                                                        0)
                                                ),
                                                0
                                            ),
                                            "Não encontrado"),
                                        IFERROR(
                                            INDEX(S:S,
                                                MATCH(
                                                    A980&amp;B980,AG:AG,
                                                    0)
                                            ),
                                            "Não encontrado")
                                    )</f>
        <v>0</v>
      </c>
      <c r="S980" s="64">
        <f t="shared" si="564"/>
        <v>0</v>
      </c>
      <c r="T980" s="64">
        <f>IF(
                        C980="INSUMO",
                                        IFERROR(
                                            IF(
                                                INDEX(
                                                    Insumos!C:C,
                                                    MATCH(
                                                        A980&amp;B980,
                                                        Insumos!I:I,
                                                        0)
                                                )="Comissionamento",
                                                INDEX(
                                                    Insumos!F:F,
                                                    MATCH(
                                                        A980&amp;B980,
                                                        Insumos!I:I,
                                                        0)
                                                ),
                                                0
                                            ),
                                            "Não encontrado"),
                                        IFERROR(
                                            INDEX(U:U,
                                                MATCH(
                                                    A980&amp;B980,AG:AG,
                                                    0)
                                            ),
                                            "Não encontrado")
                                    )</f>
        <v>0</v>
      </c>
      <c r="U980" s="64">
        <f t="shared" si="565"/>
        <v>0</v>
      </c>
      <c r="V980" s="64">
        <f>IF(
                        C980="INSUMO",
                                        IFERROR(
                                            IF(
                                                INDEX(
                                                    Insumos!C:C,
                                                    MATCH(
                                                        A980&amp;B980,
                                                        Insumos!I:I,
                                                        0)
                                                )="Verba",
                                                INDEX(
                                                    Insumos!F:F,
                                                    MATCH(
                                                        A980&amp;B980,
                                                        Insumos!I:I,
                                                        0)
                                                ),
                                                0
                                            ),
                                            "Não encontrado"),
                                        IFERROR(
                                            INDEX(W:W,
                                                MATCH(
                                                    A980&amp;B980,AG:AG,
                                                    0)
                                            ),
                                            "Não encontrado")
                                    )</f>
        <v>0</v>
      </c>
      <c r="W980" s="64">
        <f t="shared" si="566"/>
        <v>0</v>
      </c>
      <c r="X980" s="64">
        <f>IF(
                        C980="INSUMO",
                                        IFERROR(
                                            IF(
                                                INDEX(
                                                    Insumos!C:C,
                                                    MATCH(
                                                        A980&amp;B980,
                                                        Insumos!I:I,
                                                        0)
                                                )="Outro",
                                                INDEX(
                                                    Insumos!F:F,
                                                    MATCH(
                                                        A980&amp;B980,
                                                        Insumos!I:I,
                                                        0)
                                                ),
                                                0
                                            ),
                                            "Não encontrado"),
                                        IFERROR(
                                            INDEX(Y:Y,
                                                MATCH(
                                                    A980&amp;B980,AG:AG,
                                                    0)
                                            ),
                                            "Não encontrado")
                                    )</f>
        <v>3.7499999999999996</v>
      </c>
      <c r="Y980" s="64">
        <f t="shared" si="567"/>
        <v>3.7499999999999996</v>
      </c>
      <c r="Z980" s="64">
        <f>IF(
                            C980="INSUMO",
                            IFERROR(
                                INDEX(
                                    Insumos!F:F,
                                    MATCH(
                                        A980&amp;B980,
                                        Insumos!I:I,
                                        0)
                                ),
                                "Não encontrado"),
                            IFERROR(
                                INDEX(AA:AA,
                                    MATCH(
                                        A980&amp;B980,AG:AG,
                                        0)
                                ),
                                "Não encontrado")
                        )</f>
        <v>40.365428700000002</v>
      </c>
      <c r="AA980" s="64">
        <f t="shared" si="568"/>
        <v>40.365428700000002</v>
      </c>
      <c r="AB980" s="65"/>
      <c r="AC980" s="65"/>
      <c r="AD980" s="62" t="s">
        <v>39</v>
      </c>
      <c r="AE980" s="66"/>
      <c r="AF980" s="66"/>
    </row>
    <row r="981" spans="1:33" x14ac:dyDescent="0.25">
      <c r="A981" s="137" t="s">
        <v>962</v>
      </c>
      <c r="B981" s="68" t="s">
        <v>38</v>
      </c>
      <c r="C981" s="69" t="s">
        <v>86</v>
      </c>
      <c r="D981" s="70" t="s">
        <v>40</v>
      </c>
      <c r="E981" s="70" t="s">
        <v>963</v>
      </c>
      <c r="F981" s="71" t="s">
        <v>90</v>
      </c>
      <c r="G981" s="71">
        <v>1</v>
      </c>
      <c r="H981" s="72">
        <f>IF(
                        C981="INSUMO",
                                        IFERROR(
                                            IF(
                                                INDEX(
                                                    Insumos!C:C,
                                                    MATCH(
                                                        A981&amp;B981,
                                                        Insumos!I:I,
                                                        0)
                                                )="Material",
                                                INDEX(
                                                    Insumos!F:F,
                                                    MATCH(
                                                        A981&amp;B981,
                                                        Insumos!I:I,
                                                        0)
                                                ),
                                                0
                                            ),
                                            "Não encontrado"),
                                        IFERROR(
                                            INDEX(I:I,
                                                MATCH(
                                                    A981&amp;B981,AG:AG,
                                                    0)
                                            ),
                                            "Não encontrado")
                                    )</f>
        <v>132.2013</v>
      </c>
      <c r="I981" s="72">
        <f t="shared" si="559"/>
        <v>132.2013</v>
      </c>
      <c r="J981" s="72">
        <f t="shared" si="560"/>
        <v>0</v>
      </c>
      <c r="K981" s="72">
        <f t="shared" si="560"/>
        <v>0</v>
      </c>
      <c r="L981" s="72">
        <f>IF(
                        C981="INSUMO",
                                        IFERROR(
                                            IF(
                                                INDEX(
                                                    Insumos!C:C,
                                                    MATCH(
                                                        A981&amp;B981,
                                                        Insumos!I:I,
                                                        0)
                                                )="Mao_obra",
                                                INDEX(
                                                    Insumos!F:F,
                                                    MATCH(
                                                        A981&amp;B981,
                                                        Insumos!I:I,
                                                        0)
                                                ),
                                                0
                                            ),
                                            "Não encontrado"),
                                        IFERROR(
                                            INDEX(M:M,
                                                MATCH(
                                                    A981&amp;B981,AG:AG,
                                                    0)
                                            ),
                                            "Não encontrado")
                                    )</f>
        <v>0</v>
      </c>
      <c r="M981" s="72">
        <f t="shared" si="561"/>
        <v>0</v>
      </c>
      <c r="N981" s="72">
        <f>IF(
                        C981="INSUMO",
                                        IFERROR(
                                            IF(
                                                INDEX(
                                                    Insumos!C:C,
                                                    MATCH(
                                                        A981&amp;B981,
                                                        Insumos!I:I,
                                                        0)
                                                )="Equipamento",
                                                INDEX(
                                                    Insumos!F:F,
                                                    MATCH(
                                                        A981&amp;B981,
                                                        Insumos!I:I,
                                                        0)
                                                ),
                                                0
                                            ),
                                            "Não encontrado"),
                                        IFERROR(
                                            INDEX(O:O,
                                                MATCH(
                                                    A981&amp;B981,AG:AG,
                                                    0)
                                            ),
                                            "Não encontrado")
                                    )</f>
        <v>0</v>
      </c>
      <c r="O981" s="72">
        <f t="shared" si="562"/>
        <v>0</v>
      </c>
      <c r="P981" s="72">
        <f>IF(
                        C981="INSUMO",
                                        IFERROR(
                                            IF(
                                                INDEX(
                                                    Insumos!C:C,
                                                    MATCH(
                                                        A981&amp;B981,
                                                        Insumos!I:I,
                                                        0)
                                                )="Transporte",
                                                INDEX(
                                                    Insumos!F:F,
                                                    MATCH(
                                                        A981&amp;B981,
                                                        Insumos!I:I,
                                                        0)
                                                ),
                                                0
                                            ),
                                            "Não encontrado"),
                                        IFERROR(
                                            INDEX(Q:Q,
                                                MATCH(
                                                    A981&amp;B981,AG:AG,
                                                    0)
                                            ),
                                            "Não encontrado")
                                    )</f>
        <v>0</v>
      </c>
      <c r="Q981" s="72">
        <f t="shared" si="563"/>
        <v>0</v>
      </c>
      <c r="R981" s="72">
        <f>IF(
                        C981="INSUMO",
                                        IFERROR(
                                            IF(
                                                INDEX(
                                                    Insumos!C:C,
                                                    MATCH(
                                                        A981&amp;B981,
                                                        Insumos!I:I,
                                                        0)
                                                )="Terceirizados",
                                                INDEX(
                                                    Insumos!F:F,
                                                    MATCH(
                                                        A981&amp;B981,
                                                        Insumos!I:I,
                                                        0)
                                                ),
                                                0
                                            ),
                                            "Não encontrado"),
                                        IFERROR(
                                            INDEX(S:S,
                                                MATCH(
                                                    A981&amp;B981,AG:AG,
                                                    0)
                                            ),
                                            "Não encontrado")
                                    )</f>
        <v>0</v>
      </c>
      <c r="S981" s="72">
        <f t="shared" si="564"/>
        <v>0</v>
      </c>
      <c r="T981" s="72">
        <f>IF(
                        C981="INSUMO",
                                        IFERROR(
                                            IF(
                                                INDEX(
                                                    Insumos!C:C,
                                                    MATCH(
                                                        A981&amp;B981,
                                                        Insumos!I:I,
                                                        0)
                                                )="Comissionamento",
                                                INDEX(
                                                    Insumos!F:F,
                                                    MATCH(
                                                        A981&amp;B981,
                                                        Insumos!I:I,
                                                        0)
                                                ),
                                                0
                                            ),
                                            "Não encontrado"),
                                        IFERROR(
                                            INDEX(U:U,
                                                MATCH(
                                                    A981&amp;B981,AG:AG,
                                                    0)
                                            ),
                                            "Não encontrado")
                                    )</f>
        <v>0</v>
      </c>
      <c r="U981" s="72">
        <f t="shared" si="565"/>
        <v>0</v>
      </c>
      <c r="V981" s="72">
        <f>IF(
                        C981="INSUMO",
                                        IFERROR(
                                            IF(
                                                INDEX(
                                                    Insumos!C:C,
                                                    MATCH(
                                                        A981&amp;B981,
                                                        Insumos!I:I,
                                                        0)
                                                )="Verba",
                                                INDEX(
                                                    Insumos!F:F,
                                                    MATCH(
                                                        A981&amp;B981,
                                                        Insumos!I:I,
                                                        0)
                                                ),
                                                0
                                            ),
                                            "Não encontrado"),
                                        IFERROR(
                                            INDEX(W:W,
                                                MATCH(
                                                    A981&amp;B981,AG:AG,
                                                    0)
                                            ),
                                            "Não encontrado")
                                    )</f>
        <v>0</v>
      </c>
      <c r="W981" s="72">
        <f t="shared" si="566"/>
        <v>0</v>
      </c>
      <c r="X981" s="72">
        <f>IF(
                        C981="INSUMO",
                                        IFERROR(
                                            IF(
                                                INDEX(
                                                    Insumos!C:C,
                                                    MATCH(
                                                        A981&amp;B981,
                                                        Insumos!I:I,
                                                        0)
                                                )="Outro",
                                                INDEX(
                                                    Insumos!F:F,
                                                    MATCH(
                                                        A981&amp;B981,
                                                        Insumos!I:I,
                                                        0)
                                                ),
                                                0
                                            ),
                                            "Não encontrado"),
                                        IFERROR(
                                            INDEX(Y:Y,
                                                MATCH(
                                                    A981&amp;B981,AG:AG,
                                                    0)
                                            ),
                                            "Não encontrado")
                                    )</f>
        <v>0</v>
      </c>
      <c r="Y981" s="72">
        <f t="shared" si="567"/>
        <v>0</v>
      </c>
      <c r="Z981" s="72">
        <f>IF(
                            C981="INSUMO",
                            IFERROR(
                                INDEX(
                                    Insumos!F:F,
                                    MATCH(
                                        A981&amp;B981,
                                        Insumos!I:I,
                                        0)
                                ),
                                "Não encontrado"),
                            IFERROR(
                                INDEX(AA:AA,
                                    MATCH(
                                        A981&amp;B981,AG:AG,
                                        0)
                                ),
                                "Não encontrado")
                        )</f>
        <v>132.2013</v>
      </c>
      <c r="AA981" s="72">
        <f t="shared" si="568"/>
        <v>132.2013</v>
      </c>
      <c r="AB981" s="73"/>
      <c r="AC981" s="73"/>
      <c r="AD981" s="70" t="s">
        <v>39</v>
      </c>
      <c r="AE981" s="74"/>
      <c r="AF981" s="74"/>
    </row>
    <row r="982" spans="1:33" x14ac:dyDescent="0.25">
      <c r="A982" s="138" t="s">
        <v>964</v>
      </c>
      <c r="B982" s="60" t="s">
        <v>38</v>
      </c>
      <c r="C982" s="61" t="s">
        <v>86</v>
      </c>
      <c r="D982" s="62" t="s">
        <v>40</v>
      </c>
      <c r="E982" s="62" t="s">
        <v>965</v>
      </c>
      <c r="F982" s="63" t="s">
        <v>90</v>
      </c>
      <c r="G982" s="63">
        <v>1</v>
      </c>
      <c r="H982" s="64">
        <f>IF(
                        C982="INSUMO",
                                        IFERROR(
                                            IF(
                                                INDEX(
                                                    Insumos!C:C,
                                                    MATCH(
                                                        A982&amp;B982,
                                                        Insumos!I:I,
                                                        0)
                                                )="Material",
                                                INDEX(
                                                    Insumos!F:F,
                                                    MATCH(
                                                        A982&amp;B982,
                                                        Insumos!I:I,
                                                        0)
                                                ),
                                                0
                                            ),
                                            "Não encontrado"),
                                        IFERROR(
                                            INDEX(I:I,
                                                MATCH(
                                                    A982&amp;B982,AG:AG,
                                                    0)
                                            ),
                                            "Não encontrado")
                                    )</f>
        <v>0</v>
      </c>
      <c r="I982" s="64">
        <f t="shared" si="559"/>
        <v>0</v>
      </c>
      <c r="J982" s="64">
        <f t="shared" si="560"/>
        <v>39.335094550999997</v>
      </c>
      <c r="K982" s="64">
        <f t="shared" si="560"/>
        <v>39.335094550999997</v>
      </c>
      <c r="L982" s="64">
        <f>IF(
                        C982="INSUMO",
                                        IFERROR(
                                            IF(
                                                INDEX(
                                                    Insumos!C:C,
                                                    MATCH(
                                                        A982&amp;B982,
                                                        Insumos!I:I,
                                                        0)
                                                )="Mao_obra",
                                                INDEX(
                                                    Insumos!F:F,
                                                    MATCH(
                                                        A982&amp;B982,
                                                        Insumos!I:I,
                                                        0)
                                                ),
                                                0
                                            ),
                                            "Não encontrado"),
                                        IFERROR(
                                            INDEX(M:M,
                                                MATCH(
                                                    A982&amp;B982,AG:AG,
                                                    0)
                                            ),
                                            "Não encontrado")
                                    )</f>
        <v>0</v>
      </c>
      <c r="M982" s="64">
        <f t="shared" si="561"/>
        <v>0</v>
      </c>
      <c r="N982" s="64">
        <f>IF(
                        C982="INSUMO",
                                        IFERROR(
                                            IF(
                                                INDEX(
                                                    Insumos!C:C,
                                                    MATCH(
                                                        A982&amp;B982,
                                                        Insumos!I:I,
                                                        0)
                                                )="Equipamento",
                                                INDEX(
                                                    Insumos!F:F,
                                                    MATCH(
                                                        A982&amp;B982,
                                                        Insumos!I:I,
                                                        0)
                                                ),
                                                0
                                            ),
                                            "Não encontrado"),
                                        IFERROR(
                                            INDEX(O:O,
                                                MATCH(
                                                    A982&amp;B982,AG:AG,
                                                    0)
                                            ),
                                            "Não encontrado")
                                    )</f>
        <v>39.335094550999997</v>
      </c>
      <c r="O982" s="64">
        <f t="shared" si="562"/>
        <v>39.335094550999997</v>
      </c>
      <c r="P982" s="64">
        <f>IF(
                        C982="INSUMO",
                                        IFERROR(
                                            IF(
                                                INDEX(
                                                    Insumos!C:C,
                                                    MATCH(
                                                        A982&amp;B982,
                                                        Insumos!I:I,
                                                        0)
                                                )="Transporte",
                                                INDEX(
                                                    Insumos!F:F,
                                                    MATCH(
                                                        A982&amp;B982,
                                                        Insumos!I:I,
                                                        0)
                                                ),
                                                0
                                            ),
                                            "Não encontrado"),
                                        IFERROR(
                                            INDEX(Q:Q,
                                                MATCH(
                                                    A982&amp;B982,AG:AG,
                                                    0)
                                            ),
                                            "Não encontrado")
                                    )</f>
        <v>0</v>
      </c>
      <c r="Q982" s="64">
        <f t="shared" si="563"/>
        <v>0</v>
      </c>
      <c r="R982" s="64">
        <f>IF(
                        C982="INSUMO",
                                        IFERROR(
                                            IF(
                                                INDEX(
                                                    Insumos!C:C,
                                                    MATCH(
                                                        A982&amp;B982,
                                                        Insumos!I:I,
                                                        0)
                                                )="Terceirizados",
                                                INDEX(
                                                    Insumos!F:F,
                                                    MATCH(
                                                        A982&amp;B982,
                                                        Insumos!I:I,
                                                        0)
                                                ),
                                                0
                                            ),
                                            "Não encontrado"),
                                        IFERROR(
                                            INDEX(S:S,
                                                MATCH(
                                                    A982&amp;B982,AG:AG,
                                                    0)
                                            ),
                                            "Não encontrado")
                                    )</f>
        <v>0</v>
      </c>
      <c r="S982" s="64">
        <f t="shared" si="564"/>
        <v>0</v>
      </c>
      <c r="T982" s="64">
        <f>IF(
                        C982="INSUMO",
                                        IFERROR(
                                            IF(
                                                INDEX(
                                                    Insumos!C:C,
                                                    MATCH(
                                                        A982&amp;B982,
                                                        Insumos!I:I,
                                                        0)
                                                )="Comissionamento",
                                                INDEX(
                                                    Insumos!F:F,
                                                    MATCH(
                                                        A982&amp;B982,
                                                        Insumos!I:I,
                                                        0)
                                                ),
                                                0
                                            ),
                                            "Não encontrado"),
                                        IFERROR(
                                            INDEX(U:U,
                                                MATCH(
                                                    A982&amp;B982,AG:AG,
                                                    0)
                                            ),
                                            "Não encontrado")
                                    )</f>
        <v>0</v>
      </c>
      <c r="U982" s="64">
        <f t="shared" si="565"/>
        <v>0</v>
      </c>
      <c r="V982" s="64">
        <f>IF(
                        C982="INSUMO",
                                        IFERROR(
                                            IF(
                                                INDEX(
                                                    Insumos!C:C,
                                                    MATCH(
                                                        A982&amp;B982,
                                                        Insumos!I:I,
                                                        0)
                                                )="Verba",
                                                INDEX(
                                                    Insumos!F:F,
                                                    MATCH(
                                                        A982&amp;B982,
                                                        Insumos!I:I,
                                                        0)
                                                ),
                                                0
                                            ),
                                            "Não encontrado"),
                                        IFERROR(
                                            INDEX(W:W,
                                                MATCH(
                                                    A982&amp;B982,AG:AG,
                                                    0)
                                            ),
                                            "Não encontrado")
                                    )</f>
        <v>0</v>
      </c>
      <c r="W982" s="64">
        <f t="shared" si="566"/>
        <v>0</v>
      </c>
      <c r="X982" s="64">
        <f>IF(
                        C982="INSUMO",
                                        IFERROR(
                                            IF(
                                                INDEX(
                                                    Insumos!C:C,
                                                    MATCH(
                                                        A982&amp;B982,
                                                        Insumos!I:I,
                                                        0)
                                                )="Outro",
                                                INDEX(
                                                    Insumos!F:F,
                                                    MATCH(
                                                        A982&amp;B982,
                                                        Insumos!I:I,
                                                        0)
                                                ),
                                                0
                                            ),
                                            "Não encontrado"),
                                        IFERROR(
                                            INDEX(Y:Y,
                                                MATCH(
                                                    A982&amp;B982,AG:AG,
                                                    0)
                                            ),
                                            "Não encontrado")
                                    )</f>
        <v>0</v>
      </c>
      <c r="Y982" s="64">
        <f t="shared" si="567"/>
        <v>0</v>
      </c>
      <c r="Z982" s="64">
        <f>IF(
                            C982="INSUMO",
                            IFERROR(
                                INDEX(
                                    Insumos!F:F,
                                    MATCH(
                                        A982&amp;B982,
                                        Insumos!I:I,
                                        0)
                                ),
                                "Não encontrado"),
                            IFERROR(
                                INDEX(AA:AA,
                                    MATCH(
                                        A982&amp;B982,AG:AG,
                                        0)
                                ),
                                "Não encontrado")
                        )</f>
        <v>39.335094550999997</v>
      </c>
      <c r="AA982" s="64">
        <f t="shared" si="568"/>
        <v>39.335094550999997</v>
      </c>
      <c r="AB982" s="65"/>
      <c r="AC982" s="65"/>
      <c r="AD982" s="62" t="s">
        <v>39</v>
      </c>
      <c r="AE982" s="66"/>
      <c r="AF982" s="66"/>
    </row>
    <row r="983" spans="1:33" x14ac:dyDescent="0.25">
      <c r="A983" s="136" t="s">
        <v>950</v>
      </c>
      <c r="B983" s="51" t="s">
        <v>38</v>
      </c>
      <c r="C983" s="52" t="s">
        <v>39</v>
      </c>
      <c r="D983" s="53" t="s">
        <v>40</v>
      </c>
      <c r="E983" s="53" t="s">
        <v>951</v>
      </c>
      <c r="F983" s="54" t="s">
        <v>90</v>
      </c>
      <c r="G983" s="55"/>
      <c r="H983" s="56"/>
      <c r="I983" s="56">
        <f>SUM(I984:I984)</f>
        <v>0</v>
      </c>
      <c r="J983" s="56"/>
      <c r="K983" s="56">
        <f>SUM(K984:K984)</f>
        <v>0.59504950000000001</v>
      </c>
      <c r="L983" s="56"/>
      <c r="M983" s="56">
        <f>SUM(M984:M984)</f>
        <v>0.59504950000000001</v>
      </c>
      <c r="N983" s="56"/>
      <c r="O983" s="56">
        <f>SUM(O984:O984)</f>
        <v>0</v>
      </c>
      <c r="P983" s="56"/>
      <c r="Q983" s="56">
        <f>SUM(Q984:Q984)</f>
        <v>0</v>
      </c>
      <c r="R983" s="56"/>
      <c r="S983" s="56">
        <f>SUM(S984:S984)</f>
        <v>0</v>
      </c>
      <c r="T983" s="56"/>
      <c r="U983" s="56">
        <f>SUM(U984:U984)</f>
        <v>0</v>
      </c>
      <c r="V983" s="56"/>
      <c r="W983" s="56">
        <f>SUM(W984:W984)</f>
        <v>0</v>
      </c>
      <c r="X983" s="56"/>
      <c r="Y983" s="56">
        <f>SUM(Y984:Y984)</f>
        <v>0</v>
      </c>
      <c r="Z983" s="56"/>
      <c r="AA983" s="56">
        <f>SUM(AA984:AA984)</f>
        <v>0.59504950000000001</v>
      </c>
      <c r="AB983" s="57" t="s">
        <v>39</v>
      </c>
      <c r="AC983" s="57"/>
      <c r="AD983" s="53" t="s">
        <v>39</v>
      </c>
      <c r="AE983" s="58" t="s">
        <v>39</v>
      </c>
      <c r="AF983" s="58" t="s">
        <v>43</v>
      </c>
      <c r="AG983" t="str">
        <f>A983&amp;B983&amp;C983</f>
        <v>95358SINAPI</v>
      </c>
    </row>
    <row r="984" spans="1:33" x14ac:dyDescent="0.25">
      <c r="A984" s="137" t="s">
        <v>952</v>
      </c>
      <c r="B984" s="68" t="s">
        <v>38</v>
      </c>
      <c r="C984" s="69" t="s">
        <v>45</v>
      </c>
      <c r="D984" s="70" t="s">
        <v>40</v>
      </c>
      <c r="E984" s="70" t="s">
        <v>953</v>
      </c>
      <c r="F984" s="71" t="s">
        <v>90</v>
      </c>
      <c r="G984" s="71">
        <v>1.6369999999999999E-2</v>
      </c>
      <c r="H984" s="72">
        <f>IF(
                        C984="INSUMO",
                                        IFERROR(
                                            IF(
                                                INDEX(
                                                    Insumos!C:C,
                                                    MATCH(
                                                        A984&amp;B984,
                                                        Insumos!I:I,
                                                        0)
                                                )="Material",
                                                INDEX(
                                                    Insumos!F:F,
                                                    MATCH(
                                                        A984&amp;B984,
                                                        Insumos!I:I,
                                                        0)
                                                ),
                                                0
                                            ),
                                            "Não encontrado"),
                                        IFERROR(
                                            INDEX(I:I,
                                                MATCH(
                                                    A984&amp;B984,AG:AG,
                                                    0)
                                            ),
                                            "Não encontrado")
                                    )</f>
        <v>0</v>
      </c>
      <c r="I984" s="72">
        <f>H984*G984/1</f>
        <v>0</v>
      </c>
      <c r="J984" s="72">
        <f>T984 + N984 + L984 + X984 + R984 + P984 + V984</f>
        <v>36.35</v>
      </c>
      <c r="K984" s="72">
        <f>U984 + O984 + M984 + Y984 + S984 + Q984 + W984</f>
        <v>0.59504950000000001</v>
      </c>
      <c r="L984" s="72">
        <f>IF(
                        C984="INSUMO",
                                        IFERROR(
                                            IF(
                                                INDEX(
                                                    Insumos!C:C,
                                                    MATCH(
                                                        A984&amp;B984,
                                                        Insumos!I:I,
                                                        0)
                                                )="Mao_obra",
                                                INDEX(
                                                    Insumos!F:F,
                                                    MATCH(
                                                        A984&amp;B984,
                                                        Insumos!I:I,
                                                        0)
                                                ),
                                                0
                                            ),
                                            "Não encontrado"),
                                        IFERROR(
                                            INDEX(M:M,
                                                MATCH(
                                                    A984&amp;B984,AG:AG,
                                                    0)
                                            ),
                                            "Não encontrado")
                                    )</f>
        <v>36.35</v>
      </c>
      <c r="M984" s="72">
        <f>L984*G984/1</f>
        <v>0.59504950000000001</v>
      </c>
      <c r="N984" s="72">
        <f>IF(
                        C984="INSUMO",
                                        IFERROR(
                                            IF(
                                                INDEX(
                                                    Insumos!C:C,
                                                    MATCH(
                                                        A984&amp;B984,
                                                        Insumos!I:I,
                                                        0)
                                                )="Equipamento",
                                                INDEX(
                                                    Insumos!F:F,
                                                    MATCH(
                                                        A984&amp;B984,
                                                        Insumos!I:I,
                                                        0)
                                                ),
                                                0
                                            ),
                                            "Não encontrado"),
                                        IFERROR(
                                            INDEX(O:O,
                                                MATCH(
                                                    A984&amp;B984,AG:AG,
                                                    0)
                                            ),
                                            "Não encontrado")
                                    )</f>
        <v>0</v>
      </c>
      <c r="O984" s="72">
        <f>N984*G984/1</f>
        <v>0</v>
      </c>
      <c r="P984" s="72">
        <f>IF(
                        C984="INSUMO",
                                        IFERROR(
                                            IF(
                                                INDEX(
                                                    Insumos!C:C,
                                                    MATCH(
                                                        A984&amp;B984,
                                                        Insumos!I:I,
                                                        0)
                                                )="Transporte",
                                                INDEX(
                                                    Insumos!F:F,
                                                    MATCH(
                                                        A984&amp;B984,
                                                        Insumos!I:I,
                                                        0)
                                                ),
                                                0
                                            ),
                                            "Não encontrado"),
                                        IFERROR(
                                            INDEX(Q:Q,
                                                MATCH(
                                                    A984&amp;B984,AG:AG,
                                                    0)
                                            ),
                                            "Não encontrado")
                                    )</f>
        <v>0</v>
      </c>
      <c r="Q984" s="72">
        <f>P984*G984/1</f>
        <v>0</v>
      </c>
      <c r="R984" s="72">
        <f>IF(
                        C984="INSUMO",
                                        IFERROR(
                                            IF(
                                                INDEX(
                                                    Insumos!C:C,
                                                    MATCH(
                                                        A984&amp;B984,
                                                        Insumos!I:I,
                                                        0)
                                                )="Terceirizados",
                                                INDEX(
                                                    Insumos!F:F,
                                                    MATCH(
                                                        A984&amp;B984,
                                                        Insumos!I:I,
                                                        0)
                                                ),
                                                0
                                            ),
                                            "Não encontrado"),
                                        IFERROR(
                                            INDEX(S:S,
                                                MATCH(
                                                    A984&amp;B984,AG:AG,
                                                    0)
                                            ),
                                            "Não encontrado")
                                    )</f>
        <v>0</v>
      </c>
      <c r="S984" s="72">
        <f>R984*G984/1</f>
        <v>0</v>
      </c>
      <c r="T984" s="72">
        <f>IF(
                        C984="INSUMO",
                                        IFERROR(
                                            IF(
                                                INDEX(
                                                    Insumos!C:C,
                                                    MATCH(
                                                        A984&amp;B984,
                                                        Insumos!I:I,
                                                        0)
                                                )="Comissionamento",
                                                INDEX(
                                                    Insumos!F:F,
                                                    MATCH(
                                                        A984&amp;B984,
                                                        Insumos!I:I,
                                                        0)
                                                ),
                                                0
                                            ),
                                            "Não encontrado"),
                                        IFERROR(
                                            INDEX(U:U,
                                                MATCH(
                                                    A984&amp;B984,AG:AG,
                                                    0)
                                            ),
                                            "Não encontrado")
                                    )</f>
        <v>0</v>
      </c>
      <c r="U984" s="72">
        <f>T984*G984/1</f>
        <v>0</v>
      </c>
      <c r="V984" s="72">
        <f>IF(
                        C984="INSUMO",
                                        IFERROR(
                                            IF(
                                                INDEX(
                                                    Insumos!C:C,
                                                    MATCH(
                                                        A984&amp;B984,
                                                        Insumos!I:I,
                                                        0)
                                                )="Verba",
                                                INDEX(
                                                    Insumos!F:F,
                                                    MATCH(
                                                        A984&amp;B984,
                                                        Insumos!I:I,
                                                        0)
                                                ),
                                                0
                                            ),
                                            "Não encontrado"),
                                        IFERROR(
                                            INDEX(W:W,
                                                MATCH(
                                                    A984&amp;B984,AG:AG,
                                                    0)
                                            ),
                                            "Não encontrado")
                                    )</f>
        <v>0</v>
      </c>
      <c r="W984" s="72">
        <f>V984*G984/1</f>
        <v>0</v>
      </c>
      <c r="X984" s="72">
        <f>IF(
                        C984="INSUMO",
                                        IFERROR(
                                            IF(
                                                INDEX(
                                                    Insumos!C:C,
                                                    MATCH(
                                                        A984&amp;B984,
                                                        Insumos!I:I,
                                                        0)
                                                )="Outro",
                                                INDEX(
                                                    Insumos!F:F,
                                                    MATCH(
                                                        A984&amp;B984,
                                                        Insumos!I:I,
                                                        0)
                                                ),
                                                0
                                            ),
                                            "Não encontrado"),
                                        IFERROR(
                                            INDEX(Y:Y,
                                                MATCH(
                                                    A984&amp;B984,AG:AG,
                                                    0)
                                            ),
                                            "Não encontrado")
                                    )</f>
        <v>0</v>
      </c>
      <c r="Y984" s="72">
        <f>X984*G984/1</f>
        <v>0</v>
      </c>
      <c r="Z984" s="72">
        <f>IF(
                            C984="INSUMO",
                            IFERROR(
                                INDEX(
                                    Insumos!F:F,
                                    MATCH(
                                        A984&amp;B984,
                                        Insumos!I:I,
                                        0)
                                ),
                                "Não encontrado"),
                            IFERROR(
                                INDEX(AA:AA,
                                    MATCH(
                                        A984&amp;B984,AG:AG,
                                        0)
                                ),
                                "Não encontrado")
                        )</f>
        <v>36.35</v>
      </c>
      <c r="AA984" s="72">
        <f>G984*Z984</f>
        <v>0.59504950000000001</v>
      </c>
      <c r="AB984" s="73"/>
      <c r="AC984" s="73"/>
      <c r="AD984" s="70" t="s">
        <v>39</v>
      </c>
      <c r="AE984" s="74"/>
      <c r="AF984" s="74"/>
    </row>
    <row r="985" spans="1:33" x14ac:dyDescent="0.25">
      <c r="A985" s="136" t="s">
        <v>954</v>
      </c>
      <c r="B985" s="51" t="s">
        <v>38</v>
      </c>
      <c r="C985" s="52" t="s">
        <v>39</v>
      </c>
      <c r="D985" s="53" t="s">
        <v>40</v>
      </c>
      <c r="E985" s="53" t="s">
        <v>955</v>
      </c>
      <c r="F985" s="54" t="s">
        <v>90</v>
      </c>
      <c r="G985" s="55"/>
      <c r="H985" s="56"/>
      <c r="I985" s="56">
        <f>SUM(I986:I987)</f>
        <v>0</v>
      </c>
      <c r="J985" s="56"/>
      <c r="K985" s="56">
        <f>SUM(K986:K987)</f>
        <v>3.4767324289999997</v>
      </c>
      <c r="L985" s="56"/>
      <c r="M985" s="56">
        <f>SUM(M986:M987)</f>
        <v>0</v>
      </c>
      <c r="N985" s="56"/>
      <c r="O985" s="56">
        <f>SUM(O986:O987)</f>
        <v>3.4767324289999997</v>
      </c>
      <c r="P985" s="56"/>
      <c r="Q985" s="56">
        <f>SUM(Q986:Q987)</f>
        <v>0</v>
      </c>
      <c r="R985" s="56"/>
      <c r="S985" s="56">
        <f>SUM(S986:S987)</f>
        <v>0</v>
      </c>
      <c r="T985" s="56"/>
      <c r="U985" s="56">
        <f>SUM(U986:U987)</f>
        <v>0</v>
      </c>
      <c r="V985" s="56"/>
      <c r="W985" s="56">
        <f>SUM(W986:W987)</f>
        <v>0</v>
      </c>
      <c r="X985" s="56"/>
      <c r="Y985" s="56">
        <f>SUM(Y986:Y987)</f>
        <v>0</v>
      </c>
      <c r="Z985" s="56"/>
      <c r="AA985" s="56">
        <f>SUM(AA986:AA987)</f>
        <v>3.4767324289999997</v>
      </c>
      <c r="AB985" s="57" t="s">
        <v>39</v>
      </c>
      <c r="AC985" s="57"/>
      <c r="AD985" s="53" t="s">
        <v>39</v>
      </c>
      <c r="AE985" s="58" t="s">
        <v>39</v>
      </c>
      <c r="AF985" s="58" t="s">
        <v>845</v>
      </c>
      <c r="AG985" t="str">
        <f>A985&amp;B985&amp;C985</f>
        <v>89266SINAPI</v>
      </c>
    </row>
    <row r="986" spans="1:33" x14ac:dyDescent="0.25">
      <c r="A986" s="137" t="s">
        <v>966</v>
      </c>
      <c r="B986" s="68" t="s">
        <v>38</v>
      </c>
      <c r="C986" s="69" t="s">
        <v>45</v>
      </c>
      <c r="D986" s="70" t="s">
        <v>40</v>
      </c>
      <c r="E986" s="70" t="s">
        <v>967</v>
      </c>
      <c r="F986" s="71" t="s">
        <v>78</v>
      </c>
      <c r="G986" s="71">
        <v>5.6999999999999996E-6</v>
      </c>
      <c r="H986" s="72">
        <f>IF(
                        C986="INSUMO",
                                        IFERROR(
                                            IF(
                                                INDEX(
                                                    Insumos!C:C,
                                                    MATCH(
                                                        A986&amp;B986,
                                                        Insumos!I:I,
                                                        0)
                                                )="Material",
                                                INDEX(
                                                    Insumos!F:F,
                                                    MATCH(
                                                        A986&amp;B986,
                                                        Insumos!I:I,
                                                        0)
                                                ),
                                                0
                                            ),
                                            "Não encontrado"),
                                        IFERROR(
                                            INDEX(I:I,
                                                MATCH(
                                                    A986&amp;B986,AG:AG,
                                                    0)
                                            ),
                                            "Não encontrado")
                                    )</f>
        <v>0</v>
      </c>
      <c r="I986" s="72">
        <f>H986*G986/1</f>
        <v>0</v>
      </c>
      <c r="J986" s="72">
        <f>T986 + N986 + L986 + X986 + R986 + P986 + V986</f>
        <v>577160.56999999995</v>
      </c>
      <c r="K986" s="72">
        <f>U986 + O986 + M986 + Y986 + S986 + Q986 + W986</f>
        <v>3.2898152489999997</v>
      </c>
      <c r="L986" s="72">
        <f>IF(
                        C986="INSUMO",
                                        IFERROR(
                                            IF(
                                                INDEX(
                                                    Insumos!C:C,
                                                    MATCH(
                                                        A986&amp;B986,
                                                        Insumos!I:I,
                                                        0)
                                                )="Mao_obra",
                                                INDEX(
                                                    Insumos!F:F,
                                                    MATCH(
                                                        A986&amp;B986,
                                                        Insumos!I:I,
                                                        0)
                                                ),
                                                0
                                            ),
                                            "Não encontrado"),
                                        IFERROR(
                                            INDEX(M:M,
                                                MATCH(
                                                    A986&amp;B986,AG:AG,
                                                    0)
                                            ),
                                            "Não encontrado")
                                    )</f>
        <v>0</v>
      </c>
      <c r="M986" s="72">
        <f>L986*G986/1</f>
        <v>0</v>
      </c>
      <c r="N986" s="72">
        <f>IF(
                        C986="INSUMO",
                                        IFERROR(
                                            IF(
                                                INDEX(
                                                    Insumos!C:C,
                                                    MATCH(
                                                        A986&amp;B986,
                                                        Insumos!I:I,
                                                        0)
                                                )="Equipamento",
                                                INDEX(
                                                    Insumos!F:F,
                                                    MATCH(
                                                        A986&amp;B986,
                                                        Insumos!I:I,
                                                        0)
                                                ),
                                                0
                                            ),
                                            "Não encontrado"),
                                        IFERROR(
                                            INDEX(O:O,
                                                MATCH(
                                                    A986&amp;B986,AG:AG,
                                                    0)
                                            ),
                                            "Não encontrado")
                                    )</f>
        <v>577160.56999999995</v>
      </c>
      <c r="O986" s="72">
        <f>N986*G986/1</f>
        <v>3.2898152489999997</v>
      </c>
      <c r="P986" s="72">
        <f>IF(
                        C986="INSUMO",
                                        IFERROR(
                                            IF(
                                                INDEX(
                                                    Insumos!C:C,
                                                    MATCH(
                                                        A986&amp;B986,
                                                        Insumos!I:I,
                                                        0)
                                                )="Transporte",
                                                INDEX(
                                                    Insumos!F:F,
                                                    MATCH(
                                                        A986&amp;B986,
                                                        Insumos!I:I,
                                                        0)
                                                ),
                                                0
                                            ),
                                            "Não encontrado"),
                                        IFERROR(
                                            INDEX(Q:Q,
                                                MATCH(
                                                    A986&amp;B986,AG:AG,
                                                    0)
                                            ),
                                            "Não encontrado")
                                    )</f>
        <v>0</v>
      </c>
      <c r="Q986" s="72">
        <f>P986*G986/1</f>
        <v>0</v>
      </c>
      <c r="R986" s="72">
        <f>IF(
                        C986="INSUMO",
                                        IFERROR(
                                            IF(
                                                INDEX(
                                                    Insumos!C:C,
                                                    MATCH(
                                                        A986&amp;B986,
                                                        Insumos!I:I,
                                                        0)
                                                )="Terceirizados",
                                                INDEX(
                                                    Insumos!F:F,
                                                    MATCH(
                                                        A986&amp;B986,
                                                        Insumos!I:I,
                                                        0)
                                                ),
                                                0
                                            ),
                                            "Não encontrado"),
                                        IFERROR(
                                            INDEX(S:S,
                                                MATCH(
                                                    A986&amp;B986,AG:AG,
                                                    0)
                                            ),
                                            "Não encontrado")
                                    )</f>
        <v>0</v>
      </c>
      <c r="S986" s="72">
        <f>R986*G986/1</f>
        <v>0</v>
      </c>
      <c r="T986" s="72">
        <f>IF(
                        C986="INSUMO",
                                        IFERROR(
                                            IF(
                                                INDEX(
                                                    Insumos!C:C,
                                                    MATCH(
                                                        A986&amp;B986,
                                                        Insumos!I:I,
                                                        0)
                                                )="Comissionamento",
                                                INDEX(
                                                    Insumos!F:F,
                                                    MATCH(
                                                        A986&amp;B986,
                                                        Insumos!I:I,
                                                        0)
                                                ),
                                                0
                                            ),
                                            "Não encontrado"),
                                        IFERROR(
                                            INDEX(U:U,
                                                MATCH(
                                                    A986&amp;B986,AG:AG,
                                                    0)
                                            ),
                                            "Não encontrado")
                                    )</f>
        <v>0</v>
      </c>
      <c r="U986" s="72">
        <f>T986*G986/1</f>
        <v>0</v>
      </c>
      <c r="V986" s="72">
        <f>IF(
                        C986="INSUMO",
                                        IFERROR(
                                            IF(
                                                INDEX(
                                                    Insumos!C:C,
                                                    MATCH(
                                                        A986&amp;B986,
                                                        Insumos!I:I,
                                                        0)
                                                )="Verba",
                                                INDEX(
                                                    Insumos!F:F,
                                                    MATCH(
                                                        A986&amp;B986,
                                                        Insumos!I:I,
                                                        0)
                                                ),
                                                0
                                            ),
                                            "Não encontrado"),
                                        IFERROR(
                                            INDEX(W:W,
                                                MATCH(
                                                    A986&amp;B986,AG:AG,
                                                    0)
                                            ),
                                            "Não encontrado")
                                    )</f>
        <v>0</v>
      </c>
      <c r="W986" s="72">
        <f>V986*G986/1</f>
        <v>0</v>
      </c>
      <c r="X986" s="72">
        <f>IF(
                        C986="INSUMO",
                                        IFERROR(
                                            IF(
                                                INDEX(
                                                    Insumos!C:C,
                                                    MATCH(
                                                        A986&amp;B986,
                                                        Insumos!I:I,
                                                        0)
                                                )="Outro",
                                                INDEX(
                                                    Insumos!F:F,
                                                    MATCH(
                                                        A986&amp;B986,
                                                        Insumos!I:I,
                                                        0)
                                                ),
                                                0
                                            ),
                                            "Não encontrado"),
                                        IFERROR(
                                            INDEX(Y:Y,
                                                MATCH(
                                                    A986&amp;B986,AG:AG,
                                                    0)
                                            ),
                                            "Não encontrado")
                                    )</f>
        <v>0</v>
      </c>
      <c r="Y986" s="72">
        <f>X986*G986/1</f>
        <v>0</v>
      </c>
      <c r="Z986" s="72">
        <f>IF(
                            C986="INSUMO",
                            IFERROR(
                                INDEX(
                                    Insumos!F:F,
                                    MATCH(
                                        A986&amp;B986,
                                        Insumos!I:I,
                                        0)
                                ),
                                "Não encontrado"),
                            IFERROR(
                                INDEX(AA:AA,
                                    MATCH(
                                        A986&amp;B986,AG:AG,
                                        0)
                                ),
                                "Não encontrado")
                        )</f>
        <v>577160.56999999995</v>
      </c>
      <c r="AA986" s="72">
        <f>G986*Z986</f>
        <v>3.2898152489999997</v>
      </c>
      <c r="AB986" s="73"/>
      <c r="AC986" s="73"/>
      <c r="AD986" s="70" t="s">
        <v>39</v>
      </c>
      <c r="AE986" s="74"/>
      <c r="AF986" s="74"/>
    </row>
    <row r="987" spans="1:33" x14ac:dyDescent="0.25">
      <c r="A987" s="138" t="s">
        <v>968</v>
      </c>
      <c r="B987" s="60" t="s">
        <v>38</v>
      </c>
      <c r="C987" s="61" t="s">
        <v>45</v>
      </c>
      <c r="D987" s="62" t="s">
        <v>40</v>
      </c>
      <c r="E987" s="62" t="s">
        <v>969</v>
      </c>
      <c r="F987" s="63" t="s">
        <v>78</v>
      </c>
      <c r="G987" s="63">
        <v>5.8000000000000004E-6</v>
      </c>
      <c r="H987" s="64">
        <f>IF(
                        C987="INSUMO",
                                        IFERROR(
                                            IF(
                                                INDEX(
                                                    Insumos!C:C,
                                                    MATCH(
                                                        A987&amp;B987,
                                                        Insumos!I:I,
                                                        0)
                                                )="Material",
                                                INDEX(
                                                    Insumos!F:F,
                                                    MATCH(
                                                        A987&amp;B987,
                                                        Insumos!I:I,
                                                        0)
                                                ),
                                                0
                                            ),
                                            "Não encontrado"),
                                        IFERROR(
                                            INDEX(I:I,
                                                MATCH(
                                                    A987&amp;B987,AG:AG,
                                                    0)
                                            ),
                                            "Não encontrado")
                                    )</f>
        <v>0</v>
      </c>
      <c r="I987" s="64">
        <f>H987*G987/1</f>
        <v>0</v>
      </c>
      <c r="J987" s="64">
        <f>T987 + N987 + L987 + X987 + R987 + P987 + V987</f>
        <v>32227.1</v>
      </c>
      <c r="K987" s="64">
        <f>U987 + O987 + M987 + Y987 + S987 + Q987 + W987</f>
        <v>0.18691718000000002</v>
      </c>
      <c r="L987" s="64">
        <f>IF(
                        C987="INSUMO",
                                        IFERROR(
                                            IF(
                                                INDEX(
                                                    Insumos!C:C,
                                                    MATCH(
                                                        A987&amp;B987,
                                                        Insumos!I:I,
                                                        0)
                                                )="Mao_obra",
                                                INDEX(
                                                    Insumos!F:F,
                                                    MATCH(
                                                        A987&amp;B987,
                                                        Insumos!I:I,
                                                        0)
                                                ),
                                                0
                                            ),
                                            "Não encontrado"),
                                        IFERROR(
                                            INDEX(M:M,
                                                MATCH(
                                                    A987&amp;B987,AG:AG,
                                                    0)
                                            ),
                                            "Não encontrado")
                                    )</f>
        <v>0</v>
      </c>
      <c r="M987" s="64">
        <f>L987*G987/1</f>
        <v>0</v>
      </c>
      <c r="N987" s="64">
        <f>IF(
                        C987="INSUMO",
                                        IFERROR(
                                            IF(
                                                INDEX(
                                                    Insumos!C:C,
                                                    MATCH(
                                                        A987&amp;B987,
                                                        Insumos!I:I,
                                                        0)
                                                )="Equipamento",
                                                INDEX(
                                                    Insumos!F:F,
                                                    MATCH(
                                                        A987&amp;B987,
                                                        Insumos!I:I,
                                                        0)
                                                ),
                                                0
                                            ),
                                            "Não encontrado"),
                                        IFERROR(
                                            INDEX(O:O,
                                                MATCH(
                                                    A987&amp;B987,AG:AG,
                                                    0)
                                            ),
                                            "Não encontrado")
                                    )</f>
        <v>32227.1</v>
      </c>
      <c r="O987" s="64">
        <f>N987*G987/1</f>
        <v>0.18691718000000002</v>
      </c>
      <c r="P987" s="64">
        <f>IF(
                        C987="INSUMO",
                                        IFERROR(
                                            IF(
                                                INDEX(
                                                    Insumos!C:C,
                                                    MATCH(
                                                        A987&amp;B987,
                                                        Insumos!I:I,
                                                        0)
                                                )="Transporte",
                                                INDEX(
                                                    Insumos!F:F,
                                                    MATCH(
                                                        A987&amp;B987,
                                                        Insumos!I:I,
                                                        0)
                                                ),
                                                0
                                            ),
                                            "Não encontrado"),
                                        IFERROR(
                                            INDEX(Q:Q,
                                                MATCH(
                                                    A987&amp;B987,AG:AG,
                                                    0)
                                            ),
                                            "Não encontrado")
                                    )</f>
        <v>0</v>
      </c>
      <c r="Q987" s="64">
        <f>P987*G987/1</f>
        <v>0</v>
      </c>
      <c r="R987" s="64">
        <f>IF(
                        C987="INSUMO",
                                        IFERROR(
                                            IF(
                                                INDEX(
                                                    Insumos!C:C,
                                                    MATCH(
                                                        A987&amp;B987,
                                                        Insumos!I:I,
                                                        0)
                                                )="Terceirizados",
                                                INDEX(
                                                    Insumos!F:F,
                                                    MATCH(
                                                        A987&amp;B987,
                                                        Insumos!I:I,
                                                        0)
                                                ),
                                                0
                                            ),
                                            "Não encontrado"),
                                        IFERROR(
                                            INDEX(S:S,
                                                MATCH(
                                                    A987&amp;B987,AG:AG,
                                                    0)
                                            ),
                                            "Não encontrado")
                                    )</f>
        <v>0</v>
      </c>
      <c r="S987" s="64">
        <f>R987*G987/1</f>
        <v>0</v>
      </c>
      <c r="T987" s="64">
        <f>IF(
                        C987="INSUMO",
                                        IFERROR(
                                            IF(
                                                INDEX(
                                                    Insumos!C:C,
                                                    MATCH(
                                                        A987&amp;B987,
                                                        Insumos!I:I,
                                                        0)
                                                )="Comissionamento",
                                                INDEX(
                                                    Insumos!F:F,
                                                    MATCH(
                                                        A987&amp;B987,
                                                        Insumos!I:I,
                                                        0)
                                                ),
                                                0
                                            ),
                                            "Não encontrado"),
                                        IFERROR(
                                            INDEX(U:U,
                                                MATCH(
                                                    A987&amp;B987,AG:AG,
                                                    0)
                                            ),
                                            "Não encontrado")
                                    )</f>
        <v>0</v>
      </c>
      <c r="U987" s="64">
        <f>T987*G987/1</f>
        <v>0</v>
      </c>
      <c r="V987" s="64">
        <f>IF(
                        C987="INSUMO",
                                        IFERROR(
                                            IF(
                                                INDEX(
                                                    Insumos!C:C,
                                                    MATCH(
                                                        A987&amp;B987,
                                                        Insumos!I:I,
                                                        0)
                                                )="Verba",
                                                INDEX(
                                                    Insumos!F:F,
                                                    MATCH(
                                                        A987&amp;B987,
                                                        Insumos!I:I,
                                                        0)
                                                ),
                                                0
                                            ),
                                            "Não encontrado"),
                                        IFERROR(
                                            INDEX(W:W,
                                                MATCH(
                                                    A987&amp;B987,AG:AG,
                                                    0)
                                            ),
                                            "Não encontrado")
                                    )</f>
        <v>0</v>
      </c>
      <c r="W987" s="64">
        <f>V987*G987/1</f>
        <v>0</v>
      </c>
      <c r="X987" s="64">
        <f>IF(
                        C987="INSUMO",
                                        IFERROR(
                                            IF(
                                                INDEX(
                                                    Insumos!C:C,
                                                    MATCH(
                                                        A987&amp;B987,
                                                        Insumos!I:I,
                                                        0)
                                                )="Outro",
                                                INDEX(
                                                    Insumos!F:F,
                                                    MATCH(
                                                        A987&amp;B987,
                                                        Insumos!I:I,
                                                        0)
                                                ),
                                                0
                                            ),
                                            "Não encontrado"),
                                        IFERROR(
                                            INDEX(Y:Y,
                                                MATCH(
                                                    A987&amp;B987,AG:AG,
                                                    0)
                                            ),
                                            "Não encontrado")
                                    )</f>
        <v>0</v>
      </c>
      <c r="Y987" s="64">
        <f>X987*G987/1</f>
        <v>0</v>
      </c>
      <c r="Z987" s="64">
        <f>IF(
                            C987="INSUMO",
                            IFERROR(
                                INDEX(
                                    Insumos!F:F,
                                    MATCH(
                                        A987&amp;B987,
                                        Insumos!I:I,
                                        0)
                                ),
                                "Não encontrado"),
                            IFERROR(
                                INDEX(AA:AA,
                                    MATCH(
                                        A987&amp;B987,AG:AG,
                                        0)
                                ),
                                "Não encontrado")
                        )</f>
        <v>32227.1</v>
      </c>
      <c r="AA987" s="64">
        <f>G987*Z987</f>
        <v>0.18691718000000002</v>
      </c>
      <c r="AB987" s="65"/>
      <c r="AC987" s="65"/>
      <c r="AD987" s="62" t="s">
        <v>39</v>
      </c>
      <c r="AE987" s="66"/>
      <c r="AF987" s="66"/>
    </row>
    <row r="988" spans="1:33" x14ac:dyDescent="0.25">
      <c r="A988" s="136" t="s">
        <v>956</v>
      </c>
      <c r="B988" s="51" t="s">
        <v>38</v>
      </c>
      <c r="C988" s="52" t="s">
        <v>39</v>
      </c>
      <c r="D988" s="53" t="s">
        <v>40</v>
      </c>
      <c r="E988" s="53" t="s">
        <v>957</v>
      </c>
      <c r="F988" s="54" t="s">
        <v>90</v>
      </c>
      <c r="G988" s="55"/>
      <c r="H988" s="56"/>
      <c r="I988" s="56">
        <f>SUM(I989:I990)</f>
        <v>0</v>
      </c>
      <c r="J988" s="56"/>
      <c r="K988" s="56">
        <f>SUM(K989:K990)</f>
        <v>8.6020342769999996</v>
      </c>
      <c r="L988" s="56"/>
      <c r="M988" s="56">
        <f>SUM(M989:M990)</f>
        <v>0</v>
      </c>
      <c r="N988" s="56"/>
      <c r="O988" s="56">
        <f>SUM(O989:O990)</f>
        <v>8.6020342769999996</v>
      </c>
      <c r="P988" s="56"/>
      <c r="Q988" s="56">
        <f>SUM(Q989:Q990)</f>
        <v>0</v>
      </c>
      <c r="R988" s="56"/>
      <c r="S988" s="56">
        <f>SUM(S989:S990)</f>
        <v>0</v>
      </c>
      <c r="T988" s="56"/>
      <c r="U988" s="56">
        <f>SUM(U989:U990)</f>
        <v>0</v>
      </c>
      <c r="V988" s="56"/>
      <c r="W988" s="56">
        <f>SUM(W989:W990)</f>
        <v>0</v>
      </c>
      <c r="X988" s="56"/>
      <c r="Y988" s="56">
        <f>SUM(Y989:Y990)</f>
        <v>0</v>
      </c>
      <c r="Z988" s="56"/>
      <c r="AA988" s="56">
        <f>SUM(AA989:AA990)</f>
        <v>8.6020342769999996</v>
      </c>
      <c r="AB988" s="57" t="s">
        <v>39</v>
      </c>
      <c r="AC988" s="57"/>
      <c r="AD988" s="53" t="s">
        <v>39</v>
      </c>
      <c r="AE988" s="58" t="s">
        <v>39</v>
      </c>
      <c r="AF988" s="58" t="s">
        <v>845</v>
      </c>
      <c r="AG988" t="str">
        <f>A988&amp;B988&amp;C988</f>
        <v>89265SINAPI</v>
      </c>
    </row>
    <row r="989" spans="1:33" x14ac:dyDescent="0.25">
      <c r="A989" s="137" t="s">
        <v>966</v>
      </c>
      <c r="B989" s="68" t="s">
        <v>38</v>
      </c>
      <c r="C989" s="69" t="s">
        <v>45</v>
      </c>
      <c r="D989" s="70" t="s">
        <v>40</v>
      </c>
      <c r="E989" s="70" t="s">
        <v>967</v>
      </c>
      <c r="F989" s="71" t="s">
        <v>78</v>
      </c>
      <c r="G989" s="71">
        <v>1.4100000000000001E-5</v>
      </c>
      <c r="H989" s="72">
        <f>IF(
                        C989="INSUMO",
                                        IFERROR(
                                            IF(
                                                INDEX(
                                                    Insumos!C:C,
                                                    MATCH(
                                                        A989&amp;B989,
                                                        Insumos!I:I,
                                                        0)
                                                )="Material",
                                                INDEX(
                                                    Insumos!F:F,
                                                    MATCH(
                                                        A989&amp;B989,
                                                        Insumos!I:I,
                                                        0)
                                                ),
                                                0
                                            ),
                                            "Não encontrado"),
                                        IFERROR(
                                            INDEX(I:I,
                                                MATCH(
                                                    A989&amp;B989,AG:AG,
                                                    0)
                                            ),
                                            "Não encontrado")
                                    )</f>
        <v>0</v>
      </c>
      <c r="I989" s="72">
        <f>H989*G989/1</f>
        <v>0</v>
      </c>
      <c r="J989" s="72">
        <f>T989 + N989 + L989 + X989 + R989 + P989 + V989</f>
        <v>577160.56999999995</v>
      </c>
      <c r="K989" s="72">
        <f>U989 + O989 + M989 + Y989 + S989 + Q989 + W989</f>
        <v>8.1379640369999997</v>
      </c>
      <c r="L989" s="72">
        <f>IF(
                        C989="INSUMO",
                                        IFERROR(
                                            IF(
                                                INDEX(
                                                    Insumos!C:C,
                                                    MATCH(
                                                        A989&amp;B989,
                                                        Insumos!I:I,
                                                        0)
                                                )="Mao_obra",
                                                INDEX(
                                                    Insumos!F:F,
                                                    MATCH(
                                                        A989&amp;B989,
                                                        Insumos!I:I,
                                                        0)
                                                ),
                                                0
                                            ),
                                            "Não encontrado"),
                                        IFERROR(
                                            INDEX(M:M,
                                                MATCH(
                                                    A989&amp;B989,AG:AG,
                                                    0)
                                            ),
                                            "Não encontrado")
                                    )</f>
        <v>0</v>
      </c>
      <c r="M989" s="72">
        <f>L989*G989/1</f>
        <v>0</v>
      </c>
      <c r="N989" s="72">
        <f>IF(
                        C989="INSUMO",
                                        IFERROR(
                                            IF(
                                                INDEX(
                                                    Insumos!C:C,
                                                    MATCH(
                                                        A989&amp;B989,
                                                        Insumos!I:I,
                                                        0)
                                                )="Equipamento",
                                                INDEX(
                                                    Insumos!F:F,
                                                    MATCH(
                                                        A989&amp;B989,
                                                        Insumos!I:I,
                                                        0)
                                                ),
                                                0
                                            ),
                                            "Não encontrado"),
                                        IFERROR(
                                            INDEX(O:O,
                                                MATCH(
                                                    A989&amp;B989,AG:AG,
                                                    0)
                                            ),
                                            "Não encontrado")
                                    )</f>
        <v>577160.56999999995</v>
      </c>
      <c r="O989" s="72">
        <f>N989*G989/1</f>
        <v>8.1379640369999997</v>
      </c>
      <c r="P989" s="72">
        <f>IF(
                        C989="INSUMO",
                                        IFERROR(
                                            IF(
                                                INDEX(
                                                    Insumos!C:C,
                                                    MATCH(
                                                        A989&amp;B989,
                                                        Insumos!I:I,
                                                        0)
                                                )="Transporte",
                                                INDEX(
                                                    Insumos!F:F,
                                                    MATCH(
                                                        A989&amp;B989,
                                                        Insumos!I:I,
                                                        0)
                                                ),
                                                0
                                            ),
                                            "Não encontrado"),
                                        IFERROR(
                                            INDEX(Q:Q,
                                                MATCH(
                                                    A989&amp;B989,AG:AG,
                                                    0)
                                            ),
                                            "Não encontrado")
                                    )</f>
        <v>0</v>
      </c>
      <c r="Q989" s="72">
        <f>P989*G989/1</f>
        <v>0</v>
      </c>
      <c r="R989" s="72">
        <f>IF(
                        C989="INSUMO",
                                        IFERROR(
                                            IF(
                                                INDEX(
                                                    Insumos!C:C,
                                                    MATCH(
                                                        A989&amp;B989,
                                                        Insumos!I:I,
                                                        0)
                                                )="Terceirizados",
                                                INDEX(
                                                    Insumos!F:F,
                                                    MATCH(
                                                        A989&amp;B989,
                                                        Insumos!I:I,
                                                        0)
                                                ),
                                                0
                                            ),
                                            "Não encontrado"),
                                        IFERROR(
                                            INDEX(S:S,
                                                MATCH(
                                                    A989&amp;B989,AG:AG,
                                                    0)
                                            ),
                                            "Não encontrado")
                                    )</f>
        <v>0</v>
      </c>
      <c r="S989" s="72">
        <f>R989*G989/1</f>
        <v>0</v>
      </c>
      <c r="T989" s="72">
        <f>IF(
                        C989="INSUMO",
                                        IFERROR(
                                            IF(
                                                INDEX(
                                                    Insumos!C:C,
                                                    MATCH(
                                                        A989&amp;B989,
                                                        Insumos!I:I,
                                                        0)
                                                )="Comissionamento",
                                                INDEX(
                                                    Insumos!F:F,
                                                    MATCH(
                                                        A989&amp;B989,
                                                        Insumos!I:I,
                                                        0)
                                                ),
                                                0
                                            ),
                                            "Não encontrado"),
                                        IFERROR(
                                            INDEX(U:U,
                                                MATCH(
                                                    A989&amp;B989,AG:AG,
                                                    0)
                                            ),
                                            "Não encontrado")
                                    )</f>
        <v>0</v>
      </c>
      <c r="U989" s="72">
        <f>T989*G989/1</f>
        <v>0</v>
      </c>
      <c r="V989" s="72">
        <f>IF(
                        C989="INSUMO",
                                        IFERROR(
                                            IF(
                                                INDEX(
                                                    Insumos!C:C,
                                                    MATCH(
                                                        A989&amp;B989,
                                                        Insumos!I:I,
                                                        0)
                                                )="Verba",
                                                INDEX(
                                                    Insumos!F:F,
                                                    MATCH(
                                                        A989&amp;B989,
                                                        Insumos!I:I,
                                                        0)
                                                ),
                                                0
                                            ),
                                            "Não encontrado"),
                                        IFERROR(
                                            INDEX(W:W,
                                                MATCH(
                                                    A989&amp;B989,AG:AG,
                                                    0)
                                            ),
                                            "Não encontrado")
                                    )</f>
        <v>0</v>
      </c>
      <c r="W989" s="72">
        <f>V989*G989/1</f>
        <v>0</v>
      </c>
      <c r="X989" s="72">
        <f>IF(
                        C989="INSUMO",
                                        IFERROR(
                                            IF(
                                                INDEX(
                                                    Insumos!C:C,
                                                    MATCH(
                                                        A989&amp;B989,
                                                        Insumos!I:I,
                                                        0)
                                                )="Outro",
                                                INDEX(
                                                    Insumos!F:F,
                                                    MATCH(
                                                        A989&amp;B989,
                                                        Insumos!I:I,
                                                        0)
                                                ),
                                                0
                                            ),
                                            "Não encontrado"),
                                        IFERROR(
                                            INDEX(Y:Y,
                                                MATCH(
                                                    A989&amp;B989,AG:AG,
                                                    0)
                                            ),
                                            "Não encontrado")
                                    )</f>
        <v>0</v>
      </c>
      <c r="Y989" s="72">
        <f>X989*G989/1</f>
        <v>0</v>
      </c>
      <c r="Z989" s="72">
        <f>IF(
                            C989="INSUMO",
                            IFERROR(
                                INDEX(
                                    Insumos!F:F,
                                    MATCH(
                                        A989&amp;B989,
                                        Insumos!I:I,
                                        0)
                                ),
                                "Não encontrado"),
                            IFERROR(
                                INDEX(AA:AA,
                                    MATCH(
                                        A989&amp;B989,AG:AG,
                                        0)
                                ),
                                "Não encontrado")
                        )</f>
        <v>577160.56999999995</v>
      </c>
      <c r="AA989" s="72">
        <f>G989*Z989</f>
        <v>8.1379640369999997</v>
      </c>
      <c r="AB989" s="73"/>
      <c r="AC989" s="73"/>
      <c r="AD989" s="70" t="s">
        <v>39</v>
      </c>
      <c r="AE989" s="74"/>
      <c r="AF989" s="74"/>
    </row>
    <row r="990" spans="1:33" x14ac:dyDescent="0.25">
      <c r="A990" s="138" t="s">
        <v>968</v>
      </c>
      <c r="B990" s="60" t="s">
        <v>38</v>
      </c>
      <c r="C990" s="61" t="s">
        <v>45</v>
      </c>
      <c r="D990" s="62" t="s">
        <v>40</v>
      </c>
      <c r="E990" s="62" t="s">
        <v>969</v>
      </c>
      <c r="F990" s="63" t="s">
        <v>78</v>
      </c>
      <c r="G990" s="63">
        <v>1.4399999999999999E-5</v>
      </c>
      <c r="H990" s="64">
        <f>IF(
                        C990="INSUMO",
                                        IFERROR(
                                            IF(
                                                INDEX(
                                                    Insumos!C:C,
                                                    MATCH(
                                                        A990&amp;B990,
                                                        Insumos!I:I,
                                                        0)
                                                )="Material",
                                                INDEX(
                                                    Insumos!F:F,
                                                    MATCH(
                                                        A990&amp;B990,
                                                        Insumos!I:I,
                                                        0)
                                                ),
                                                0
                                            ),
                                            "Não encontrado"),
                                        IFERROR(
                                            INDEX(I:I,
                                                MATCH(
                                                    A990&amp;B990,AG:AG,
                                                    0)
                                            ),
                                            "Não encontrado")
                                    )</f>
        <v>0</v>
      </c>
      <c r="I990" s="64">
        <f>H990*G990/1</f>
        <v>0</v>
      </c>
      <c r="J990" s="64">
        <f>T990 + N990 + L990 + X990 + R990 + P990 + V990</f>
        <v>32227.1</v>
      </c>
      <c r="K990" s="64">
        <f>U990 + O990 + M990 + Y990 + S990 + Q990 + W990</f>
        <v>0.46407023999999997</v>
      </c>
      <c r="L990" s="64">
        <f>IF(
                        C990="INSUMO",
                                        IFERROR(
                                            IF(
                                                INDEX(
                                                    Insumos!C:C,
                                                    MATCH(
                                                        A990&amp;B990,
                                                        Insumos!I:I,
                                                        0)
                                                )="Mao_obra",
                                                INDEX(
                                                    Insumos!F:F,
                                                    MATCH(
                                                        A990&amp;B990,
                                                        Insumos!I:I,
                                                        0)
                                                ),
                                                0
                                            ),
                                            "Não encontrado"),
                                        IFERROR(
                                            INDEX(M:M,
                                                MATCH(
                                                    A990&amp;B990,AG:AG,
                                                    0)
                                            ),
                                            "Não encontrado")
                                    )</f>
        <v>0</v>
      </c>
      <c r="M990" s="64">
        <f>L990*G990/1</f>
        <v>0</v>
      </c>
      <c r="N990" s="64">
        <f>IF(
                        C990="INSUMO",
                                        IFERROR(
                                            IF(
                                                INDEX(
                                                    Insumos!C:C,
                                                    MATCH(
                                                        A990&amp;B990,
                                                        Insumos!I:I,
                                                        0)
                                                )="Equipamento",
                                                INDEX(
                                                    Insumos!F:F,
                                                    MATCH(
                                                        A990&amp;B990,
                                                        Insumos!I:I,
                                                        0)
                                                ),
                                                0
                                            ),
                                            "Não encontrado"),
                                        IFERROR(
                                            INDEX(O:O,
                                                MATCH(
                                                    A990&amp;B990,AG:AG,
                                                    0)
                                            ),
                                            "Não encontrado")
                                    )</f>
        <v>32227.1</v>
      </c>
      <c r="O990" s="64">
        <f>N990*G990/1</f>
        <v>0.46407023999999997</v>
      </c>
      <c r="P990" s="64">
        <f>IF(
                        C990="INSUMO",
                                        IFERROR(
                                            IF(
                                                INDEX(
                                                    Insumos!C:C,
                                                    MATCH(
                                                        A990&amp;B990,
                                                        Insumos!I:I,
                                                        0)
                                                )="Transporte",
                                                INDEX(
                                                    Insumos!F:F,
                                                    MATCH(
                                                        A990&amp;B990,
                                                        Insumos!I:I,
                                                        0)
                                                ),
                                                0
                                            ),
                                            "Não encontrado"),
                                        IFERROR(
                                            INDEX(Q:Q,
                                                MATCH(
                                                    A990&amp;B990,AG:AG,
                                                    0)
                                            ),
                                            "Não encontrado")
                                    )</f>
        <v>0</v>
      </c>
      <c r="Q990" s="64">
        <f>P990*G990/1</f>
        <v>0</v>
      </c>
      <c r="R990" s="64">
        <f>IF(
                        C990="INSUMO",
                                        IFERROR(
                                            IF(
                                                INDEX(
                                                    Insumos!C:C,
                                                    MATCH(
                                                        A990&amp;B990,
                                                        Insumos!I:I,
                                                        0)
                                                )="Terceirizados",
                                                INDEX(
                                                    Insumos!F:F,
                                                    MATCH(
                                                        A990&amp;B990,
                                                        Insumos!I:I,
                                                        0)
                                                ),
                                                0
                                            ),
                                            "Não encontrado"),
                                        IFERROR(
                                            INDEX(S:S,
                                                MATCH(
                                                    A990&amp;B990,AG:AG,
                                                    0)
                                            ),
                                            "Não encontrado")
                                    )</f>
        <v>0</v>
      </c>
      <c r="S990" s="64">
        <f>R990*G990/1</f>
        <v>0</v>
      </c>
      <c r="T990" s="64">
        <f>IF(
                        C990="INSUMO",
                                        IFERROR(
                                            IF(
                                                INDEX(
                                                    Insumos!C:C,
                                                    MATCH(
                                                        A990&amp;B990,
                                                        Insumos!I:I,
                                                        0)
                                                )="Comissionamento",
                                                INDEX(
                                                    Insumos!F:F,
                                                    MATCH(
                                                        A990&amp;B990,
                                                        Insumos!I:I,
                                                        0)
                                                ),
                                                0
                                            ),
                                            "Não encontrado"),
                                        IFERROR(
                                            INDEX(U:U,
                                                MATCH(
                                                    A990&amp;B990,AG:AG,
                                                    0)
                                            ),
                                            "Não encontrado")
                                    )</f>
        <v>0</v>
      </c>
      <c r="U990" s="64">
        <f>T990*G990/1</f>
        <v>0</v>
      </c>
      <c r="V990" s="64">
        <f>IF(
                        C990="INSUMO",
                                        IFERROR(
                                            IF(
                                                INDEX(
                                                    Insumos!C:C,
                                                    MATCH(
                                                        A990&amp;B990,
                                                        Insumos!I:I,
                                                        0)
                                                )="Verba",
                                                INDEX(
                                                    Insumos!F:F,
                                                    MATCH(
                                                        A990&amp;B990,
                                                        Insumos!I:I,
                                                        0)
                                                ),
                                                0
                                            ),
                                            "Não encontrado"),
                                        IFERROR(
                                            INDEX(W:W,
                                                MATCH(
                                                    A990&amp;B990,AG:AG,
                                                    0)
                                            ),
                                            "Não encontrado")
                                    )</f>
        <v>0</v>
      </c>
      <c r="W990" s="64">
        <f>V990*G990/1</f>
        <v>0</v>
      </c>
      <c r="X990" s="64">
        <f>IF(
                        C990="INSUMO",
                                        IFERROR(
                                            IF(
                                                INDEX(
                                                    Insumos!C:C,
                                                    MATCH(
                                                        A990&amp;B990,
                                                        Insumos!I:I,
                                                        0)
                                                )="Outro",
                                                INDEX(
                                                    Insumos!F:F,
                                                    MATCH(
                                                        A990&amp;B990,
                                                        Insumos!I:I,
                                                        0)
                                                ),
                                                0
                                            ),
                                            "Não encontrado"),
                                        IFERROR(
                                            INDEX(Y:Y,
                                                MATCH(
                                                    A990&amp;B990,AG:AG,
                                                    0)
                                            ),
                                            "Não encontrado")
                                    )</f>
        <v>0</v>
      </c>
      <c r="Y990" s="64">
        <f>X990*G990/1</f>
        <v>0</v>
      </c>
      <c r="Z990" s="64">
        <f>IF(
                            C990="INSUMO",
                            IFERROR(
                                INDEX(
                                    Insumos!F:F,
                                    MATCH(
                                        A990&amp;B990,
                                        Insumos!I:I,
                                        0)
                                ),
                                "Não encontrado"),
                            IFERROR(
                                INDEX(AA:AA,
                                    MATCH(
                                        A990&amp;B990,AG:AG,
                                        0)
                                ),
                                "Não encontrado")
                        )</f>
        <v>32227.1</v>
      </c>
      <c r="AA990" s="64">
        <f>G990*Z990</f>
        <v>0.46407023999999997</v>
      </c>
      <c r="AB990" s="65"/>
      <c r="AC990" s="65"/>
      <c r="AD990" s="62" t="s">
        <v>39</v>
      </c>
      <c r="AE990" s="66"/>
      <c r="AF990" s="66"/>
    </row>
    <row r="991" spans="1:33" x14ac:dyDescent="0.25">
      <c r="A991" s="136" t="s">
        <v>958</v>
      </c>
      <c r="B991" s="51" t="s">
        <v>38</v>
      </c>
      <c r="C991" s="52" t="s">
        <v>39</v>
      </c>
      <c r="D991" s="53" t="s">
        <v>40</v>
      </c>
      <c r="E991" s="53" t="s">
        <v>959</v>
      </c>
      <c r="F991" s="54" t="s">
        <v>90</v>
      </c>
      <c r="G991" s="55"/>
      <c r="H991" s="56"/>
      <c r="I991" s="56">
        <f>SUM(I992:I993)</f>
        <v>0</v>
      </c>
      <c r="J991" s="56"/>
      <c r="K991" s="56">
        <f>SUM(K992:K993)</f>
        <v>21.572320760999997</v>
      </c>
      <c r="L991" s="56"/>
      <c r="M991" s="56">
        <f>SUM(M992:M993)</f>
        <v>0</v>
      </c>
      <c r="N991" s="56"/>
      <c r="O991" s="56">
        <f>SUM(O992:O993)</f>
        <v>21.572320760999997</v>
      </c>
      <c r="P991" s="56"/>
      <c r="Q991" s="56">
        <f>SUM(Q992:Q993)</f>
        <v>0</v>
      </c>
      <c r="R991" s="56"/>
      <c r="S991" s="56">
        <f>SUM(S992:S993)</f>
        <v>0</v>
      </c>
      <c r="T991" s="56"/>
      <c r="U991" s="56">
        <f>SUM(U992:U993)</f>
        <v>0</v>
      </c>
      <c r="V991" s="56"/>
      <c r="W991" s="56">
        <f>SUM(W992:W993)</f>
        <v>0</v>
      </c>
      <c r="X991" s="56"/>
      <c r="Y991" s="56">
        <f>SUM(Y992:Y993)</f>
        <v>0</v>
      </c>
      <c r="Z991" s="56"/>
      <c r="AA991" s="56">
        <f>SUM(AA992:AA993)</f>
        <v>21.572320760999997</v>
      </c>
      <c r="AB991" s="57" t="s">
        <v>39</v>
      </c>
      <c r="AC991" s="57"/>
      <c r="AD991" s="53" t="s">
        <v>39</v>
      </c>
      <c r="AE991" s="58" t="s">
        <v>39</v>
      </c>
      <c r="AF991" s="58" t="s">
        <v>845</v>
      </c>
      <c r="AG991" t="str">
        <f>A991&amp;B991&amp;C991</f>
        <v>89264SINAPI</v>
      </c>
    </row>
    <row r="992" spans="1:33" x14ac:dyDescent="0.25">
      <c r="A992" s="137" t="s">
        <v>966</v>
      </c>
      <c r="B992" s="68" t="s">
        <v>38</v>
      </c>
      <c r="C992" s="69" t="s">
        <v>45</v>
      </c>
      <c r="D992" s="70" t="s">
        <v>40</v>
      </c>
      <c r="E992" s="70" t="s">
        <v>967</v>
      </c>
      <c r="F992" s="71" t="s">
        <v>78</v>
      </c>
      <c r="G992" s="71">
        <v>3.43E-5</v>
      </c>
      <c r="H992" s="72">
        <f>IF(
                        C992="INSUMO",
                                        IFERROR(
                                            IF(
                                                INDEX(
                                                    Insumos!C:C,
                                                    MATCH(
                                                        A992&amp;B992,
                                                        Insumos!I:I,
                                                        0)
                                                )="Material",
                                                INDEX(
                                                    Insumos!F:F,
                                                    MATCH(
                                                        A992&amp;B992,
                                                        Insumos!I:I,
                                                        0)
                                                ),
                                                0
                                            ),
                                            "Não encontrado"),
                                        IFERROR(
                                            INDEX(I:I,
                                                MATCH(
                                                    A992&amp;B992,AG:AG,
                                                    0)
                                            ),
                                            "Não encontrado")
                                    )</f>
        <v>0</v>
      </c>
      <c r="I992" s="72">
        <f>H992*G992/1</f>
        <v>0</v>
      </c>
      <c r="J992" s="72">
        <f>T992 + N992 + L992 + X992 + R992 + P992 + V992</f>
        <v>577160.56999999995</v>
      </c>
      <c r="K992" s="72">
        <f>U992 + O992 + M992 + Y992 + S992 + Q992 + W992</f>
        <v>19.796607550999997</v>
      </c>
      <c r="L992" s="72">
        <f>IF(
                        C992="INSUMO",
                                        IFERROR(
                                            IF(
                                                INDEX(
                                                    Insumos!C:C,
                                                    MATCH(
                                                        A992&amp;B992,
                                                        Insumos!I:I,
                                                        0)
                                                )="Mao_obra",
                                                INDEX(
                                                    Insumos!F:F,
                                                    MATCH(
                                                        A992&amp;B992,
                                                        Insumos!I:I,
                                                        0)
                                                ),
                                                0
                                            ),
                                            "Não encontrado"),
                                        IFERROR(
                                            INDEX(M:M,
                                                MATCH(
                                                    A992&amp;B992,AG:AG,
                                                    0)
                                            ),
                                            "Não encontrado")
                                    )</f>
        <v>0</v>
      </c>
      <c r="M992" s="72">
        <f>L992*G992/1</f>
        <v>0</v>
      </c>
      <c r="N992" s="72">
        <f>IF(
                        C992="INSUMO",
                                        IFERROR(
                                            IF(
                                                INDEX(
                                                    Insumos!C:C,
                                                    MATCH(
                                                        A992&amp;B992,
                                                        Insumos!I:I,
                                                        0)
                                                )="Equipamento",
                                                INDEX(
                                                    Insumos!F:F,
                                                    MATCH(
                                                        A992&amp;B992,
                                                        Insumos!I:I,
                                                        0)
                                                ),
                                                0
                                            ),
                                            "Não encontrado"),
                                        IFERROR(
                                            INDEX(O:O,
                                                MATCH(
                                                    A992&amp;B992,AG:AG,
                                                    0)
                                            ),
                                            "Não encontrado")
                                    )</f>
        <v>577160.56999999995</v>
      </c>
      <c r="O992" s="72">
        <f>N992*G992/1</f>
        <v>19.796607550999997</v>
      </c>
      <c r="P992" s="72">
        <f>IF(
                        C992="INSUMO",
                                        IFERROR(
                                            IF(
                                                INDEX(
                                                    Insumos!C:C,
                                                    MATCH(
                                                        A992&amp;B992,
                                                        Insumos!I:I,
                                                        0)
                                                )="Transporte",
                                                INDEX(
                                                    Insumos!F:F,
                                                    MATCH(
                                                        A992&amp;B992,
                                                        Insumos!I:I,
                                                        0)
                                                ),
                                                0
                                            ),
                                            "Não encontrado"),
                                        IFERROR(
                                            INDEX(Q:Q,
                                                MATCH(
                                                    A992&amp;B992,AG:AG,
                                                    0)
                                            ),
                                            "Não encontrado")
                                    )</f>
        <v>0</v>
      </c>
      <c r="Q992" s="72">
        <f>P992*G992/1</f>
        <v>0</v>
      </c>
      <c r="R992" s="72">
        <f>IF(
                        C992="INSUMO",
                                        IFERROR(
                                            IF(
                                                INDEX(
                                                    Insumos!C:C,
                                                    MATCH(
                                                        A992&amp;B992,
                                                        Insumos!I:I,
                                                        0)
                                                )="Terceirizados",
                                                INDEX(
                                                    Insumos!F:F,
                                                    MATCH(
                                                        A992&amp;B992,
                                                        Insumos!I:I,
                                                        0)
                                                ),
                                                0
                                            ),
                                            "Não encontrado"),
                                        IFERROR(
                                            INDEX(S:S,
                                                MATCH(
                                                    A992&amp;B992,AG:AG,
                                                    0)
                                            ),
                                            "Não encontrado")
                                    )</f>
        <v>0</v>
      </c>
      <c r="S992" s="72">
        <f>R992*G992/1</f>
        <v>0</v>
      </c>
      <c r="T992" s="72">
        <f>IF(
                        C992="INSUMO",
                                        IFERROR(
                                            IF(
                                                INDEX(
                                                    Insumos!C:C,
                                                    MATCH(
                                                        A992&amp;B992,
                                                        Insumos!I:I,
                                                        0)
                                                )="Comissionamento",
                                                INDEX(
                                                    Insumos!F:F,
                                                    MATCH(
                                                        A992&amp;B992,
                                                        Insumos!I:I,
                                                        0)
                                                ),
                                                0
                                            ),
                                            "Não encontrado"),
                                        IFERROR(
                                            INDEX(U:U,
                                                MATCH(
                                                    A992&amp;B992,AG:AG,
                                                    0)
                                            ),
                                            "Não encontrado")
                                    )</f>
        <v>0</v>
      </c>
      <c r="U992" s="72">
        <f>T992*G992/1</f>
        <v>0</v>
      </c>
      <c r="V992" s="72">
        <f>IF(
                        C992="INSUMO",
                                        IFERROR(
                                            IF(
                                                INDEX(
                                                    Insumos!C:C,
                                                    MATCH(
                                                        A992&amp;B992,
                                                        Insumos!I:I,
                                                        0)
                                                )="Verba",
                                                INDEX(
                                                    Insumos!F:F,
                                                    MATCH(
                                                        A992&amp;B992,
                                                        Insumos!I:I,
                                                        0)
                                                ),
                                                0
                                            ),
                                            "Não encontrado"),
                                        IFERROR(
                                            INDEX(W:W,
                                                MATCH(
                                                    A992&amp;B992,AG:AG,
                                                    0)
                                            ),
                                            "Não encontrado")
                                    )</f>
        <v>0</v>
      </c>
      <c r="W992" s="72">
        <f>V992*G992/1</f>
        <v>0</v>
      </c>
      <c r="X992" s="72">
        <f>IF(
                        C992="INSUMO",
                                        IFERROR(
                                            IF(
                                                INDEX(
                                                    Insumos!C:C,
                                                    MATCH(
                                                        A992&amp;B992,
                                                        Insumos!I:I,
                                                        0)
                                                )="Outro",
                                                INDEX(
                                                    Insumos!F:F,
                                                    MATCH(
                                                        A992&amp;B992,
                                                        Insumos!I:I,
                                                        0)
                                                ),
                                                0
                                            ),
                                            "Não encontrado"),
                                        IFERROR(
                                            INDEX(Y:Y,
                                                MATCH(
                                                    A992&amp;B992,AG:AG,
                                                    0)
                                            ),
                                            "Não encontrado")
                                    )</f>
        <v>0</v>
      </c>
      <c r="Y992" s="72">
        <f>X992*G992/1</f>
        <v>0</v>
      </c>
      <c r="Z992" s="72">
        <f>IF(
                            C992="INSUMO",
                            IFERROR(
                                INDEX(
                                    Insumos!F:F,
                                    MATCH(
                                        A992&amp;B992,
                                        Insumos!I:I,
                                        0)
                                ),
                                "Não encontrado"),
                            IFERROR(
                                INDEX(AA:AA,
                                    MATCH(
                                        A992&amp;B992,AG:AG,
                                        0)
                                ),
                                "Não encontrado")
                        )</f>
        <v>577160.56999999995</v>
      </c>
      <c r="AA992" s="72">
        <f>G992*Z992</f>
        <v>19.796607550999997</v>
      </c>
      <c r="AB992" s="73"/>
      <c r="AC992" s="73"/>
      <c r="AD992" s="70" t="s">
        <v>39</v>
      </c>
      <c r="AE992" s="74"/>
      <c r="AF992" s="74"/>
    </row>
    <row r="993" spans="1:33" x14ac:dyDescent="0.25">
      <c r="A993" s="138" t="s">
        <v>968</v>
      </c>
      <c r="B993" s="60" t="s">
        <v>38</v>
      </c>
      <c r="C993" s="61" t="s">
        <v>45</v>
      </c>
      <c r="D993" s="62" t="s">
        <v>40</v>
      </c>
      <c r="E993" s="62" t="s">
        <v>969</v>
      </c>
      <c r="F993" s="63" t="s">
        <v>78</v>
      </c>
      <c r="G993" s="63">
        <v>5.5099999999999998E-5</v>
      </c>
      <c r="H993" s="64">
        <f>IF(
                        C993="INSUMO",
                                        IFERROR(
                                            IF(
                                                INDEX(
                                                    Insumos!C:C,
                                                    MATCH(
                                                        A993&amp;B993,
                                                        Insumos!I:I,
                                                        0)
                                                )="Material",
                                                INDEX(
                                                    Insumos!F:F,
                                                    MATCH(
                                                        A993&amp;B993,
                                                        Insumos!I:I,
                                                        0)
                                                ),
                                                0
                                            ),
                                            "Não encontrado"),
                                        IFERROR(
                                            INDEX(I:I,
                                                MATCH(
                                                    A993&amp;B993,AG:AG,
                                                    0)
                                            ),
                                            "Não encontrado")
                                    )</f>
        <v>0</v>
      </c>
      <c r="I993" s="64">
        <f>H993*G993/1</f>
        <v>0</v>
      </c>
      <c r="J993" s="64">
        <f>T993 + N993 + L993 + X993 + R993 + P993 + V993</f>
        <v>32227.1</v>
      </c>
      <c r="K993" s="64">
        <f>U993 + O993 + M993 + Y993 + S993 + Q993 + W993</f>
        <v>1.7757132099999999</v>
      </c>
      <c r="L993" s="64">
        <f>IF(
                        C993="INSUMO",
                                        IFERROR(
                                            IF(
                                                INDEX(
                                                    Insumos!C:C,
                                                    MATCH(
                                                        A993&amp;B993,
                                                        Insumos!I:I,
                                                        0)
                                                )="Mao_obra",
                                                INDEX(
                                                    Insumos!F:F,
                                                    MATCH(
                                                        A993&amp;B993,
                                                        Insumos!I:I,
                                                        0)
                                                ),
                                                0
                                            ),
                                            "Não encontrado"),
                                        IFERROR(
                                            INDEX(M:M,
                                                MATCH(
                                                    A993&amp;B993,AG:AG,
                                                    0)
                                            ),
                                            "Não encontrado")
                                    )</f>
        <v>0</v>
      </c>
      <c r="M993" s="64">
        <f>L993*G993/1</f>
        <v>0</v>
      </c>
      <c r="N993" s="64">
        <f>IF(
                        C993="INSUMO",
                                        IFERROR(
                                            IF(
                                                INDEX(
                                                    Insumos!C:C,
                                                    MATCH(
                                                        A993&amp;B993,
                                                        Insumos!I:I,
                                                        0)
                                                )="Equipamento",
                                                INDEX(
                                                    Insumos!F:F,
                                                    MATCH(
                                                        A993&amp;B993,
                                                        Insumos!I:I,
                                                        0)
                                                ),
                                                0
                                            ),
                                            "Não encontrado"),
                                        IFERROR(
                                            INDEX(O:O,
                                                MATCH(
                                                    A993&amp;B993,AG:AG,
                                                    0)
                                            ),
                                            "Não encontrado")
                                    )</f>
        <v>32227.1</v>
      </c>
      <c r="O993" s="64">
        <f>N993*G993/1</f>
        <v>1.7757132099999999</v>
      </c>
      <c r="P993" s="64">
        <f>IF(
                        C993="INSUMO",
                                        IFERROR(
                                            IF(
                                                INDEX(
                                                    Insumos!C:C,
                                                    MATCH(
                                                        A993&amp;B993,
                                                        Insumos!I:I,
                                                        0)
                                                )="Transporte",
                                                INDEX(
                                                    Insumos!F:F,
                                                    MATCH(
                                                        A993&amp;B993,
                                                        Insumos!I:I,
                                                        0)
                                                ),
                                                0
                                            ),
                                            "Não encontrado"),
                                        IFERROR(
                                            INDEX(Q:Q,
                                                MATCH(
                                                    A993&amp;B993,AG:AG,
                                                    0)
                                            ),
                                            "Não encontrado")
                                    )</f>
        <v>0</v>
      </c>
      <c r="Q993" s="64">
        <f>P993*G993/1</f>
        <v>0</v>
      </c>
      <c r="R993" s="64">
        <f>IF(
                        C993="INSUMO",
                                        IFERROR(
                                            IF(
                                                INDEX(
                                                    Insumos!C:C,
                                                    MATCH(
                                                        A993&amp;B993,
                                                        Insumos!I:I,
                                                        0)
                                                )="Terceirizados",
                                                INDEX(
                                                    Insumos!F:F,
                                                    MATCH(
                                                        A993&amp;B993,
                                                        Insumos!I:I,
                                                        0)
                                                ),
                                                0
                                            ),
                                            "Não encontrado"),
                                        IFERROR(
                                            INDEX(S:S,
                                                MATCH(
                                                    A993&amp;B993,AG:AG,
                                                    0)
                                            ),
                                            "Não encontrado")
                                    )</f>
        <v>0</v>
      </c>
      <c r="S993" s="64">
        <f>R993*G993/1</f>
        <v>0</v>
      </c>
      <c r="T993" s="64">
        <f>IF(
                        C993="INSUMO",
                                        IFERROR(
                                            IF(
                                                INDEX(
                                                    Insumos!C:C,
                                                    MATCH(
                                                        A993&amp;B993,
                                                        Insumos!I:I,
                                                        0)
                                                )="Comissionamento",
                                                INDEX(
                                                    Insumos!F:F,
                                                    MATCH(
                                                        A993&amp;B993,
                                                        Insumos!I:I,
                                                        0)
                                                ),
                                                0
                                            ),
                                            "Não encontrado"),
                                        IFERROR(
                                            INDEX(U:U,
                                                MATCH(
                                                    A993&amp;B993,AG:AG,
                                                    0)
                                            ),
                                            "Não encontrado")
                                    )</f>
        <v>0</v>
      </c>
      <c r="U993" s="64">
        <f>T993*G993/1</f>
        <v>0</v>
      </c>
      <c r="V993" s="64">
        <f>IF(
                        C993="INSUMO",
                                        IFERROR(
                                            IF(
                                                INDEX(
                                                    Insumos!C:C,
                                                    MATCH(
                                                        A993&amp;B993,
                                                        Insumos!I:I,
                                                        0)
                                                )="Verba",
                                                INDEX(
                                                    Insumos!F:F,
                                                    MATCH(
                                                        A993&amp;B993,
                                                        Insumos!I:I,
                                                        0)
                                                ),
                                                0
                                            ),
                                            "Não encontrado"),
                                        IFERROR(
                                            INDEX(W:W,
                                                MATCH(
                                                    A993&amp;B993,AG:AG,
                                                    0)
                                            ),
                                            "Não encontrado")
                                    )</f>
        <v>0</v>
      </c>
      <c r="W993" s="64">
        <f>V993*G993/1</f>
        <v>0</v>
      </c>
      <c r="X993" s="64">
        <f>IF(
                        C993="INSUMO",
                                        IFERROR(
                                            IF(
                                                INDEX(
                                                    Insumos!C:C,
                                                    MATCH(
                                                        A993&amp;B993,
                                                        Insumos!I:I,
                                                        0)
                                                )="Outro",
                                                INDEX(
                                                    Insumos!F:F,
                                                    MATCH(
                                                        A993&amp;B993,
                                                        Insumos!I:I,
                                                        0)
                                                ),
                                                0
                                            ),
                                            "Não encontrado"),
                                        IFERROR(
                                            INDEX(Y:Y,
                                                MATCH(
                                                    A993&amp;B993,AG:AG,
                                                    0)
                                            ),
                                            "Não encontrado")
                                    )</f>
        <v>0</v>
      </c>
      <c r="Y993" s="64">
        <f>X993*G993/1</f>
        <v>0</v>
      </c>
      <c r="Z993" s="64">
        <f>IF(
                            C993="INSUMO",
                            IFERROR(
                                INDEX(
                                    Insumos!F:F,
                                    MATCH(
                                        A993&amp;B993,
                                        Insumos!I:I,
                                        0)
                                ),
                                "Não encontrado"),
                            IFERROR(
                                INDEX(AA:AA,
                                    MATCH(
                                        A993&amp;B993,AG:AG,
                                        0)
                                ),
                                "Não encontrado")
                        )</f>
        <v>32227.1</v>
      </c>
      <c r="AA993" s="64">
        <f>G993*Z993</f>
        <v>1.7757132099999999</v>
      </c>
      <c r="AB993" s="65"/>
      <c r="AC993" s="65"/>
      <c r="AD993" s="62" t="s">
        <v>39</v>
      </c>
      <c r="AE993" s="66"/>
      <c r="AF993" s="66"/>
    </row>
    <row r="994" spans="1:33" x14ac:dyDescent="0.25">
      <c r="A994" s="136" t="s">
        <v>960</v>
      </c>
      <c r="B994" s="51" t="s">
        <v>38</v>
      </c>
      <c r="C994" s="52" t="s">
        <v>39</v>
      </c>
      <c r="D994" s="53" t="s">
        <v>40</v>
      </c>
      <c r="E994" s="53" t="s">
        <v>961</v>
      </c>
      <c r="F994" s="54" t="s">
        <v>90</v>
      </c>
      <c r="G994" s="55"/>
      <c r="H994" s="56"/>
      <c r="I994" s="56">
        <f>SUM(I995:I1002)</f>
        <v>0</v>
      </c>
      <c r="J994" s="56"/>
      <c r="K994" s="56">
        <f>SUM(K995:K1002)</f>
        <v>40.365428700000002</v>
      </c>
      <c r="L994" s="56"/>
      <c r="M994" s="56">
        <f>SUM(M995:M1002)</f>
        <v>36.615428700000002</v>
      </c>
      <c r="N994" s="56"/>
      <c r="O994" s="56">
        <f>SUM(O995:O1002)</f>
        <v>0</v>
      </c>
      <c r="P994" s="56"/>
      <c r="Q994" s="56">
        <f>SUM(Q995:Q1002)</f>
        <v>0</v>
      </c>
      <c r="R994" s="56"/>
      <c r="S994" s="56">
        <f>SUM(S995:S1002)</f>
        <v>0</v>
      </c>
      <c r="T994" s="56"/>
      <c r="U994" s="56">
        <f>SUM(U995:U1002)</f>
        <v>0</v>
      </c>
      <c r="V994" s="56"/>
      <c r="W994" s="56">
        <f>SUM(W995:W1002)</f>
        <v>0</v>
      </c>
      <c r="X994" s="56"/>
      <c r="Y994" s="56">
        <f>SUM(Y995:Y1002)</f>
        <v>3.7499999999999996</v>
      </c>
      <c r="Z994" s="56"/>
      <c r="AA994" s="56">
        <f>SUM(AA995:AA1002)</f>
        <v>40.365428700000002</v>
      </c>
      <c r="AB994" s="57" t="s">
        <v>39</v>
      </c>
      <c r="AC994" s="57"/>
      <c r="AD994" s="53" t="s">
        <v>39</v>
      </c>
      <c r="AE994" s="58" t="s">
        <v>39</v>
      </c>
      <c r="AF994" s="58" t="s">
        <v>43</v>
      </c>
      <c r="AG994" t="str">
        <f>A994&amp;B994&amp;C994</f>
        <v>88282SINAPI</v>
      </c>
    </row>
    <row r="995" spans="1:33" x14ac:dyDescent="0.25">
      <c r="A995" s="137" t="s">
        <v>970</v>
      </c>
      <c r="B995" s="68" t="s">
        <v>38</v>
      </c>
      <c r="C995" s="69" t="s">
        <v>86</v>
      </c>
      <c r="D995" s="70" t="s">
        <v>40</v>
      </c>
      <c r="E995" s="70" t="s">
        <v>971</v>
      </c>
      <c r="F995" s="71" t="s">
        <v>90</v>
      </c>
      <c r="G995" s="71">
        <v>1</v>
      </c>
      <c r="H995" s="72">
        <f>IF(
                        C995="INSUMO",
                                        IFERROR(
                                            IF(
                                                INDEX(
                                                    Insumos!C:C,
                                                    MATCH(
                                                        A995&amp;B995,
                                                        Insumos!I:I,
                                                        0)
                                                )="Material",
                                                INDEX(
                                                    Insumos!F:F,
                                                    MATCH(
                                                        A995&amp;B995,
                                                        Insumos!I:I,
                                                        0)
                                                ),
                                                0
                                            ),
                                            "Não encontrado"),
                                        IFERROR(
                                            INDEX(I:I,
                                                MATCH(
                                                    A995&amp;B995,AG:AG,
                                                    0)
                                            ),
                                            "Não encontrado")
                                    )</f>
        <v>0</v>
      </c>
      <c r="I995" s="72">
        <f t="shared" ref="I995:I1002" si="569">H995*G995/1</f>
        <v>0</v>
      </c>
      <c r="J995" s="72">
        <f t="shared" ref="J995:K1002" si="570">T995 + N995 + L995 + X995 + R995 + P995 + V995</f>
        <v>0.1854287</v>
      </c>
      <c r="K995" s="72">
        <f t="shared" si="570"/>
        <v>0.1854287</v>
      </c>
      <c r="L995" s="72">
        <f>IF(
                        C995="INSUMO",
                                        IFERROR(
                                            IF(
                                                INDEX(
                                                    Insumos!C:C,
                                                    MATCH(
                                                        A995&amp;B995,
                                                        Insumos!I:I,
                                                        0)
                                                )="Mao_obra",
                                                INDEX(
                                                    Insumos!F:F,
                                                    MATCH(
                                                        A995&amp;B995,
                                                        Insumos!I:I,
                                                        0)
                                                ),
                                                0
                                            ),
                                            "Não encontrado"),
                                        IFERROR(
                                            INDEX(M:M,
                                                MATCH(
                                                    A995&amp;B995,AG:AG,
                                                    0)
                                            ),
                                            "Não encontrado")
                                    )</f>
        <v>0.1854287</v>
      </c>
      <c r="M995" s="72">
        <f t="shared" ref="M995:M1002" si="571">L995*G995/1</f>
        <v>0.1854287</v>
      </c>
      <c r="N995" s="72">
        <f>IF(
                        C995="INSUMO",
                                        IFERROR(
                                            IF(
                                                INDEX(
                                                    Insumos!C:C,
                                                    MATCH(
                                                        A995&amp;B995,
                                                        Insumos!I:I,
                                                        0)
                                                )="Equipamento",
                                                INDEX(
                                                    Insumos!F:F,
                                                    MATCH(
                                                        A995&amp;B995,
                                                        Insumos!I:I,
                                                        0)
                                                ),
                                                0
                                            ),
                                            "Não encontrado"),
                                        IFERROR(
                                            INDEX(O:O,
                                                MATCH(
                                                    A995&amp;B995,AG:AG,
                                                    0)
                                            ),
                                            "Não encontrado")
                                    )</f>
        <v>0</v>
      </c>
      <c r="O995" s="72">
        <f t="shared" ref="O995:O1002" si="572">N995*G995/1</f>
        <v>0</v>
      </c>
      <c r="P995" s="72">
        <f>IF(
                        C995="INSUMO",
                                        IFERROR(
                                            IF(
                                                INDEX(
                                                    Insumos!C:C,
                                                    MATCH(
                                                        A995&amp;B995,
                                                        Insumos!I:I,
                                                        0)
                                                )="Transporte",
                                                INDEX(
                                                    Insumos!F:F,
                                                    MATCH(
                                                        A995&amp;B995,
                                                        Insumos!I:I,
                                                        0)
                                                ),
                                                0
                                            ),
                                            "Não encontrado"),
                                        IFERROR(
                                            INDEX(Q:Q,
                                                MATCH(
                                                    A995&amp;B995,AG:AG,
                                                    0)
                                            ),
                                            "Não encontrado")
                                    )</f>
        <v>0</v>
      </c>
      <c r="Q995" s="72">
        <f t="shared" ref="Q995:Q1002" si="573">P995*G995/1</f>
        <v>0</v>
      </c>
      <c r="R995" s="72">
        <f>IF(
                        C995="INSUMO",
                                        IFERROR(
                                            IF(
                                                INDEX(
                                                    Insumos!C:C,
                                                    MATCH(
                                                        A995&amp;B995,
                                                        Insumos!I:I,
                                                        0)
                                                )="Terceirizados",
                                                INDEX(
                                                    Insumos!F:F,
                                                    MATCH(
                                                        A995&amp;B995,
                                                        Insumos!I:I,
                                                        0)
                                                ),
                                                0
                                            ),
                                            "Não encontrado"),
                                        IFERROR(
                                            INDEX(S:S,
                                                MATCH(
                                                    A995&amp;B995,AG:AG,
                                                    0)
                                            ),
                                            "Não encontrado")
                                    )</f>
        <v>0</v>
      </c>
      <c r="S995" s="72">
        <f t="shared" ref="S995:S1002" si="574">R995*G995/1</f>
        <v>0</v>
      </c>
      <c r="T995" s="72">
        <f>IF(
                        C995="INSUMO",
                                        IFERROR(
                                            IF(
                                                INDEX(
                                                    Insumos!C:C,
                                                    MATCH(
                                                        A995&amp;B995,
                                                        Insumos!I:I,
                                                        0)
                                                )="Comissionamento",
                                                INDEX(
                                                    Insumos!F:F,
                                                    MATCH(
                                                        A995&amp;B995,
                                                        Insumos!I:I,
                                                        0)
                                                ),
                                                0
                                            ),
                                            "Não encontrado"),
                                        IFERROR(
                                            INDEX(U:U,
                                                MATCH(
                                                    A995&amp;B995,AG:AG,
                                                    0)
                                            ),
                                            "Não encontrado")
                                    )</f>
        <v>0</v>
      </c>
      <c r="U995" s="72">
        <f t="shared" ref="U995:U1002" si="575">T995*G995/1</f>
        <v>0</v>
      </c>
      <c r="V995" s="72">
        <f>IF(
                        C995="INSUMO",
                                        IFERROR(
                                            IF(
                                                INDEX(
                                                    Insumos!C:C,
                                                    MATCH(
                                                        A995&amp;B995,
                                                        Insumos!I:I,
                                                        0)
                                                )="Verba",
                                                INDEX(
                                                    Insumos!F:F,
                                                    MATCH(
                                                        A995&amp;B995,
                                                        Insumos!I:I,
                                                        0)
                                                ),
                                                0
                                            ),
                                            "Não encontrado"),
                                        IFERROR(
                                            INDEX(W:W,
                                                MATCH(
                                                    A995&amp;B995,AG:AG,
                                                    0)
                                            ),
                                            "Não encontrado")
                                    )</f>
        <v>0</v>
      </c>
      <c r="W995" s="72">
        <f t="shared" ref="W995:W1002" si="576">V995*G995/1</f>
        <v>0</v>
      </c>
      <c r="X995" s="72">
        <f>IF(
                        C995="INSUMO",
                                        IFERROR(
                                            IF(
                                                INDEX(
                                                    Insumos!C:C,
                                                    MATCH(
                                                        A995&amp;B995,
                                                        Insumos!I:I,
                                                        0)
                                                )="Outro",
                                                INDEX(
                                                    Insumos!F:F,
                                                    MATCH(
                                                        A995&amp;B995,
                                                        Insumos!I:I,
                                                        0)
                                                ),
                                                0
                                            ),
                                            "Não encontrado"),
                                        IFERROR(
                                            INDEX(Y:Y,
                                                MATCH(
                                                    A995&amp;B995,AG:AG,
                                                    0)
                                            ),
                                            "Não encontrado")
                                    )</f>
        <v>0</v>
      </c>
      <c r="Y995" s="72">
        <f t="shared" ref="Y995:Y1002" si="577">X995*G995/1</f>
        <v>0</v>
      </c>
      <c r="Z995" s="72">
        <f>IF(
                            C995="INSUMO",
                            IFERROR(
                                INDEX(
                                    Insumos!F:F,
                                    MATCH(
                                        A995&amp;B995,
                                        Insumos!I:I,
                                        0)
                                ),
                                "Não encontrado"),
                            IFERROR(
                                INDEX(AA:AA,
                                    MATCH(
                                        A995&amp;B995,AG:AG,
                                        0)
                                ),
                                "Não encontrado")
                        )</f>
        <v>0.1854287</v>
      </c>
      <c r="AA995" s="72">
        <f t="shared" ref="AA995:AA1002" si="578">G995*Z995</f>
        <v>0.1854287</v>
      </c>
      <c r="AB995" s="73"/>
      <c r="AC995" s="73"/>
      <c r="AD995" s="70" t="s">
        <v>39</v>
      </c>
      <c r="AE995" s="74"/>
      <c r="AF995" s="74"/>
    </row>
    <row r="996" spans="1:33" x14ac:dyDescent="0.25">
      <c r="A996" s="138" t="s">
        <v>850</v>
      </c>
      <c r="B996" s="60" t="s">
        <v>38</v>
      </c>
      <c r="C996" s="61" t="s">
        <v>45</v>
      </c>
      <c r="D996" s="62" t="s">
        <v>40</v>
      </c>
      <c r="E996" s="62" t="s">
        <v>851</v>
      </c>
      <c r="F996" s="63" t="s">
        <v>90</v>
      </c>
      <c r="G996" s="63">
        <v>1</v>
      </c>
      <c r="H996" s="64">
        <f>IF(
                        C996="INSUMO",
                                        IFERROR(
                                            IF(
                                                INDEX(
                                                    Insumos!C:C,
                                                    MATCH(
                                                        A996&amp;B996,
                                                        Insumos!I:I,
                                                        0)
                                                )="Material",
                                                INDEX(
                                                    Insumos!F:F,
                                                    MATCH(
                                                        A996&amp;B996,
                                                        Insumos!I:I,
                                                        0)
                                                ),
                                                0
                                            ),
                                            "Não encontrado"),
                                        IFERROR(
                                            INDEX(I:I,
                                                MATCH(
                                                    A996&amp;B996,AG:AG,
                                                    0)
                                            ),
                                            "Não encontrado")
                                    )</f>
        <v>0</v>
      </c>
      <c r="I996" s="64">
        <f t="shared" si="569"/>
        <v>0</v>
      </c>
      <c r="J996" s="64">
        <f t="shared" si="570"/>
        <v>0.97</v>
      </c>
      <c r="K996" s="64">
        <f t="shared" si="570"/>
        <v>0.97</v>
      </c>
      <c r="L996" s="64">
        <f>IF(
                        C996="INSUMO",
                                        IFERROR(
                                            IF(
                                                INDEX(
                                                    Insumos!C:C,
                                                    MATCH(
                                                        A996&amp;B996,
                                                        Insumos!I:I,
                                                        0)
                                                )="Mao_obra",
                                                INDEX(
                                                    Insumos!F:F,
                                                    MATCH(
                                                        A996&amp;B996,
                                                        Insumos!I:I,
                                                        0)
                                                ),
                                                0
                                            ),
                                            "Não encontrado"),
                                        IFERROR(
                                            INDEX(M:M,
                                                MATCH(
                                                    A996&amp;B996,AG:AG,
                                                    0)
                                            ),
                                            "Não encontrado")
                                    )</f>
        <v>0</v>
      </c>
      <c r="M996" s="64">
        <f t="shared" si="571"/>
        <v>0</v>
      </c>
      <c r="N996" s="64">
        <f>IF(
                        C996="INSUMO",
                                        IFERROR(
                                            IF(
                                                INDEX(
                                                    Insumos!C:C,
                                                    MATCH(
                                                        A996&amp;B996,
                                                        Insumos!I:I,
                                                        0)
                                                )="Equipamento",
                                                INDEX(
                                                    Insumos!F:F,
                                                    MATCH(
                                                        A996&amp;B996,
                                                        Insumos!I:I,
                                                        0)
                                                ),
                                                0
                                            ),
                                            "Não encontrado"),
                                        IFERROR(
                                            INDEX(O:O,
                                                MATCH(
                                                    A996&amp;B996,AG:AG,
                                                    0)
                                            ),
                                            "Não encontrado")
                                    )</f>
        <v>0</v>
      </c>
      <c r="O996" s="64">
        <f t="shared" si="572"/>
        <v>0</v>
      </c>
      <c r="P996" s="64">
        <f>IF(
                        C996="INSUMO",
                                        IFERROR(
                                            IF(
                                                INDEX(
                                                    Insumos!C:C,
                                                    MATCH(
                                                        A996&amp;B996,
                                                        Insumos!I:I,
                                                        0)
                                                )="Transporte",
                                                INDEX(
                                                    Insumos!F:F,
                                                    MATCH(
                                                        A996&amp;B996,
                                                        Insumos!I:I,
                                                        0)
                                                ),
                                                0
                                            ),
                                            "Não encontrado"),
                                        IFERROR(
                                            INDEX(Q:Q,
                                                MATCH(
                                                    A996&amp;B996,AG:AG,
                                                    0)
                                            ),
                                            "Não encontrado")
                                    )</f>
        <v>0</v>
      </c>
      <c r="Q996" s="64">
        <f t="shared" si="573"/>
        <v>0</v>
      </c>
      <c r="R996" s="64">
        <f>IF(
                        C996="INSUMO",
                                        IFERROR(
                                            IF(
                                                INDEX(
                                                    Insumos!C:C,
                                                    MATCH(
                                                        A996&amp;B996,
                                                        Insumos!I:I,
                                                        0)
                                                )="Terceirizados",
                                                INDEX(
                                                    Insumos!F:F,
                                                    MATCH(
                                                        A996&amp;B996,
                                                        Insumos!I:I,
                                                        0)
                                                ),
                                                0
                                            ),
                                            "Não encontrado"),
                                        IFERROR(
                                            INDEX(S:S,
                                                MATCH(
                                                    A996&amp;B996,AG:AG,
                                                    0)
                                            ),
                                            "Não encontrado")
                                    )</f>
        <v>0</v>
      </c>
      <c r="S996" s="64">
        <f t="shared" si="574"/>
        <v>0</v>
      </c>
      <c r="T996" s="64">
        <f>IF(
                        C996="INSUMO",
                                        IFERROR(
                                            IF(
                                                INDEX(
                                                    Insumos!C:C,
                                                    MATCH(
                                                        A996&amp;B996,
                                                        Insumos!I:I,
                                                        0)
                                                )="Comissionamento",
                                                INDEX(
                                                    Insumos!F:F,
                                                    MATCH(
                                                        A996&amp;B996,
                                                        Insumos!I:I,
                                                        0)
                                                ),
                                                0
                                            ),
                                            "Não encontrado"),
                                        IFERROR(
                                            INDEX(U:U,
                                                MATCH(
                                                    A996&amp;B996,AG:AG,
                                                    0)
                                            ),
                                            "Não encontrado")
                                    )</f>
        <v>0</v>
      </c>
      <c r="U996" s="64">
        <f t="shared" si="575"/>
        <v>0</v>
      </c>
      <c r="V996" s="64">
        <f>IF(
                        C996="INSUMO",
                                        IFERROR(
                                            IF(
                                                INDEX(
                                                    Insumos!C:C,
                                                    MATCH(
                                                        A996&amp;B996,
                                                        Insumos!I:I,
                                                        0)
                                                )="Verba",
                                                INDEX(
                                                    Insumos!F:F,
                                                    MATCH(
                                                        A996&amp;B996,
                                                        Insumos!I:I,
                                                        0)
                                                ),
                                                0
                                            ),
                                            "Não encontrado"),
                                        IFERROR(
                                            INDEX(W:W,
                                                MATCH(
                                                    A996&amp;B996,AG:AG,
                                                    0)
                                            ),
                                            "Não encontrado")
                                    )</f>
        <v>0</v>
      </c>
      <c r="W996" s="64">
        <f t="shared" si="576"/>
        <v>0</v>
      </c>
      <c r="X996" s="64">
        <f>IF(
                        C996="INSUMO",
                                        IFERROR(
                                            IF(
                                                INDEX(
                                                    Insumos!C:C,
                                                    MATCH(
                                                        A996&amp;B996,
                                                        Insumos!I:I,
                                                        0)
                                                )="Outro",
                                                INDEX(
                                                    Insumos!F:F,
                                                    MATCH(
                                                        A996&amp;B996,
                                                        Insumos!I:I,
                                                        0)
                                                ),
                                                0
                                            ),
                                            "Não encontrado"),
                                        IFERROR(
                                            INDEX(Y:Y,
                                                MATCH(
                                                    A996&amp;B996,AG:AG,
                                                    0)
                                            ),
                                            "Não encontrado")
                                    )</f>
        <v>0.97</v>
      </c>
      <c r="Y996" s="64">
        <f t="shared" si="577"/>
        <v>0.97</v>
      </c>
      <c r="Z996" s="64">
        <f>IF(
                            C996="INSUMO",
                            IFERROR(
                                INDEX(
                                    Insumos!F:F,
                                    MATCH(
                                        A996&amp;B996,
                                        Insumos!I:I,
                                        0)
                                ),
                                "Não encontrado"),
                            IFERROR(
                                INDEX(AA:AA,
                                    MATCH(
                                        A996&amp;B996,AG:AG,
                                        0)
                                ),
                                "Não encontrado")
                        )</f>
        <v>0.97</v>
      </c>
      <c r="AA996" s="64">
        <f t="shared" si="578"/>
        <v>0.97</v>
      </c>
      <c r="AB996" s="65"/>
      <c r="AC996" s="65"/>
      <c r="AD996" s="62" t="s">
        <v>39</v>
      </c>
      <c r="AE996" s="66"/>
      <c r="AF996" s="66"/>
    </row>
    <row r="997" spans="1:33" x14ac:dyDescent="0.25">
      <c r="A997" s="137" t="s">
        <v>852</v>
      </c>
      <c r="B997" s="68" t="s">
        <v>38</v>
      </c>
      <c r="C997" s="69" t="s">
        <v>45</v>
      </c>
      <c r="D997" s="70" t="s">
        <v>40</v>
      </c>
      <c r="E997" s="70" t="s">
        <v>853</v>
      </c>
      <c r="F997" s="71" t="s">
        <v>90</v>
      </c>
      <c r="G997" s="71">
        <v>1</v>
      </c>
      <c r="H997" s="72">
        <f>IF(
                        C997="INSUMO",
                                        IFERROR(
                                            IF(
                                                INDEX(
                                                    Insumos!C:C,
                                                    MATCH(
                                                        A997&amp;B997,
                                                        Insumos!I:I,
                                                        0)
                                                )="Material",
                                                INDEX(
                                                    Insumos!F:F,
                                                    MATCH(
                                                        A997&amp;B997,
                                                        Insumos!I:I,
                                                        0)
                                                ),
                                                0
                                            ),
                                            "Não encontrado"),
                                        IFERROR(
                                            INDEX(I:I,
                                                MATCH(
                                                    A997&amp;B997,AG:AG,
                                                    0)
                                            ),
                                            "Não encontrado")
                                    )</f>
        <v>0</v>
      </c>
      <c r="I997" s="72">
        <f t="shared" si="569"/>
        <v>0</v>
      </c>
      <c r="J997" s="72">
        <f t="shared" si="570"/>
        <v>0.03</v>
      </c>
      <c r="K997" s="72">
        <f t="shared" si="570"/>
        <v>0.03</v>
      </c>
      <c r="L997" s="72">
        <f>IF(
                        C997="INSUMO",
                                        IFERROR(
                                            IF(
                                                INDEX(
                                                    Insumos!C:C,
                                                    MATCH(
                                                        A997&amp;B997,
                                                        Insumos!I:I,
                                                        0)
                                                )="Mao_obra",
                                                INDEX(
                                                    Insumos!F:F,
                                                    MATCH(
                                                        A997&amp;B997,
                                                        Insumos!I:I,
                                                        0)
                                                ),
                                                0
                                            ),
                                            "Não encontrado"),
                                        IFERROR(
                                            INDEX(M:M,
                                                MATCH(
                                                    A997&amp;B997,AG:AG,
                                                    0)
                                            ),
                                            "Não encontrado")
                                    )</f>
        <v>0</v>
      </c>
      <c r="M997" s="72">
        <f t="shared" si="571"/>
        <v>0</v>
      </c>
      <c r="N997" s="72">
        <f>IF(
                        C997="INSUMO",
                                        IFERROR(
                                            IF(
                                                INDEX(
                                                    Insumos!C:C,
                                                    MATCH(
                                                        A997&amp;B997,
                                                        Insumos!I:I,
                                                        0)
                                                )="Equipamento",
                                                INDEX(
                                                    Insumos!F:F,
                                                    MATCH(
                                                        A997&amp;B997,
                                                        Insumos!I:I,
                                                        0)
                                                ),
                                                0
                                            ),
                                            "Não encontrado"),
                                        IFERROR(
                                            INDEX(O:O,
                                                MATCH(
                                                    A997&amp;B997,AG:AG,
                                                    0)
                                            ),
                                            "Não encontrado")
                                    )</f>
        <v>0</v>
      </c>
      <c r="O997" s="72">
        <f t="shared" si="572"/>
        <v>0</v>
      </c>
      <c r="P997" s="72">
        <f>IF(
                        C997="INSUMO",
                                        IFERROR(
                                            IF(
                                                INDEX(
                                                    Insumos!C:C,
                                                    MATCH(
                                                        A997&amp;B997,
                                                        Insumos!I:I,
                                                        0)
                                                )="Transporte",
                                                INDEX(
                                                    Insumos!F:F,
                                                    MATCH(
                                                        A997&amp;B997,
                                                        Insumos!I:I,
                                                        0)
                                                ),
                                                0
                                            ),
                                            "Não encontrado"),
                                        IFERROR(
                                            INDEX(Q:Q,
                                                MATCH(
                                                    A997&amp;B997,AG:AG,
                                                    0)
                                            ),
                                            "Não encontrado")
                                    )</f>
        <v>0</v>
      </c>
      <c r="Q997" s="72">
        <f t="shared" si="573"/>
        <v>0</v>
      </c>
      <c r="R997" s="72">
        <f>IF(
                        C997="INSUMO",
                                        IFERROR(
                                            IF(
                                                INDEX(
                                                    Insumos!C:C,
                                                    MATCH(
                                                        A997&amp;B997,
                                                        Insumos!I:I,
                                                        0)
                                                )="Terceirizados",
                                                INDEX(
                                                    Insumos!F:F,
                                                    MATCH(
                                                        A997&amp;B997,
                                                        Insumos!I:I,
                                                        0)
                                                ),
                                                0
                                            ),
                                            "Não encontrado"),
                                        IFERROR(
                                            INDEX(S:S,
                                                MATCH(
                                                    A997&amp;B997,AG:AG,
                                                    0)
                                            ),
                                            "Não encontrado")
                                    )</f>
        <v>0</v>
      </c>
      <c r="S997" s="72">
        <f t="shared" si="574"/>
        <v>0</v>
      </c>
      <c r="T997" s="72">
        <f>IF(
                        C997="INSUMO",
                                        IFERROR(
                                            IF(
                                                INDEX(
                                                    Insumos!C:C,
                                                    MATCH(
                                                        A997&amp;B997,
                                                        Insumos!I:I,
                                                        0)
                                                )="Comissionamento",
                                                INDEX(
                                                    Insumos!F:F,
                                                    MATCH(
                                                        A997&amp;B997,
                                                        Insumos!I:I,
                                                        0)
                                                ),
                                                0
                                            ),
                                            "Não encontrado"),
                                        IFERROR(
                                            INDEX(U:U,
                                                MATCH(
                                                    A997&amp;B997,AG:AG,
                                                    0)
                                            ),
                                            "Não encontrado")
                                    )</f>
        <v>0</v>
      </c>
      <c r="U997" s="72">
        <f t="shared" si="575"/>
        <v>0</v>
      </c>
      <c r="V997" s="72">
        <f>IF(
                        C997="INSUMO",
                                        IFERROR(
                                            IF(
                                                INDEX(
                                                    Insumos!C:C,
                                                    MATCH(
                                                        A997&amp;B997,
                                                        Insumos!I:I,
                                                        0)
                                                )="Verba",
                                                INDEX(
                                                    Insumos!F:F,
                                                    MATCH(
                                                        A997&amp;B997,
                                                        Insumos!I:I,
                                                        0)
                                                ),
                                                0
                                            ),
                                            "Não encontrado"),
                                        IFERROR(
                                            INDEX(W:W,
                                                MATCH(
                                                    A997&amp;B997,AG:AG,
                                                    0)
                                            ),
                                            "Não encontrado")
                                    )</f>
        <v>0</v>
      </c>
      <c r="W997" s="72">
        <f t="shared" si="576"/>
        <v>0</v>
      </c>
      <c r="X997" s="72">
        <f>IF(
                        C997="INSUMO",
                                        IFERROR(
                                            IF(
                                                INDEX(
                                                    Insumos!C:C,
                                                    MATCH(
                                                        A997&amp;B997,
                                                        Insumos!I:I,
                                                        0)
                                                )="Outro",
                                                INDEX(
                                                    Insumos!F:F,
                                                    MATCH(
                                                        A997&amp;B997,
                                                        Insumos!I:I,
                                                        0)
                                                ),
                                                0
                                            ),
                                            "Não encontrado"),
                                        IFERROR(
                                            INDEX(Y:Y,
                                                MATCH(
                                                    A997&amp;B997,AG:AG,
                                                    0)
                                            ),
                                            "Não encontrado")
                                    )</f>
        <v>0.03</v>
      </c>
      <c r="Y997" s="72">
        <f t="shared" si="577"/>
        <v>0.03</v>
      </c>
      <c r="Z997" s="72">
        <f>IF(
                            C997="INSUMO",
                            IFERROR(
                                INDEX(
                                    Insumos!F:F,
                                    MATCH(
                                        A997&amp;B997,
                                        Insumos!I:I,
                                        0)
                                ),
                                "Não encontrado"),
                            IFERROR(
                                INDEX(AA:AA,
                                    MATCH(
                                        A997&amp;B997,AG:AG,
                                        0)
                                ),
                                "Não encontrado")
                        )</f>
        <v>0.03</v>
      </c>
      <c r="AA997" s="72">
        <f t="shared" si="578"/>
        <v>0.03</v>
      </c>
      <c r="AB997" s="73"/>
      <c r="AC997" s="73"/>
      <c r="AD997" s="70" t="s">
        <v>39</v>
      </c>
      <c r="AE997" s="74"/>
      <c r="AF997" s="74"/>
    </row>
    <row r="998" spans="1:33" x14ac:dyDescent="0.25">
      <c r="A998" s="138" t="s">
        <v>801</v>
      </c>
      <c r="B998" s="60" t="s">
        <v>38</v>
      </c>
      <c r="C998" s="61" t="s">
        <v>45</v>
      </c>
      <c r="D998" s="62" t="s">
        <v>40</v>
      </c>
      <c r="E998" s="62" t="s">
        <v>802</v>
      </c>
      <c r="F998" s="63" t="s">
        <v>90</v>
      </c>
      <c r="G998" s="63">
        <v>1</v>
      </c>
      <c r="H998" s="64">
        <f>IF(
                        C998="INSUMO",
                                        IFERROR(
                                            IF(
                                                INDEX(
                                                    Insumos!C:C,
                                                    MATCH(
                                                        A998&amp;B998,
                                                        Insumos!I:I,
                                                        0)
                                                )="Material",
                                                INDEX(
                                                    Insumos!F:F,
                                                    MATCH(
                                                        A998&amp;B998,
                                                        Insumos!I:I,
                                                        0)
                                                ),
                                                0
                                            ),
                                            "Não encontrado"),
                                        IFERROR(
                                            INDEX(I:I,
                                                MATCH(
                                                    A998&amp;B998,AG:AG,
                                                    0)
                                            ),
                                            "Não encontrado")
                                    )</f>
        <v>0</v>
      </c>
      <c r="I998" s="64">
        <f t="shared" si="569"/>
        <v>0</v>
      </c>
      <c r="J998" s="64">
        <f t="shared" si="570"/>
        <v>0.11</v>
      </c>
      <c r="K998" s="64">
        <f t="shared" si="570"/>
        <v>0.11</v>
      </c>
      <c r="L998" s="64">
        <f>IF(
                        C998="INSUMO",
                                        IFERROR(
                                            IF(
                                                INDEX(
                                                    Insumos!C:C,
                                                    MATCH(
                                                        A998&amp;B998,
                                                        Insumos!I:I,
                                                        0)
                                                )="Mao_obra",
                                                INDEX(
                                                    Insumos!F:F,
                                                    MATCH(
                                                        A998&amp;B998,
                                                        Insumos!I:I,
                                                        0)
                                                ),
                                                0
                                            ),
                                            "Não encontrado"),
                                        IFERROR(
                                            INDEX(M:M,
                                                MATCH(
                                                    A998&amp;B998,AG:AG,
                                                    0)
                                            ),
                                            "Não encontrado")
                                    )</f>
        <v>0</v>
      </c>
      <c r="M998" s="64">
        <f t="shared" si="571"/>
        <v>0</v>
      </c>
      <c r="N998" s="64">
        <f>IF(
                        C998="INSUMO",
                                        IFERROR(
                                            IF(
                                                INDEX(
                                                    Insumos!C:C,
                                                    MATCH(
                                                        A998&amp;B998,
                                                        Insumos!I:I,
                                                        0)
                                                )="Equipamento",
                                                INDEX(
                                                    Insumos!F:F,
                                                    MATCH(
                                                        A998&amp;B998,
                                                        Insumos!I:I,
                                                        0)
                                                ),
                                                0
                                            ),
                                            "Não encontrado"),
                                        IFERROR(
                                            INDEX(O:O,
                                                MATCH(
                                                    A998&amp;B998,AG:AG,
                                                    0)
                                            ),
                                            "Não encontrado")
                                    )</f>
        <v>0</v>
      </c>
      <c r="O998" s="64">
        <f t="shared" si="572"/>
        <v>0</v>
      </c>
      <c r="P998" s="64">
        <f>IF(
                        C998="INSUMO",
                                        IFERROR(
                                            IF(
                                                INDEX(
                                                    Insumos!C:C,
                                                    MATCH(
                                                        A998&amp;B998,
                                                        Insumos!I:I,
                                                        0)
                                                )="Transporte",
                                                INDEX(
                                                    Insumos!F:F,
                                                    MATCH(
                                                        A998&amp;B998,
                                                        Insumos!I:I,
                                                        0)
                                                ),
                                                0
                                            ),
                                            "Não encontrado"),
                                        IFERROR(
                                            INDEX(Q:Q,
                                                MATCH(
                                                    A998&amp;B998,AG:AG,
                                                    0)
                                            ),
                                            "Não encontrado")
                                    )</f>
        <v>0</v>
      </c>
      <c r="Q998" s="64">
        <f t="shared" si="573"/>
        <v>0</v>
      </c>
      <c r="R998" s="64">
        <f>IF(
                        C998="INSUMO",
                                        IFERROR(
                                            IF(
                                                INDEX(
                                                    Insumos!C:C,
                                                    MATCH(
                                                        A998&amp;B998,
                                                        Insumos!I:I,
                                                        0)
                                                )="Terceirizados",
                                                INDEX(
                                                    Insumos!F:F,
                                                    MATCH(
                                                        A998&amp;B998,
                                                        Insumos!I:I,
                                                        0)
                                                ),
                                                0
                                            ),
                                            "Não encontrado"),
                                        IFERROR(
                                            INDEX(S:S,
                                                MATCH(
                                                    A998&amp;B998,AG:AG,
                                                    0)
                                            ),
                                            "Não encontrado")
                                    )</f>
        <v>0</v>
      </c>
      <c r="S998" s="64">
        <f t="shared" si="574"/>
        <v>0</v>
      </c>
      <c r="T998" s="64">
        <f>IF(
                        C998="INSUMO",
                                        IFERROR(
                                            IF(
                                                INDEX(
                                                    Insumos!C:C,
                                                    MATCH(
                                                        A998&amp;B998,
                                                        Insumos!I:I,
                                                        0)
                                                )="Comissionamento",
                                                INDEX(
                                                    Insumos!F:F,
                                                    MATCH(
                                                        A998&amp;B998,
                                                        Insumos!I:I,
                                                        0)
                                                ),
                                                0
                                            ),
                                            "Não encontrado"),
                                        IFERROR(
                                            INDEX(U:U,
                                                MATCH(
                                                    A998&amp;B998,AG:AG,
                                                    0)
                                            ),
                                            "Não encontrado")
                                    )</f>
        <v>0</v>
      </c>
      <c r="U998" s="64">
        <f t="shared" si="575"/>
        <v>0</v>
      </c>
      <c r="V998" s="64">
        <f>IF(
                        C998="INSUMO",
                                        IFERROR(
                                            IF(
                                                INDEX(
                                                    Insumos!C:C,
                                                    MATCH(
                                                        A998&amp;B998,
                                                        Insumos!I:I,
                                                        0)
                                                )="Verba",
                                                INDEX(
                                                    Insumos!F:F,
                                                    MATCH(
                                                        A998&amp;B998,
                                                        Insumos!I:I,
                                                        0)
                                                ),
                                                0
                                            ),
                                            "Não encontrado"),
                                        IFERROR(
                                            INDEX(W:W,
                                                MATCH(
                                                    A998&amp;B998,AG:AG,
                                                    0)
                                            ),
                                            "Não encontrado")
                                    )</f>
        <v>0</v>
      </c>
      <c r="W998" s="64">
        <f t="shared" si="576"/>
        <v>0</v>
      </c>
      <c r="X998" s="64">
        <f>IF(
                        C998="INSUMO",
                                        IFERROR(
                                            IF(
                                                INDEX(
                                                    Insumos!C:C,
                                                    MATCH(
                                                        A998&amp;B998,
                                                        Insumos!I:I,
                                                        0)
                                                )="Outro",
                                                INDEX(
                                                    Insumos!F:F,
                                                    MATCH(
                                                        A998&amp;B998,
                                                        Insumos!I:I,
                                                        0)
                                                ),
                                                0
                                            ),
                                            "Não encontrado"),
                                        IFERROR(
                                            INDEX(Y:Y,
                                                MATCH(
                                                    A998&amp;B998,AG:AG,
                                                    0)
                                            ),
                                            "Não encontrado")
                                    )</f>
        <v>0.11</v>
      </c>
      <c r="Y998" s="64">
        <f t="shared" si="577"/>
        <v>0.11</v>
      </c>
      <c r="Z998" s="64">
        <f>IF(
                            C998="INSUMO",
                            IFERROR(
                                INDEX(
                                    Insumos!F:F,
                                    MATCH(
                                        A998&amp;B998,
                                        Insumos!I:I,
                                        0)
                                ),
                                "Não encontrado"),
                            IFERROR(
                                INDEX(AA:AA,
                                    MATCH(
                                        A998&amp;B998,AG:AG,
                                        0)
                                ),
                                "Não encontrado")
                        )</f>
        <v>0.11</v>
      </c>
      <c r="AA998" s="64">
        <f t="shared" si="578"/>
        <v>0.11</v>
      </c>
      <c r="AB998" s="65"/>
      <c r="AC998" s="65"/>
      <c r="AD998" s="62" t="s">
        <v>39</v>
      </c>
      <c r="AE998" s="66"/>
      <c r="AF998" s="66"/>
    </row>
    <row r="999" spans="1:33" x14ac:dyDescent="0.25">
      <c r="A999" s="137" t="s">
        <v>803</v>
      </c>
      <c r="B999" s="68" t="s">
        <v>38</v>
      </c>
      <c r="C999" s="69" t="s">
        <v>45</v>
      </c>
      <c r="D999" s="70" t="s">
        <v>40</v>
      </c>
      <c r="E999" s="70" t="s">
        <v>804</v>
      </c>
      <c r="F999" s="71" t="s">
        <v>90</v>
      </c>
      <c r="G999" s="71">
        <v>1</v>
      </c>
      <c r="H999" s="72">
        <f>IF(
                        C999="INSUMO",
                                        IFERROR(
                                            IF(
                                                INDEX(
                                                    Insumos!C:C,
                                                    MATCH(
                                                        A999&amp;B999,
                                                        Insumos!I:I,
                                                        0)
                                                )="Material",
                                                INDEX(
                                                    Insumos!F:F,
                                                    MATCH(
                                                        A999&amp;B999,
                                                        Insumos!I:I,
                                                        0)
                                                ),
                                                0
                                            ),
                                            "Não encontrado"),
                                        IFERROR(
                                            INDEX(I:I,
                                                MATCH(
                                                    A999&amp;B999,AG:AG,
                                                    0)
                                            ),
                                            "Não encontrado")
                                    )</f>
        <v>0</v>
      </c>
      <c r="I999" s="72">
        <f t="shared" si="569"/>
        <v>0</v>
      </c>
      <c r="J999" s="72">
        <f t="shared" si="570"/>
        <v>1.65</v>
      </c>
      <c r="K999" s="72">
        <f t="shared" si="570"/>
        <v>1.65</v>
      </c>
      <c r="L999" s="72">
        <f>IF(
                        C999="INSUMO",
                                        IFERROR(
                                            IF(
                                                INDEX(
                                                    Insumos!C:C,
                                                    MATCH(
                                                        A999&amp;B999,
                                                        Insumos!I:I,
                                                        0)
                                                )="Mao_obra",
                                                INDEX(
                                                    Insumos!F:F,
                                                    MATCH(
                                                        A999&amp;B999,
                                                        Insumos!I:I,
                                                        0)
                                                ),
                                                0
                                            ),
                                            "Não encontrado"),
                                        IFERROR(
                                            INDEX(M:M,
                                                MATCH(
                                                    A999&amp;B999,AG:AG,
                                                    0)
                                            ),
                                            "Não encontrado")
                                    )</f>
        <v>0</v>
      </c>
      <c r="M999" s="72">
        <f t="shared" si="571"/>
        <v>0</v>
      </c>
      <c r="N999" s="72">
        <f>IF(
                        C999="INSUMO",
                                        IFERROR(
                                            IF(
                                                INDEX(
                                                    Insumos!C:C,
                                                    MATCH(
                                                        A999&amp;B999,
                                                        Insumos!I:I,
                                                        0)
                                                )="Equipamento",
                                                INDEX(
                                                    Insumos!F:F,
                                                    MATCH(
                                                        A999&amp;B999,
                                                        Insumos!I:I,
                                                        0)
                                                ),
                                                0
                                            ),
                                            "Não encontrado"),
                                        IFERROR(
                                            INDEX(O:O,
                                                MATCH(
                                                    A999&amp;B999,AG:AG,
                                                    0)
                                            ),
                                            "Não encontrado")
                                    )</f>
        <v>0</v>
      </c>
      <c r="O999" s="72">
        <f t="shared" si="572"/>
        <v>0</v>
      </c>
      <c r="P999" s="72">
        <f>IF(
                        C999="INSUMO",
                                        IFERROR(
                                            IF(
                                                INDEX(
                                                    Insumos!C:C,
                                                    MATCH(
                                                        A999&amp;B999,
                                                        Insumos!I:I,
                                                        0)
                                                )="Transporte",
                                                INDEX(
                                                    Insumos!F:F,
                                                    MATCH(
                                                        A999&amp;B999,
                                                        Insumos!I:I,
                                                        0)
                                                ),
                                                0
                                            ),
                                            "Não encontrado"),
                                        IFERROR(
                                            INDEX(Q:Q,
                                                MATCH(
                                                    A999&amp;B999,AG:AG,
                                                    0)
                                            ),
                                            "Não encontrado")
                                    )</f>
        <v>0</v>
      </c>
      <c r="Q999" s="72">
        <f t="shared" si="573"/>
        <v>0</v>
      </c>
      <c r="R999" s="72">
        <f>IF(
                        C999="INSUMO",
                                        IFERROR(
                                            IF(
                                                INDEX(
                                                    Insumos!C:C,
                                                    MATCH(
                                                        A999&amp;B999,
                                                        Insumos!I:I,
                                                        0)
                                                )="Terceirizados",
                                                INDEX(
                                                    Insumos!F:F,
                                                    MATCH(
                                                        A999&amp;B999,
                                                        Insumos!I:I,
                                                        0)
                                                ),
                                                0
                                            ),
                                            "Não encontrado"),
                                        IFERROR(
                                            INDEX(S:S,
                                                MATCH(
                                                    A999&amp;B999,AG:AG,
                                                    0)
                                            ),
                                            "Não encontrado")
                                    )</f>
        <v>0</v>
      </c>
      <c r="S999" s="72">
        <f t="shared" si="574"/>
        <v>0</v>
      </c>
      <c r="T999" s="72">
        <f>IF(
                        C999="INSUMO",
                                        IFERROR(
                                            IF(
                                                INDEX(
                                                    Insumos!C:C,
                                                    MATCH(
                                                        A999&amp;B999,
                                                        Insumos!I:I,
                                                        0)
                                                )="Comissionamento",
                                                INDEX(
                                                    Insumos!F:F,
                                                    MATCH(
                                                        A999&amp;B999,
                                                        Insumos!I:I,
                                                        0)
                                                ),
                                                0
                                            ),
                                            "Não encontrado"),
                                        IFERROR(
                                            INDEX(U:U,
                                                MATCH(
                                                    A999&amp;B999,AG:AG,
                                                    0)
                                            ),
                                            "Não encontrado")
                                    )</f>
        <v>0</v>
      </c>
      <c r="U999" s="72">
        <f t="shared" si="575"/>
        <v>0</v>
      </c>
      <c r="V999" s="72">
        <f>IF(
                        C999="INSUMO",
                                        IFERROR(
                                            IF(
                                                INDEX(
                                                    Insumos!C:C,
                                                    MATCH(
                                                        A999&amp;B999,
                                                        Insumos!I:I,
                                                        0)
                                                )="Verba",
                                                INDEX(
                                                    Insumos!F:F,
                                                    MATCH(
                                                        A999&amp;B999,
                                                        Insumos!I:I,
                                                        0)
                                                ),
                                                0
                                            ),
                                            "Não encontrado"),
                                        IFERROR(
                                            INDEX(W:W,
                                                MATCH(
                                                    A999&amp;B999,AG:AG,
                                                    0)
                                            ),
                                            "Não encontrado")
                                    )</f>
        <v>0</v>
      </c>
      <c r="W999" s="72">
        <f t="shared" si="576"/>
        <v>0</v>
      </c>
      <c r="X999" s="72">
        <f>IF(
                        C999="INSUMO",
                                        IFERROR(
                                            IF(
                                                INDEX(
                                                    Insumos!C:C,
                                                    MATCH(
                                                        A999&amp;B999,
                                                        Insumos!I:I,
                                                        0)
                                                )="Outro",
                                                INDEX(
                                                    Insumos!F:F,
                                                    MATCH(
                                                        A999&amp;B999,
                                                        Insumos!I:I,
                                                        0)
                                                ),
                                                0
                                            ),
                                            "Não encontrado"),
                                        IFERROR(
                                            INDEX(Y:Y,
                                                MATCH(
                                                    A999&amp;B999,AG:AG,
                                                    0)
                                            ),
                                            "Não encontrado")
                                    )</f>
        <v>1.65</v>
      </c>
      <c r="Y999" s="72">
        <f t="shared" si="577"/>
        <v>1.65</v>
      </c>
      <c r="Z999" s="72">
        <f>IF(
                            C999="INSUMO",
                            IFERROR(
                                INDEX(
                                    Insumos!F:F,
                                    MATCH(
                                        A999&amp;B999,
                                        Insumos!I:I,
                                        0)
                                ),
                                "Não encontrado"),
                            IFERROR(
                                INDEX(AA:AA,
                                    MATCH(
                                        A999&amp;B999,AG:AG,
                                        0)
                                ),
                                "Não encontrado")
                        )</f>
        <v>1.65</v>
      </c>
      <c r="AA999" s="72">
        <f t="shared" si="578"/>
        <v>1.65</v>
      </c>
      <c r="AB999" s="73"/>
      <c r="AC999" s="73"/>
      <c r="AD999" s="70" t="s">
        <v>39</v>
      </c>
      <c r="AE999" s="74"/>
      <c r="AF999" s="74"/>
    </row>
    <row r="1000" spans="1:33" x14ac:dyDescent="0.25">
      <c r="A1000" s="138" t="s">
        <v>805</v>
      </c>
      <c r="B1000" s="60" t="s">
        <v>38</v>
      </c>
      <c r="C1000" s="61" t="s">
        <v>45</v>
      </c>
      <c r="D1000" s="62" t="s">
        <v>40</v>
      </c>
      <c r="E1000" s="62" t="s">
        <v>806</v>
      </c>
      <c r="F1000" s="63" t="s">
        <v>90</v>
      </c>
      <c r="G1000" s="63">
        <v>1</v>
      </c>
      <c r="H1000" s="64">
        <f>IF(
                        C1000="INSUMO",
                                        IFERROR(
                                            IF(
                                                INDEX(
                                                    Insumos!C:C,
                                                    MATCH(
                                                        A1000&amp;B1000,
                                                        Insumos!I:I,
                                                        0)
                                                )="Material",
                                                INDEX(
                                                    Insumos!F:F,
                                                    MATCH(
                                                        A1000&amp;B1000,
                                                        Insumos!I:I,
                                                        0)
                                                ),
                                                0
                                            ),
                                            "Não encontrado"),
                                        IFERROR(
                                            INDEX(I:I,
                                                MATCH(
                                                    A1000&amp;B1000,AG:AG,
                                                    0)
                                            ),
                                            "Não encontrado")
                                    )</f>
        <v>0</v>
      </c>
      <c r="I1000" s="64">
        <f t="shared" si="569"/>
        <v>0</v>
      </c>
      <c r="J1000" s="64">
        <f t="shared" si="570"/>
        <v>0.98</v>
      </c>
      <c r="K1000" s="64">
        <f t="shared" si="570"/>
        <v>0.98</v>
      </c>
      <c r="L1000" s="64">
        <f>IF(
                        C1000="INSUMO",
                                        IFERROR(
                                            IF(
                                                INDEX(
                                                    Insumos!C:C,
                                                    MATCH(
                                                        A1000&amp;B1000,
                                                        Insumos!I:I,
                                                        0)
                                                )="Mao_obra",
                                                INDEX(
                                                    Insumos!F:F,
                                                    MATCH(
                                                        A1000&amp;B1000,
                                                        Insumos!I:I,
                                                        0)
                                                ),
                                                0
                                            ),
                                            "Não encontrado"),
                                        IFERROR(
                                            INDEX(M:M,
                                                MATCH(
                                                    A1000&amp;B1000,AG:AG,
                                                    0)
                                            ),
                                            "Não encontrado")
                                    )</f>
        <v>0</v>
      </c>
      <c r="M1000" s="64">
        <f t="shared" si="571"/>
        <v>0</v>
      </c>
      <c r="N1000" s="64">
        <f>IF(
                        C1000="INSUMO",
                                        IFERROR(
                                            IF(
                                                INDEX(
                                                    Insumos!C:C,
                                                    MATCH(
                                                        A1000&amp;B1000,
                                                        Insumos!I:I,
                                                        0)
                                                )="Equipamento",
                                                INDEX(
                                                    Insumos!F:F,
                                                    MATCH(
                                                        A1000&amp;B1000,
                                                        Insumos!I:I,
                                                        0)
                                                ),
                                                0
                                            ),
                                            "Não encontrado"),
                                        IFERROR(
                                            INDEX(O:O,
                                                MATCH(
                                                    A1000&amp;B1000,AG:AG,
                                                    0)
                                            ),
                                            "Não encontrado")
                                    )</f>
        <v>0</v>
      </c>
      <c r="O1000" s="64">
        <f t="shared" si="572"/>
        <v>0</v>
      </c>
      <c r="P1000" s="64">
        <f>IF(
                        C1000="INSUMO",
                                        IFERROR(
                                            IF(
                                                INDEX(
                                                    Insumos!C:C,
                                                    MATCH(
                                                        A1000&amp;B1000,
                                                        Insumos!I:I,
                                                        0)
                                                )="Transporte",
                                                INDEX(
                                                    Insumos!F:F,
                                                    MATCH(
                                                        A1000&amp;B1000,
                                                        Insumos!I:I,
                                                        0)
                                                ),
                                                0
                                            ),
                                            "Não encontrado"),
                                        IFERROR(
                                            INDEX(Q:Q,
                                                MATCH(
                                                    A1000&amp;B1000,AG:AG,
                                                    0)
                                            ),
                                            "Não encontrado")
                                    )</f>
        <v>0</v>
      </c>
      <c r="Q1000" s="64">
        <f t="shared" si="573"/>
        <v>0</v>
      </c>
      <c r="R1000" s="64">
        <f>IF(
                        C1000="INSUMO",
                                        IFERROR(
                                            IF(
                                                INDEX(
                                                    Insumos!C:C,
                                                    MATCH(
                                                        A1000&amp;B1000,
                                                        Insumos!I:I,
                                                        0)
                                                )="Terceirizados",
                                                INDEX(
                                                    Insumos!F:F,
                                                    MATCH(
                                                        A1000&amp;B1000,
                                                        Insumos!I:I,
                                                        0)
                                                ),
                                                0
                                            ),
                                            "Não encontrado"),
                                        IFERROR(
                                            INDEX(S:S,
                                                MATCH(
                                                    A1000&amp;B1000,AG:AG,
                                                    0)
                                            ),
                                            "Não encontrado")
                                    )</f>
        <v>0</v>
      </c>
      <c r="S1000" s="64">
        <f t="shared" si="574"/>
        <v>0</v>
      </c>
      <c r="T1000" s="64">
        <f>IF(
                        C1000="INSUMO",
                                        IFERROR(
                                            IF(
                                                INDEX(
                                                    Insumos!C:C,
                                                    MATCH(
                                                        A1000&amp;B1000,
                                                        Insumos!I:I,
                                                        0)
                                                )="Comissionamento",
                                                INDEX(
                                                    Insumos!F:F,
                                                    MATCH(
                                                        A1000&amp;B1000,
                                                        Insumos!I:I,
                                                        0)
                                                ),
                                                0
                                            ),
                                            "Não encontrado"),
                                        IFERROR(
                                            INDEX(U:U,
                                                MATCH(
                                                    A1000&amp;B1000,AG:AG,
                                                    0)
                                            ),
                                            "Não encontrado")
                                    )</f>
        <v>0</v>
      </c>
      <c r="U1000" s="64">
        <f t="shared" si="575"/>
        <v>0</v>
      </c>
      <c r="V1000" s="64">
        <f>IF(
                        C1000="INSUMO",
                                        IFERROR(
                                            IF(
                                                INDEX(
                                                    Insumos!C:C,
                                                    MATCH(
                                                        A1000&amp;B1000,
                                                        Insumos!I:I,
                                                        0)
                                                )="Verba",
                                                INDEX(
                                                    Insumos!F:F,
                                                    MATCH(
                                                        A1000&amp;B1000,
                                                        Insumos!I:I,
                                                        0)
                                                ),
                                                0
                                            ),
                                            "Não encontrado"),
                                        IFERROR(
                                            INDEX(W:W,
                                                MATCH(
                                                    A1000&amp;B1000,AG:AG,
                                                    0)
                                            ),
                                            "Não encontrado")
                                    )</f>
        <v>0</v>
      </c>
      <c r="W1000" s="64">
        <f t="shared" si="576"/>
        <v>0</v>
      </c>
      <c r="X1000" s="64">
        <f>IF(
                        C1000="INSUMO",
                                        IFERROR(
                                            IF(
                                                INDEX(
                                                    Insumos!C:C,
                                                    MATCH(
                                                        A1000&amp;B1000,
                                                        Insumos!I:I,
                                                        0)
                                                )="Outro",
                                                INDEX(
                                                    Insumos!F:F,
                                                    MATCH(
                                                        A1000&amp;B1000,
                                                        Insumos!I:I,
                                                        0)
                                                ),
                                                0
                                            ),
                                            "Não encontrado"),
                                        IFERROR(
                                            INDEX(Y:Y,
                                                MATCH(
                                                    A1000&amp;B1000,AG:AG,
                                                    0)
                                            ),
                                            "Não encontrado")
                                    )</f>
        <v>0.98</v>
      </c>
      <c r="Y1000" s="64">
        <f t="shared" si="577"/>
        <v>0.98</v>
      </c>
      <c r="Z1000" s="64">
        <f>IF(
                            C1000="INSUMO",
                            IFERROR(
                                INDEX(
                                    Insumos!F:F,
                                    MATCH(
                                        A1000&amp;B1000,
                                        Insumos!I:I,
                                        0)
                                ),
                                "Não encontrado"),
                            IFERROR(
                                INDEX(AA:AA,
                                    MATCH(
                                        A1000&amp;B1000,AG:AG,
                                        0)
                                ),
                                "Não encontrado")
                        )</f>
        <v>0.98</v>
      </c>
      <c r="AA1000" s="64">
        <f t="shared" si="578"/>
        <v>0.98</v>
      </c>
      <c r="AB1000" s="65"/>
      <c r="AC1000" s="65"/>
      <c r="AD1000" s="62" t="s">
        <v>39</v>
      </c>
      <c r="AE1000" s="66"/>
      <c r="AF1000" s="66"/>
    </row>
    <row r="1001" spans="1:33" x14ac:dyDescent="0.25">
      <c r="A1001" s="137" t="s">
        <v>807</v>
      </c>
      <c r="B1001" s="68" t="s">
        <v>38</v>
      </c>
      <c r="C1001" s="69" t="s">
        <v>45</v>
      </c>
      <c r="D1001" s="70" t="s">
        <v>40</v>
      </c>
      <c r="E1001" s="70" t="s">
        <v>808</v>
      </c>
      <c r="F1001" s="71" t="s">
        <v>90</v>
      </c>
      <c r="G1001" s="71">
        <v>1</v>
      </c>
      <c r="H1001" s="72">
        <f>IF(
                        C1001="INSUMO",
                                        IFERROR(
                                            IF(
                                                INDEX(
                                                    Insumos!C:C,
                                                    MATCH(
                                                        A1001&amp;B1001,
                                                        Insumos!I:I,
                                                        0)
                                                )="Material",
                                                INDEX(
                                                    Insumos!F:F,
                                                    MATCH(
                                                        A1001&amp;B1001,
                                                        Insumos!I:I,
                                                        0)
                                                ),
                                                0
                                            ),
                                            "Não encontrado"),
                                        IFERROR(
                                            INDEX(I:I,
                                                MATCH(
                                                    A1001&amp;B1001,AG:AG,
                                                    0)
                                            ),
                                            "Não encontrado")
                                    )</f>
        <v>0</v>
      </c>
      <c r="I1001" s="72">
        <f t="shared" si="569"/>
        <v>0</v>
      </c>
      <c r="J1001" s="72">
        <f t="shared" si="570"/>
        <v>0.01</v>
      </c>
      <c r="K1001" s="72">
        <f t="shared" si="570"/>
        <v>0.01</v>
      </c>
      <c r="L1001" s="72">
        <f>IF(
                        C1001="INSUMO",
                                        IFERROR(
                                            IF(
                                                INDEX(
                                                    Insumos!C:C,
                                                    MATCH(
                                                        A1001&amp;B1001,
                                                        Insumos!I:I,
                                                        0)
                                                )="Mao_obra",
                                                INDEX(
                                                    Insumos!F:F,
                                                    MATCH(
                                                        A1001&amp;B1001,
                                                        Insumos!I:I,
                                                        0)
                                                ),
                                                0
                                            ),
                                            "Não encontrado"),
                                        IFERROR(
                                            INDEX(M:M,
                                                MATCH(
                                                    A1001&amp;B1001,AG:AG,
                                                    0)
                                            ),
                                            "Não encontrado")
                                    )</f>
        <v>0</v>
      </c>
      <c r="M1001" s="72">
        <f t="shared" si="571"/>
        <v>0</v>
      </c>
      <c r="N1001" s="72">
        <f>IF(
                        C1001="INSUMO",
                                        IFERROR(
                                            IF(
                                                INDEX(
                                                    Insumos!C:C,
                                                    MATCH(
                                                        A1001&amp;B1001,
                                                        Insumos!I:I,
                                                        0)
                                                )="Equipamento",
                                                INDEX(
                                                    Insumos!F:F,
                                                    MATCH(
                                                        A1001&amp;B1001,
                                                        Insumos!I:I,
                                                        0)
                                                ),
                                                0
                                            ),
                                            "Não encontrado"),
                                        IFERROR(
                                            INDEX(O:O,
                                                MATCH(
                                                    A1001&amp;B1001,AG:AG,
                                                    0)
                                            ),
                                            "Não encontrado")
                                    )</f>
        <v>0</v>
      </c>
      <c r="O1001" s="72">
        <f t="shared" si="572"/>
        <v>0</v>
      </c>
      <c r="P1001" s="72">
        <f>IF(
                        C1001="INSUMO",
                                        IFERROR(
                                            IF(
                                                INDEX(
                                                    Insumos!C:C,
                                                    MATCH(
                                                        A1001&amp;B1001,
                                                        Insumos!I:I,
                                                        0)
                                                )="Transporte",
                                                INDEX(
                                                    Insumos!F:F,
                                                    MATCH(
                                                        A1001&amp;B1001,
                                                        Insumos!I:I,
                                                        0)
                                                ),
                                                0
                                            ),
                                            "Não encontrado"),
                                        IFERROR(
                                            INDEX(Q:Q,
                                                MATCH(
                                                    A1001&amp;B1001,AG:AG,
                                                    0)
                                            ),
                                            "Não encontrado")
                                    )</f>
        <v>0</v>
      </c>
      <c r="Q1001" s="72">
        <f t="shared" si="573"/>
        <v>0</v>
      </c>
      <c r="R1001" s="72">
        <f>IF(
                        C1001="INSUMO",
                                        IFERROR(
                                            IF(
                                                INDEX(
                                                    Insumos!C:C,
                                                    MATCH(
                                                        A1001&amp;B1001,
                                                        Insumos!I:I,
                                                        0)
                                                )="Terceirizados",
                                                INDEX(
                                                    Insumos!F:F,
                                                    MATCH(
                                                        A1001&amp;B1001,
                                                        Insumos!I:I,
                                                        0)
                                                ),
                                                0
                                            ),
                                            "Não encontrado"),
                                        IFERROR(
                                            INDEX(S:S,
                                                MATCH(
                                                    A1001&amp;B1001,AG:AG,
                                                    0)
                                            ),
                                            "Não encontrado")
                                    )</f>
        <v>0</v>
      </c>
      <c r="S1001" s="72">
        <f t="shared" si="574"/>
        <v>0</v>
      </c>
      <c r="T1001" s="72">
        <f>IF(
                        C1001="INSUMO",
                                        IFERROR(
                                            IF(
                                                INDEX(
                                                    Insumos!C:C,
                                                    MATCH(
                                                        A1001&amp;B1001,
                                                        Insumos!I:I,
                                                        0)
                                                )="Comissionamento",
                                                INDEX(
                                                    Insumos!F:F,
                                                    MATCH(
                                                        A1001&amp;B1001,
                                                        Insumos!I:I,
                                                        0)
                                                ),
                                                0
                                            ),
                                            "Não encontrado"),
                                        IFERROR(
                                            INDEX(U:U,
                                                MATCH(
                                                    A1001&amp;B1001,AG:AG,
                                                    0)
                                            ),
                                            "Não encontrado")
                                    )</f>
        <v>0</v>
      </c>
      <c r="U1001" s="72">
        <f t="shared" si="575"/>
        <v>0</v>
      </c>
      <c r="V1001" s="72">
        <f>IF(
                        C1001="INSUMO",
                                        IFERROR(
                                            IF(
                                                INDEX(
                                                    Insumos!C:C,
                                                    MATCH(
                                                        A1001&amp;B1001,
                                                        Insumos!I:I,
                                                        0)
                                                )="Verba",
                                                INDEX(
                                                    Insumos!F:F,
                                                    MATCH(
                                                        A1001&amp;B1001,
                                                        Insumos!I:I,
                                                        0)
                                                ),
                                                0
                                            ),
                                            "Não encontrado"),
                                        IFERROR(
                                            INDEX(W:W,
                                                MATCH(
                                                    A1001&amp;B1001,AG:AG,
                                                    0)
                                            ),
                                            "Não encontrado")
                                    )</f>
        <v>0</v>
      </c>
      <c r="W1001" s="72">
        <f t="shared" si="576"/>
        <v>0</v>
      </c>
      <c r="X1001" s="72">
        <f>IF(
                        C1001="INSUMO",
                                        IFERROR(
                                            IF(
                                                INDEX(
                                                    Insumos!C:C,
                                                    MATCH(
                                                        A1001&amp;B1001,
                                                        Insumos!I:I,
                                                        0)
                                                )="Outro",
                                                INDEX(
                                                    Insumos!F:F,
                                                    MATCH(
                                                        A1001&amp;B1001,
                                                        Insumos!I:I,
                                                        0)
                                                ),
                                                0
                                            ),
                                            "Não encontrado"),
                                        IFERROR(
                                            INDEX(Y:Y,
                                                MATCH(
                                                    A1001&amp;B1001,AG:AG,
                                                    0)
                                            ),
                                            "Não encontrado")
                                    )</f>
        <v>0.01</v>
      </c>
      <c r="Y1001" s="72">
        <f t="shared" si="577"/>
        <v>0.01</v>
      </c>
      <c r="Z1001" s="72">
        <f>IF(
                            C1001="INSUMO",
                            IFERROR(
                                INDEX(
                                    Insumos!F:F,
                                    MATCH(
                                        A1001&amp;B1001,
                                        Insumos!I:I,
                                        0)
                                ),
                                "Não encontrado"),
                            IFERROR(
                                INDEX(AA:AA,
                                    MATCH(
                                        A1001&amp;B1001,AG:AG,
                                        0)
                                ),
                                "Não encontrado")
                        )</f>
        <v>0.01</v>
      </c>
      <c r="AA1001" s="72">
        <f t="shared" si="578"/>
        <v>0.01</v>
      </c>
      <c r="AB1001" s="73"/>
      <c r="AC1001" s="73"/>
      <c r="AD1001" s="70" t="s">
        <v>39</v>
      </c>
      <c r="AE1001" s="74"/>
      <c r="AF1001" s="74"/>
    </row>
    <row r="1002" spans="1:33" x14ac:dyDescent="0.25">
      <c r="A1002" s="138" t="s">
        <v>972</v>
      </c>
      <c r="B1002" s="60" t="s">
        <v>38</v>
      </c>
      <c r="C1002" s="61" t="s">
        <v>45</v>
      </c>
      <c r="D1002" s="62" t="s">
        <v>40</v>
      </c>
      <c r="E1002" s="62" t="s">
        <v>973</v>
      </c>
      <c r="F1002" s="63" t="s">
        <v>90</v>
      </c>
      <c r="G1002" s="63">
        <v>1</v>
      </c>
      <c r="H1002" s="64">
        <f>IF(
                        C1002="INSUMO",
                                        IFERROR(
                                            IF(
                                                INDEX(
                                                    Insumos!C:C,
                                                    MATCH(
                                                        A1002&amp;B1002,
                                                        Insumos!I:I,
                                                        0)
                                                )="Material",
                                                INDEX(
                                                    Insumos!F:F,
                                                    MATCH(
                                                        A1002&amp;B1002,
                                                        Insumos!I:I,
                                                        0)
                                                ),
                                                0
                                            ),
                                            "Não encontrado"),
                                        IFERROR(
                                            INDEX(I:I,
                                                MATCH(
                                                    A1002&amp;B1002,AG:AG,
                                                    0)
                                            ),
                                            "Não encontrado")
                                    )</f>
        <v>0</v>
      </c>
      <c r="I1002" s="64">
        <f t="shared" si="569"/>
        <v>0</v>
      </c>
      <c r="J1002" s="64">
        <f t="shared" si="570"/>
        <v>36.43</v>
      </c>
      <c r="K1002" s="64">
        <f t="shared" si="570"/>
        <v>36.43</v>
      </c>
      <c r="L1002" s="64">
        <f>IF(
                        C1002="INSUMO",
                                        IFERROR(
                                            IF(
                                                INDEX(
                                                    Insumos!C:C,
                                                    MATCH(
                                                        A1002&amp;B1002,
                                                        Insumos!I:I,
                                                        0)
                                                )="Mao_obra",
                                                INDEX(
                                                    Insumos!F:F,
                                                    MATCH(
                                                        A1002&amp;B1002,
                                                        Insumos!I:I,
                                                        0)
                                                ),
                                                0
                                            ),
                                            "Não encontrado"),
                                        IFERROR(
                                            INDEX(M:M,
                                                MATCH(
                                                    A1002&amp;B1002,AG:AG,
                                                    0)
                                            ),
                                            "Não encontrado")
                                    )</f>
        <v>36.43</v>
      </c>
      <c r="M1002" s="64">
        <f t="shared" si="571"/>
        <v>36.43</v>
      </c>
      <c r="N1002" s="64">
        <f>IF(
                        C1002="INSUMO",
                                        IFERROR(
                                            IF(
                                                INDEX(
                                                    Insumos!C:C,
                                                    MATCH(
                                                        A1002&amp;B1002,
                                                        Insumos!I:I,
                                                        0)
                                                )="Equipamento",
                                                INDEX(
                                                    Insumos!F:F,
                                                    MATCH(
                                                        A1002&amp;B1002,
                                                        Insumos!I:I,
                                                        0)
                                                ),
                                                0
                                            ),
                                            "Não encontrado"),
                                        IFERROR(
                                            INDEX(O:O,
                                                MATCH(
                                                    A1002&amp;B1002,AG:AG,
                                                    0)
                                            ),
                                            "Não encontrado")
                                    )</f>
        <v>0</v>
      </c>
      <c r="O1002" s="64">
        <f t="shared" si="572"/>
        <v>0</v>
      </c>
      <c r="P1002" s="64">
        <f>IF(
                        C1002="INSUMO",
                                        IFERROR(
                                            IF(
                                                INDEX(
                                                    Insumos!C:C,
                                                    MATCH(
                                                        A1002&amp;B1002,
                                                        Insumos!I:I,
                                                        0)
                                                )="Transporte",
                                                INDEX(
                                                    Insumos!F:F,
                                                    MATCH(
                                                        A1002&amp;B1002,
                                                        Insumos!I:I,
                                                        0)
                                                ),
                                                0
                                            ),
                                            "Não encontrado"),
                                        IFERROR(
                                            INDEX(Q:Q,
                                                MATCH(
                                                    A1002&amp;B1002,AG:AG,
                                                    0)
                                            ),
                                            "Não encontrado")
                                    )</f>
        <v>0</v>
      </c>
      <c r="Q1002" s="64">
        <f t="shared" si="573"/>
        <v>0</v>
      </c>
      <c r="R1002" s="64">
        <f>IF(
                        C1002="INSUMO",
                                        IFERROR(
                                            IF(
                                                INDEX(
                                                    Insumos!C:C,
                                                    MATCH(
                                                        A1002&amp;B1002,
                                                        Insumos!I:I,
                                                        0)
                                                )="Terceirizados",
                                                INDEX(
                                                    Insumos!F:F,
                                                    MATCH(
                                                        A1002&amp;B1002,
                                                        Insumos!I:I,
                                                        0)
                                                ),
                                                0
                                            ),
                                            "Não encontrado"),
                                        IFERROR(
                                            INDEX(S:S,
                                                MATCH(
                                                    A1002&amp;B1002,AG:AG,
                                                    0)
                                            ),
                                            "Não encontrado")
                                    )</f>
        <v>0</v>
      </c>
      <c r="S1002" s="64">
        <f t="shared" si="574"/>
        <v>0</v>
      </c>
      <c r="T1002" s="64">
        <f>IF(
                        C1002="INSUMO",
                                        IFERROR(
                                            IF(
                                                INDEX(
                                                    Insumos!C:C,
                                                    MATCH(
                                                        A1002&amp;B1002,
                                                        Insumos!I:I,
                                                        0)
                                                )="Comissionamento",
                                                INDEX(
                                                    Insumos!F:F,
                                                    MATCH(
                                                        A1002&amp;B1002,
                                                        Insumos!I:I,
                                                        0)
                                                ),
                                                0
                                            ),
                                            "Não encontrado"),
                                        IFERROR(
                                            INDEX(U:U,
                                                MATCH(
                                                    A1002&amp;B1002,AG:AG,
                                                    0)
                                            ),
                                            "Não encontrado")
                                    )</f>
        <v>0</v>
      </c>
      <c r="U1002" s="64">
        <f t="shared" si="575"/>
        <v>0</v>
      </c>
      <c r="V1002" s="64">
        <f>IF(
                        C1002="INSUMO",
                                        IFERROR(
                                            IF(
                                                INDEX(
                                                    Insumos!C:C,
                                                    MATCH(
                                                        A1002&amp;B1002,
                                                        Insumos!I:I,
                                                        0)
                                                )="Verba",
                                                INDEX(
                                                    Insumos!F:F,
                                                    MATCH(
                                                        A1002&amp;B1002,
                                                        Insumos!I:I,
                                                        0)
                                                ),
                                                0
                                            ),
                                            "Não encontrado"),
                                        IFERROR(
                                            INDEX(W:W,
                                                MATCH(
                                                    A1002&amp;B1002,AG:AG,
                                                    0)
                                            ),
                                            "Não encontrado")
                                    )</f>
        <v>0</v>
      </c>
      <c r="W1002" s="64">
        <f t="shared" si="576"/>
        <v>0</v>
      </c>
      <c r="X1002" s="64">
        <f>IF(
                        C1002="INSUMO",
                                        IFERROR(
                                            IF(
                                                INDEX(
                                                    Insumos!C:C,
                                                    MATCH(
                                                        A1002&amp;B1002,
                                                        Insumos!I:I,
                                                        0)
                                                )="Outro",
                                                INDEX(
                                                    Insumos!F:F,
                                                    MATCH(
                                                        A1002&amp;B1002,
                                                        Insumos!I:I,
                                                        0)
                                                ),
                                                0
                                            ),
                                            "Não encontrado"),
                                        IFERROR(
                                            INDEX(Y:Y,
                                                MATCH(
                                                    A1002&amp;B1002,AG:AG,
                                                    0)
                                            ),
                                            "Não encontrado")
                                    )</f>
        <v>0</v>
      </c>
      <c r="Y1002" s="64">
        <f t="shared" si="577"/>
        <v>0</v>
      </c>
      <c r="Z1002" s="64">
        <f>IF(
                            C1002="INSUMO",
                            IFERROR(
                                INDEX(
                                    Insumos!F:F,
                                    MATCH(
                                        A1002&amp;B1002,
                                        Insumos!I:I,
                                        0)
                                ),
                                "Não encontrado"),
                            IFERROR(
                                INDEX(AA:AA,
                                    MATCH(
                                        A1002&amp;B1002,AG:AG,
                                        0)
                                ),
                                "Não encontrado")
                        )</f>
        <v>36.43</v>
      </c>
      <c r="AA1002" s="64">
        <f t="shared" si="578"/>
        <v>36.43</v>
      </c>
      <c r="AB1002" s="65"/>
      <c r="AC1002" s="65"/>
      <c r="AD1002" s="62" t="s">
        <v>39</v>
      </c>
      <c r="AE1002" s="66"/>
      <c r="AF1002" s="66"/>
    </row>
    <row r="1003" spans="1:33" x14ac:dyDescent="0.25">
      <c r="A1003" s="136" t="s">
        <v>962</v>
      </c>
      <c r="B1003" s="51" t="s">
        <v>38</v>
      </c>
      <c r="C1003" s="52" t="s">
        <v>39</v>
      </c>
      <c r="D1003" s="53" t="s">
        <v>40</v>
      </c>
      <c r="E1003" s="53" t="s">
        <v>963</v>
      </c>
      <c r="F1003" s="54" t="s">
        <v>90</v>
      </c>
      <c r="G1003" s="55"/>
      <c r="H1003" s="56"/>
      <c r="I1003" s="56">
        <f>SUM(I1004:I1004)</f>
        <v>132.2013</v>
      </c>
      <c r="J1003" s="56"/>
      <c r="K1003" s="56">
        <f>SUM(K1004:K1004)</f>
        <v>0</v>
      </c>
      <c r="L1003" s="56"/>
      <c r="M1003" s="56">
        <f>SUM(M1004:M1004)</f>
        <v>0</v>
      </c>
      <c r="N1003" s="56"/>
      <c r="O1003" s="56">
        <f>SUM(O1004:O1004)</f>
        <v>0</v>
      </c>
      <c r="P1003" s="56"/>
      <c r="Q1003" s="56">
        <f>SUM(Q1004:Q1004)</f>
        <v>0</v>
      </c>
      <c r="R1003" s="56"/>
      <c r="S1003" s="56">
        <f>SUM(S1004:S1004)</f>
        <v>0</v>
      </c>
      <c r="T1003" s="56"/>
      <c r="U1003" s="56">
        <f>SUM(U1004:U1004)</f>
        <v>0</v>
      </c>
      <c r="V1003" s="56"/>
      <c r="W1003" s="56">
        <f>SUM(W1004:W1004)</f>
        <v>0</v>
      </c>
      <c r="X1003" s="56"/>
      <c r="Y1003" s="56">
        <f>SUM(Y1004:Y1004)</f>
        <v>0</v>
      </c>
      <c r="Z1003" s="56"/>
      <c r="AA1003" s="56">
        <f>SUM(AA1004:AA1004)</f>
        <v>132.2013</v>
      </c>
      <c r="AB1003" s="57" t="s">
        <v>39</v>
      </c>
      <c r="AC1003" s="57"/>
      <c r="AD1003" s="53" t="s">
        <v>39</v>
      </c>
      <c r="AE1003" s="58" t="s">
        <v>39</v>
      </c>
      <c r="AF1003" s="58" t="s">
        <v>845</v>
      </c>
      <c r="AG1003" t="str">
        <f>A1003&amp;B1003&amp;C1003</f>
        <v>53797SINAPI</v>
      </c>
    </row>
    <row r="1004" spans="1:33" x14ac:dyDescent="0.25">
      <c r="A1004" s="137" t="s">
        <v>883</v>
      </c>
      <c r="B1004" s="68" t="s">
        <v>38</v>
      </c>
      <c r="C1004" s="69" t="s">
        <v>45</v>
      </c>
      <c r="D1004" s="70" t="s">
        <v>40</v>
      </c>
      <c r="E1004" s="70" t="s">
        <v>884</v>
      </c>
      <c r="F1004" s="71" t="s">
        <v>132</v>
      </c>
      <c r="G1004" s="71">
        <v>19.47</v>
      </c>
      <c r="H1004" s="72">
        <f>IF(
                        C1004="INSUMO",
                                        IFERROR(
                                            IF(
                                                INDEX(
                                                    Insumos!C:C,
                                                    MATCH(
                                                        A1004&amp;B1004,
                                                        Insumos!I:I,
                                                        0)
                                                )="Material",
                                                INDEX(
                                                    Insumos!F:F,
                                                    MATCH(
                                                        A1004&amp;B1004,
                                                        Insumos!I:I,
                                                        0)
                                                ),
                                                0
                                            ),
                                            "Não encontrado"),
                                        IFERROR(
                                            INDEX(I:I,
                                                MATCH(
                                                    A1004&amp;B1004,AG:AG,
                                                    0)
                                            ),
                                            "Não encontrado")
                                    )</f>
        <v>6.79</v>
      </c>
      <c r="I1004" s="72">
        <f>H1004*G1004/1</f>
        <v>132.2013</v>
      </c>
      <c r="J1004" s="72">
        <f>T1004 + N1004 + L1004 + X1004 + R1004 + P1004 + V1004</f>
        <v>0</v>
      </c>
      <c r="K1004" s="72">
        <f>U1004 + O1004 + M1004 + Y1004 + S1004 + Q1004 + W1004</f>
        <v>0</v>
      </c>
      <c r="L1004" s="72">
        <f>IF(
                        C1004="INSUMO",
                                        IFERROR(
                                            IF(
                                                INDEX(
                                                    Insumos!C:C,
                                                    MATCH(
                                                        A1004&amp;B1004,
                                                        Insumos!I:I,
                                                        0)
                                                )="Mao_obra",
                                                INDEX(
                                                    Insumos!F:F,
                                                    MATCH(
                                                        A1004&amp;B1004,
                                                        Insumos!I:I,
                                                        0)
                                                ),
                                                0
                                            ),
                                            "Não encontrado"),
                                        IFERROR(
                                            INDEX(M:M,
                                                MATCH(
                                                    A1004&amp;B1004,AG:AG,
                                                    0)
                                            ),
                                            "Não encontrado")
                                    )</f>
        <v>0</v>
      </c>
      <c r="M1004" s="72">
        <f>L1004*G1004/1</f>
        <v>0</v>
      </c>
      <c r="N1004" s="72">
        <f>IF(
                        C1004="INSUMO",
                                        IFERROR(
                                            IF(
                                                INDEX(
                                                    Insumos!C:C,
                                                    MATCH(
                                                        A1004&amp;B1004,
                                                        Insumos!I:I,
                                                        0)
                                                )="Equipamento",
                                                INDEX(
                                                    Insumos!F:F,
                                                    MATCH(
                                                        A1004&amp;B1004,
                                                        Insumos!I:I,
                                                        0)
                                                ),
                                                0
                                            ),
                                            "Não encontrado"),
                                        IFERROR(
                                            INDEX(O:O,
                                                MATCH(
                                                    A1004&amp;B1004,AG:AG,
                                                    0)
                                            ),
                                            "Não encontrado")
                                    )</f>
        <v>0</v>
      </c>
      <c r="O1004" s="72">
        <f>N1004*G1004/1</f>
        <v>0</v>
      </c>
      <c r="P1004" s="72">
        <f>IF(
                        C1004="INSUMO",
                                        IFERROR(
                                            IF(
                                                INDEX(
                                                    Insumos!C:C,
                                                    MATCH(
                                                        A1004&amp;B1004,
                                                        Insumos!I:I,
                                                        0)
                                                )="Transporte",
                                                INDEX(
                                                    Insumos!F:F,
                                                    MATCH(
                                                        A1004&amp;B1004,
                                                        Insumos!I:I,
                                                        0)
                                                ),
                                                0
                                            ),
                                            "Não encontrado"),
                                        IFERROR(
                                            INDEX(Q:Q,
                                                MATCH(
                                                    A1004&amp;B1004,AG:AG,
                                                    0)
                                            ),
                                            "Não encontrado")
                                    )</f>
        <v>0</v>
      </c>
      <c r="Q1004" s="72">
        <f>P1004*G1004/1</f>
        <v>0</v>
      </c>
      <c r="R1004" s="72">
        <f>IF(
                        C1004="INSUMO",
                                        IFERROR(
                                            IF(
                                                INDEX(
                                                    Insumos!C:C,
                                                    MATCH(
                                                        A1004&amp;B1004,
                                                        Insumos!I:I,
                                                        0)
                                                )="Terceirizados",
                                                INDEX(
                                                    Insumos!F:F,
                                                    MATCH(
                                                        A1004&amp;B1004,
                                                        Insumos!I:I,
                                                        0)
                                                ),
                                                0
                                            ),
                                            "Não encontrado"),
                                        IFERROR(
                                            INDEX(S:S,
                                                MATCH(
                                                    A1004&amp;B1004,AG:AG,
                                                    0)
                                            ),
                                            "Não encontrado")
                                    )</f>
        <v>0</v>
      </c>
      <c r="S1004" s="72">
        <f>R1004*G1004/1</f>
        <v>0</v>
      </c>
      <c r="T1004" s="72">
        <f>IF(
                        C1004="INSUMO",
                                        IFERROR(
                                            IF(
                                                INDEX(
                                                    Insumos!C:C,
                                                    MATCH(
                                                        A1004&amp;B1004,
                                                        Insumos!I:I,
                                                        0)
                                                )="Comissionamento",
                                                INDEX(
                                                    Insumos!F:F,
                                                    MATCH(
                                                        A1004&amp;B1004,
                                                        Insumos!I:I,
                                                        0)
                                                ),
                                                0
                                            ),
                                            "Não encontrado"),
                                        IFERROR(
                                            INDEX(U:U,
                                                MATCH(
                                                    A1004&amp;B1004,AG:AG,
                                                    0)
                                            ),
                                            "Não encontrado")
                                    )</f>
        <v>0</v>
      </c>
      <c r="U1004" s="72">
        <f>T1004*G1004/1</f>
        <v>0</v>
      </c>
      <c r="V1004" s="72">
        <f>IF(
                        C1004="INSUMO",
                                        IFERROR(
                                            IF(
                                                INDEX(
                                                    Insumos!C:C,
                                                    MATCH(
                                                        A1004&amp;B1004,
                                                        Insumos!I:I,
                                                        0)
                                                )="Verba",
                                                INDEX(
                                                    Insumos!F:F,
                                                    MATCH(
                                                        A1004&amp;B1004,
                                                        Insumos!I:I,
                                                        0)
                                                ),
                                                0
                                            ),
                                            "Não encontrado"),
                                        IFERROR(
                                            INDEX(W:W,
                                                MATCH(
                                                    A1004&amp;B1004,AG:AG,
                                                    0)
                                            ),
                                            "Não encontrado")
                                    )</f>
        <v>0</v>
      </c>
      <c r="W1004" s="72">
        <f>V1004*G1004/1</f>
        <v>0</v>
      </c>
      <c r="X1004" s="72">
        <f>IF(
                        C1004="INSUMO",
                                        IFERROR(
                                            IF(
                                                INDEX(
                                                    Insumos!C:C,
                                                    MATCH(
                                                        A1004&amp;B1004,
                                                        Insumos!I:I,
                                                        0)
                                                )="Outro",
                                                INDEX(
                                                    Insumos!F:F,
                                                    MATCH(
                                                        A1004&amp;B1004,
                                                        Insumos!I:I,
                                                        0)
                                                ),
                                                0
                                            ),
                                            "Não encontrado"),
                                        IFERROR(
                                            INDEX(Y:Y,
                                                MATCH(
                                                    A1004&amp;B1004,AG:AG,
                                                    0)
                                            ),
                                            "Não encontrado")
                                    )</f>
        <v>0</v>
      </c>
      <c r="Y1004" s="72">
        <f>X1004*G1004/1</f>
        <v>0</v>
      </c>
      <c r="Z1004" s="72">
        <f>IF(
                            C1004="INSUMO",
                            IFERROR(
                                INDEX(
                                    Insumos!F:F,
                                    MATCH(
                                        A1004&amp;B1004,
                                        Insumos!I:I,
                                        0)
                                ),
                                "Não encontrado"),
                            IFERROR(
                                INDEX(AA:AA,
                                    MATCH(
                                        A1004&amp;B1004,AG:AG,
                                        0)
                                ),
                                "Não encontrado")
                        )</f>
        <v>6.79</v>
      </c>
      <c r="AA1004" s="72">
        <f>G1004*Z1004</f>
        <v>132.2013</v>
      </c>
      <c r="AB1004" s="73"/>
      <c r="AC1004" s="73"/>
      <c r="AD1004" s="70" t="s">
        <v>39</v>
      </c>
      <c r="AE1004" s="74"/>
      <c r="AF1004" s="74"/>
    </row>
    <row r="1005" spans="1:33" x14ac:dyDescent="0.25">
      <c r="A1005" s="136" t="s">
        <v>964</v>
      </c>
      <c r="B1005" s="51" t="s">
        <v>38</v>
      </c>
      <c r="C1005" s="52" t="s">
        <v>39</v>
      </c>
      <c r="D1005" s="53" t="s">
        <v>40</v>
      </c>
      <c r="E1005" s="53" t="s">
        <v>965</v>
      </c>
      <c r="F1005" s="54" t="s">
        <v>90</v>
      </c>
      <c r="G1005" s="55"/>
      <c r="H1005" s="56"/>
      <c r="I1005" s="56">
        <f>SUM(I1006:I1007)</f>
        <v>0</v>
      </c>
      <c r="J1005" s="56"/>
      <c r="K1005" s="56">
        <f>SUM(K1006:K1007)</f>
        <v>39.335094550999997</v>
      </c>
      <c r="L1005" s="56"/>
      <c r="M1005" s="56">
        <f>SUM(M1006:M1007)</f>
        <v>0</v>
      </c>
      <c r="N1005" s="56"/>
      <c r="O1005" s="56">
        <f>SUM(O1006:O1007)</f>
        <v>39.335094550999997</v>
      </c>
      <c r="P1005" s="56"/>
      <c r="Q1005" s="56">
        <f>SUM(Q1006:Q1007)</f>
        <v>0</v>
      </c>
      <c r="R1005" s="56"/>
      <c r="S1005" s="56">
        <f>SUM(S1006:S1007)</f>
        <v>0</v>
      </c>
      <c r="T1005" s="56"/>
      <c r="U1005" s="56">
        <f>SUM(U1006:U1007)</f>
        <v>0</v>
      </c>
      <c r="V1005" s="56"/>
      <c r="W1005" s="56">
        <f>SUM(W1006:W1007)</f>
        <v>0</v>
      </c>
      <c r="X1005" s="56"/>
      <c r="Y1005" s="56">
        <f>SUM(Y1006:Y1007)</f>
        <v>0</v>
      </c>
      <c r="Z1005" s="56"/>
      <c r="AA1005" s="56">
        <f>SUM(AA1006:AA1007)</f>
        <v>39.335094550999997</v>
      </c>
      <c r="AB1005" s="57" t="s">
        <v>39</v>
      </c>
      <c r="AC1005" s="57"/>
      <c r="AD1005" s="53" t="s">
        <v>39</v>
      </c>
      <c r="AE1005" s="58" t="s">
        <v>39</v>
      </c>
      <c r="AF1005" s="58" t="s">
        <v>845</v>
      </c>
      <c r="AG1005" t="str">
        <f>A1005&amp;B1005&amp;C1005</f>
        <v>5705SINAPI</v>
      </c>
    </row>
    <row r="1006" spans="1:33" x14ac:dyDescent="0.25">
      <c r="A1006" s="137" t="s">
        <v>966</v>
      </c>
      <c r="B1006" s="68" t="s">
        <v>38</v>
      </c>
      <c r="C1006" s="69" t="s">
        <v>45</v>
      </c>
      <c r="D1006" s="70" t="s">
        <v>40</v>
      </c>
      <c r="E1006" s="70" t="s">
        <v>967</v>
      </c>
      <c r="F1006" s="71" t="s">
        <v>78</v>
      </c>
      <c r="G1006" s="71">
        <v>6.4300000000000004E-5</v>
      </c>
      <c r="H1006" s="72">
        <f>IF(
                        C1006="INSUMO",
                                        IFERROR(
                                            IF(
                                                INDEX(
                                                    Insumos!C:C,
                                                    MATCH(
                                                        A1006&amp;B1006,
                                                        Insumos!I:I,
                                                        0)
                                                )="Material",
                                                INDEX(
                                                    Insumos!F:F,
                                                    MATCH(
                                                        A1006&amp;B1006,
                                                        Insumos!I:I,
                                                        0)
                                                ),
                                                0
                                            ),
                                            "Não encontrado"),
                                        IFERROR(
                                            INDEX(I:I,
                                                MATCH(
                                                    A1006&amp;B1006,AG:AG,
                                                    0)
                                            ),
                                            "Não encontrado")
                                    )</f>
        <v>0</v>
      </c>
      <c r="I1006" s="72">
        <f>H1006*G1006/1</f>
        <v>0</v>
      </c>
      <c r="J1006" s="72">
        <f>T1006 + N1006 + L1006 + X1006 + R1006 + P1006 + V1006</f>
        <v>577160.56999999995</v>
      </c>
      <c r="K1006" s="72">
        <f>U1006 + O1006 + M1006 + Y1006 + S1006 + Q1006 + W1006</f>
        <v>37.111424651</v>
      </c>
      <c r="L1006" s="72">
        <f>IF(
                        C1006="INSUMO",
                                        IFERROR(
                                            IF(
                                                INDEX(
                                                    Insumos!C:C,
                                                    MATCH(
                                                        A1006&amp;B1006,
                                                        Insumos!I:I,
                                                        0)
                                                )="Mao_obra",
                                                INDEX(
                                                    Insumos!F:F,
                                                    MATCH(
                                                        A1006&amp;B1006,
                                                        Insumos!I:I,
                                                        0)
                                                ),
                                                0
                                            ),
                                            "Não encontrado"),
                                        IFERROR(
                                            INDEX(M:M,
                                                MATCH(
                                                    A1006&amp;B1006,AG:AG,
                                                    0)
                                            ),
                                            "Não encontrado")
                                    )</f>
        <v>0</v>
      </c>
      <c r="M1006" s="72">
        <f>L1006*G1006/1</f>
        <v>0</v>
      </c>
      <c r="N1006" s="72">
        <f>IF(
                        C1006="INSUMO",
                                        IFERROR(
                                            IF(
                                                INDEX(
                                                    Insumos!C:C,
                                                    MATCH(
                                                        A1006&amp;B1006,
                                                        Insumos!I:I,
                                                        0)
                                                )="Equipamento",
                                                INDEX(
                                                    Insumos!F:F,
                                                    MATCH(
                                                        A1006&amp;B1006,
                                                        Insumos!I:I,
                                                        0)
                                                ),
                                                0
                                            ),
                                            "Não encontrado"),
                                        IFERROR(
                                            INDEX(O:O,
                                                MATCH(
                                                    A1006&amp;B1006,AG:AG,
                                                    0)
                                            ),
                                            "Não encontrado")
                                    )</f>
        <v>577160.56999999995</v>
      </c>
      <c r="O1006" s="72">
        <f>N1006*G1006/1</f>
        <v>37.111424651</v>
      </c>
      <c r="P1006" s="72">
        <f>IF(
                        C1006="INSUMO",
                                        IFERROR(
                                            IF(
                                                INDEX(
                                                    Insumos!C:C,
                                                    MATCH(
                                                        A1006&amp;B1006,
                                                        Insumos!I:I,
                                                        0)
                                                )="Transporte",
                                                INDEX(
                                                    Insumos!F:F,
                                                    MATCH(
                                                        A1006&amp;B1006,
                                                        Insumos!I:I,
                                                        0)
                                                ),
                                                0
                                            ),
                                            "Não encontrado"),
                                        IFERROR(
                                            INDEX(Q:Q,
                                                MATCH(
                                                    A1006&amp;B1006,AG:AG,
                                                    0)
                                            ),
                                            "Não encontrado")
                                    )</f>
        <v>0</v>
      </c>
      <c r="Q1006" s="72">
        <f>P1006*G1006/1</f>
        <v>0</v>
      </c>
      <c r="R1006" s="72">
        <f>IF(
                        C1006="INSUMO",
                                        IFERROR(
                                            IF(
                                                INDEX(
                                                    Insumos!C:C,
                                                    MATCH(
                                                        A1006&amp;B1006,
                                                        Insumos!I:I,
                                                        0)
                                                )="Terceirizados",
                                                INDEX(
                                                    Insumos!F:F,
                                                    MATCH(
                                                        A1006&amp;B1006,
                                                        Insumos!I:I,
                                                        0)
                                                ),
                                                0
                                            ),
                                            "Não encontrado"),
                                        IFERROR(
                                            INDEX(S:S,
                                                MATCH(
                                                    A1006&amp;B1006,AG:AG,
                                                    0)
                                            ),
                                            "Não encontrado")
                                    )</f>
        <v>0</v>
      </c>
      <c r="S1006" s="72">
        <f>R1006*G1006/1</f>
        <v>0</v>
      </c>
      <c r="T1006" s="72">
        <f>IF(
                        C1006="INSUMO",
                                        IFERROR(
                                            IF(
                                                INDEX(
                                                    Insumos!C:C,
                                                    MATCH(
                                                        A1006&amp;B1006,
                                                        Insumos!I:I,
                                                        0)
                                                )="Comissionamento",
                                                INDEX(
                                                    Insumos!F:F,
                                                    MATCH(
                                                        A1006&amp;B1006,
                                                        Insumos!I:I,
                                                        0)
                                                ),
                                                0
                                            ),
                                            "Não encontrado"),
                                        IFERROR(
                                            INDEX(U:U,
                                                MATCH(
                                                    A1006&amp;B1006,AG:AG,
                                                    0)
                                            ),
                                            "Não encontrado")
                                    )</f>
        <v>0</v>
      </c>
      <c r="U1006" s="72">
        <f>T1006*G1006/1</f>
        <v>0</v>
      </c>
      <c r="V1006" s="72">
        <f>IF(
                        C1006="INSUMO",
                                        IFERROR(
                                            IF(
                                                INDEX(
                                                    Insumos!C:C,
                                                    MATCH(
                                                        A1006&amp;B1006,
                                                        Insumos!I:I,
                                                        0)
                                                )="Verba",
                                                INDEX(
                                                    Insumos!F:F,
                                                    MATCH(
                                                        A1006&amp;B1006,
                                                        Insumos!I:I,
                                                        0)
                                                ),
                                                0
                                            ),
                                            "Não encontrado"),
                                        IFERROR(
                                            INDEX(W:W,
                                                MATCH(
                                                    A1006&amp;B1006,AG:AG,
                                                    0)
                                            ),
                                            "Não encontrado")
                                    )</f>
        <v>0</v>
      </c>
      <c r="W1006" s="72">
        <f>V1006*G1006/1</f>
        <v>0</v>
      </c>
      <c r="X1006" s="72">
        <f>IF(
                        C1006="INSUMO",
                                        IFERROR(
                                            IF(
                                                INDEX(
                                                    Insumos!C:C,
                                                    MATCH(
                                                        A1006&amp;B1006,
                                                        Insumos!I:I,
                                                        0)
                                                )="Outro",
                                                INDEX(
                                                    Insumos!F:F,
                                                    MATCH(
                                                        A1006&amp;B1006,
                                                        Insumos!I:I,
                                                        0)
                                                ),
                                                0
                                            ),
                                            "Não encontrado"),
                                        IFERROR(
                                            INDEX(Y:Y,
                                                MATCH(
                                                    A1006&amp;B1006,AG:AG,
                                                    0)
                                            ),
                                            "Não encontrado")
                                    )</f>
        <v>0</v>
      </c>
      <c r="Y1006" s="72">
        <f>X1006*G1006/1</f>
        <v>0</v>
      </c>
      <c r="Z1006" s="72">
        <f>IF(
                            C1006="INSUMO",
                            IFERROR(
                                INDEX(
                                    Insumos!F:F,
                                    MATCH(
                                        A1006&amp;B1006,
                                        Insumos!I:I,
                                        0)
                                ),
                                "Não encontrado"),
                            IFERROR(
                                INDEX(AA:AA,
                                    MATCH(
                                        A1006&amp;B1006,AG:AG,
                                        0)
                                ),
                                "Não encontrado")
                        )</f>
        <v>577160.56999999995</v>
      </c>
      <c r="AA1006" s="72">
        <f>G1006*Z1006</f>
        <v>37.111424651</v>
      </c>
      <c r="AB1006" s="73"/>
      <c r="AC1006" s="73"/>
      <c r="AD1006" s="70" t="s">
        <v>39</v>
      </c>
      <c r="AE1006" s="74"/>
      <c r="AF1006" s="74"/>
    </row>
    <row r="1007" spans="1:33" x14ac:dyDescent="0.25">
      <c r="A1007" s="138" t="s">
        <v>968</v>
      </c>
      <c r="B1007" s="60" t="s">
        <v>38</v>
      </c>
      <c r="C1007" s="61" t="s">
        <v>45</v>
      </c>
      <c r="D1007" s="62" t="s">
        <v>40</v>
      </c>
      <c r="E1007" s="62" t="s">
        <v>969</v>
      </c>
      <c r="F1007" s="63" t="s">
        <v>78</v>
      </c>
      <c r="G1007" s="63">
        <v>6.8999999999999997E-5</v>
      </c>
      <c r="H1007" s="64">
        <f>IF(
                        C1007="INSUMO",
                                        IFERROR(
                                            IF(
                                                INDEX(
                                                    Insumos!C:C,
                                                    MATCH(
                                                        A1007&amp;B1007,
                                                        Insumos!I:I,
                                                        0)
                                                )="Material",
                                                INDEX(
                                                    Insumos!F:F,
                                                    MATCH(
                                                        A1007&amp;B1007,
                                                        Insumos!I:I,
                                                        0)
                                                ),
                                                0
                                            ),
                                            "Não encontrado"),
                                        IFERROR(
                                            INDEX(I:I,
                                                MATCH(
                                                    A1007&amp;B1007,AG:AG,
                                                    0)
                                            ),
                                            "Não encontrado")
                                    )</f>
        <v>0</v>
      </c>
      <c r="I1007" s="64">
        <f>H1007*G1007/1</f>
        <v>0</v>
      </c>
      <c r="J1007" s="64">
        <f>T1007 + N1007 + L1007 + X1007 + R1007 + P1007 + V1007</f>
        <v>32227.1</v>
      </c>
      <c r="K1007" s="64">
        <f>U1007 + O1007 + M1007 + Y1007 + S1007 + Q1007 + W1007</f>
        <v>2.2236699</v>
      </c>
      <c r="L1007" s="64">
        <f>IF(
                        C1007="INSUMO",
                                        IFERROR(
                                            IF(
                                                INDEX(
                                                    Insumos!C:C,
                                                    MATCH(
                                                        A1007&amp;B1007,
                                                        Insumos!I:I,
                                                        0)
                                                )="Mao_obra",
                                                INDEX(
                                                    Insumos!F:F,
                                                    MATCH(
                                                        A1007&amp;B1007,
                                                        Insumos!I:I,
                                                        0)
                                                ),
                                                0
                                            ),
                                            "Não encontrado"),
                                        IFERROR(
                                            INDEX(M:M,
                                                MATCH(
                                                    A1007&amp;B1007,AG:AG,
                                                    0)
                                            ),
                                            "Não encontrado")
                                    )</f>
        <v>0</v>
      </c>
      <c r="M1007" s="64">
        <f>L1007*G1007/1</f>
        <v>0</v>
      </c>
      <c r="N1007" s="64">
        <f>IF(
                        C1007="INSUMO",
                                        IFERROR(
                                            IF(
                                                INDEX(
                                                    Insumos!C:C,
                                                    MATCH(
                                                        A1007&amp;B1007,
                                                        Insumos!I:I,
                                                        0)
                                                )="Equipamento",
                                                INDEX(
                                                    Insumos!F:F,
                                                    MATCH(
                                                        A1007&amp;B1007,
                                                        Insumos!I:I,
                                                        0)
                                                ),
                                                0
                                            ),
                                            "Não encontrado"),
                                        IFERROR(
                                            INDEX(O:O,
                                                MATCH(
                                                    A1007&amp;B1007,AG:AG,
                                                    0)
                                            ),
                                            "Não encontrado")
                                    )</f>
        <v>32227.1</v>
      </c>
      <c r="O1007" s="64">
        <f>N1007*G1007/1</f>
        <v>2.2236699</v>
      </c>
      <c r="P1007" s="64">
        <f>IF(
                        C1007="INSUMO",
                                        IFERROR(
                                            IF(
                                                INDEX(
                                                    Insumos!C:C,
                                                    MATCH(
                                                        A1007&amp;B1007,
                                                        Insumos!I:I,
                                                        0)
                                                )="Transporte",
                                                INDEX(
                                                    Insumos!F:F,
                                                    MATCH(
                                                        A1007&amp;B1007,
                                                        Insumos!I:I,
                                                        0)
                                                ),
                                                0
                                            ),
                                            "Não encontrado"),
                                        IFERROR(
                                            INDEX(Q:Q,
                                                MATCH(
                                                    A1007&amp;B1007,AG:AG,
                                                    0)
                                            ),
                                            "Não encontrado")
                                    )</f>
        <v>0</v>
      </c>
      <c r="Q1007" s="64">
        <f>P1007*G1007/1</f>
        <v>0</v>
      </c>
      <c r="R1007" s="64">
        <f>IF(
                        C1007="INSUMO",
                                        IFERROR(
                                            IF(
                                                INDEX(
                                                    Insumos!C:C,
                                                    MATCH(
                                                        A1007&amp;B1007,
                                                        Insumos!I:I,
                                                        0)
                                                )="Terceirizados",
                                                INDEX(
                                                    Insumos!F:F,
                                                    MATCH(
                                                        A1007&amp;B1007,
                                                        Insumos!I:I,
                                                        0)
                                                ),
                                                0
                                            ),
                                            "Não encontrado"),
                                        IFERROR(
                                            INDEX(S:S,
                                                MATCH(
                                                    A1007&amp;B1007,AG:AG,
                                                    0)
                                            ),
                                            "Não encontrado")
                                    )</f>
        <v>0</v>
      </c>
      <c r="S1007" s="64">
        <f>R1007*G1007/1</f>
        <v>0</v>
      </c>
      <c r="T1007" s="64">
        <f>IF(
                        C1007="INSUMO",
                                        IFERROR(
                                            IF(
                                                INDEX(
                                                    Insumos!C:C,
                                                    MATCH(
                                                        A1007&amp;B1007,
                                                        Insumos!I:I,
                                                        0)
                                                )="Comissionamento",
                                                INDEX(
                                                    Insumos!F:F,
                                                    MATCH(
                                                        A1007&amp;B1007,
                                                        Insumos!I:I,
                                                        0)
                                                ),
                                                0
                                            ),
                                            "Não encontrado"),
                                        IFERROR(
                                            INDEX(U:U,
                                                MATCH(
                                                    A1007&amp;B1007,AG:AG,
                                                    0)
                                            ),
                                            "Não encontrado")
                                    )</f>
        <v>0</v>
      </c>
      <c r="U1007" s="64">
        <f>T1007*G1007/1</f>
        <v>0</v>
      </c>
      <c r="V1007" s="64">
        <f>IF(
                        C1007="INSUMO",
                                        IFERROR(
                                            IF(
                                                INDEX(
                                                    Insumos!C:C,
                                                    MATCH(
                                                        A1007&amp;B1007,
                                                        Insumos!I:I,
                                                        0)
                                                )="Verba",
                                                INDEX(
                                                    Insumos!F:F,
                                                    MATCH(
                                                        A1007&amp;B1007,
                                                        Insumos!I:I,
                                                        0)
                                                ),
                                                0
                                            ),
                                            "Não encontrado"),
                                        IFERROR(
                                            INDEX(W:W,
                                                MATCH(
                                                    A1007&amp;B1007,AG:AG,
                                                    0)
                                            ),
                                            "Não encontrado")
                                    )</f>
        <v>0</v>
      </c>
      <c r="W1007" s="64">
        <f>V1007*G1007/1</f>
        <v>0</v>
      </c>
      <c r="X1007" s="64">
        <f>IF(
                        C1007="INSUMO",
                                        IFERROR(
                                            IF(
                                                INDEX(
                                                    Insumos!C:C,
                                                    MATCH(
                                                        A1007&amp;B1007,
                                                        Insumos!I:I,
                                                        0)
                                                )="Outro",
                                                INDEX(
                                                    Insumos!F:F,
                                                    MATCH(
                                                        A1007&amp;B1007,
                                                        Insumos!I:I,
                                                        0)
                                                ),
                                                0
                                            ),
                                            "Não encontrado"),
                                        IFERROR(
                                            INDEX(Y:Y,
                                                MATCH(
                                                    A1007&amp;B1007,AG:AG,
                                                    0)
                                            ),
                                            "Não encontrado")
                                    )</f>
        <v>0</v>
      </c>
      <c r="Y1007" s="64">
        <f>X1007*G1007/1</f>
        <v>0</v>
      </c>
      <c r="Z1007" s="64">
        <f>IF(
                            C1007="INSUMO",
                            IFERROR(
                                INDEX(
                                    Insumos!F:F,
                                    MATCH(
                                        A1007&amp;B1007,
                                        Insumos!I:I,
                                        0)
                                ),
                                "Não encontrado"),
                            IFERROR(
                                INDEX(AA:AA,
                                    MATCH(
                                        A1007&amp;B1007,AG:AG,
                                        0)
                                ),
                                "Não encontrado")
                        )</f>
        <v>32227.1</v>
      </c>
      <c r="AA1007" s="64">
        <f>G1007*Z1007</f>
        <v>2.2236699</v>
      </c>
      <c r="AB1007" s="65"/>
      <c r="AC1007" s="65"/>
      <c r="AD1007" s="62" t="s">
        <v>39</v>
      </c>
      <c r="AE1007" s="66"/>
      <c r="AF1007" s="66"/>
    </row>
    <row r="1008" spans="1:33" x14ac:dyDescent="0.25">
      <c r="A1008" s="136" t="s">
        <v>970</v>
      </c>
      <c r="B1008" s="51" t="s">
        <v>38</v>
      </c>
      <c r="C1008" s="52" t="s">
        <v>39</v>
      </c>
      <c r="D1008" s="53" t="s">
        <v>40</v>
      </c>
      <c r="E1008" s="53" t="s">
        <v>971</v>
      </c>
      <c r="F1008" s="54" t="s">
        <v>90</v>
      </c>
      <c r="G1008" s="55"/>
      <c r="H1008" s="56"/>
      <c r="I1008" s="56">
        <f>SUM(I1009:I1009)</f>
        <v>0</v>
      </c>
      <c r="J1008" s="56"/>
      <c r="K1008" s="56">
        <f>SUM(K1009:K1009)</f>
        <v>0.1854287</v>
      </c>
      <c r="L1008" s="56"/>
      <c r="M1008" s="56">
        <f>SUM(M1009:M1009)</f>
        <v>0.1854287</v>
      </c>
      <c r="N1008" s="56"/>
      <c r="O1008" s="56">
        <f>SUM(O1009:O1009)</f>
        <v>0</v>
      </c>
      <c r="P1008" s="56"/>
      <c r="Q1008" s="56">
        <f>SUM(Q1009:Q1009)</f>
        <v>0</v>
      </c>
      <c r="R1008" s="56"/>
      <c r="S1008" s="56">
        <f>SUM(S1009:S1009)</f>
        <v>0</v>
      </c>
      <c r="T1008" s="56"/>
      <c r="U1008" s="56">
        <f>SUM(U1009:U1009)</f>
        <v>0</v>
      </c>
      <c r="V1008" s="56"/>
      <c r="W1008" s="56">
        <f>SUM(W1009:W1009)</f>
        <v>0</v>
      </c>
      <c r="X1008" s="56"/>
      <c r="Y1008" s="56">
        <f>SUM(Y1009:Y1009)</f>
        <v>0</v>
      </c>
      <c r="Z1008" s="56"/>
      <c r="AA1008" s="56">
        <f>SUM(AA1009:AA1009)</f>
        <v>0.1854287</v>
      </c>
      <c r="AB1008" s="57" t="s">
        <v>39</v>
      </c>
      <c r="AC1008" s="57"/>
      <c r="AD1008" s="53" t="s">
        <v>39</v>
      </c>
      <c r="AE1008" s="58" t="s">
        <v>39</v>
      </c>
      <c r="AF1008" s="58" t="s">
        <v>43</v>
      </c>
      <c r="AG1008" t="str">
        <f>A1008&amp;B1008&amp;C1008</f>
        <v>95347SINAPI</v>
      </c>
    </row>
    <row r="1009" spans="1:33" x14ac:dyDescent="0.25">
      <c r="A1009" s="137" t="s">
        <v>972</v>
      </c>
      <c r="B1009" s="68" t="s">
        <v>38</v>
      </c>
      <c r="C1009" s="69" t="s">
        <v>45</v>
      </c>
      <c r="D1009" s="70" t="s">
        <v>40</v>
      </c>
      <c r="E1009" s="70" t="s">
        <v>973</v>
      </c>
      <c r="F1009" s="71" t="s">
        <v>90</v>
      </c>
      <c r="G1009" s="71">
        <v>5.0899999999999999E-3</v>
      </c>
      <c r="H1009" s="72">
        <f>IF(
                        C1009="INSUMO",
                                        IFERROR(
                                            IF(
                                                INDEX(
                                                    Insumos!C:C,
                                                    MATCH(
                                                        A1009&amp;B1009,
                                                        Insumos!I:I,
                                                        0)
                                                )="Material",
                                                INDEX(
                                                    Insumos!F:F,
                                                    MATCH(
                                                        A1009&amp;B1009,
                                                        Insumos!I:I,
                                                        0)
                                                ),
                                                0
                                            ),
                                            "Não encontrado"),
                                        IFERROR(
                                            INDEX(I:I,
                                                MATCH(
                                                    A1009&amp;B1009,AG:AG,
                                                    0)
                                            ),
                                            "Não encontrado")
                                    )</f>
        <v>0</v>
      </c>
      <c r="I1009" s="72">
        <f>H1009*G1009/1</f>
        <v>0</v>
      </c>
      <c r="J1009" s="72">
        <f>T1009 + N1009 + L1009 + X1009 + R1009 + P1009 + V1009</f>
        <v>36.43</v>
      </c>
      <c r="K1009" s="72">
        <f>U1009 + O1009 + M1009 + Y1009 + S1009 + Q1009 + W1009</f>
        <v>0.1854287</v>
      </c>
      <c r="L1009" s="72">
        <f>IF(
                        C1009="INSUMO",
                                        IFERROR(
                                            IF(
                                                INDEX(
                                                    Insumos!C:C,
                                                    MATCH(
                                                        A1009&amp;B1009,
                                                        Insumos!I:I,
                                                        0)
                                                )="Mao_obra",
                                                INDEX(
                                                    Insumos!F:F,
                                                    MATCH(
                                                        A1009&amp;B1009,
                                                        Insumos!I:I,
                                                        0)
                                                ),
                                                0
                                            ),
                                            "Não encontrado"),
                                        IFERROR(
                                            INDEX(M:M,
                                                MATCH(
                                                    A1009&amp;B1009,AG:AG,
                                                    0)
                                            ),
                                            "Não encontrado")
                                    )</f>
        <v>36.43</v>
      </c>
      <c r="M1009" s="72">
        <f>L1009*G1009/1</f>
        <v>0.1854287</v>
      </c>
      <c r="N1009" s="72">
        <f>IF(
                        C1009="INSUMO",
                                        IFERROR(
                                            IF(
                                                INDEX(
                                                    Insumos!C:C,
                                                    MATCH(
                                                        A1009&amp;B1009,
                                                        Insumos!I:I,
                                                        0)
                                                )="Equipamento",
                                                INDEX(
                                                    Insumos!F:F,
                                                    MATCH(
                                                        A1009&amp;B1009,
                                                        Insumos!I:I,
                                                        0)
                                                ),
                                                0
                                            ),
                                            "Não encontrado"),
                                        IFERROR(
                                            INDEX(O:O,
                                                MATCH(
                                                    A1009&amp;B1009,AG:AG,
                                                    0)
                                            ),
                                            "Não encontrado")
                                    )</f>
        <v>0</v>
      </c>
      <c r="O1009" s="72">
        <f>N1009*G1009/1</f>
        <v>0</v>
      </c>
      <c r="P1009" s="72">
        <f>IF(
                        C1009="INSUMO",
                                        IFERROR(
                                            IF(
                                                INDEX(
                                                    Insumos!C:C,
                                                    MATCH(
                                                        A1009&amp;B1009,
                                                        Insumos!I:I,
                                                        0)
                                                )="Transporte",
                                                INDEX(
                                                    Insumos!F:F,
                                                    MATCH(
                                                        A1009&amp;B1009,
                                                        Insumos!I:I,
                                                        0)
                                                ),
                                                0
                                            ),
                                            "Não encontrado"),
                                        IFERROR(
                                            INDEX(Q:Q,
                                                MATCH(
                                                    A1009&amp;B1009,AG:AG,
                                                    0)
                                            ),
                                            "Não encontrado")
                                    )</f>
        <v>0</v>
      </c>
      <c r="Q1009" s="72">
        <f>P1009*G1009/1</f>
        <v>0</v>
      </c>
      <c r="R1009" s="72">
        <f>IF(
                        C1009="INSUMO",
                                        IFERROR(
                                            IF(
                                                INDEX(
                                                    Insumos!C:C,
                                                    MATCH(
                                                        A1009&amp;B1009,
                                                        Insumos!I:I,
                                                        0)
                                                )="Terceirizados",
                                                INDEX(
                                                    Insumos!F:F,
                                                    MATCH(
                                                        A1009&amp;B1009,
                                                        Insumos!I:I,
                                                        0)
                                                ),
                                                0
                                            ),
                                            "Não encontrado"),
                                        IFERROR(
                                            INDEX(S:S,
                                                MATCH(
                                                    A1009&amp;B1009,AG:AG,
                                                    0)
                                            ),
                                            "Não encontrado")
                                    )</f>
        <v>0</v>
      </c>
      <c r="S1009" s="72">
        <f>R1009*G1009/1</f>
        <v>0</v>
      </c>
      <c r="T1009" s="72">
        <f>IF(
                        C1009="INSUMO",
                                        IFERROR(
                                            IF(
                                                INDEX(
                                                    Insumos!C:C,
                                                    MATCH(
                                                        A1009&amp;B1009,
                                                        Insumos!I:I,
                                                        0)
                                                )="Comissionamento",
                                                INDEX(
                                                    Insumos!F:F,
                                                    MATCH(
                                                        A1009&amp;B1009,
                                                        Insumos!I:I,
                                                        0)
                                                ),
                                                0
                                            ),
                                            "Não encontrado"),
                                        IFERROR(
                                            INDEX(U:U,
                                                MATCH(
                                                    A1009&amp;B1009,AG:AG,
                                                    0)
                                            ),
                                            "Não encontrado")
                                    )</f>
        <v>0</v>
      </c>
      <c r="U1009" s="72">
        <f>T1009*G1009/1</f>
        <v>0</v>
      </c>
      <c r="V1009" s="72">
        <f>IF(
                        C1009="INSUMO",
                                        IFERROR(
                                            IF(
                                                INDEX(
                                                    Insumos!C:C,
                                                    MATCH(
                                                        A1009&amp;B1009,
                                                        Insumos!I:I,
                                                        0)
                                                )="Verba",
                                                INDEX(
                                                    Insumos!F:F,
                                                    MATCH(
                                                        A1009&amp;B1009,
                                                        Insumos!I:I,
                                                        0)
                                                ),
                                                0
                                            ),
                                            "Não encontrado"),
                                        IFERROR(
                                            INDEX(W:W,
                                                MATCH(
                                                    A1009&amp;B1009,AG:AG,
                                                    0)
                                            ),
                                            "Não encontrado")
                                    )</f>
        <v>0</v>
      </c>
      <c r="W1009" s="72">
        <f>V1009*G1009/1</f>
        <v>0</v>
      </c>
      <c r="X1009" s="72">
        <f>IF(
                        C1009="INSUMO",
                                        IFERROR(
                                            IF(
                                                INDEX(
                                                    Insumos!C:C,
                                                    MATCH(
                                                        A1009&amp;B1009,
                                                        Insumos!I:I,
                                                        0)
                                                )="Outro",
                                                INDEX(
                                                    Insumos!F:F,
                                                    MATCH(
                                                        A1009&amp;B1009,
                                                        Insumos!I:I,
                                                        0)
                                                ),
                                                0
                                            ),
                                            "Não encontrado"),
                                        IFERROR(
                                            INDEX(Y:Y,
                                                MATCH(
                                                    A1009&amp;B1009,AG:AG,
                                                    0)
                                            ),
                                            "Não encontrado")
                                    )</f>
        <v>0</v>
      </c>
      <c r="Y1009" s="72">
        <f>X1009*G1009/1</f>
        <v>0</v>
      </c>
      <c r="Z1009" s="72">
        <f>IF(
                            C1009="INSUMO",
                            IFERROR(
                                INDEX(
                                    Insumos!F:F,
                                    MATCH(
                                        A1009&amp;B1009,
                                        Insumos!I:I,
                                        0)
                                ),
                                "Não encontrado"),
                            IFERROR(
                                INDEX(AA:AA,
                                    MATCH(
                                        A1009&amp;B1009,AG:AG,
                                        0)
                                ),
                                "Não encontrado")
                        )</f>
        <v>36.43</v>
      </c>
      <c r="AA1009" s="72">
        <f>G1009*Z1009</f>
        <v>0.1854287</v>
      </c>
      <c r="AB1009" s="73"/>
      <c r="AC1009" s="73"/>
      <c r="AD1009" s="70" t="s">
        <v>39</v>
      </c>
      <c r="AE1009" s="74"/>
      <c r="AF1009" s="74"/>
    </row>
    <row r="1010" spans="1:33" x14ac:dyDescent="0.25">
      <c r="A1010" s="136" t="s">
        <v>210</v>
      </c>
      <c r="B1010" s="51" t="s">
        <v>38</v>
      </c>
      <c r="C1010" s="52" t="s">
        <v>39</v>
      </c>
      <c r="D1010" s="53" t="s">
        <v>40</v>
      </c>
      <c r="E1010" s="53" t="s">
        <v>211</v>
      </c>
      <c r="F1010" s="54" t="s">
        <v>90</v>
      </c>
      <c r="G1010" s="55"/>
      <c r="H1010" s="56"/>
      <c r="I1010" s="56">
        <f>SUM(I1011:I1018)</f>
        <v>0</v>
      </c>
      <c r="J1010" s="56"/>
      <c r="K1010" s="56">
        <f>SUM(K1011:K1018)</f>
        <v>30.0758458</v>
      </c>
      <c r="L1010" s="56"/>
      <c r="M1010" s="56">
        <f>SUM(M1011:M1018)</f>
        <v>25.0558458</v>
      </c>
      <c r="N1010" s="56"/>
      <c r="O1010" s="56">
        <f>SUM(O1011:O1018)</f>
        <v>0</v>
      </c>
      <c r="P1010" s="56"/>
      <c r="Q1010" s="56">
        <f>SUM(Q1011:Q1018)</f>
        <v>0</v>
      </c>
      <c r="R1010" s="56"/>
      <c r="S1010" s="56">
        <f>SUM(S1011:S1018)</f>
        <v>0</v>
      </c>
      <c r="T1010" s="56"/>
      <c r="U1010" s="56">
        <f>SUM(U1011:U1018)</f>
        <v>0</v>
      </c>
      <c r="V1010" s="56"/>
      <c r="W1010" s="56">
        <f>SUM(W1011:W1018)</f>
        <v>0</v>
      </c>
      <c r="X1010" s="56"/>
      <c r="Y1010" s="56">
        <f>SUM(Y1011:Y1018)</f>
        <v>5.0199999999999996</v>
      </c>
      <c r="Z1010" s="56"/>
      <c r="AA1010" s="56">
        <f>SUM(AA1011:AA1018)</f>
        <v>30.0758458</v>
      </c>
      <c r="AB1010" s="57" t="s">
        <v>39</v>
      </c>
      <c r="AC1010" s="57"/>
      <c r="AD1010" s="53" t="s">
        <v>39</v>
      </c>
      <c r="AE1010" s="58" t="s">
        <v>39</v>
      </c>
      <c r="AF1010" s="58" t="s">
        <v>43</v>
      </c>
      <c r="AG1010" t="str">
        <f>A1010&amp;B1010&amp;C1010</f>
        <v>88251SINAPI</v>
      </c>
    </row>
    <row r="1011" spans="1:33" x14ac:dyDescent="0.25">
      <c r="A1011" s="137" t="s">
        <v>974</v>
      </c>
      <c r="B1011" s="68" t="s">
        <v>38</v>
      </c>
      <c r="C1011" s="69" t="s">
        <v>86</v>
      </c>
      <c r="D1011" s="70" t="s">
        <v>40</v>
      </c>
      <c r="E1011" s="70" t="s">
        <v>975</v>
      </c>
      <c r="F1011" s="71" t="s">
        <v>90</v>
      </c>
      <c r="G1011" s="71">
        <v>1</v>
      </c>
      <c r="H1011" s="72">
        <f>IF(
                        C1011="INSUMO",
                                        IFERROR(
                                            IF(
                                                INDEX(
                                                    Insumos!C:C,
                                                    MATCH(
                                                        A1011&amp;B1011,
                                                        Insumos!I:I,
                                                        0)
                                                )="Material",
                                                INDEX(
                                                    Insumos!F:F,
                                                    MATCH(
                                                        A1011&amp;B1011,
                                                        Insumos!I:I,
                                                        0)
                                                ),
                                                0
                                            ),
                                            "Não encontrado"),
                                        IFERROR(
                                            INDEX(I:I,
                                                MATCH(
                                                    A1011&amp;B1011,AG:AG,
                                                    0)
                                            ),
                                            "Não encontrado")
                                    )</f>
        <v>0</v>
      </c>
      <c r="I1011" s="72">
        <f t="shared" ref="I1011:I1018" si="579">H1011*G1011/1</f>
        <v>0</v>
      </c>
      <c r="J1011" s="72">
        <f t="shared" ref="J1011:K1018" si="580">T1011 + N1011 + L1011 + X1011 + R1011 + P1011 + V1011</f>
        <v>0.28584579999999998</v>
      </c>
      <c r="K1011" s="72">
        <f t="shared" si="580"/>
        <v>0.28584579999999998</v>
      </c>
      <c r="L1011" s="72">
        <f>IF(
                        C1011="INSUMO",
                                        IFERROR(
                                            IF(
                                                INDEX(
                                                    Insumos!C:C,
                                                    MATCH(
                                                        A1011&amp;B1011,
                                                        Insumos!I:I,
                                                        0)
                                                )="Mao_obra",
                                                INDEX(
                                                    Insumos!F:F,
                                                    MATCH(
                                                        A1011&amp;B1011,
                                                        Insumos!I:I,
                                                        0)
                                                ),
                                                0
                                            ),
                                            "Não encontrado"),
                                        IFERROR(
                                            INDEX(M:M,
                                                MATCH(
                                                    A1011&amp;B1011,AG:AG,
                                                    0)
                                            ),
                                            "Não encontrado")
                                    )</f>
        <v>0.28584579999999998</v>
      </c>
      <c r="M1011" s="72">
        <f t="shared" ref="M1011:M1018" si="581">L1011*G1011/1</f>
        <v>0.28584579999999998</v>
      </c>
      <c r="N1011" s="72">
        <f>IF(
                        C1011="INSUMO",
                                        IFERROR(
                                            IF(
                                                INDEX(
                                                    Insumos!C:C,
                                                    MATCH(
                                                        A1011&amp;B1011,
                                                        Insumos!I:I,
                                                        0)
                                                )="Equipamento",
                                                INDEX(
                                                    Insumos!F:F,
                                                    MATCH(
                                                        A1011&amp;B1011,
                                                        Insumos!I:I,
                                                        0)
                                                ),
                                                0
                                            ),
                                            "Não encontrado"),
                                        IFERROR(
                                            INDEX(O:O,
                                                MATCH(
                                                    A1011&amp;B1011,AG:AG,
                                                    0)
                                            ),
                                            "Não encontrado")
                                    )</f>
        <v>0</v>
      </c>
      <c r="O1011" s="72">
        <f t="shared" ref="O1011:O1018" si="582">N1011*G1011/1</f>
        <v>0</v>
      </c>
      <c r="P1011" s="72">
        <f>IF(
                        C1011="INSUMO",
                                        IFERROR(
                                            IF(
                                                INDEX(
                                                    Insumos!C:C,
                                                    MATCH(
                                                        A1011&amp;B1011,
                                                        Insumos!I:I,
                                                        0)
                                                )="Transporte",
                                                INDEX(
                                                    Insumos!F:F,
                                                    MATCH(
                                                        A1011&amp;B1011,
                                                        Insumos!I:I,
                                                        0)
                                                ),
                                                0
                                            ),
                                            "Não encontrado"),
                                        IFERROR(
                                            INDEX(Q:Q,
                                                MATCH(
                                                    A1011&amp;B1011,AG:AG,
                                                    0)
                                            ),
                                            "Não encontrado")
                                    )</f>
        <v>0</v>
      </c>
      <c r="Q1011" s="72">
        <f t="shared" ref="Q1011:Q1018" si="583">P1011*G1011/1</f>
        <v>0</v>
      </c>
      <c r="R1011" s="72">
        <f>IF(
                        C1011="INSUMO",
                                        IFERROR(
                                            IF(
                                                INDEX(
                                                    Insumos!C:C,
                                                    MATCH(
                                                        A1011&amp;B1011,
                                                        Insumos!I:I,
                                                        0)
                                                )="Terceirizados",
                                                INDEX(
                                                    Insumos!F:F,
                                                    MATCH(
                                                        A1011&amp;B1011,
                                                        Insumos!I:I,
                                                        0)
                                                ),
                                                0
                                            ),
                                            "Não encontrado"),
                                        IFERROR(
                                            INDEX(S:S,
                                                MATCH(
                                                    A1011&amp;B1011,AG:AG,
                                                    0)
                                            ),
                                            "Não encontrado")
                                    )</f>
        <v>0</v>
      </c>
      <c r="S1011" s="72">
        <f t="shared" ref="S1011:S1018" si="584">R1011*G1011/1</f>
        <v>0</v>
      </c>
      <c r="T1011" s="72">
        <f>IF(
                        C1011="INSUMO",
                                        IFERROR(
                                            IF(
                                                INDEX(
                                                    Insumos!C:C,
                                                    MATCH(
                                                        A1011&amp;B1011,
                                                        Insumos!I:I,
                                                        0)
                                                )="Comissionamento",
                                                INDEX(
                                                    Insumos!F:F,
                                                    MATCH(
                                                        A1011&amp;B1011,
                                                        Insumos!I:I,
                                                        0)
                                                ),
                                                0
                                            ),
                                            "Não encontrado"),
                                        IFERROR(
                                            INDEX(U:U,
                                                MATCH(
                                                    A1011&amp;B1011,AG:AG,
                                                    0)
                                            ),
                                            "Não encontrado")
                                    )</f>
        <v>0</v>
      </c>
      <c r="U1011" s="72">
        <f t="shared" ref="U1011:U1018" si="585">T1011*G1011/1</f>
        <v>0</v>
      </c>
      <c r="V1011" s="72">
        <f>IF(
                        C1011="INSUMO",
                                        IFERROR(
                                            IF(
                                                INDEX(
                                                    Insumos!C:C,
                                                    MATCH(
                                                        A1011&amp;B1011,
                                                        Insumos!I:I,
                                                        0)
                                                )="Verba",
                                                INDEX(
                                                    Insumos!F:F,
                                                    MATCH(
                                                        A1011&amp;B1011,
                                                        Insumos!I:I,
                                                        0)
                                                ),
                                                0
                                            ),
                                            "Não encontrado"),
                                        IFERROR(
                                            INDEX(W:W,
                                                MATCH(
                                                    A1011&amp;B1011,AG:AG,
                                                    0)
                                            ),
                                            "Não encontrado")
                                    )</f>
        <v>0</v>
      </c>
      <c r="W1011" s="72">
        <f t="shared" ref="W1011:W1018" si="586">V1011*G1011/1</f>
        <v>0</v>
      </c>
      <c r="X1011" s="72">
        <f>IF(
                        C1011="INSUMO",
                                        IFERROR(
                                            IF(
                                                INDEX(
                                                    Insumos!C:C,
                                                    MATCH(
                                                        A1011&amp;B1011,
                                                        Insumos!I:I,
                                                        0)
                                                )="Outro",
                                                INDEX(
                                                    Insumos!F:F,
                                                    MATCH(
                                                        A1011&amp;B1011,
                                                        Insumos!I:I,
                                                        0)
                                                ),
                                                0
                                            ),
                                            "Não encontrado"),
                                        IFERROR(
                                            INDEX(Y:Y,
                                                MATCH(
                                                    A1011&amp;B1011,AG:AG,
                                                    0)
                                            ),
                                            "Não encontrado")
                                    )</f>
        <v>0</v>
      </c>
      <c r="Y1011" s="72">
        <f t="shared" ref="Y1011:Y1018" si="587">X1011*G1011/1</f>
        <v>0</v>
      </c>
      <c r="Z1011" s="72">
        <f>IF(
                            C1011="INSUMO",
                            IFERROR(
                                INDEX(
                                    Insumos!F:F,
                                    MATCH(
                                        A1011&amp;B1011,
                                        Insumos!I:I,
                                        0)
                                ),
                                "Não encontrado"),
                            IFERROR(
                                INDEX(AA:AA,
                                    MATCH(
                                        A1011&amp;B1011,AG:AG,
                                        0)
                                ),
                                "Não encontrado")
                        )</f>
        <v>0.28584579999999998</v>
      </c>
      <c r="AA1011" s="72">
        <f t="shared" ref="AA1011:AA1018" si="588">G1011*Z1011</f>
        <v>0.28584579999999998</v>
      </c>
      <c r="AB1011" s="73"/>
      <c r="AC1011" s="73"/>
      <c r="AD1011" s="70" t="s">
        <v>39</v>
      </c>
      <c r="AE1011" s="74"/>
      <c r="AF1011" s="74"/>
    </row>
    <row r="1012" spans="1:33" x14ac:dyDescent="0.25">
      <c r="A1012" s="138" t="s">
        <v>863</v>
      </c>
      <c r="B1012" s="60" t="s">
        <v>38</v>
      </c>
      <c r="C1012" s="61" t="s">
        <v>45</v>
      </c>
      <c r="D1012" s="62" t="s">
        <v>40</v>
      </c>
      <c r="E1012" s="62" t="s">
        <v>864</v>
      </c>
      <c r="F1012" s="63" t="s">
        <v>90</v>
      </c>
      <c r="G1012" s="63">
        <v>1</v>
      </c>
      <c r="H1012" s="64">
        <f>IF(
                        C1012="INSUMO",
                                        IFERROR(
                                            IF(
                                                INDEX(
                                                    Insumos!C:C,
                                                    MATCH(
                                                        A1012&amp;B1012,
                                                        Insumos!I:I,
                                                        0)
                                                )="Material",
                                                INDEX(
                                                    Insumos!F:F,
                                                    MATCH(
                                                        A1012&amp;B1012,
                                                        Insumos!I:I,
                                                        0)
                                                ),
                                                0
                                            ),
                                            "Não encontrado"),
                                        IFERROR(
                                            INDEX(I:I,
                                                MATCH(
                                                    A1012&amp;B1012,AG:AG,
                                                    0)
                                            ),
                                            "Não encontrado")
                                    )</f>
        <v>0</v>
      </c>
      <c r="I1012" s="64">
        <f t="shared" si="579"/>
        <v>0</v>
      </c>
      <c r="J1012" s="64">
        <f t="shared" si="580"/>
        <v>1.55</v>
      </c>
      <c r="K1012" s="64">
        <f t="shared" si="580"/>
        <v>1.55</v>
      </c>
      <c r="L1012" s="64">
        <f>IF(
                        C1012="INSUMO",
                                        IFERROR(
                                            IF(
                                                INDEX(
                                                    Insumos!C:C,
                                                    MATCH(
                                                        A1012&amp;B1012,
                                                        Insumos!I:I,
                                                        0)
                                                )="Mao_obra",
                                                INDEX(
                                                    Insumos!F:F,
                                                    MATCH(
                                                        A1012&amp;B1012,
                                                        Insumos!I:I,
                                                        0)
                                                ),
                                                0
                                            ),
                                            "Não encontrado"),
                                        IFERROR(
                                            INDEX(M:M,
                                                MATCH(
                                                    A1012&amp;B1012,AG:AG,
                                                    0)
                                            ),
                                            "Não encontrado")
                                    )</f>
        <v>0</v>
      </c>
      <c r="M1012" s="64">
        <f t="shared" si="581"/>
        <v>0</v>
      </c>
      <c r="N1012" s="64">
        <f>IF(
                        C1012="INSUMO",
                                        IFERROR(
                                            IF(
                                                INDEX(
                                                    Insumos!C:C,
                                                    MATCH(
                                                        A1012&amp;B1012,
                                                        Insumos!I:I,
                                                        0)
                                                )="Equipamento",
                                                INDEX(
                                                    Insumos!F:F,
                                                    MATCH(
                                                        A1012&amp;B1012,
                                                        Insumos!I:I,
                                                        0)
                                                ),
                                                0
                                            ),
                                            "Não encontrado"),
                                        IFERROR(
                                            INDEX(O:O,
                                                MATCH(
                                                    A1012&amp;B1012,AG:AG,
                                                    0)
                                            ),
                                            "Não encontrado")
                                    )</f>
        <v>0</v>
      </c>
      <c r="O1012" s="64">
        <f t="shared" si="582"/>
        <v>0</v>
      </c>
      <c r="P1012" s="64">
        <f>IF(
                        C1012="INSUMO",
                                        IFERROR(
                                            IF(
                                                INDEX(
                                                    Insumos!C:C,
                                                    MATCH(
                                                        A1012&amp;B1012,
                                                        Insumos!I:I,
                                                        0)
                                                )="Transporte",
                                                INDEX(
                                                    Insumos!F:F,
                                                    MATCH(
                                                        A1012&amp;B1012,
                                                        Insumos!I:I,
                                                        0)
                                                ),
                                                0
                                            ),
                                            "Não encontrado"),
                                        IFERROR(
                                            INDEX(Q:Q,
                                                MATCH(
                                                    A1012&amp;B1012,AG:AG,
                                                    0)
                                            ),
                                            "Não encontrado")
                                    )</f>
        <v>0</v>
      </c>
      <c r="Q1012" s="64">
        <f t="shared" si="583"/>
        <v>0</v>
      </c>
      <c r="R1012" s="64">
        <f>IF(
                        C1012="INSUMO",
                                        IFERROR(
                                            IF(
                                                INDEX(
                                                    Insumos!C:C,
                                                    MATCH(
                                                        A1012&amp;B1012,
                                                        Insumos!I:I,
                                                        0)
                                                )="Terceirizados",
                                                INDEX(
                                                    Insumos!F:F,
                                                    MATCH(
                                                        A1012&amp;B1012,
                                                        Insumos!I:I,
                                                        0)
                                                ),
                                                0
                                            ),
                                            "Não encontrado"),
                                        IFERROR(
                                            INDEX(S:S,
                                                MATCH(
                                                    A1012&amp;B1012,AG:AG,
                                                    0)
                                            ),
                                            "Não encontrado")
                                    )</f>
        <v>0</v>
      </c>
      <c r="S1012" s="64">
        <f t="shared" si="584"/>
        <v>0</v>
      </c>
      <c r="T1012" s="64">
        <f>IF(
                        C1012="INSUMO",
                                        IFERROR(
                                            IF(
                                                INDEX(
                                                    Insumos!C:C,
                                                    MATCH(
                                                        A1012&amp;B1012,
                                                        Insumos!I:I,
                                                        0)
                                                )="Comissionamento",
                                                INDEX(
                                                    Insumos!F:F,
                                                    MATCH(
                                                        A1012&amp;B1012,
                                                        Insumos!I:I,
                                                        0)
                                                ),
                                                0
                                            ),
                                            "Não encontrado"),
                                        IFERROR(
                                            INDEX(U:U,
                                                MATCH(
                                                    A1012&amp;B1012,AG:AG,
                                                    0)
                                            ),
                                            "Não encontrado")
                                    )</f>
        <v>0</v>
      </c>
      <c r="U1012" s="64">
        <f t="shared" si="585"/>
        <v>0</v>
      </c>
      <c r="V1012" s="64">
        <f>IF(
                        C1012="INSUMO",
                                        IFERROR(
                                            IF(
                                                INDEX(
                                                    Insumos!C:C,
                                                    MATCH(
                                                        A1012&amp;B1012,
                                                        Insumos!I:I,
                                                        0)
                                                )="Verba",
                                                INDEX(
                                                    Insumos!F:F,
                                                    MATCH(
                                                        A1012&amp;B1012,
                                                        Insumos!I:I,
                                                        0)
                                                ),
                                                0
                                            ),
                                            "Não encontrado"),
                                        IFERROR(
                                            INDEX(W:W,
                                                MATCH(
                                                    A1012&amp;B1012,AG:AG,
                                                    0)
                                            ),
                                            "Não encontrado")
                                    )</f>
        <v>0</v>
      </c>
      <c r="W1012" s="64">
        <f t="shared" si="586"/>
        <v>0</v>
      </c>
      <c r="X1012" s="64">
        <f>IF(
                        C1012="INSUMO",
                                        IFERROR(
                                            IF(
                                                INDEX(
                                                    Insumos!C:C,
                                                    MATCH(
                                                        A1012&amp;B1012,
                                                        Insumos!I:I,
                                                        0)
                                                )="Outro",
                                                INDEX(
                                                    Insumos!F:F,
                                                    MATCH(
                                                        A1012&amp;B1012,
                                                        Insumos!I:I,
                                                        0)
                                                ),
                                                0
                                            ),
                                            "Não encontrado"),
                                        IFERROR(
                                            INDEX(Y:Y,
                                                MATCH(
                                                    A1012&amp;B1012,AG:AG,
                                                    0)
                                            ),
                                            "Não encontrado")
                                    )</f>
        <v>1.55</v>
      </c>
      <c r="Y1012" s="64">
        <f t="shared" si="587"/>
        <v>1.55</v>
      </c>
      <c r="Z1012" s="64">
        <f>IF(
                            C1012="INSUMO",
                            IFERROR(
                                INDEX(
                                    Insumos!F:F,
                                    MATCH(
                                        A1012&amp;B1012,
                                        Insumos!I:I,
                                        0)
                                ),
                                "Não encontrado"),
                            IFERROR(
                                INDEX(AA:AA,
                                    MATCH(
                                        A1012&amp;B1012,AG:AG,
                                        0)
                                ),
                                "Não encontrado")
                        )</f>
        <v>1.55</v>
      </c>
      <c r="AA1012" s="64">
        <f t="shared" si="588"/>
        <v>1.55</v>
      </c>
      <c r="AB1012" s="65"/>
      <c r="AC1012" s="65"/>
      <c r="AD1012" s="62" t="s">
        <v>39</v>
      </c>
      <c r="AE1012" s="66"/>
      <c r="AF1012" s="66"/>
    </row>
    <row r="1013" spans="1:33" x14ac:dyDescent="0.25">
      <c r="A1013" s="137" t="s">
        <v>865</v>
      </c>
      <c r="B1013" s="68" t="s">
        <v>38</v>
      </c>
      <c r="C1013" s="69" t="s">
        <v>45</v>
      </c>
      <c r="D1013" s="70" t="s">
        <v>40</v>
      </c>
      <c r="E1013" s="70" t="s">
        <v>866</v>
      </c>
      <c r="F1013" s="71" t="s">
        <v>90</v>
      </c>
      <c r="G1013" s="71">
        <v>1</v>
      </c>
      <c r="H1013" s="72">
        <f>IF(
                        C1013="INSUMO",
                                        IFERROR(
                                            IF(
                                                INDEX(
                                                    Insumos!C:C,
                                                    MATCH(
                                                        A1013&amp;B1013,
                                                        Insumos!I:I,
                                                        0)
                                                )="Material",
                                                INDEX(
                                                    Insumos!F:F,
                                                    MATCH(
                                                        A1013&amp;B1013,
                                                        Insumos!I:I,
                                                        0)
                                                ),
                                                0
                                            ),
                                            "Não encontrado"),
                                        IFERROR(
                                            INDEX(I:I,
                                                MATCH(
                                                    A1013&amp;B1013,AG:AG,
                                                    0)
                                            ),
                                            "Não encontrado")
                                    )</f>
        <v>0</v>
      </c>
      <c r="I1013" s="72">
        <f t="shared" si="579"/>
        <v>0</v>
      </c>
      <c r="J1013" s="72">
        <f t="shared" si="580"/>
        <v>0.72</v>
      </c>
      <c r="K1013" s="72">
        <f t="shared" si="580"/>
        <v>0.72</v>
      </c>
      <c r="L1013" s="72">
        <f>IF(
                        C1013="INSUMO",
                                        IFERROR(
                                            IF(
                                                INDEX(
                                                    Insumos!C:C,
                                                    MATCH(
                                                        A1013&amp;B1013,
                                                        Insumos!I:I,
                                                        0)
                                                )="Mao_obra",
                                                INDEX(
                                                    Insumos!F:F,
                                                    MATCH(
                                                        A1013&amp;B1013,
                                                        Insumos!I:I,
                                                        0)
                                                ),
                                                0
                                            ),
                                            "Não encontrado"),
                                        IFERROR(
                                            INDEX(M:M,
                                                MATCH(
                                                    A1013&amp;B1013,AG:AG,
                                                    0)
                                            ),
                                            "Não encontrado")
                                    )</f>
        <v>0</v>
      </c>
      <c r="M1013" s="72">
        <f t="shared" si="581"/>
        <v>0</v>
      </c>
      <c r="N1013" s="72">
        <f>IF(
                        C1013="INSUMO",
                                        IFERROR(
                                            IF(
                                                INDEX(
                                                    Insumos!C:C,
                                                    MATCH(
                                                        A1013&amp;B1013,
                                                        Insumos!I:I,
                                                        0)
                                                )="Equipamento",
                                                INDEX(
                                                    Insumos!F:F,
                                                    MATCH(
                                                        A1013&amp;B1013,
                                                        Insumos!I:I,
                                                        0)
                                                ),
                                                0
                                            ),
                                            "Não encontrado"),
                                        IFERROR(
                                            INDEX(O:O,
                                                MATCH(
                                                    A1013&amp;B1013,AG:AG,
                                                    0)
                                            ),
                                            "Não encontrado")
                                    )</f>
        <v>0</v>
      </c>
      <c r="O1013" s="72">
        <f t="shared" si="582"/>
        <v>0</v>
      </c>
      <c r="P1013" s="72">
        <f>IF(
                        C1013="INSUMO",
                                        IFERROR(
                                            IF(
                                                INDEX(
                                                    Insumos!C:C,
                                                    MATCH(
                                                        A1013&amp;B1013,
                                                        Insumos!I:I,
                                                        0)
                                                )="Transporte",
                                                INDEX(
                                                    Insumos!F:F,
                                                    MATCH(
                                                        A1013&amp;B1013,
                                                        Insumos!I:I,
                                                        0)
                                                ),
                                                0
                                            ),
                                            "Não encontrado"),
                                        IFERROR(
                                            INDEX(Q:Q,
                                                MATCH(
                                                    A1013&amp;B1013,AG:AG,
                                                    0)
                                            ),
                                            "Não encontrado")
                                    )</f>
        <v>0</v>
      </c>
      <c r="Q1013" s="72">
        <f t="shared" si="583"/>
        <v>0</v>
      </c>
      <c r="R1013" s="72">
        <f>IF(
                        C1013="INSUMO",
                                        IFERROR(
                                            IF(
                                                INDEX(
                                                    Insumos!C:C,
                                                    MATCH(
                                                        A1013&amp;B1013,
                                                        Insumos!I:I,
                                                        0)
                                                )="Terceirizados",
                                                INDEX(
                                                    Insumos!F:F,
                                                    MATCH(
                                                        A1013&amp;B1013,
                                                        Insumos!I:I,
                                                        0)
                                                ),
                                                0
                                            ),
                                            "Não encontrado"),
                                        IFERROR(
                                            INDEX(S:S,
                                                MATCH(
                                                    A1013&amp;B1013,AG:AG,
                                                    0)
                                            ),
                                            "Não encontrado")
                                    )</f>
        <v>0</v>
      </c>
      <c r="S1013" s="72">
        <f t="shared" si="584"/>
        <v>0</v>
      </c>
      <c r="T1013" s="72">
        <f>IF(
                        C1013="INSUMO",
                                        IFERROR(
                                            IF(
                                                INDEX(
                                                    Insumos!C:C,
                                                    MATCH(
                                                        A1013&amp;B1013,
                                                        Insumos!I:I,
                                                        0)
                                                )="Comissionamento",
                                                INDEX(
                                                    Insumos!F:F,
                                                    MATCH(
                                                        A1013&amp;B1013,
                                                        Insumos!I:I,
                                                        0)
                                                ),
                                                0
                                            ),
                                            "Não encontrado"),
                                        IFERROR(
                                            INDEX(U:U,
                                                MATCH(
                                                    A1013&amp;B1013,AG:AG,
                                                    0)
                                            ),
                                            "Não encontrado")
                                    )</f>
        <v>0</v>
      </c>
      <c r="U1013" s="72">
        <f t="shared" si="585"/>
        <v>0</v>
      </c>
      <c r="V1013" s="72">
        <f>IF(
                        C1013="INSUMO",
                                        IFERROR(
                                            IF(
                                                INDEX(
                                                    Insumos!C:C,
                                                    MATCH(
                                                        A1013&amp;B1013,
                                                        Insumos!I:I,
                                                        0)
                                                )="Verba",
                                                INDEX(
                                                    Insumos!F:F,
                                                    MATCH(
                                                        A1013&amp;B1013,
                                                        Insumos!I:I,
                                                        0)
                                                ),
                                                0
                                            ),
                                            "Não encontrado"),
                                        IFERROR(
                                            INDEX(W:W,
                                                MATCH(
                                                    A1013&amp;B1013,AG:AG,
                                                    0)
                                            ),
                                            "Não encontrado")
                                    )</f>
        <v>0</v>
      </c>
      <c r="W1013" s="72">
        <f t="shared" si="586"/>
        <v>0</v>
      </c>
      <c r="X1013" s="72">
        <f>IF(
                        C1013="INSUMO",
                                        IFERROR(
                                            IF(
                                                INDEX(
                                                    Insumos!C:C,
                                                    MATCH(
                                                        A1013&amp;B1013,
                                                        Insumos!I:I,
                                                        0)
                                                )="Outro",
                                                INDEX(
                                                    Insumos!F:F,
                                                    MATCH(
                                                        A1013&amp;B1013,
                                                        Insumos!I:I,
                                                        0)
                                                ),
                                                0
                                            ),
                                            "Não encontrado"),
                                        IFERROR(
                                            INDEX(Y:Y,
                                                MATCH(
                                                    A1013&amp;B1013,AG:AG,
                                                    0)
                                            ),
                                            "Não encontrado")
                                    )</f>
        <v>0.72</v>
      </c>
      <c r="Y1013" s="72">
        <f t="shared" si="587"/>
        <v>0.72</v>
      </c>
      <c r="Z1013" s="72">
        <f>IF(
                            C1013="INSUMO",
                            IFERROR(
                                INDEX(
                                    Insumos!F:F,
                                    MATCH(
                                        A1013&amp;B1013,
                                        Insumos!I:I,
                                        0)
                                ),
                                "Não encontrado"),
                            IFERROR(
                                INDEX(AA:AA,
                                    MATCH(
                                        A1013&amp;B1013,AG:AG,
                                        0)
                                ),
                                "Não encontrado")
                        )</f>
        <v>0.72</v>
      </c>
      <c r="AA1013" s="72">
        <f t="shared" si="588"/>
        <v>0.72</v>
      </c>
      <c r="AB1013" s="73"/>
      <c r="AC1013" s="73"/>
      <c r="AD1013" s="70" t="s">
        <v>39</v>
      </c>
      <c r="AE1013" s="74"/>
      <c r="AF1013" s="74"/>
    </row>
    <row r="1014" spans="1:33" x14ac:dyDescent="0.25">
      <c r="A1014" s="138" t="s">
        <v>801</v>
      </c>
      <c r="B1014" s="60" t="s">
        <v>38</v>
      </c>
      <c r="C1014" s="61" t="s">
        <v>45</v>
      </c>
      <c r="D1014" s="62" t="s">
        <v>40</v>
      </c>
      <c r="E1014" s="62" t="s">
        <v>802</v>
      </c>
      <c r="F1014" s="63" t="s">
        <v>90</v>
      </c>
      <c r="G1014" s="63">
        <v>1</v>
      </c>
      <c r="H1014" s="64">
        <f>IF(
                        C1014="INSUMO",
                                        IFERROR(
                                            IF(
                                                INDEX(
                                                    Insumos!C:C,
                                                    MATCH(
                                                        A1014&amp;B1014,
                                                        Insumos!I:I,
                                                        0)
                                                )="Material",
                                                INDEX(
                                                    Insumos!F:F,
                                                    MATCH(
                                                        A1014&amp;B1014,
                                                        Insumos!I:I,
                                                        0)
                                                ),
                                                0
                                            ),
                                            "Não encontrado"),
                                        IFERROR(
                                            INDEX(I:I,
                                                MATCH(
                                                    A1014&amp;B1014,AG:AG,
                                                    0)
                                            ),
                                            "Não encontrado")
                                    )</f>
        <v>0</v>
      </c>
      <c r="I1014" s="64">
        <f t="shared" si="579"/>
        <v>0</v>
      </c>
      <c r="J1014" s="64">
        <f t="shared" si="580"/>
        <v>0.11</v>
      </c>
      <c r="K1014" s="64">
        <f t="shared" si="580"/>
        <v>0.11</v>
      </c>
      <c r="L1014" s="64">
        <f>IF(
                        C1014="INSUMO",
                                        IFERROR(
                                            IF(
                                                INDEX(
                                                    Insumos!C:C,
                                                    MATCH(
                                                        A1014&amp;B1014,
                                                        Insumos!I:I,
                                                        0)
                                                )="Mao_obra",
                                                INDEX(
                                                    Insumos!F:F,
                                                    MATCH(
                                                        A1014&amp;B1014,
                                                        Insumos!I:I,
                                                        0)
                                                ),
                                                0
                                            ),
                                            "Não encontrado"),
                                        IFERROR(
                                            INDEX(M:M,
                                                MATCH(
                                                    A1014&amp;B1014,AG:AG,
                                                    0)
                                            ),
                                            "Não encontrado")
                                    )</f>
        <v>0</v>
      </c>
      <c r="M1014" s="64">
        <f t="shared" si="581"/>
        <v>0</v>
      </c>
      <c r="N1014" s="64">
        <f>IF(
                        C1014="INSUMO",
                                        IFERROR(
                                            IF(
                                                INDEX(
                                                    Insumos!C:C,
                                                    MATCH(
                                                        A1014&amp;B1014,
                                                        Insumos!I:I,
                                                        0)
                                                )="Equipamento",
                                                INDEX(
                                                    Insumos!F:F,
                                                    MATCH(
                                                        A1014&amp;B1014,
                                                        Insumos!I:I,
                                                        0)
                                                ),
                                                0
                                            ),
                                            "Não encontrado"),
                                        IFERROR(
                                            INDEX(O:O,
                                                MATCH(
                                                    A1014&amp;B1014,AG:AG,
                                                    0)
                                            ),
                                            "Não encontrado")
                                    )</f>
        <v>0</v>
      </c>
      <c r="O1014" s="64">
        <f t="shared" si="582"/>
        <v>0</v>
      </c>
      <c r="P1014" s="64">
        <f>IF(
                        C1014="INSUMO",
                                        IFERROR(
                                            IF(
                                                INDEX(
                                                    Insumos!C:C,
                                                    MATCH(
                                                        A1014&amp;B1014,
                                                        Insumos!I:I,
                                                        0)
                                                )="Transporte",
                                                INDEX(
                                                    Insumos!F:F,
                                                    MATCH(
                                                        A1014&amp;B1014,
                                                        Insumos!I:I,
                                                        0)
                                                ),
                                                0
                                            ),
                                            "Não encontrado"),
                                        IFERROR(
                                            INDEX(Q:Q,
                                                MATCH(
                                                    A1014&amp;B1014,AG:AG,
                                                    0)
                                            ),
                                            "Não encontrado")
                                    )</f>
        <v>0</v>
      </c>
      <c r="Q1014" s="64">
        <f t="shared" si="583"/>
        <v>0</v>
      </c>
      <c r="R1014" s="64">
        <f>IF(
                        C1014="INSUMO",
                                        IFERROR(
                                            IF(
                                                INDEX(
                                                    Insumos!C:C,
                                                    MATCH(
                                                        A1014&amp;B1014,
                                                        Insumos!I:I,
                                                        0)
                                                )="Terceirizados",
                                                INDEX(
                                                    Insumos!F:F,
                                                    MATCH(
                                                        A1014&amp;B1014,
                                                        Insumos!I:I,
                                                        0)
                                                ),
                                                0
                                            ),
                                            "Não encontrado"),
                                        IFERROR(
                                            INDEX(S:S,
                                                MATCH(
                                                    A1014&amp;B1014,AG:AG,
                                                    0)
                                            ),
                                            "Não encontrado")
                                    )</f>
        <v>0</v>
      </c>
      <c r="S1014" s="64">
        <f t="shared" si="584"/>
        <v>0</v>
      </c>
      <c r="T1014" s="64">
        <f>IF(
                        C1014="INSUMO",
                                        IFERROR(
                                            IF(
                                                INDEX(
                                                    Insumos!C:C,
                                                    MATCH(
                                                        A1014&amp;B1014,
                                                        Insumos!I:I,
                                                        0)
                                                )="Comissionamento",
                                                INDEX(
                                                    Insumos!F:F,
                                                    MATCH(
                                                        A1014&amp;B1014,
                                                        Insumos!I:I,
                                                        0)
                                                ),
                                                0
                                            ),
                                            "Não encontrado"),
                                        IFERROR(
                                            INDEX(U:U,
                                                MATCH(
                                                    A1014&amp;B1014,AG:AG,
                                                    0)
                                            ),
                                            "Não encontrado")
                                    )</f>
        <v>0</v>
      </c>
      <c r="U1014" s="64">
        <f t="shared" si="585"/>
        <v>0</v>
      </c>
      <c r="V1014" s="64">
        <f>IF(
                        C1014="INSUMO",
                                        IFERROR(
                                            IF(
                                                INDEX(
                                                    Insumos!C:C,
                                                    MATCH(
                                                        A1014&amp;B1014,
                                                        Insumos!I:I,
                                                        0)
                                                )="Verba",
                                                INDEX(
                                                    Insumos!F:F,
                                                    MATCH(
                                                        A1014&amp;B1014,
                                                        Insumos!I:I,
                                                        0)
                                                ),
                                                0
                                            ),
                                            "Não encontrado"),
                                        IFERROR(
                                            INDEX(W:W,
                                                MATCH(
                                                    A1014&amp;B1014,AG:AG,
                                                    0)
                                            ),
                                            "Não encontrado")
                                    )</f>
        <v>0</v>
      </c>
      <c r="W1014" s="64">
        <f t="shared" si="586"/>
        <v>0</v>
      </c>
      <c r="X1014" s="64">
        <f>IF(
                        C1014="INSUMO",
                                        IFERROR(
                                            IF(
                                                INDEX(
                                                    Insumos!C:C,
                                                    MATCH(
                                                        A1014&amp;B1014,
                                                        Insumos!I:I,
                                                        0)
                                                )="Outro",
                                                INDEX(
                                                    Insumos!F:F,
                                                    MATCH(
                                                        A1014&amp;B1014,
                                                        Insumos!I:I,
                                                        0)
                                                ),
                                                0
                                            ),
                                            "Não encontrado"),
                                        IFERROR(
                                            INDEX(Y:Y,
                                                MATCH(
                                                    A1014&amp;B1014,AG:AG,
                                                    0)
                                            ),
                                            "Não encontrado")
                                    )</f>
        <v>0.11</v>
      </c>
      <c r="Y1014" s="64">
        <f t="shared" si="587"/>
        <v>0.11</v>
      </c>
      <c r="Z1014" s="64">
        <f>IF(
                            C1014="INSUMO",
                            IFERROR(
                                INDEX(
                                    Insumos!F:F,
                                    MATCH(
                                        A1014&amp;B1014,
                                        Insumos!I:I,
                                        0)
                                ),
                                "Não encontrado"),
                            IFERROR(
                                INDEX(AA:AA,
                                    MATCH(
                                        A1014&amp;B1014,AG:AG,
                                        0)
                                ),
                                "Não encontrado")
                        )</f>
        <v>0.11</v>
      </c>
      <c r="AA1014" s="64">
        <f t="shared" si="588"/>
        <v>0.11</v>
      </c>
      <c r="AB1014" s="65"/>
      <c r="AC1014" s="65"/>
      <c r="AD1014" s="62" t="s">
        <v>39</v>
      </c>
      <c r="AE1014" s="66"/>
      <c r="AF1014" s="66"/>
    </row>
    <row r="1015" spans="1:33" x14ac:dyDescent="0.25">
      <c r="A1015" s="137" t="s">
        <v>803</v>
      </c>
      <c r="B1015" s="68" t="s">
        <v>38</v>
      </c>
      <c r="C1015" s="69" t="s">
        <v>45</v>
      </c>
      <c r="D1015" s="70" t="s">
        <v>40</v>
      </c>
      <c r="E1015" s="70" t="s">
        <v>804</v>
      </c>
      <c r="F1015" s="71" t="s">
        <v>90</v>
      </c>
      <c r="G1015" s="71">
        <v>1</v>
      </c>
      <c r="H1015" s="72">
        <f>IF(
                        C1015="INSUMO",
                                        IFERROR(
                                            IF(
                                                INDEX(
                                                    Insumos!C:C,
                                                    MATCH(
                                                        A1015&amp;B1015,
                                                        Insumos!I:I,
                                                        0)
                                                )="Material",
                                                INDEX(
                                                    Insumos!F:F,
                                                    MATCH(
                                                        A1015&amp;B1015,
                                                        Insumos!I:I,
                                                        0)
                                                ),
                                                0
                                            ),
                                            "Não encontrado"),
                                        IFERROR(
                                            INDEX(I:I,
                                                MATCH(
                                                    A1015&amp;B1015,AG:AG,
                                                    0)
                                            ),
                                            "Não encontrado")
                                    )</f>
        <v>0</v>
      </c>
      <c r="I1015" s="72">
        <f t="shared" si="579"/>
        <v>0</v>
      </c>
      <c r="J1015" s="72">
        <f t="shared" si="580"/>
        <v>1.65</v>
      </c>
      <c r="K1015" s="72">
        <f t="shared" si="580"/>
        <v>1.65</v>
      </c>
      <c r="L1015" s="72">
        <f>IF(
                        C1015="INSUMO",
                                        IFERROR(
                                            IF(
                                                INDEX(
                                                    Insumos!C:C,
                                                    MATCH(
                                                        A1015&amp;B1015,
                                                        Insumos!I:I,
                                                        0)
                                                )="Mao_obra",
                                                INDEX(
                                                    Insumos!F:F,
                                                    MATCH(
                                                        A1015&amp;B1015,
                                                        Insumos!I:I,
                                                        0)
                                                ),
                                                0
                                            ),
                                            "Não encontrado"),
                                        IFERROR(
                                            INDEX(M:M,
                                                MATCH(
                                                    A1015&amp;B1015,AG:AG,
                                                    0)
                                            ),
                                            "Não encontrado")
                                    )</f>
        <v>0</v>
      </c>
      <c r="M1015" s="72">
        <f t="shared" si="581"/>
        <v>0</v>
      </c>
      <c r="N1015" s="72">
        <f>IF(
                        C1015="INSUMO",
                                        IFERROR(
                                            IF(
                                                INDEX(
                                                    Insumos!C:C,
                                                    MATCH(
                                                        A1015&amp;B1015,
                                                        Insumos!I:I,
                                                        0)
                                                )="Equipamento",
                                                INDEX(
                                                    Insumos!F:F,
                                                    MATCH(
                                                        A1015&amp;B1015,
                                                        Insumos!I:I,
                                                        0)
                                                ),
                                                0
                                            ),
                                            "Não encontrado"),
                                        IFERROR(
                                            INDEX(O:O,
                                                MATCH(
                                                    A1015&amp;B1015,AG:AG,
                                                    0)
                                            ),
                                            "Não encontrado")
                                    )</f>
        <v>0</v>
      </c>
      <c r="O1015" s="72">
        <f t="shared" si="582"/>
        <v>0</v>
      </c>
      <c r="P1015" s="72">
        <f>IF(
                        C1015="INSUMO",
                                        IFERROR(
                                            IF(
                                                INDEX(
                                                    Insumos!C:C,
                                                    MATCH(
                                                        A1015&amp;B1015,
                                                        Insumos!I:I,
                                                        0)
                                                )="Transporte",
                                                INDEX(
                                                    Insumos!F:F,
                                                    MATCH(
                                                        A1015&amp;B1015,
                                                        Insumos!I:I,
                                                        0)
                                                ),
                                                0
                                            ),
                                            "Não encontrado"),
                                        IFERROR(
                                            INDEX(Q:Q,
                                                MATCH(
                                                    A1015&amp;B1015,AG:AG,
                                                    0)
                                            ),
                                            "Não encontrado")
                                    )</f>
        <v>0</v>
      </c>
      <c r="Q1015" s="72">
        <f t="shared" si="583"/>
        <v>0</v>
      </c>
      <c r="R1015" s="72">
        <f>IF(
                        C1015="INSUMO",
                                        IFERROR(
                                            IF(
                                                INDEX(
                                                    Insumos!C:C,
                                                    MATCH(
                                                        A1015&amp;B1015,
                                                        Insumos!I:I,
                                                        0)
                                                )="Terceirizados",
                                                INDEX(
                                                    Insumos!F:F,
                                                    MATCH(
                                                        A1015&amp;B1015,
                                                        Insumos!I:I,
                                                        0)
                                                ),
                                                0
                                            ),
                                            "Não encontrado"),
                                        IFERROR(
                                            INDEX(S:S,
                                                MATCH(
                                                    A1015&amp;B1015,AG:AG,
                                                    0)
                                            ),
                                            "Não encontrado")
                                    )</f>
        <v>0</v>
      </c>
      <c r="S1015" s="72">
        <f t="shared" si="584"/>
        <v>0</v>
      </c>
      <c r="T1015" s="72">
        <f>IF(
                        C1015="INSUMO",
                                        IFERROR(
                                            IF(
                                                INDEX(
                                                    Insumos!C:C,
                                                    MATCH(
                                                        A1015&amp;B1015,
                                                        Insumos!I:I,
                                                        0)
                                                )="Comissionamento",
                                                INDEX(
                                                    Insumos!F:F,
                                                    MATCH(
                                                        A1015&amp;B1015,
                                                        Insumos!I:I,
                                                        0)
                                                ),
                                                0
                                            ),
                                            "Não encontrado"),
                                        IFERROR(
                                            INDEX(U:U,
                                                MATCH(
                                                    A1015&amp;B1015,AG:AG,
                                                    0)
                                            ),
                                            "Não encontrado")
                                    )</f>
        <v>0</v>
      </c>
      <c r="U1015" s="72">
        <f t="shared" si="585"/>
        <v>0</v>
      </c>
      <c r="V1015" s="72">
        <f>IF(
                        C1015="INSUMO",
                                        IFERROR(
                                            IF(
                                                INDEX(
                                                    Insumos!C:C,
                                                    MATCH(
                                                        A1015&amp;B1015,
                                                        Insumos!I:I,
                                                        0)
                                                )="Verba",
                                                INDEX(
                                                    Insumos!F:F,
                                                    MATCH(
                                                        A1015&amp;B1015,
                                                        Insumos!I:I,
                                                        0)
                                                ),
                                                0
                                            ),
                                            "Não encontrado"),
                                        IFERROR(
                                            INDEX(W:W,
                                                MATCH(
                                                    A1015&amp;B1015,AG:AG,
                                                    0)
                                            ),
                                            "Não encontrado")
                                    )</f>
        <v>0</v>
      </c>
      <c r="W1015" s="72">
        <f t="shared" si="586"/>
        <v>0</v>
      </c>
      <c r="X1015" s="72">
        <f>IF(
                        C1015="INSUMO",
                                        IFERROR(
                                            IF(
                                                INDEX(
                                                    Insumos!C:C,
                                                    MATCH(
                                                        A1015&amp;B1015,
                                                        Insumos!I:I,
                                                        0)
                                                )="Outro",
                                                INDEX(
                                                    Insumos!F:F,
                                                    MATCH(
                                                        A1015&amp;B1015,
                                                        Insumos!I:I,
                                                        0)
                                                ),
                                                0
                                            ),
                                            "Não encontrado"),
                                        IFERROR(
                                            INDEX(Y:Y,
                                                MATCH(
                                                    A1015&amp;B1015,AG:AG,
                                                    0)
                                            ),
                                            "Não encontrado")
                                    )</f>
        <v>1.65</v>
      </c>
      <c r="Y1015" s="72">
        <f t="shared" si="587"/>
        <v>1.65</v>
      </c>
      <c r="Z1015" s="72">
        <f>IF(
                            C1015="INSUMO",
                            IFERROR(
                                INDEX(
                                    Insumos!F:F,
                                    MATCH(
                                        A1015&amp;B1015,
                                        Insumos!I:I,
                                        0)
                                ),
                                "Não encontrado"),
                            IFERROR(
                                INDEX(AA:AA,
                                    MATCH(
                                        A1015&amp;B1015,AG:AG,
                                        0)
                                ),
                                "Não encontrado")
                        )</f>
        <v>1.65</v>
      </c>
      <c r="AA1015" s="72">
        <f t="shared" si="588"/>
        <v>1.65</v>
      </c>
      <c r="AB1015" s="73"/>
      <c r="AC1015" s="73"/>
      <c r="AD1015" s="70" t="s">
        <v>39</v>
      </c>
      <c r="AE1015" s="74"/>
      <c r="AF1015" s="74"/>
    </row>
    <row r="1016" spans="1:33" x14ac:dyDescent="0.25">
      <c r="A1016" s="138" t="s">
        <v>805</v>
      </c>
      <c r="B1016" s="60" t="s">
        <v>38</v>
      </c>
      <c r="C1016" s="61" t="s">
        <v>45</v>
      </c>
      <c r="D1016" s="62" t="s">
        <v>40</v>
      </c>
      <c r="E1016" s="62" t="s">
        <v>806</v>
      </c>
      <c r="F1016" s="63" t="s">
        <v>90</v>
      </c>
      <c r="G1016" s="63">
        <v>1</v>
      </c>
      <c r="H1016" s="64">
        <f>IF(
                        C1016="INSUMO",
                                        IFERROR(
                                            IF(
                                                INDEX(
                                                    Insumos!C:C,
                                                    MATCH(
                                                        A1016&amp;B1016,
                                                        Insumos!I:I,
                                                        0)
                                                )="Material",
                                                INDEX(
                                                    Insumos!F:F,
                                                    MATCH(
                                                        A1016&amp;B1016,
                                                        Insumos!I:I,
                                                        0)
                                                ),
                                                0
                                            ),
                                            "Não encontrado"),
                                        IFERROR(
                                            INDEX(I:I,
                                                MATCH(
                                                    A1016&amp;B1016,AG:AG,
                                                    0)
                                            ),
                                            "Não encontrado")
                                    )</f>
        <v>0</v>
      </c>
      <c r="I1016" s="64">
        <f t="shared" si="579"/>
        <v>0</v>
      </c>
      <c r="J1016" s="64">
        <f t="shared" si="580"/>
        <v>0.98</v>
      </c>
      <c r="K1016" s="64">
        <f t="shared" si="580"/>
        <v>0.98</v>
      </c>
      <c r="L1016" s="64">
        <f>IF(
                        C1016="INSUMO",
                                        IFERROR(
                                            IF(
                                                INDEX(
                                                    Insumos!C:C,
                                                    MATCH(
                                                        A1016&amp;B1016,
                                                        Insumos!I:I,
                                                        0)
                                                )="Mao_obra",
                                                INDEX(
                                                    Insumos!F:F,
                                                    MATCH(
                                                        A1016&amp;B1016,
                                                        Insumos!I:I,
                                                        0)
                                                ),
                                                0
                                            ),
                                            "Não encontrado"),
                                        IFERROR(
                                            INDEX(M:M,
                                                MATCH(
                                                    A1016&amp;B1016,AG:AG,
                                                    0)
                                            ),
                                            "Não encontrado")
                                    )</f>
        <v>0</v>
      </c>
      <c r="M1016" s="64">
        <f t="shared" si="581"/>
        <v>0</v>
      </c>
      <c r="N1016" s="64">
        <f>IF(
                        C1016="INSUMO",
                                        IFERROR(
                                            IF(
                                                INDEX(
                                                    Insumos!C:C,
                                                    MATCH(
                                                        A1016&amp;B1016,
                                                        Insumos!I:I,
                                                        0)
                                                )="Equipamento",
                                                INDEX(
                                                    Insumos!F:F,
                                                    MATCH(
                                                        A1016&amp;B1016,
                                                        Insumos!I:I,
                                                        0)
                                                ),
                                                0
                                            ),
                                            "Não encontrado"),
                                        IFERROR(
                                            INDEX(O:O,
                                                MATCH(
                                                    A1016&amp;B1016,AG:AG,
                                                    0)
                                            ),
                                            "Não encontrado")
                                    )</f>
        <v>0</v>
      </c>
      <c r="O1016" s="64">
        <f t="shared" si="582"/>
        <v>0</v>
      </c>
      <c r="P1016" s="64">
        <f>IF(
                        C1016="INSUMO",
                                        IFERROR(
                                            IF(
                                                INDEX(
                                                    Insumos!C:C,
                                                    MATCH(
                                                        A1016&amp;B1016,
                                                        Insumos!I:I,
                                                        0)
                                                )="Transporte",
                                                INDEX(
                                                    Insumos!F:F,
                                                    MATCH(
                                                        A1016&amp;B1016,
                                                        Insumos!I:I,
                                                        0)
                                                ),
                                                0
                                            ),
                                            "Não encontrado"),
                                        IFERROR(
                                            INDEX(Q:Q,
                                                MATCH(
                                                    A1016&amp;B1016,AG:AG,
                                                    0)
                                            ),
                                            "Não encontrado")
                                    )</f>
        <v>0</v>
      </c>
      <c r="Q1016" s="64">
        <f t="shared" si="583"/>
        <v>0</v>
      </c>
      <c r="R1016" s="64">
        <f>IF(
                        C1016="INSUMO",
                                        IFERROR(
                                            IF(
                                                INDEX(
                                                    Insumos!C:C,
                                                    MATCH(
                                                        A1016&amp;B1016,
                                                        Insumos!I:I,
                                                        0)
                                                )="Terceirizados",
                                                INDEX(
                                                    Insumos!F:F,
                                                    MATCH(
                                                        A1016&amp;B1016,
                                                        Insumos!I:I,
                                                        0)
                                                ),
                                                0
                                            ),
                                            "Não encontrado"),
                                        IFERROR(
                                            INDEX(S:S,
                                                MATCH(
                                                    A1016&amp;B1016,AG:AG,
                                                    0)
                                            ),
                                            "Não encontrado")
                                    )</f>
        <v>0</v>
      </c>
      <c r="S1016" s="64">
        <f t="shared" si="584"/>
        <v>0</v>
      </c>
      <c r="T1016" s="64">
        <f>IF(
                        C1016="INSUMO",
                                        IFERROR(
                                            IF(
                                                INDEX(
                                                    Insumos!C:C,
                                                    MATCH(
                                                        A1016&amp;B1016,
                                                        Insumos!I:I,
                                                        0)
                                                )="Comissionamento",
                                                INDEX(
                                                    Insumos!F:F,
                                                    MATCH(
                                                        A1016&amp;B1016,
                                                        Insumos!I:I,
                                                        0)
                                                ),
                                                0
                                            ),
                                            "Não encontrado"),
                                        IFERROR(
                                            INDEX(U:U,
                                                MATCH(
                                                    A1016&amp;B1016,AG:AG,
                                                    0)
                                            ),
                                            "Não encontrado")
                                    )</f>
        <v>0</v>
      </c>
      <c r="U1016" s="64">
        <f t="shared" si="585"/>
        <v>0</v>
      </c>
      <c r="V1016" s="64">
        <f>IF(
                        C1016="INSUMO",
                                        IFERROR(
                                            IF(
                                                INDEX(
                                                    Insumos!C:C,
                                                    MATCH(
                                                        A1016&amp;B1016,
                                                        Insumos!I:I,
                                                        0)
                                                )="Verba",
                                                INDEX(
                                                    Insumos!F:F,
                                                    MATCH(
                                                        A1016&amp;B1016,
                                                        Insumos!I:I,
                                                        0)
                                                ),
                                                0
                                            ),
                                            "Não encontrado"),
                                        IFERROR(
                                            INDEX(W:W,
                                                MATCH(
                                                    A1016&amp;B1016,AG:AG,
                                                    0)
                                            ),
                                            "Não encontrado")
                                    )</f>
        <v>0</v>
      </c>
      <c r="W1016" s="64">
        <f t="shared" si="586"/>
        <v>0</v>
      </c>
      <c r="X1016" s="64">
        <f>IF(
                        C1016="INSUMO",
                                        IFERROR(
                                            IF(
                                                INDEX(
                                                    Insumos!C:C,
                                                    MATCH(
                                                        A1016&amp;B1016,
                                                        Insumos!I:I,
                                                        0)
                                                )="Outro",
                                                INDEX(
                                                    Insumos!F:F,
                                                    MATCH(
                                                        A1016&amp;B1016,
                                                        Insumos!I:I,
                                                        0)
                                                ),
                                                0
                                            ),
                                            "Não encontrado"),
                                        IFERROR(
                                            INDEX(Y:Y,
                                                MATCH(
                                                    A1016&amp;B1016,AG:AG,
                                                    0)
                                            ),
                                            "Não encontrado")
                                    )</f>
        <v>0.98</v>
      </c>
      <c r="Y1016" s="64">
        <f t="shared" si="587"/>
        <v>0.98</v>
      </c>
      <c r="Z1016" s="64">
        <f>IF(
                            C1016="INSUMO",
                            IFERROR(
                                INDEX(
                                    Insumos!F:F,
                                    MATCH(
                                        A1016&amp;B1016,
                                        Insumos!I:I,
                                        0)
                                ),
                                "Não encontrado"),
                            IFERROR(
                                INDEX(AA:AA,
                                    MATCH(
                                        A1016&amp;B1016,AG:AG,
                                        0)
                                ),
                                "Não encontrado")
                        )</f>
        <v>0.98</v>
      </c>
      <c r="AA1016" s="64">
        <f t="shared" si="588"/>
        <v>0.98</v>
      </c>
      <c r="AB1016" s="65"/>
      <c r="AC1016" s="65"/>
      <c r="AD1016" s="62" t="s">
        <v>39</v>
      </c>
      <c r="AE1016" s="66"/>
      <c r="AF1016" s="66"/>
    </row>
    <row r="1017" spans="1:33" x14ac:dyDescent="0.25">
      <c r="A1017" s="137" t="s">
        <v>807</v>
      </c>
      <c r="B1017" s="68" t="s">
        <v>38</v>
      </c>
      <c r="C1017" s="69" t="s">
        <v>45</v>
      </c>
      <c r="D1017" s="70" t="s">
        <v>40</v>
      </c>
      <c r="E1017" s="70" t="s">
        <v>808</v>
      </c>
      <c r="F1017" s="71" t="s">
        <v>90</v>
      </c>
      <c r="G1017" s="71">
        <v>1</v>
      </c>
      <c r="H1017" s="72">
        <f>IF(
                        C1017="INSUMO",
                                        IFERROR(
                                            IF(
                                                INDEX(
                                                    Insumos!C:C,
                                                    MATCH(
                                                        A1017&amp;B1017,
                                                        Insumos!I:I,
                                                        0)
                                                )="Material",
                                                INDEX(
                                                    Insumos!F:F,
                                                    MATCH(
                                                        A1017&amp;B1017,
                                                        Insumos!I:I,
                                                        0)
                                                ),
                                                0
                                            ),
                                            "Não encontrado"),
                                        IFERROR(
                                            INDEX(I:I,
                                                MATCH(
                                                    A1017&amp;B1017,AG:AG,
                                                    0)
                                            ),
                                            "Não encontrado")
                                    )</f>
        <v>0</v>
      </c>
      <c r="I1017" s="72">
        <f t="shared" si="579"/>
        <v>0</v>
      </c>
      <c r="J1017" s="72">
        <f t="shared" si="580"/>
        <v>0.01</v>
      </c>
      <c r="K1017" s="72">
        <f t="shared" si="580"/>
        <v>0.01</v>
      </c>
      <c r="L1017" s="72">
        <f>IF(
                        C1017="INSUMO",
                                        IFERROR(
                                            IF(
                                                INDEX(
                                                    Insumos!C:C,
                                                    MATCH(
                                                        A1017&amp;B1017,
                                                        Insumos!I:I,
                                                        0)
                                                )="Mao_obra",
                                                INDEX(
                                                    Insumos!F:F,
                                                    MATCH(
                                                        A1017&amp;B1017,
                                                        Insumos!I:I,
                                                        0)
                                                ),
                                                0
                                            ),
                                            "Não encontrado"),
                                        IFERROR(
                                            INDEX(M:M,
                                                MATCH(
                                                    A1017&amp;B1017,AG:AG,
                                                    0)
                                            ),
                                            "Não encontrado")
                                    )</f>
        <v>0</v>
      </c>
      <c r="M1017" s="72">
        <f t="shared" si="581"/>
        <v>0</v>
      </c>
      <c r="N1017" s="72">
        <f>IF(
                        C1017="INSUMO",
                                        IFERROR(
                                            IF(
                                                INDEX(
                                                    Insumos!C:C,
                                                    MATCH(
                                                        A1017&amp;B1017,
                                                        Insumos!I:I,
                                                        0)
                                                )="Equipamento",
                                                INDEX(
                                                    Insumos!F:F,
                                                    MATCH(
                                                        A1017&amp;B1017,
                                                        Insumos!I:I,
                                                        0)
                                                ),
                                                0
                                            ),
                                            "Não encontrado"),
                                        IFERROR(
                                            INDEX(O:O,
                                                MATCH(
                                                    A1017&amp;B1017,AG:AG,
                                                    0)
                                            ),
                                            "Não encontrado")
                                    )</f>
        <v>0</v>
      </c>
      <c r="O1017" s="72">
        <f t="shared" si="582"/>
        <v>0</v>
      </c>
      <c r="P1017" s="72">
        <f>IF(
                        C1017="INSUMO",
                                        IFERROR(
                                            IF(
                                                INDEX(
                                                    Insumos!C:C,
                                                    MATCH(
                                                        A1017&amp;B1017,
                                                        Insumos!I:I,
                                                        0)
                                                )="Transporte",
                                                INDEX(
                                                    Insumos!F:F,
                                                    MATCH(
                                                        A1017&amp;B1017,
                                                        Insumos!I:I,
                                                        0)
                                                ),
                                                0
                                            ),
                                            "Não encontrado"),
                                        IFERROR(
                                            INDEX(Q:Q,
                                                MATCH(
                                                    A1017&amp;B1017,AG:AG,
                                                    0)
                                            ),
                                            "Não encontrado")
                                    )</f>
        <v>0</v>
      </c>
      <c r="Q1017" s="72">
        <f t="shared" si="583"/>
        <v>0</v>
      </c>
      <c r="R1017" s="72">
        <f>IF(
                        C1017="INSUMO",
                                        IFERROR(
                                            IF(
                                                INDEX(
                                                    Insumos!C:C,
                                                    MATCH(
                                                        A1017&amp;B1017,
                                                        Insumos!I:I,
                                                        0)
                                                )="Terceirizados",
                                                INDEX(
                                                    Insumos!F:F,
                                                    MATCH(
                                                        A1017&amp;B1017,
                                                        Insumos!I:I,
                                                        0)
                                                ),
                                                0
                                            ),
                                            "Não encontrado"),
                                        IFERROR(
                                            INDEX(S:S,
                                                MATCH(
                                                    A1017&amp;B1017,AG:AG,
                                                    0)
                                            ),
                                            "Não encontrado")
                                    )</f>
        <v>0</v>
      </c>
      <c r="S1017" s="72">
        <f t="shared" si="584"/>
        <v>0</v>
      </c>
      <c r="T1017" s="72">
        <f>IF(
                        C1017="INSUMO",
                                        IFERROR(
                                            IF(
                                                INDEX(
                                                    Insumos!C:C,
                                                    MATCH(
                                                        A1017&amp;B1017,
                                                        Insumos!I:I,
                                                        0)
                                                )="Comissionamento",
                                                INDEX(
                                                    Insumos!F:F,
                                                    MATCH(
                                                        A1017&amp;B1017,
                                                        Insumos!I:I,
                                                        0)
                                                ),
                                                0
                                            ),
                                            "Não encontrado"),
                                        IFERROR(
                                            INDEX(U:U,
                                                MATCH(
                                                    A1017&amp;B1017,AG:AG,
                                                    0)
                                            ),
                                            "Não encontrado")
                                    )</f>
        <v>0</v>
      </c>
      <c r="U1017" s="72">
        <f t="shared" si="585"/>
        <v>0</v>
      </c>
      <c r="V1017" s="72">
        <f>IF(
                        C1017="INSUMO",
                                        IFERROR(
                                            IF(
                                                INDEX(
                                                    Insumos!C:C,
                                                    MATCH(
                                                        A1017&amp;B1017,
                                                        Insumos!I:I,
                                                        0)
                                                )="Verba",
                                                INDEX(
                                                    Insumos!F:F,
                                                    MATCH(
                                                        A1017&amp;B1017,
                                                        Insumos!I:I,
                                                        0)
                                                ),
                                                0
                                            ),
                                            "Não encontrado"),
                                        IFERROR(
                                            INDEX(W:W,
                                                MATCH(
                                                    A1017&amp;B1017,AG:AG,
                                                    0)
                                            ),
                                            "Não encontrado")
                                    )</f>
        <v>0</v>
      </c>
      <c r="W1017" s="72">
        <f t="shared" si="586"/>
        <v>0</v>
      </c>
      <c r="X1017" s="72">
        <f>IF(
                        C1017="INSUMO",
                                        IFERROR(
                                            IF(
                                                INDEX(
                                                    Insumos!C:C,
                                                    MATCH(
                                                        A1017&amp;B1017,
                                                        Insumos!I:I,
                                                        0)
                                                )="Outro",
                                                INDEX(
                                                    Insumos!F:F,
                                                    MATCH(
                                                        A1017&amp;B1017,
                                                        Insumos!I:I,
                                                        0)
                                                ),
                                                0
                                            ),
                                            "Não encontrado"),
                                        IFERROR(
                                            INDEX(Y:Y,
                                                MATCH(
                                                    A1017&amp;B1017,AG:AG,
                                                    0)
                                            ),
                                            "Não encontrado")
                                    )</f>
        <v>0.01</v>
      </c>
      <c r="Y1017" s="72">
        <f t="shared" si="587"/>
        <v>0.01</v>
      </c>
      <c r="Z1017" s="72">
        <f>IF(
                            C1017="INSUMO",
                            IFERROR(
                                INDEX(
                                    Insumos!F:F,
                                    MATCH(
                                        A1017&amp;B1017,
                                        Insumos!I:I,
                                        0)
                                ),
                                "Não encontrado"),
                            IFERROR(
                                INDEX(AA:AA,
                                    MATCH(
                                        A1017&amp;B1017,AG:AG,
                                        0)
                                ),
                                "Não encontrado")
                        )</f>
        <v>0.01</v>
      </c>
      <c r="AA1017" s="72">
        <f t="shared" si="588"/>
        <v>0.01</v>
      </c>
      <c r="AB1017" s="73"/>
      <c r="AC1017" s="73"/>
      <c r="AD1017" s="70" t="s">
        <v>39</v>
      </c>
      <c r="AE1017" s="74"/>
      <c r="AF1017" s="74"/>
    </row>
    <row r="1018" spans="1:33" x14ac:dyDescent="0.25">
      <c r="A1018" s="138" t="s">
        <v>976</v>
      </c>
      <c r="B1018" s="60" t="s">
        <v>38</v>
      </c>
      <c r="C1018" s="61" t="s">
        <v>45</v>
      </c>
      <c r="D1018" s="62" t="s">
        <v>40</v>
      </c>
      <c r="E1018" s="62" t="s">
        <v>977</v>
      </c>
      <c r="F1018" s="63" t="s">
        <v>90</v>
      </c>
      <c r="G1018" s="63">
        <v>1</v>
      </c>
      <c r="H1018" s="64">
        <f>IF(
                        C1018="INSUMO",
                                        IFERROR(
                                            IF(
                                                INDEX(
                                                    Insumos!C:C,
                                                    MATCH(
                                                        A1018&amp;B1018,
                                                        Insumos!I:I,
                                                        0)
                                                )="Material",
                                                INDEX(
                                                    Insumos!F:F,
                                                    MATCH(
                                                        A1018&amp;B1018,
                                                        Insumos!I:I,
                                                        0)
                                                ),
                                                0
                                            ),
                                            "Não encontrado"),
                                        IFERROR(
                                            INDEX(I:I,
                                                MATCH(
                                                    A1018&amp;B1018,AG:AG,
                                                    0)
                                            ),
                                            "Não encontrado")
                                    )</f>
        <v>0</v>
      </c>
      <c r="I1018" s="64">
        <f t="shared" si="579"/>
        <v>0</v>
      </c>
      <c r="J1018" s="64">
        <f t="shared" si="580"/>
        <v>24.77</v>
      </c>
      <c r="K1018" s="64">
        <f t="shared" si="580"/>
        <v>24.77</v>
      </c>
      <c r="L1018" s="64">
        <f>IF(
                        C1018="INSUMO",
                                        IFERROR(
                                            IF(
                                                INDEX(
                                                    Insumos!C:C,
                                                    MATCH(
                                                        A1018&amp;B1018,
                                                        Insumos!I:I,
                                                        0)
                                                )="Mao_obra",
                                                INDEX(
                                                    Insumos!F:F,
                                                    MATCH(
                                                        A1018&amp;B1018,
                                                        Insumos!I:I,
                                                        0)
                                                ),
                                                0
                                            ),
                                            "Não encontrado"),
                                        IFERROR(
                                            INDEX(M:M,
                                                MATCH(
                                                    A1018&amp;B1018,AG:AG,
                                                    0)
                                            ),
                                            "Não encontrado")
                                    )</f>
        <v>24.77</v>
      </c>
      <c r="M1018" s="64">
        <f t="shared" si="581"/>
        <v>24.77</v>
      </c>
      <c r="N1018" s="64">
        <f>IF(
                        C1018="INSUMO",
                                        IFERROR(
                                            IF(
                                                INDEX(
                                                    Insumos!C:C,
                                                    MATCH(
                                                        A1018&amp;B1018,
                                                        Insumos!I:I,
                                                        0)
                                                )="Equipamento",
                                                INDEX(
                                                    Insumos!F:F,
                                                    MATCH(
                                                        A1018&amp;B1018,
                                                        Insumos!I:I,
                                                        0)
                                                ),
                                                0
                                            ),
                                            "Não encontrado"),
                                        IFERROR(
                                            INDEX(O:O,
                                                MATCH(
                                                    A1018&amp;B1018,AG:AG,
                                                    0)
                                            ),
                                            "Não encontrado")
                                    )</f>
        <v>0</v>
      </c>
      <c r="O1018" s="64">
        <f t="shared" si="582"/>
        <v>0</v>
      </c>
      <c r="P1018" s="64">
        <f>IF(
                        C1018="INSUMO",
                                        IFERROR(
                                            IF(
                                                INDEX(
                                                    Insumos!C:C,
                                                    MATCH(
                                                        A1018&amp;B1018,
                                                        Insumos!I:I,
                                                        0)
                                                )="Transporte",
                                                INDEX(
                                                    Insumos!F:F,
                                                    MATCH(
                                                        A1018&amp;B1018,
                                                        Insumos!I:I,
                                                        0)
                                                ),
                                                0
                                            ),
                                            "Não encontrado"),
                                        IFERROR(
                                            INDEX(Q:Q,
                                                MATCH(
                                                    A1018&amp;B1018,AG:AG,
                                                    0)
                                            ),
                                            "Não encontrado")
                                    )</f>
        <v>0</v>
      </c>
      <c r="Q1018" s="64">
        <f t="shared" si="583"/>
        <v>0</v>
      </c>
      <c r="R1018" s="64">
        <f>IF(
                        C1018="INSUMO",
                                        IFERROR(
                                            IF(
                                                INDEX(
                                                    Insumos!C:C,
                                                    MATCH(
                                                        A1018&amp;B1018,
                                                        Insumos!I:I,
                                                        0)
                                                )="Terceirizados",
                                                INDEX(
                                                    Insumos!F:F,
                                                    MATCH(
                                                        A1018&amp;B1018,
                                                        Insumos!I:I,
                                                        0)
                                                ),
                                                0
                                            ),
                                            "Não encontrado"),
                                        IFERROR(
                                            INDEX(S:S,
                                                MATCH(
                                                    A1018&amp;B1018,AG:AG,
                                                    0)
                                            ),
                                            "Não encontrado")
                                    )</f>
        <v>0</v>
      </c>
      <c r="S1018" s="64">
        <f t="shared" si="584"/>
        <v>0</v>
      </c>
      <c r="T1018" s="64">
        <f>IF(
                        C1018="INSUMO",
                                        IFERROR(
                                            IF(
                                                INDEX(
                                                    Insumos!C:C,
                                                    MATCH(
                                                        A1018&amp;B1018,
                                                        Insumos!I:I,
                                                        0)
                                                )="Comissionamento",
                                                INDEX(
                                                    Insumos!F:F,
                                                    MATCH(
                                                        A1018&amp;B1018,
                                                        Insumos!I:I,
                                                        0)
                                                ),
                                                0
                                            ),
                                            "Não encontrado"),
                                        IFERROR(
                                            INDEX(U:U,
                                                MATCH(
                                                    A1018&amp;B1018,AG:AG,
                                                    0)
                                            ),
                                            "Não encontrado")
                                    )</f>
        <v>0</v>
      </c>
      <c r="U1018" s="64">
        <f t="shared" si="585"/>
        <v>0</v>
      </c>
      <c r="V1018" s="64">
        <f>IF(
                        C1018="INSUMO",
                                        IFERROR(
                                            IF(
                                                INDEX(
                                                    Insumos!C:C,
                                                    MATCH(
                                                        A1018&amp;B1018,
                                                        Insumos!I:I,
                                                        0)
                                                )="Verba",
                                                INDEX(
                                                    Insumos!F:F,
                                                    MATCH(
                                                        A1018&amp;B1018,
                                                        Insumos!I:I,
                                                        0)
                                                ),
                                                0
                                            ),
                                            "Não encontrado"),
                                        IFERROR(
                                            INDEX(W:W,
                                                MATCH(
                                                    A1018&amp;B1018,AG:AG,
                                                    0)
                                            ),
                                            "Não encontrado")
                                    )</f>
        <v>0</v>
      </c>
      <c r="W1018" s="64">
        <f t="shared" si="586"/>
        <v>0</v>
      </c>
      <c r="X1018" s="64">
        <f>IF(
                        C1018="INSUMO",
                                        IFERROR(
                                            IF(
                                                INDEX(
                                                    Insumos!C:C,
                                                    MATCH(
                                                        A1018&amp;B1018,
                                                        Insumos!I:I,
                                                        0)
                                                )="Outro",
                                                INDEX(
                                                    Insumos!F:F,
                                                    MATCH(
                                                        A1018&amp;B1018,
                                                        Insumos!I:I,
                                                        0)
                                                ),
                                                0
                                            ),
                                            "Não encontrado"),
                                        IFERROR(
                                            INDEX(Y:Y,
                                                MATCH(
                                                    A1018&amp;B1018,AG:AG,
                                                    0)
                                            ),
                                            "Não encontrado")
                                    )</f>
        <v>0</v>
      </c>
      <c r="Y1018" s="64">
        <f t="shared" si="587"/>
        <v>0</v>
      </c>
      <c r="Z1018" s="64">
        <f>IF(
                            C1018="INSUMO",
                            IFERROR(
                                INDEX(
                                    Insumos!F:F,
                                    MATCH(
                                        A1018&amp;B1018,
                                        Insumos!I:I,
                                        0)
                                ),
                                "Não encontrado"),
                            IFERROR(
                                INDEX(AA:AA,
                                    MATCH(
                                        A1018&amp;B1018,AG:AG,
                                        0)
                                ),
                                "Não encontrado")
                        )</f>
        <v>24.77</v>
      </c>
      <c r="AA1018" s="64">
        <f t="shared" si="588"/>
        <v>24.77</v>
      </c>
      <c r="AB1018" s="65"/>
      <c r="AC1018" s="65"/>
      <c r="AD1018" s="62" t="s">
        <v>39</v>
      </c>
      <c r="AE1018" s="66"/>
      <c r="AF1018" s="66"/>
    </row>
    <row r="1019" spans="1:33" x14ac:dyDescent="0.25">
      <c r="A1019" s="136" t="s">
        <v>212</v>
      </c>
      <c r="B1019" s="51" t="s">
        <v>38</v>
      </c>
      <c r="C1019" s="52" t="s">
        <v>39</v>
      </c>
      <c r="D1019" s="53" t="s">
        <v>40</v>
      </c>
      <c r="E1019" s="53" t="s">
        <v>213</v>
      </c>
      <c r="F1019" s="54" t="s">
        <v>90</v>
      </c>
      <c r="G1019" s="55"/>
      <c r="H1019" s="56"/>
      <c r="I1019" s="56">
        <f>SUM(I1020:I1027)</f>
        <v>0</v>
      </c>
      <c r="J1019" s="56"/>
      <c r="K1019" s="56">
        <f>SUM(K1020:K1027)</f>
        <v>37.793895999999997</v>
      </c>
      <c r="L1019" s="56"/>
      <c r="M1019" s="56">
        <f>SUM(M1020:M1027)</f>
        <v>32.773896000000001</v>
      </c>
      <c r="N1019" s="56"/>
      <c r="O1019" s="56">
        <f>SUM(O1020:O1027)</f>
        <v>0</v>
      </c>
      <c r="P1019" s="56"/>
      <c r="Q1019" s="56">
        <f>SUM(Q1020:Q1027)</f>
        <v>0</v>
      </c>
      <c r="R1019" s="56"/>
      <c r="S1019" s="56">
        <f>SUM(S1020:S1027)</f>
        <v>0</v>
      </c>
      <c r="T1019" s="56"/>
      <c r="U1019" s="56">
        <f>SUM(U1020:U1027)</f>
        <v>0</v>
      </c>
      <c r="V1019" s="56"/>
      <c r="W1019" s="56">
        <f>SUM(W1020:W1027)</f>
        <v>0</v>
      </c>
      <c r="X1019" s="56"/>
      <c r="Y1019" s="56">
        <f>SUM(Y1020:Y1027)</f>
        <v>5.0199999999999996</v>
      </c>
      <c r="Z1019" s="56"/>
      <c r="AA1019" s="56">
        <f>SUM(AA1020:AA1027)</f>
        <v>37.793895999999997</v>
      </c>
      <c r="AB1019" s="57" t="s">
        <v>39</v>
      </c>
      <c r="AC1019" s="57"/>
      <c r="AD1019" s="53" t="s">
        <v>39</v>
      </c>
      <c r="AE1019" s="58" t="s">
        <v>39</v>
      </c>
      <c r="AF1019" s="58" t="s">
        <v>43</v>
      </c>
      <c r="AG1019" t="str">
        <f>A1019&amp;B1019&amp;C1019</f>
        <v>88315SINAPI</v>
      </c>
    </row>
    <row r="1020" spans="1:33" x14ac:dyDescent="0.25">
      <c r="A1020" s="137" t="s">
        <v>978</v>
      </c>
      <c r="B1020" s="68" t="s">
        <v>38</v>
      </c>
      <c r="C1020" s="69" t="s">
        <v>86</v>
      </c>
      <c r="D1020" s="70" t="s">
        <v>40</v>
      </c>
      <c r="E1020" s="70" t="s">
        <v>979</v>
      </c>
      <c r="F1020" s="71" t="s">
        <v>90</v>
      </c>
      <c r="G1020" s="71">
        <v>1</v>
      </c>
      <c r="H1020" s="72">
        <f>IF(
                        C1020="INSUMO",
                                        IFERROR(
                                            IF(
                                                INDEX(
                                                    Insumos!C:C,
                                                    MATCH(
                                                        A1020&amp;B1020,
                                                        Insumos!I:I,
                                                        0)
                                                )="Material",
                                                INDEX(
                                                    Insumos!F:F,
                                                    MATCH(
                                                        A1020&amp;B1020,
                                                        Insumos!I:I,
                                                        0)
                                                ),
                                                0
                                            ),
                                            "Não encontrado"),
                                        IFERROR(
                                            INDEX(I:I,
                                                MATCH(
                                                    A1020&amp;B1020,AG:AG,
                                                    0)
                                            ),
                                            "Não encontrado")
                                    )</f>
        <v>0</v>
      </c>
      <c r="I1020" s="72">
        <f t="shared" ref="I1020:I1027" si="589">H1020*G1020/1</f>
        <v>0</v>
      </c>
      <c r="J1020" s="72">
        <f t="shared" ref="J1020:K1027" si="590">T1020 + N1020 + L1020 + X1020 + R1020 + P1020 + V1020</f>
        <v>0.37389600000000001</v>
      </c>
      <c r="K1020" s="72">
        <f t="shared" si="590"/>
        <v>0.37389600000000001</v>
      </c>
      <c r="L1020" s="72">
        <f>IF(
                        C1020="INSUMO",
                                        IFERROR(
                                            IF(
                                                INDEX(
                                                    Insumos!C:C,
                                                    MATCH(
                                                        A1020&amp;B1020,
                                                        Insumos!I:I,
                                                        0)
                                                )="Mao_obra",
                                                INDEX(
                                                    Insumos!F:F,
                                                    MATCH(
                                                        A1020&amp;B1020,
                                                        Insumos!I:I,
                                                        0)
                                                ),
                                                0
                                            ),
                                            "Não encontrado"),
                                        IFERROR(
                                            INDEX(M:M,
                                                MATCH(
                                                    A1020&amp;B1020,AG:AG,
                                                    0)
                                            ),
                                            "Não encontrado")
                                    )</f>
        <v>0.37389600000000001</v>
      </c>
      <c r="M1020" s="72">
        <f t="shared" ref="M1020:M1027" si="591">L1020*G1020/1</f>
        <v>0.37389600000000001</v>
      </c>
      <c r="N1020" s="72">
        <f>IF(
                        C1020="INSUMO",
                                        IFERROR(
                                            IF(
                                                INDEX(
                                                    Insumos!C:C,
                                                    MATCH(
                                                        A1020&amp;B1020,
                                                        Insumos!I:I,
                                                        0)
                                                )="Equipamento",
                                                INDEX(
                                                    Insumos!F:F,
                                                    MATCH(
                                                        A1020&amp;B1020,
                                                        Insumos!I:I,
                                                        0)
                                                ),
                                                0
                                            ),
                                            "Não encontrado"),
                                        IFERROR(
                                            INDEX(O:O,
                                                MATCH(
                                                    A1020&amp;B1020,AG:AG,
                                                    0)
                                            ),
                                            "Não encontrado")
                                    )</f>
        <v>0</v>
      </c>
      <c r="O1020" s="72">
        <f t="shared" ref="O1020:O1027" si="592">N1020*G1020/1</f>
        <v>0</v>
      </c>
      <c r="P1020" s="72">
        <f>IF(
                        C1020="INSUMO",
                                        IFERROR(
                                            IF(
                                                INDEX(
                                                    Insumos!C:C,
                                                    MATCH(
                                                        A1020&amp;B1020,
                                                        Insumos!I:I,
                                                        0)
                                                )="Transporte",
                                                INDEX(
                                                    Insumos!F:F,
                                                    MATCH(
                                                        A1020&amp;B1020,
                                                        Insumos!I:I,
                                                        0)
                                                ),
                                                0
                                            ),
                                            "Não encontrado"),
                                        IFERROR(
                                            INDEX(Q:Q,
                                                MATCH(
                                                    A1020&amp;B1020,AG:AG,
                                                    0)
                                            ),
                                            "Não encontrado")
                                    )</f>
        <v>0</v>
      </c>
      <c r="Q1020" s="72">
        <f t="shared" ref="Q1020:Q1027" si="593">P1020*G1020/1</f>
        <v>0</v>
      </c>
      <c r="R1020" s="72">
        <f>IF(
                        C1020="INSUMO",
                                        IFERROR(
                                            IF(
                                                INDEX(
                                                    Insumos!C:C,
                                                    MATCH(
                                                        A1020&amp;B1020,
                                                        Insumos!I:I,
                                                        0)
                                                )="Terceirizados",
                                                INDEX(
                                                    Insumos!F:F,
                                                    MATCH(
                                                        A1020&amp;B1020,
                                                        Insumos!I:I,
                                                        0)
                                                ),
                                                0
                                            ),
                                            "Não encontrado"),
                                        IFERROR(
                                            INDEX(S:S,
                                                MATCH(
                                                    A1020&amp;B1020,AG:AG,
                                                    0)
                                            ),
                                            "Não encontrado")
                                    )</f>
        <v>0</v>
      </c>
      <c r="S1020" s="72">
        <f t="shared" ref="S1020:S1027" si="594">R1020*G1020/1</f>
        <v>0</v>
      </c>
      <c r="T1020" s="72">
        <f>IF(
                        C1020="INSUMO",
                                        IFERROR(
                                            IF(
                                                INDEX(
                                                    Insumos!C:C,
                                                    MATCH(
                                                        A1020&amp;B1020,
                                                        Insumos!I:I,
                                                        0)
                                                )="Comissionamento",
                                                INDEX(
                                                    Insumos!F:F,
                                                    MATCH(
                                                        A1020&amp;B1020,
                                                        Insumos!I:I,
                                                        0)
                                                ),
                                                0
                                            ),
                                            "Não encontrado"),
                                        IFERROR(
                                            INDEX(U:U,
                                                MATCH(
                                                    A1020&amp;B1020,AG:AG,
                                                    0)
                                            ),
                                            "Não encontrado")
                                    )</f>
        <v>0</v>
      </c>
      <c r="U1020" s="72">
        <f t="shared" ref="U1020:U1027" si="595">T1020*G1020/1</f>
        <v>0</v>
      </c>
      <c r="V1020" s="72">
        <f>IF(
                        C1020="INSUMO",
                                        IFERROR(
                                            IF(
                                                INDEX(
                                                    Insumos!C:C,
                                                    MATCH(
                                                        A1020&amp;B1020,
                                                        Insumos!I:I,
                                                        0)
                                                )="Verba",
                                                INDEX(
                                                    Insumos!F:F,
                                                    MATCH(
                                                        A1020&amp;B1020,
                                                        Insumos!I:I,
                                                        0)
                                                ),
                                                0
                                            ),
                                            "Não encontrado"),
                                        IFERROR(
                                            INDEX(W:W,
                                                MATCH(
                                                    A1020&amp;B1020,AG:AG,
                                                    0)
                                            ),
                                            "Não encontrado")
                                    )</f>
        <v>0</v>
      </c>
      <c r="W1020" s="72">
        <f t="shared" ref="W1020:W1027" si="596">V1020*G1020/1</f>
        <v>0</v>
      </c>
      <c r="X1020" s="72">
        <f>IF(
                        C1020="INSUMO",
                                        IFERROR(
                                            IF(
                                                INDEX(
                                                    Insumos!C:C,
                                                    MATCH(
                                                        A1020&amp;B1020,
                                                        Insumos!I:I,
                                                        0)
                                                )="Outro",
                                                INDEX(
                                                    Insumos!F:F,
                                                    MATCH(
                                                        A1020&amp;B1020,
                                                        Insumos!I:I,
                                                        0)
                                                ),
                                                0
                                            ),
                                            "Não encontrado"),
                                        IFERROR(
                                            INDEX(Y:Y,
                                                MATCH(
                                                    A1020&amp;B1020,AG:AG,
                                                    0)
                                            ),
                                            "Não encontrado")
                                    )</f>
        <v>0</v>
      </c>
      <c r="Y1020" s="72">
        <f t="shared" ref="Y1020:Y1027" si="597">X1020*G1020/1</f>
        <v>0</v>
      </c>
      <c r="Z1020" s="72">
        <f>IF(
                            C1020="INSUMO",
                            IFERROR(
                                INDEX(
                                    Insumos!F:F,
                                    MATCH(
                                        A1020&amp;B1020,
                                        Insumos!I:I,
                                        0)
                                ),
                                "Não encontrado"),
                            IFERROR(
                                INDEX(AA:AA,
                                    MATCH(
                                        A1020&amp;B1020,AG:AG,
                                        0)
                                ),
                                "Não encontrado")
                        )</f>
        <v>0.37389600000000001</v>
      </c>
      <c r="AA1020" s="72">
        <f t="shared" ref="AA1020:AA1027" si="598">G1020*Z1020</f>
        <v>0.37389600000000001</v>
      </c>
      <c r="AB1020" s="73"/>
      <c r="AC1020" s="73"/>
      <c r="AD1020" s="70" t="s">
        <v>39</v>
      </c>
      <c r="AE1020" s="74"/>
      <c r="AF1020" s="74"/>
    </row>
    <row r="1021" spans="1:33" x14ac:dyDescent="0.25">
      <c r="A1021" s="138" t="s">
        <v>863</v>
      </c>
      <c r="B1021" s="60" t="s">
        <v>38</v>
      </c>
      <c r="C1021" s="61" t="s">
        <v>45</v>
      </c>
      <c r="D1021" s="62" t="s">
        <v>40</v>
      </c>
      <c r="E1021" s="62" t="s">
        <v>864</v>
      </c>
      <c r="F1021" s="63" t="s">
        <v>90</v>
      </c>
      <c r="G1021" s="63">
        <v>1</v>
      </c>
      <c r="H1021" s="64">
        <f>IF(
                        C1021="INSUMO",
                                        IFERROR(
                                            IF(
                                                INDEX(
                                                    Insumos!C:C,
                                                    MATCH(
                                                        A1021&amp;B1021,
                                                        Insumos!I:I,
                                                        0)
                                                )="Material",
                                                INDEX(
                                                    Insumos!F:F,
                                                    MATCH(
                                                        A1021&amp;B1021,
                                                        Insumos!I:I,
                                                        0)
                                                ),
                                                0
                                            ),
                                            "Não encontrado"),
                                        IFERROR(
                                            INDEX(I:I,
                                                MATCH(
                                                    A1021&amp;B1021,AG:AG,
                                                    0)
                                            ),
                                            "Não encontrado")
                                    )</f>
        <v>0</v>
      </c>
      <c r="I1021" s="64">
        <f t="shared" si="589"/>
        <v>0</v>
      </c>
      <c r="J1021" s="64">
        <f t="shared" si="590"/>
        <v>1.55</v>
      </c>
      <c r="K1021" s="64">
        <f t="shared" si="590"/>
        <v>1.55</v>
      </c>
      <c r="L1021" s="64">
        <f>IF(
                        C1021="INSUMO",
                                        IFERROR(
                                            IF(
                                                INDEX(
                                                    Insumos!C:C,
                                                    MATCH(
                                                        A1021&amp;B1021,
                                                        Insumos!I:I,
                                                        0)
                                                )="Mao_obra",
                                                INDEX(
                                                    Insumos!F:F,
                                                    MATCH(
                                                        A1021&amp;B1021,
                                                        Insumos!I:I,
                                                        0)
                                                ),
                                                0
                                            ),
                                            "Não encontrado"),
                                        IFERROR(
                                            INDEX(M:M,
                                                MATCH(
                                                    A1021&amp;B1021,AG:AG,
                                                    0)
                                            ),
                                            "Não encontrado")
                                    )</f>
        <v>0</v>
      </c>
      <c r="M1021" s="64">
        <f t="shared" si="591"/>
        <v>0</v>
      </c>
      <c r="N1021" s="64">
        <f>IF(
                        C1021="INSUMO",
                                        IFERROR(
                                            IF(
                                                INDEX(
                                                    Insumos!C:C,
                                                    MATCH(
                                                        A1021&amp;B1021,
                                                        Insumos!I:I,
                                                        0)
                                                )="Equipamento",
                                                INDEX(
                                                    Insumos!F:F,
                                                    MATCH(
                                                        A1021&amp;B1021,
                                                        Insumos!I:I,
                                                        0)
                                                ),
                                                0
                                            ),
                                            "Não encontrado"),
                                        IFERROR(
                                            INDEX(O:O,
                                                MATCH(
                                                    A1021&amp;B1021,AG:AG,
                                                    0)
                                            ),
                                            "Não encontrado")
                                    )</f>
        <v>0</v>
      </c>
      <c r="O1021" s="64">
        <f t="shared" si="592"/>
        <v>0</v>
      </c>
      <c r="P1021" s="64">
        <f>IF(
                        C1021="INSUMO",
                                        IFERROR(
                                            IF(
                                                INDEX(
                                                    Insumos!C:C,
                                                    MATCH(
                                                        A1021&amp;B1021,
                                                        Insumos!I:I,
                                                        0)
                                                )="Transporte",
                                                INDEX(
                                                    Insumos!F:F,
                                                    MATCH(
                                                        A1021&amp;B1021,
                                                        Insumos!I:I,
                                                        0)
                                                ),
                                                0
                                            ),
                                            "Não encontrado"),
                                        IFERROR(
                                            INDEX(Q:Q,
                                                MATCH(
                                                    A1021&amp;B1021,AG:AG,
                                                    0)
                                            ),
                                            "Não encontrado")
                                    )</f>
        <v>0</v>
      </c>
      <c r="Q1021" s="64">
        <f t="shared" si="593"/>
        <v>0</v>
      </c>
      <c r="R1021" s="64">
        <f>IF(
                        C1021="INSUMO",
                                        IFERROR(
                                            IF(
                                                INDEX(
                                                    Insumos!C:C,
                                                    MATCH(
                                                        A1021&amp;B1021,
                                                        Insumos!I:I,
                                                        0)
                                                )="Terceirizados",
                                                INDEX(
                                                    Insumos!F:F,
                                                    MATCH(
                                                        A1021&amp;B1021,
                                                        Insumos!I:I,
                                                        0)
                                                ),
                                                0
                                            ),
                                            "Não encontrado"),
                                        IFERROR(
                                            INDEX(S:S,
                                                MATCH(
                                                    A1021&amp;B1021,AG:AG,
                                                    0)
                                            ),
                                            "Não encontrado")
                                    )</f>
        <v>0</v>
      </c>
      <c r="S1021" s="64">
        <f t="shared" si="594"/>
        <v>0</v>
      </c>
      <c r="T1021" s="64">
        <f>IF(
                        C1021="INSUMO",
                                        IFERROR(
                                            IF(
                                                INDEX(
                                                    Insumos!C:C,
                                                    MATCH(
                                                        A1021&amp;B1021,
                                                        Insumos!I:I,
                                                        0)
                                                )="Comissionamento",
                                                INDEX(
                                                    Insumos!F:F,
                                                    MATCH(
                                                        A1021&amp;B1021,
                                                        Insumos!I:I,
                                                        0)
                                                ),
                                                0
                                            ),
                                            "Não encontrado"),
                                        IFERROR(
                                            INDEX(U:U,
                                                MATCH(
                                                    A1021&amp;B1021,AG:AG,
                                                    0)
                                            ),
                                            "Não encontrado")
                                    )</f>
        <v>0</v>
      </c>
      <c r="U1021" s="64">
        <f t="shared" si="595"/>
        <v>0</v>
      </c>
      <c r="V1021" s="64">
        <f>IF(
                        C1021="INSUMO",
                                        IFERROR(
                                            IF(
                                                INDEX(
                                                    Insumos!C:C,
                                                    MATCH(
                                                        A1021&amp;B1021,
                                                        Insumos!I:I,
                                                        0)
                                                )="Verba",
                                                INDEX(
                                                    Insumos!F:F,
                                                    MATCH(
                                                        A1021&amp;B1021,
                                                        Insumos!I:I,
                                                        0)
                                                ),
                                                0
                                            ),
                                            "Não encontrado"),
                                        IFERROR(
                                            INDEX(W:W,
                                                MATCH(
                                                    A1021&amp;B1021,AG:AG,
                                                    0)
                                            ),
                                            "Não encontrado")
                                    )</f>
        <v>0</v>
      </c>
      <c r="W1021" s="64">
        <f t="shared" si="596"/>
        <v>0</v>
      </c>
      <c r="X1021" s="64">
        <f>IF(
                        C1021="INSUMO",
                                        IFERROR(
                                            IF(
                                                INDEX(
                                                    Insumos!C:C,
                                                    MATCH(
                                                        A1021&amp;B1021,
                                                        Insumos!I:I,
                                                        0)
                                                )="Outro",
                                                INDEX(
                                                    Insumos!F:F,
                                                    MATCH(
                                                        A1021&amp;B1021,
                                                        Insumos!I:I,
                                                        0)
                                                ),
                                                0
                                            ),
                                            "Não encontrado"),
                                        IFERROR(
                                            INDEX(Y:Y,
                                                MATCH(
                                                    A1021&amp;B1021,AG:AG,
                                                    0)
                                            ),
                                            "Não encontrado")
                                    )</f>
        <v>1.55</v>
      </c>
      <c r="Y1021" s="64">
        <f t="shared" si="597"/>
        <v>1.55</v>
      </c>
      <c r="Z1021" s="64">
        <f>IF(
                            C1021="INSUMO",
                            IFERROR(
                                INDEX(
                                    Insumos!F:F,
                                    MATCH(
                                        A1021&amp;B1021,
                                        Insumos!I:I,
                                        0)
                                ),
                                "Não encontrado"),
                            IFERROR(
                                INDEX(AA:AA,
                                    MATCH(
                                        A1021&amp;B1021,AG:AG,
                                        0)
                                ),
                                "Não encontrado")
                        )</f>
        <v>1.55</v>
      </c>
      <c r="AA1021" s="64">
        <f t="shared" si="598"/>
        <v>1.55</v>
      </c>
      <c r="AB1021" s="65"/>
      <c r="AC1021" s="65"/>
      <c r="AD1021" s="62" t="s">
        <v>39</v>
      </c>
      <c r="AE1021" s="66"/>
      <c r="AF1021" s="66"/>
    </row>
    <row r="1022" spans="1:33" x14ac:dyDescent="0.25">
      <c r="A1022" s="137" t="s">
        <v>865</v>
      </c>
      <c r="B1022" s="68" t="s">
        <v>38</v>
      </c>
      <c r="C1022" s="69" t="s">
        <v>45</v>
      </c>
      <c r="D1022" s="70" t="s">
        <v>40</v>
      </c>
      <c r="E1022" s="70" t="s">
        <v>866</v>
      </c>
      <c r="F1022" s="71" t="s">
        <v>90</v>
      </c>
      <c r="G1022" s="71">
        <v>1</v>
      </c>
      <c r="H1022" s="72">
        <f>IF(
                        C1022="INSUMO",
                                        IFERROR(
                                            IF(
                                                INDEX(
                                                    Insumos!C:C,
                                                    MATCH(
                                                        A1022&amp;B1022,
                                                        Insumos!I:I,
                                                        0)
                                                )="Material",
                                                INDEX(
                                                    Insumos!F:F,
                                                    MATCH(
                                                        A1022&amp;B1022,
                                                        Insumos!I:I,
                                                        0)
                                                ),
                                                0
                                            ),
                                            "Não encontrado"),
                                        IFERROR(
                                            INDEX(I:I,
                                                MATCH(
                                                    A1022&amp;B1022,AG:AG,
                                                    0)
                                            ),
                                            "Não encontrado")
                                    )</f>
        <v>0</v>
      </c>
      <c r="I1022" s="72">
        <f t="shared" si="589"/>
        <v>0</v>
      </c>
      <c r="J1022" s="72">
        <f t="shared" si="590"/>
        <v>0.72</v>
      </c>
      <c r="K1022" s="72">
        <f t="shared" si="590"/>
        <v>0.72</v>
      </c>
      <c r="L1022" s="72">
        <f>IF(
                        C1022="INSUMO",
                                        IFERROR(
                                            IF(
                                                INDEX(
                                                    Insumos!C:C,
                                                    MATCH(
                                                        A1022&amp;B1022,
                                                        Insumos!I:I,
                                                        0)
                                                )="Mao_obra",
                                                INDEX(
                                                    Insumos!F:F,
                                                    MATCH(
                                                        A1022&amp;B1022,
                                                        Insumos!I:I,
                                                        0)
                                                ),
                                                0
                                            ),
                                            "Não encontrado"),
                                        IFERROR(
                                            INDEX(M:M,
                                                MATCH(
                                                    A1022&amp;B1022,AG:AG,
                                                    0)
                                            ),
                                            "Não encontrado")
                                    )</f>
        <v>0</v>
      </c>
      <c r="M1022" s="72">
        <f t="shared" si="591"/>
        <v>0</v>
      </c>
      <c r="N1022" s="72">
        <f>IF(
                        C1022="INSUMO",
                                        IFERROR(
                                            IF(
                                                INDEX(
                                                    Insumos!C:C,
                                                    MATCH(
                                                        A1022&amp;B1022,
                                                        Insumos!I:I,
                                                        0)
                                                )="Equipamento",
                                                INDEX(
                                                    Insumos!F:F,
                                                    MATCH(
                                                        A1022&amp;B1022,
                                                        Insumos!I:I,
                                                        0)
                                                ),
                                                0
                                            ),
                                            "Não encontrado"),
                                        IFERROR(
                                            INDEX(O:O,
                                                MATCH(
                                                    A1022&amp;B1022,AG:AG,
                                                    0)
                                            ),
                                            "Não encontrado")
                                    )</f>
        <v>0</v>
      </c>
      <c r="O1022" s="72">
        <f t="shared" si="592"/>
        <v>0</v>
      </c>
      <c r="P1022" s="72">
        <f>IF(
                        C1022="INSUMO",
                                        IFERROR(
                                            IF(
                                                INDEX(
                                                    Insumos!C:C,
                                                    MATCH(
                                                        A1022&amp;B1022,
                                                        Insumos!I:I,
                                                        0)
                                                )="Transporte",
                                                INDEX(
                                                    Insumos!F:F,
                                                    MATCH(
                                                        A1022&amp;B1022,
                                                        Insumos!I:I,
                                                        0)
                                                ),
                                                0
                                            ),
                                            "Não encontrado"),
                                        IFERROR(
                                            INDEX(Q:Q,
                                                MATCH(
                                                    A1022&amp;B1022,AG:AG,
                                                    0)
                                            ),
                                            "Não encontrado")
                                    )</f>
        <v>0</v>
      </c>
      <c r="Q1022" s="72">
        <f t="shared" si="593"/>
        <v>0</v>
      </c>
      <c r="R1022" s="72">
        <f>IF(
                        C1022="INSUMO",
                                        IFERROR(
                                            IF(
                                                INDEX(
                                                    Insumos!C:C,
                                                    MATCH(
                                                        A1022&amp;B1022,
                                                        Insumos!I:I,
                                                        0)
                                                )="Terceirizados",
                                                INDEX(
                                                    Insumos!F:F,
                                                    MATCH(
                                                        A1022&amp;B1022,
                                                        Insumos!I:I,
                                                        0)
                                                ),
                                                0
                                            ),
                                            "Não encontrado"),
                                        IFERROR(
                                            INDEX(S:S,
                                                MATCH(
                                                    A1022&amp;B1022,AG:AG,
                                                    0)
                                            ),
                                            "Não encontrado")
                                    )</f>
        <v>0</v>
      </c>
      <c r="S1022" s="72">
        <f t="shared" si="594"/>
        <v>0</v>
      </c>
      <c r="T1022" s="72">
        <f>IF(
                        C1022="INSUMO",
                                        IFERROR(
                                            IF(
                                                INDEX(
                                                    Insumos!C:C,
                                                    MATCH(
                                                        A1022&amp;B1022,
                                                        Insumos!I:I,
                                                        0)
                                                )="Comissionamento",
                                                INDEX(
                                                    Insumos!F:F,
                                                    MATCH(
                                                        A1022&amp;B1022,
                                                        Insumos!I:I,
                                                        0)
                                                ),
                                                0
                                            ),
                                            "Não encontrado"),
                                        IFERROR(
                                            INDEX(U:U,
                                                MATCH(
                                                    A1022&amp;B1022,AG:AG,
                                                    0)
                                            ),
                                            "Não encontrado")
                                    )</f>
        <v>0</v>
      </c>
      <c r="U1022" s="72">
        <f t="shared" si="595"/>
        <v>0</v>
      </c>
      <c r="V1022" s="72">
        <f>IF(
                        C1022="INSUMO",
                                        IFERROR(
                                            IF(
                                                INDEX(
                                                    Insumos!C:C,
                                                    MATCH(
                                                        A1022&amp;B1022,
                                                        Insumos!I:I,
                                                        0)
                                                )="Verba",
                                                INDEX(
                                                    Insumos!F:F,
                                                    MATCH(
                                                        A1022&amp;B1022,
                                                        Insumos!I:I,
                                                        0)
                                                ),
                                                0
                                            ),
                                            "Não encontrado"),
                                        IFERROR(
                                            INDEX(W:W,
                                                MATCH(
                                                    A1022&amp;B1022,AG:AG,
                                                    0)
                                            ),
                                            "Não encontrado")
                                    )</f>
        <v>0</v>
      </c>
      <c r="W1022" s="72">
        <f t="shared" si="596"/>
        <v>0</v>
      </c>
      <c r="X1022" s="72">
        <f>IF(
                        C1022="INSUMO",
                                        IFERROR(
                                            IF(
                                                INDEX(
                                                    Insumos!C:C,
                                                    MATCH(
                                                        A1022&amp;B1022,
                                                        Insumos!I:I,
                                                        0)
                                                )="Outro",
                                                INDEX(
                                                    Insumos!F:F,
                                                    MATCH(
                                                        A1022&amp;B1022,
                                                        Insumos!I:I,
                                                        0)
                                                ),
                                                0
                                            ),
                                            "Não encontrado"),
                                        IFERROR(
                                            INDEX(Y:Y,
                                                MATCH(
                                                    A1022&amp;B1022,AG:AG,
                                                    0)
                                            ),
                                            "Não encontrado")
                                    )</f>
        <v>0.72</v>
      </c>
      <c r="Y1022" s="72">
        <f t="shared" si="597"/>
        <v>0.72</v>
      </c>
      <c r="Z1022" s="72">
        <f>IF(
                            C1022="INSUMO",
                            IFERROR(
                                INDEX(
                                    Insumos!F:F,
                                    MATCH(
                                        A1022&amp;B1022,
                                        Insumos!I:I,
                                        0)
                                ),
                                "Não encontrado"),
                            IFERROR(
                                INDEX(AA:AA,
                                    MATCH(
                                        A1022&amp;B1022,AG:AG,
                                        0)
                                ),
                                "Não encontrado")
                        )</f>
        <v>0.72</v>
      </c>
      <c r="AA1022" s="72">
        <f t="shared" si="598"/>
        <v>0.72</v>
      </c>
      <c r="AB1022" s="73"/>
      <c r="AC1022" s="73"/>
      <c r="AD1022" s="70" t="s">
        <v>39</v>
      </c>
      <c r="AE1022" s="74"/>
      <c r="AF1022" s="74"/>
    </row>
    <row r="1023" spans="1:33" x14ac:dyDescent="0.25">
      <c r="A1023" s="138" t="s">
        <v>801</v>
      </c>
      <c r="B1023" s="60" t="s">
        <v>38</v>
      </c>
      <c r="C1023" s="61" t="s">
        <v>45</v>
      </c>
      <c r="D1023" s="62" t="s">
        <v>40</v>
      </c>
      <c r="E1023" s="62" t="s">
        <v>802</v>
      </c>
      <c r="F1023" s="63" t="s">
        <v>90</v>
      </c>
      <c r="G1023" s="63">
        <v>1</v>
      </c>
      <c r="H1023" s="64">
        <f>IF(
                        C1023="INSUMO",
                                        IFERROR(
                                            IF(
                                                INDEX(
                                                    Insumos!C:C,
                                                    MATCH(
                                                        A1023&amp;B1023,
                                                        Insumos!I:I,
                                                        0)
                                                )="Material",
                                                INDEX(
                                                    Insumos!F:F,
                                                    MATCH(
                                                        A1023&amp;B1023,
                                                        Insumos!I:I,
                                                        0)
                                                ),
                                                0
                                            ),
                                            "Não encontrado"),
                                        IFERROR(
                                            INDEX(I:I,
                                                MATCH(
                                                    A1023&amp;B1023,AG:AG,
                                                    0)
                                            ),
                                            "Não encontrado")
                                    )</f>
        <v>0</v>
      </c>
      <c r="I1023" s="64">
        <f t="shared" si="589"/>
        <v>0</v>
      </c>
      <c r="J1023" s="64">
        <f t="shared" si="590"/>
        <v>0.11</v>
      </c>
      <c r="K1023" s="64">
        <f t="shared" si="590"/>
        <v>0.11</v>
      </c>
      <c r="L1023" s="64">
        <f>IF(
                        C1023="INSUMO",
                                        IFERROR(
                                            IF(
                                                INDEX(
                                                    Insumos!C:C,
                                                    MATCH(
                                                        A1023&amp;B1023,
                                                        Insumos!I:I,
                                                        0)
                                                )="Mao_obra",
                                                INDEX(
                                                    Insumos!F:F,
                                                    MATCH(
                                                        A1023&amp;B1023,
                                                        Insumos!I:I,
                                                        0)
                                                ),
                                                0
                                            ),
                                            "Não encontrado"),
                                        IFERROR(
                                            INDEX(M:M,
                                                MATCH(
                                                    A1023&amp;B1023,AG:AG,
                                                    0)
                                            ),
                                            "Não encontrado")
                                    )</f>
        <v>0</v>
      </c>
      <c r="M1023" s="64">
        <f t="shared" si="591"/>
        <v>0</v>
      </c>
      <c r="N1023" s="64">
        <f>IF(
                        C1023="INSUMO",
                                        IFERROR(
                                            IF(
                                                INDEX(
                                                    Insumos!C:C,
                                                    MATCH(
                                                        A1023&amp;B1023,
                                                        Insumos!I:I,
                                                        0)
                                                )="Equipamento",
                                                INDEX(
                                                    Insumos!F:F,
                                                    MATCH(
                                                        A1023&amp;B1023,
                                                        Insumos!I:I,
                                                        0)
                                                ),
                                                0
                                            ),
                                            "Não encontrado"),
                                        IFERROR(
                                            INDEX(O:O,
                                                MATCH(
                                                    A1023&amp;B1023,AG:AG,
                                                    0)
                                            ),
                                            "Não encontrado")
                                    )</f>
        <v>0</v>
      </c>
      <c r="O1023" s="64">
        <f t="shared" si="592"/>
        <v>0</v>
      </c>
      <c r="P1023" s="64">
        <f>IF(
                        C1023="INSUMO",
                                        IFERROR(
                                            IF(
                                                INDEX(
                                                    Insumos!C:C,
                                                    MATCH(
                                                        A1023&amp;B1023,
                                                        Insumos!I:I,
                                                        0)
                                                )="Transporte",
                                                INDEX(
                                                    Insumos!F:F,
                                                    MATCH(
                                                        A1023&amp;B1023,
                                                        Insumos!I:I,
                                                        0)
                                                ),
                                                0
                                            ),
                                            "Não encontrado"),
                                        IFERROR(
                                            INDEX(Q:Q,
                                                MATCH(
                                                    A1023&amp;B1023,AG:AG,
                                                    0)
                                            ),
                                            "Não encontrado")
                                    )</f>
        <v>0</v>
      </c>
      <c r="Q1023" s="64">
        <f t="shared" si="593"/>
        <v>0</v>
      </c>
      <c r="R1023" s="64">
        <f>IF(
                        C1023="INSUMO",
                                        IFERROR(
                                            IF(
                                                INDEX(
                                                    Insumos!C:C,
                                                    MATCH(
                                                        A1023&amp;B1023,
                                                        Insumos!I:I,
                                                        0)
                                                )="Terceirizados",
                                                INDEX(
                                                    Insumos!F:F,
                                                    MATCH(
                                                        A1023&amp;B1023,
                                                        Insumos!I:I,
                                                        0)
                                                ),
                                                0
                                            ),
                                            "Não encontrado"),
                                        IFERROR(
                                            INDEX(S:S,
                                                MATCH(
                                                    A1023&amp;B1023,AG:AG,
                                                    0)
                                            ),
                                            "Não encontrado")
                                    )</f>
        <v>0</v>
      </c>
      <c r="S1023" s="64">
        <f t="shared" si="594"/>
        <v>0</v>
      </c>
      <c r="T1023" s="64">
        <f>IF(
                        C1023="INSUMO",
                                        IFERROR(
                                            IF(
                                                INDEX(
                                                    Insumos!C:C,
                                                    MATCH(
                                                        A1023&amp;B1023,
                                                        Insumos!I:I,
                                                        0)
                                                )="Comissionamento",
                                                INDEX(
                                                    Insumos!F:F,
                                                    MATCH(
                                                        A1023&amp;B1023,
                                                        Insumos!I:I,
                                                        0)
                                                ),
                                                0
                                            ),
                                            "Não encontrado"),
                                        IFERROR(
                                            INDEX(U:U,
                                                MATCH(
                                                    A1023&amp;B1023,AG:AG,
                                                    0)
                                            ),
                                            "Não encontrado")
                                    )</f>
        <v>0</v>
      </c>
      <c r="U1023" s="64">
        <f t="shared" si="595"/>
        <v>0</v>
      </c>
      <c r="V1023" s="64">
        <f>IF(
                        C1023="INSUMO",
                                        IFERROR(
                                            IF(
                                                INDEX(
                                                    Insumos!C:C,
                                                    MATCH(
                                                        A1023&amp;B1023,
                                                        Insumos!I:I,
                                                        0)
                                                )="Verba",
                                                INDEX(
                                                    Insumos!F:F,
                                                    MATCH(
                                                        A1023&amp;B1023,
                                                        Insumos!I:I,
                                                        0)
                                                ),
                                                0
                                            ),
                                            "Não encontrado"),
                                        IFERROR(
                                            INDEX(W:W,
                                                MATCH(
                                                    A1023&amp;B1023,AG:AG,
                                                    0)
                                            ),
                                            "Não encontrado")
                                    )</f>
        <v>0</v>
      </c>
      <c r="W1023" s="64">
        <f t="shared" si="596"/>
        <v>0</v>
      </c>
      <c r="X1023" s="64">
        <f>IF(
                        C1023="INSUMO",
                                        IFERROR(
                                            IF(
                                                INDEX(
                                                    Insumos!C:C,
                                                    MATCH(
                                                        A1023&amp;B1023,
                                                        Insumos!I:I,
                                                        0)
                                                )="Outro",
                                                INDEX(
                                                    Insumos!F:F,
                                                    MATCH(
                                                        A1023&amp;B1023,
                                                        Insumos!I:I,
                                                        0)
                                                ),
                                                0
                                            ),
                                            "Não encontrado"),
                                        IFERROR(
                                            INDEX(Y:Y,
                                                MATCH(
                                                    A1023&amp;B1023,AG:AG,
                                                    0)
                                            ),
                                            "Não encontrado")
                                    )</f>
        <v>0.11</v>
      </c>
      <c r="Y1023" s="64">
        <f t="shared" si="597"/>
        <v>0.11</v>
      </c>
      <c r="Z1023" s="64">
        <f>IF(
                            C1023="INSUMO",
                            IFERROR(
                                INDEX(
                                    Insumos!F:F,
                                    MATCH(
                                        A1023&amp;B1023,
                                        Insumos!I:I,
                                        0)
                                ),
                                "Não encontrado"),
                            IFERROR(
                                INDEX(AA:AA,
                                    MATCH(
                                        A1023&amp;B1023,AG:AG,
                                        0)
                                ),
                                "Não encontrado")
                        )</f>
        <v>0.11</v>
      </c>
      <c r="AA1023" s="64">
        <f t="shared" si="598"/>
        <v>0.11</v>
      </c>
      <c r="AB1023" s="65"/>
      <c r="AC1023" s="65"/>
      <c r="AD1023" s="62" t="s">
        <v>39</v>
      </c>
      <c r="AE1023" s="66"/>
      <c r="AF1023" s="66"/>
    </row>
    <row r="1024" spans="1:33" x14ac:dyDescent="0.25">
      <c r="A1024" s="137" t="s">
        <v>803</v>
      </c>
      <c r="B1024" s="68" t="s">
        <v>38</v>
      </c>
      <c r="C1024" s="69" t="s">
        <v>45</v>
      </c>
      <c r="D1024" s="70" t="s">
        <v>40</v>
      </c>
      <c r="E1024" s="70" t="s">
        <v>804</v>
      </c>
      <c r="F1024" s="71" t="s">
        <v>90</v>
      </c>
      <c r="G1024" s="71">
        <v>1</v>
      </c>
      <c r="H1024" s="72">
        <f>IF(
                        C1024="INSUMO",
                                        IFERROR(
                                            IF(
                                                INDEX(
                                                    Insumos!C:C,
                                                    MATCH(
                                                        A1024&amp;B1024,
                                                        Insumos!I:I,
                                                        0)
                                                )="Material",
                                                INDEX(
                                                    Insumos!F:F,
                                                    MATCH(
                                                        A1024&amp;B1024,
                                                        Insumos!I:I,
                                                        0)
                                                ),
                                                0
                                            ),
                                            "Não encontrado"),
                                        IFERROR(
                                            INDEX(I:I,
                                                MATCH(
                                                    A1024&amp;B1024,AG:AG,
                                                    0)
                                            ),
                                            "Não encontrado")
                                    )</f>
        <v>0</v>
      </c>
      <c r="I1024" s="72">
        <f t="shared" si="589"/>
        <v>0</v>
      </c>
      <c r="J1024" s="72">
        <f t="shared" si="590"/>
        <v>1.65</v>
      </c>
      <c r="K1024" s="72">
        <f t="shared" si="590"/>
        <v>1.65</v>
      </c>
      <c r="L1024" s="72">
        <f>IF(
                        C1024="INSUMO",
                                        IFERROR(
                                            IF(
                                                INDEX(
                                                    Insumos!C:C,
                                                    MATCH(
                                                        A1024&amp;B1024,
                                                        Insumos!I:I,
                                                        0)
                                                )="Mao_obra",
                                                INDEX(
                                                    Insumos!F:F,
                                                    MATCH(
                                                        A1024&amp;B1024,
                                                        Insumos!I:I,
                                                        0)
                                                ),
                                                0
                                            ),
                                            "Não encontrado"),
                                        IFERROR(
                                            INDEX(M:M,
                                                MATCH(
                                                    A1024&amp;B1024,AG:AG,
                                                    0)
                                            ),
                                            "Não encontrado")
                                    )</f>
        <v>0</v>
      </c>
      <c r="M1024" s="72">
        <f t="shared" si="591"/>
        <v>0</v>
      </c>
      <c r="N1024" s="72">
        <f>IF(
                        C1024="INSUMO",
                                        IFERROR(
                                            IF(
                                                INDEX(
                                                    Insumos!C:C,
                                                    MATCH(
                                                        A1024&amp;B1024,
                                                        Insumos!I:I,
                                                        0)
                                                )="Equipamento",
                                                INDEX(
                                                    Insumos!F:F,
                                                    MATCH(
                                                        A1024&amp;B1024,
                                                        Insumos!I:I,
                                                        0)
                                                ),
                                                0
                                            ),
                                            "Não encontrado"),
                                        IFERROR(
                                            INDEX(O:O,
                                                MATCH(
                                                    A1024&amp;B1024,AG:AG,
                                                    0)
                                            ),
                                            "Não encontrado")
                                    )</f>
        <v>0</v>
      </c>
      <c r="O1024" s="72">
        <f t="shared" si="592"/>
        <v>0</v>
      </c>
      <c r="P1024" s="72">
        <f>IF(
                        C1024="INSUMO",
                                        IFERROR(
                                            IF(
                                                INDEX(
                                                    Insumos!C:C,
                                                    MATCH(
                                                        A1024&amp;B1024,
                                                        Insumos!I:I,
                                                        0)
                                                )="Transporte",
                                                INDEX(
                                                    Insumos!F:F,
                                                    MATCH(
                                                        A1024&amp;B1024,
                                                        Insumos!I:I,
                                                        0)
                                                ),
                                                0
                                            ),
                                            "Não encontrado"),
                                        IFERROR(
                                            INDEX(Q:Q,
                                                MATCH(
                                                    A1024&amp;B1024,AG:AG,
                                                    0)
                                            ),
                                            "Não encontrado")
                                    )</f>
        <v>0</v>
      </c>
      <c r="Q1024" s="72">
        <f t="shared" si="593"/>
        <v>0</v>
      </c>
      <c r="R1024" s="72">
        <f>IF(
                        C1024="INSUMO",
                                        IFERROR(
                                            IF(
                                                INDEX(
                                                    Insumos!C:C,
                                                    MATCH(
                                                        A1024&amp;B1024,
                                                        Insumos!I:I,
                                                        0)
                                                )="Terceirizados",
                                                INDEX(
                                                    Insumos!F:F,
                                                    MATCH(
                                                        A1024&amp;B1024,
                                                        Insumos!I:I,
                                                        0)
                                                ),
                                                0
                                            ),
                                            "Não encontrado"),
                                        IFERROR(
                                            INDEX(S:S,
                                                MATCH(
                                                    A1024&amp;B1024,AG:AG,
                                                    0)
                                            ),
                                            "Não encontrado")
                                    )</f>
        <v>0</v>
      </c>
      <c r="S1024" s="72">
        <f t="shared" si="594"/>
        <v>0</v>
      </c>
      <c r="T1024" s="72">
        <f>IF(
                        C1024="INSUMO",
                                        IFERROR(
                                            IF(
                                                INDEX(
                                                    Insumos!C:C,
                                                    MATCH(
                                                        A1024&amp;B1024,
                                                        Insumos!I:I,
                                                        0)
                                                )="Comissionamento",
                                                INDEX(
                                                    Insumos!F:F,
                                                    MATCH(
                                                        A1024&amp;B1024,
                                                        Insumos!I:I,
                                                        0)
                                                ),
                                                0
                                            ),
                                            "Não encontrado"),
                                        IFERROR(
                                            INDEX(U:U,
                                                MATCH(
                                                    A1024&amp;B1024,AG:AG,
                                                    0)
                                            ),
                                            "Não encontrado")
                                    )</f>
        <v>0</v>
      </c>
      <c r="U1024" s="72">
        <f t="shared" si="595"/>
        <v>0</v>
      </c>
      <c r="V1024" s="72">
        <f>IF(
                        C1024="INSUMO",
                                        IFERROR(
                                            IF(
                                                INDEX(
                                                    Insumos!C:C,
                                                    MATCH(
                                                        A1024&amp;B1024,
                                                        Insumos!I:I,
                                                        0)
                                                )="Verba",
                                                INDEX(
                                                    Insumos!F:F,
                                                    MATCH(
                                                        A1024&amp;B1024,
                                                        Insumos!I:I,
                                                        0)
                                                ),
                                                0
                                            ),
                                            "Não encontrado"),
                                        IFERROR(
                                            INDEX(W:W,
                                                MATCH(
                                                    A1024&amp;B1024,AG:AG,
                                                    0)
                                            ),
                                            "Não encontrado")
                                    )</f>
        <v>0</v>
      </c>
      <c r="W1024" s="72">
        <f t="shared" si="596"/>
        <v>0</v>
      </c>
      <c r="X1024" s="72">
        <f>IF(
                        C1024="INSUMO",
                                        IFERROR(
                                            IF(
                                                INDEX(
                                                    Insumos!C:C,
                                                    MATCH(
                                                        A1024&amp;B1024,
                                                        Insumos!I:I,
                                                        0)
                                                )="Outro",
                                                INDEX(
                                                    Insumos!F:F,
                                                    MATCH(
                                                        A1024&amp;B1024,
                                                        Insumos!I:I,
                                                        0)
                                                ),
                                                0
                                            ),
                                            "Não encontrado"),
                                        IFERROR(
                                            INDEX(Y:Y,
                                                MATCH(
                                                    A1024&amp;B1024,AG:AG,
                                                    0)
                                            ),
                                            "Não encontrado")
                                    )</f>
        <v>1.65</v>
      </c>
      <c r="Y1024" s="72">
        <f t="shared" si="597"/>
        <v>1.65</v>
      </c>
      <c r="Z1024" s="72">
        <f>IF(
                            C1024="INSUMO",
                            IFERROR(
                                INDEX(
                                    Insumos!F:F,
                                    MATCH(
                                        A1024&amp;B1024,
                                        Insumos!I:I,
                                        0)
                                ),
                                "Não encontrado"),
                            IFERROR(
                                INDEX(AA:AA,
                                    MATCH(
                                        A1024&amp;B1024,AG:AG,
                                        0)
                                ),
                                "Não encontrado")
                        )</f>
        <v>1.65</v>
      </c>
      <c r="AA1024" s="72">
        <f t="shared" si="598"/>
        <v>1.65</v>
      </c>
      <c r="AB1024" s="73"/>
      <c r="AC1024" s="73"/>
      <c r="AD1024" s="70" t="s">
        <v>39</v>
      </c>
      <c r="AE1024" s="74"/>
      <c r="AF1024" s="74"/>
    </row>
    <row r="1025" spans="1:33" x14ac:dyDescent="0.25">
      <c r="A1025" s="138" t="s">
        <v>805</v>
      </c>
      <c r="B1025" s="60" t="s">
        <v>38</v>
      </c>
      <c r="C1025" s="61" t="s">
        <v>45</v>
      </c>
      <c r="D1025" s="62" t="s">
        <v>40</v>
      </c>
      <c r="E1025" s="62" t="s">
        <v>806</v>
      </c>
      <c r="F1025" s="63" t="s">
        <v>90</v>
      </c>
      <c r="G1025" s="63">
        <v>1</v>
      </c>
      <c r="H1025" s="64">
        <f>IF(
                        C1025="INSUMO",
                                        IFERROR(
                                            IF(
                                                INDEX(
                                                    Insumos!C:C,
                                                    MATCH(
                                                        A1025&amp;B1025,
                                                        Insumos!I:I,
                                                        0)
                                                )="Material",
                                                INDEX(
                                                    Insumos!F:F,
                                                    MATCH(
                                                        A1025&amp;B1025,
                                                        Insumos!I:I,
                                                        0)
                                                ),
                                                0
                                            ),
                                            "Não encontrado"),
                                        IFERROR(
                                            INDEX(I:I,
                                                MATCH(
                                                    A1025&amp;B1025,AG:AG,
                                                    0)
                                            ),
                                            "Não encontrado")
                                    )</f>
        <v>0</v>
      </c>
      <c r="I1025" s="64">
        <f t="shared" si="589"/>
        <v>0</v>
      </c>
      <c r="J1025" s="64">
        <f t="shared" si="590"/>
        <v>0.98</v>
      </c>
      <c r="K1025" s="64">
        <f t="shared" si="590"/>
        <v>0.98</v>
      </c>
      <c r="L1025" s="64">
        <f>IF(
                        C1025="INSUMO",
                                        IFERROR(
                                            IF(
                                                INDEX(
                                                    Insumos!C:C,
                                                    MATCH(
                                                        A1025&amp;B1025,
                                                        Insumos!I:I,
                                                        0)
                                                )="Mao_obra",
                                                INDEX(
                                                    Insumos!F:F,
                                                    MATCH(
                                                        A1025&amp;B1025,
                                                        Insumos!I:I,
                                                        0)
                                                ),
                                                0
                                            ),
                                            "Não encontrado"),
                                        IFERROR(
                                            INDEX(M:M,
                                                MATCH(
                                                    A1025&amp;B1025,AG:AG,
                                                    0)
                                            ),
                                            "Não encontrado")
                                    )</f>
        <v>0</v>
      </c>
      <c r="M1025" s="64">
        <f t="shared" si="591"/>
        <v>0</v>
      </c>
      <c r="N1025" s="64">
        <f>IF(
                        C1025="INSUMO",
                                        IFERROR(
                                            IF(
                                                INDEX(
                                                    Insumos!C:C,
                                                    MATCH(
                                                        A1025&amp;B1025,
                                                        Insumos!I:I,
                                                        0)
                                                )="Equipamento",
                                                INDEX(
                                                    Insumos!F:F,
                                                    MATCH(
                                                        A1025&amp;B1025,
                                                        Insumos!I:I,
                                                        0)
                                                ),
                                                0
                                            ),
                                            "Não encontrado"),
                                        IFERROR(
                                            INDEX(O:O,
                                                MATCH(
                                                    A1025&amp;B1025,AG:AG,
                                                    0)
                                            ),
                                            "Não encontrado")
                                    )</f>
        <v>0</v>
      </c>
      <c r="O1025" s="64">
        <f t="shared" si="592"/>
        <v>0</v>
      </c>
      <c r="P1025" s="64">
        <f>IF(
                        C1025="INSUMO",
                                        IFERROR(
                                            IF(
                                                INDEX(
                                                    Insumos!C:C,
                                                    MATCH(
                                                        A1025&amp;B1025,
                                                        Insumos!I:I,
                                                        0)
                                                )="Transporte",
                                                INDEX(
                                                    Insumos!F:F,
                                                    MATCH(
                                                        A1025&amp;B1025,
                                                        Insumos!I:I,
                                                        0)
                                                ),
                                                0
                                            ),
                                            "Não encontrado"),
                                        IFERROR(
                                            INDEX(Q:Q,
                                                MATCH(
                                                    A1025&amp;B1025,AG:AG,
                                                    0)
                                            ),
                                            "Não encontrado")
                                    )</f>
        <v>0</v>
      </c>
      <c r="Q1025" s="64">
        <f t="shared" si="593"/>
        <v>0</v>
      </c>
      <c r="R1025" s="64">
        <f>IF(
                        C1025="INSUMO",
                                        IFERROR(
                                            IF(
                                                INDEX(
                                                    Insumos!C:C,
                                                    MATCH(
                                                        A1025&amp;B1025,
                                                        Insumos!I:I,
                                                        0)
                                                )="Terceirizados",
                                                INDEX(
                                                    Insumos!F:F,
                                                    MATCH(
                                                        A1025&amp;B1025,
                                                        Insumos!I:I,
                                                        0)
                                                ),
                                                0
                                            ),
                                            "Não encontrado"),
                                        IFERROR(
                                            INDEX(S:S,
                                                MATCH(
                                                    A1025&amp;B1025,AG:AG,
                                                    0)
                                            ),
                                            "Não encontrado")
                                    )</f>
        <v>0</v>
      </c>
      <c r="S1025" s="64">
        <f t="shared" si="594"/>
        <v>0</v>
      </c>
      <c r="T1025" s="64">
        <f>IF(
                        C1025="INSUMO",
                                        IFERROR(
                                            IF(
                                                INDEX(
                                                    Insumos!C:C,
                                                    MATCH(
                                                        A1025&amp;B1025,
                                                        Insumos!I:I,
                                                        0)
                                                )="Comissionamento",
                                                INDEX(
                                                    Insumos!F:F,
                                                    MATCH(
                                                        A1025&amp;B1025,
                                                        Insumos!I:I,
                                                        0)
                                                ),
                                                0
                                            ),
                                            "Não encontrado"),
                                        IFERROR(
                                            INDEX(U:U,
                                                MATCH(
                                                    A1025&amp;B1025,AG:AG,
                                                    0)
                                            ),
                                            "Não encontrado")
                                    )</f>
        <v>0</v>
      </c>
      <c r="U1025" s="64">
        <f t="shared" si="595"/>
        <v>0</v>
      </c>
      <c r="V1025" s="64">
        <f>IF(
                        C1025="INSUMO",
                                        IFERROR(
                                            IF(
                                                INDEX(
                                                    Insumos!C:C,
                                                    MATCH(
                                                        A1025&amp;B1025,
                                                        Insumos!I:I,
                                                        0)
                                                )="Verba",
                                                INDEX(
                                                    Insumos!F:F,
                                                    MATCH(
                                                        A1025&amp;B1025,
                                                        Insumos!I:I,
                                                        0)
                                                ),
                                                0
                                            ),
                                            "Não encontrado"),
                                        IFERROR(
                                            INDEX(W:W,
                                                MATCH(
                                                    A1025&amp;B1025,AG:AG,
                                                    0)
                                            ),
                                            "Não encontrado")
                                    )</f>
        <v>0</v>
      </c>
      <c r="W1025" s="64">
        <f t="shared" si="596"/>
        <v>0</v>
      </c>
      <c r="X1025" s="64">
        <f>IF(
                        C1025="INSUMO",
                                        IFERROR(
                                            IF(
                                                INDEX(
                                                    Insumos!C:C,
                                                    MATCH(
                                                        A1025&amp;B1025,
                                                        Insumos!I:I,
                                                        0)
                                                )="Outro",
                                                INDEX(
                                                    Insumos!F:F,
                                                    MATCH(
                                                        A1025&amp;B1025,
                                                        Insumos!I:I,
                                                        0)
                                                ),
                                                0
                                            ),
                                            "Não encontrado"),
                                        IFERROR(
                                            INDEX(Y:Y,
                                                MATCH(
                                                    A1025&amp;B1025,AG:AG,
                                                    0)
                                            ),
                                            "Não encontrado")
                                    )</f>
        <v>0.98</v>
      </c>
      <c r="Y1025" s="64">
        <f t="shared" si="597"/>
        <v>0.98</v>
      </c>
      <c r="Z1025" s="64">
        <f>IF(
                            C1025="INSUMO",
                            IFERROR(
                                INDEX(
                                    Insumos!F:F,
                                    MATCH(
                                        A1025&amp;B1025,
                                        Insumos!I:I,
                                        0)
                                ),
                                "Não encontrado"),
                            IFERROR(
                                INDEX(AA:AA,
                                    MATCH(
                                        A1025&amp;B1025,AG:AG,
                                        0)
                                ),
                                "Não encontrado")
                        )</f>
        <v>0.98</v>
      </c>
      <c r="AA1025" s="64">
        <f t="shared" si="598"/>
        <v>0.98</v>
      </c>
      <c r="AB1025" s="65"/>
      <c r="AC1025" s="65"/>
      <c r="AD1025" s="62" t="s">
        <v>39</v>
      </c>
      <c r="AE1025" s="66"/>
      <c r="AF1025" s="66"/>
    </row>
    <row r="1026" spans="1:33" x14ac:dyDescent="0.25">
      <c r="A1026" s="137" t="s">
        <v>807</v>
      </c>
      <c r="B1026" s="68" t="s">
        <v>38</v>
      </c>
      <c r="C1026" s="69" t="s">
        <v>45</v>
      </c>
      <c r="D1026" s="70" t="s">
        <v>40</v>
      </c>
      <c r="E1026" s="70" t="s">
        <v>808</v>
      </c>
      <c r="F1026" s="71" t="s">
        <v>90</v>
      </c>
      <c r="G1026" s="71">
        <v>1</v>
      </c>
      <c r="H1026" s="72">
        <f>IF(
                        C1026="INSUMO",
                                        IFERROR(
                                            IF(
                                                INDEX(
                                                    Insumos!C:C,
                                                    MATCH(
                                                        A1026&amp;B1026,
                                                        Insumos!I:I,
                                                        0)
                                                )="Material",
                                                INDEX(
                                                    Insumos!F:F,
                                                    MATCH(
                                                        A1026&amp;B1026,
                                                        Insumos!I:I,
                                                        0)
                                                ),
                                                0
                                            ),
                                            "Não encontrado"),
                                        IFERROR(
                                            INDEX(I:I,
                                                MATCH(
                                                    A1026&amp;B1026,AG:AG,
                                                    0)
                                            ),
                                            "Não encontrado")
                                    )</f>
        <v>0</v>
      </c>
      <c r="I1026" s="72">
        <f t="shared" si="589"/>
        <v>0</v>
      </c>
      <c r="J1026" s="72">
        <f t="shared" si="590"/>
        <v>0.01</v>
      </c>
      <c r="K1026" s="72">
        <f t="shared" si="590"/>
        <v>0.01</v>
      </c>
      <c r="L1026" s="72">
        <f>IF(
                        C1026="INSUMO",
                                        IFERROR(
                                            IF(
                                                INDEX(
                                                    Insumos!C:C,
                                                    MATCH(
                                                        A1026&amp;B1026,
                                                        Insumos!I:I,
                                                        0)
                                                )="Mao_obra",
                                                INDEX(
                                                    Insumos!F:F,
                                                    MATCH(
                                                        A1026&amp;B1026,
                                                        Insumos!I:I,
                                                        0)
                                                ),
                                                0
                                            ),
                                            "Não encontrado"),
                                        IFERROR(
                                            INDEX(M:M,
                                                MATCH(
                                                    A1026&amp;B1026,AG:AG,
                                                    0)
                                            ),
                                            "Não encontrado")
                                    )</f>
        <v>0</v>
      </c>
      <c r="M1026" s="72">
        <f t="shared" si="591"/>
        <v>0</v>
      </c>
      <c r="N1026" s="72">
        <f>IF(
                        C1026="INSUMO",
                                        IFERROR(
                                            IF(
                                                INDEX(
                                                    Insumos!C:C,
                                                    MATCH(
                                                        A1026&amp;B1026,
                                                        Insumos!I:I,
                                                        0)
                                                )="Equipamento",
                                                INDEX(
                                                    Insumos!F:F,
                                                    MATCH(
                                                        A1026&amp;B1026,
                                                        Insumos!I:I,
                                                        0)
                                                ),
                                                0
                                            ),
                                            "Não encontrado"),
                                        IFERROR(
                                            INDEX(O:O,
                                                MATCH(
                                                    A1026&amp;B1026,AG:AG,
                                                    0)
                                            ),
                                            "Não encontrado")
                                    )</f>
        <v>0</v>
      </c>
      <c r="O1026" s="72">
        <f t="shared" si="592"/>
        <v>0</v>
      </c>
      <c r="P1026" s="72">
        <f>IF(
                        C1026="INSUMO",
                                        IFERROR(
                                            IF(
                                                INDEX(
                                                    Insumos!C:C,
                                                    MATCH(
                                                        A1026&amp;B1026,
                                                        Insumos!I:I,
                                                        0)
                                                )="Transporte",
                                                INDEX(
                                                    Insumos!F:F,
                                                    MATCH(
                                                        A1026&amp;B1026,
                                                        Insumos!I:I,
                                                        0)
                                                ),
                                                0
                                            ),
                                            "Não encontrado"),
                                        IFERROR(
                                            INDEX(Q:Q,
                                                MATCH(
                                                    A1026&amp;B1026,AG:AG,
                                                    0)
                                            ),
                                            "Não encontrado")
                                    )</f>
        <v>0</v>
      </c>
      <c r="Q1026" s="72">
        <f t="shared" si="593"/>
        <v>0</v>
      </c>
      <c r="R1026" s="72">
        <f>IF(
                        C1026="INSUMO",
                                        IFERROR(
                                            IF(
                                                INDEX(
                                                    Insumos!C:C,
                                                    MATCH(
                                                        A1026&amp;B1026,
                                                        Insumos!I:I,
                                                        0)
                                                )="Terceirizados",
                                                INDEX(
                                                    Insumos!F:F,
                                                    MATCH(
                                                        A1026&amp;B1026,
                                                        Insumos!I:I,
                                                        0)
                                                ),
                                                0
                                            ),
                                            "Não encontrado"),
                                        IFERROR(
                                            INDEX(S:S,
                                                MATCH(
                                                    A1026&amp;B1026,AG:AG,
                                                    0)
                                            ),
                                            "Não encontrado")
                                    )</f>
        <v>0</v>
      </c>
      <c r="S1026" s="72">
        <f t="shared" si="594"/>
        <v>0</v>
      </c>
      <c r="T1026" s="72">
        <f>IF(
                        C1026="INSUMO",
                                        IFERROR(
                                            IF(
                                                INDEX(
                                                    Insumos!C:C,
                                                    MATCH(
                                                        A1026&amp;B1026,
                                                        Insumos!I:I,
                                                        0)
                                                )="Comissionamento",
                                                INDEX(
                                                    Insumos!F:F,
                                                    MATCH(
                                                        A1026&amp;B1026,
                                                        Insumos!I:I,
                                                        0)
                                                ),
                                                0
                                            ),
                                            "Não encontrado"),
                                        IFERROR(
                                            INDEX(U:U,
                                                MATCH(
                                                    A1026&amp;B1026,AG:AG,
                                                    0)
                                            ),
                                            "Não encontrado")
                                    )</f>
        <v>0</v>
      </c>
      <c r="U1026" s="72">
        <f t="shared" si="595"/>
        <v>0</v>
      </c>
      <c r="V1026" s="72">
        <f>IF(
                        C1026="INSUMO",
                                        IFERROR(
                                            IF(
                                                INDEX(
                                                    Insumos!C:C,
                                                    MATCH(
                                                        A1026&amp;B1026,
                                                        Insumos!I:I,
                                                        0)
                                                )="Verba",
                                                INDEX(
                                                    Insumos!F:F,
                                                    MATCH(
                                                        A1026&amp;B1026,
                                                        Insumos!I:I,
                                                        0)
                                                ),
                                                0
                                            ),
                                            "Não encontrado"),
                                        IFERROR(
                                            INDEX(W:W,
                                                MATCH(
                                                    A1026&amp;B1026,AG:AG,
                                                    0)
                                            ),
                                            "Não encontrado")
                                    )</f>
        <v>0</v>
      </c>
      <c r="W1026" s="72">
        <f t="shared" si="596"/>
        <v>0</v>
      </c>
      <c r="X1026" s="72">
        <f>IF(
                        C1026="INSUMO",
                                        IFERROR(
                                            IF(
                                                INDEX(
                                                    Insumos!C:C,
                                                    MATCH(
                                                        A1026&amp;B1026,
                                                        Insumos!I:I,
                                                        0)
                                                )="Outro",
                                                INDEX(
                                                    Insumos!F:F,
                                                    MATCH(
                                                        A1026&amp;B1026,
                                                        Insumos!I:I,
                                                        0)
                                                ),
                                                0
                                            ),
                                            "Não encontrado"),
                                        IFERROR(
                                            INDEX(Y:Y,
                                                MATCH(
                                                    A1026&amp;B1026,AG:AG,
                                                    0)
                                            ),
                                            "Não encontrado")
                                    )</f>
        <v>0.01</v>
      </c>
      <c r="Y1026" s="72">
        <f t="shared" si="597"/>
        <v>0.01</v>
      </c>
      <c r="Z1026" s="72">
        <f>IF(
                            C1026="INSUMO",
                            IFERROR(
                                INDEX(
                                    Insumos!F:F,
                                    MATCH(
                                        A1026&amp;B1026,
                                        Insumos!I:I,
                                        0)
                                ),
                                "Não encontrado"),
                            IFERROR(
                                INDEX(AA:AA,
                                    MATCH(
                                        A1026&amp;B1026,AG:AG,
                                        0)
                                ),
                                "Não encontrado")
                        )</f>
        <v>0.01</v>
      </c>
      <c r="AA1026" s="72">
        <f t="shared" si="598"/>
        <v>0.01</v>
      </c>
      <c r="AB1026" s="73"/>
      <c r="AC1026" s="73"/>
      <c r="AD1026" s="70" t="s">
        <v>39</v>
      </c>
      <c r="AE1026" s="74"/>
      <c r="AF1026" s="74"/>
    </row>
    <row r="1027" spans="1:33" x14ac:dyDescent="0.25">
      <c r="A1027" s="138" t="s">
        <v>980</v>
      </c>
      <c r="B1027" s="60" t="s">
        <v>38</v>
      </c>
      <c r="C1027" s="61" t="s">
        <v>45</v>
      </c>
      <c r="D1027" s="62" t="s">
        <v>40</v>
      </c>
      <c r="E1027" s="62" t="s">
        <v>981</v>
      </c>
      <c r="F1027" s="63" t="s">
        <v>90</v>
      </c>
      <c r="G1027" s="63">
        <v>1</v>
      </c>
      <c r="H1027" s="64">
        <f>IF(
                        C1027="INSUMO",
                                        IFERROR(
                                            IF(
                                                INDEX(
                                                    Insumos!C:C,
                                                    MATCH(
                                                        A1027&amp;B1027,
                                                        Insumos!I:I,
                                                        0)
                                                )="Material",
                                                INDEX(
                                                    Insumos!F:F,
                                                    MATCH(
                                                        A1027&amp;B1027,
                                                        Insumos!I:I,
                                                        0)
                                                ),
                                                0
                                            ),
                                            "Não encontrado"),
                                        IFERROR(
                                            INDEX(I:I,
                                                MATCH(
                                                    A1027&amp;B1027,AG:AG,
                                                    0)
                                            ),
                                            "Não encontrado")
                                    )</f>
        <v>0</v>
      </c>
      <c r="I1027" s="64">
        <f t="shared" si="589"/>
        <v>0</v>
      </c>
      <c r="J1027" s="64">
        <f t="shared" si="590"/>
        <v>32.4</v>
      </c>
      <c r="K1027" s="64">
        <f t="shared" si="590"/>
        <v>32.4</v>
      </c>
      <c r="L1027" s="64">
        <f>IF(
                        C1027="INSUMO",
                                        IFERROR(
                                            IF(
                                                INDEX(
                                                    Insumos!C:C,
                                                    MATCH(
                                                        A1027&amp;B1027,
                                                        Insumos!I:I,
                                                        0)
                                                )="Mao_obra",
                                                INDEX(
                                                    Insumos!F:F,
                                                    MATCH(
                                                        A1027&amp;B1027,
                                                        Insumos!I:I,
                                                        0)
                                                ),
                                                0
                                            ),
                                            "Não encontrado"),
                                        IFERROR(
                                            INDEX(M:M,
                                                MATCH(
                                                    A1027&amp;B1027,AG:AG,
                                                    0)
                                            ),
                                            "Não encontrado")
                                    )</f>
        <v>32.4</v>
      </c>
      <c r="M1027" s="64">
        <f t="shared" si="591"/>
        <v>32.4</v>
      </c>
      <c r="N1027" s="64">
        <f>IF(
                        C1027="INSUMO",
                                        IFERROR(
                                            IF(
                                                INDEX(
                                                    Insumos!C:C,
                                                    MATCH(
                                                        A1027&amp;B1027,
                                                        Insumos!I:I,
                                                        0)
                                                )="Equipamento",
                                                INDEX(
                                                    Insumos!F:F,
                                                    MATCH(
                                                        A1027&amp;B1027,
                                                        Insumos!I:I,
                                                        0)
                                                ),
                                                0
                                            ),
                                            "Não encontrado"),
                                        IFERROR(
                                            INDEX(O:O,
                                                MATCH(
                                                    A1027&amp;B1027,AG:AG,
                                                    0)
                                            ),
                                            "Não encontrado")
                                    )</f>
        <v>0</v>
      </c>
      <c r="O1027" s="64">
        <f t="shared" si="592"/>
        <v>0</v>
      </c>
      <c r="P1027" s="64">
        <f>IF(
                        C1027="INSUMO",
                                        IFERROR(
                                            IF(
                                                INDEX(
                                                    Insumos!C:C,
                                                    MATCH(
                                                        A1027&amp;B1027,
                                                        Insumos!I:I,
                                                        0)
                                                )="Transporte",
                                                INDEX(
                                                    Insumos!F:F,
                                                    MATCH(
                                                        A1027&amp;B1027,
                                                        Insumos!I:I,
                                                        0)
                                                ),
                                                0
                                            ),
                                            "Não encontrado"),
                                        IFERROR(
                                            INDEX(Q:Q,
                                                MATCH(
                                                    A1027&amp;B1027,AG:AG,
                                                    0)
                                            ),
                                            "Não encontrado")
                                    )</f>
        <v>0</v>
      </c>
      <c r="Q1027" s="64">
        <f t="shared" si="593"/>
        <v>0</v>
      </c>
      <c r="R1027" s="64">
        <f>IF(
                        C1027="INSUMO",
                                        IFERROR(
                                            IF(
                                                INDEX(
                                                    Insumos!C:C,
                                                    MATCH(
                                                        A1027&amp;B1027,
                                                        Insumos!I:I,
                                                        0)
                                                )="Terceirizados",
                                                INDEX(
                                                    Insumos!F:F,
                                                    MATCH(
                                                        A1027&amp;B1027,
                                                        Insumos!I:I,
                                                        0)
                                                ),
                                                0
                                            ),
                                            "Não encontrado"),
                                        IFERROR(
                                            INDEX(S:S,
                                                MATCH(
                                                    A1027&amp;B1027,AG:AG,
                                                    0)
                                            ),
                                            "Não encontrado")
                                    )</f>
        <v>0</v>
      </c>
      <c r="S1027" s="64">
        <f t="shared" si="594"/>
        <v>0</v>
      </c>
      <c r="T1027" s="64">
        <f>IF(
                        C1027="INSUMO",
                                        IFERROR(
                                            IF(
                                                INDEX(
                                                    Insumos!C:C,
                                                    MATCH(
                                                        A1027&amp;B1027,
                                                        Insumos!I:I,
                                                        0)
                                                )="Comissionamento",
                                                INDEX(
                                                    Insumos!F:F,
                                                    MATCH(
                                                        A1027&amp;B1027,
                                                        Insumos!I:I,
                                                        0)
                                                ),
                                                0
                                            ),
                                            "Não encontrado"),
                                        IFERROR(
                                            INDEX(U:U,
                                                MATCH(
                                                    A1027&amp;B1027,AG:AG,
                                                    0)
                                            ),
                                            "Não encontrado")
                                    )</f>
        <v>0</v>
      </c>
      <c r="U1027" s="64">
        <f t="shared" si="595"/>
        <v>0</v>
      </c>
      <c r="V1027" s="64">
        <f>IF(
                        C1027="INSUMO",
                                        IFERROR(
                                            IF(
                                                INDEX(
                                                    Insumos!C:C,
                                                    MATCH(
                                                        A1027&amp;B1027,
                                                        Insumos!I:I,
                                                        0)
                                                )="Verba",
                                                INDEX(
                                                    Insumos!F:F,
                                                    MATCH(
                                                        A1027&amp;B1027,
                                                        Insumos!I:I,
                                                        0)
                                                ),
                                                0
                                            ),
                                            "Não encontrado"),
                                        IFERROR(
                                            INDEX(W:W,
                                                MATCH(
                                                    A1027&amp;B1027,AG:AG,
                                                    0)
                                            ),
                                            "Não encontrado")
                                    )</f>
        <v>0</v>
      </c>
      <c r="W1027" s="64">
        <f t="shared" si="596"/>
        <v>0</v>
      </c>
      <c r="X1027" s="64">
        <f>IF(
                        C1027="INSUMO",
                                        IFERROR(
                                            IF(
                                                INDEX(
                                                    Insumos!C:C,
                                                    MATCH(
                                                        A1027&amp;B1027,
                                                        Insumos!I:I,
                                                        0)
                                                )="Outro",
                                                INDEX(
                                                    Insumos!F:F,
                                                    MATCH(
                                                        A1027&amp;B1027,
                                                        Insumos!I:I,
                                                        0)
                                                ),
                                                0
                                            ),
                                            "Não encontrado"),
                                        IFERROR(
                                            INDEX(Y:Y,
                                                MATCH(
                                                    A1027&amp;B1027,AG:AG,
                                                    0)
                                            ),
                                            "Não encontrado")
                                    )</f>
        <v>0</v>
      </c>
      <c r="Y1027" s="64">
        <f t="shared" si="597"/>
        <v>0</v>
      </c>
      <c r="Z1027" s="64">
        <f>IF(
                            C1027="INSUMO",
                            IFERROR(
                                INDEX(
                                    Insumos!F:F,
                                    MATCH(
                                        A1027&amp;B1027,
                                        Insumos!I:I,
                                        0)
                                ),
                                "Não encontrado"),
                            IFERROR(
                                INDEX(AA:AA,
                                    MATCH(
                                        A1027&amp;B1027,AG:AG,
                                        0)
                                ),
                                "Não encontrado")
                        )</f>
        <v>32.4</v>
      </c>
      <c r="AA1027" s="64">
        <f t="shared" si="598"/>
        <v>32.4</v>
      </c>
      <c r="AB1027" s="65"/>
      <c r="AC1027" s="65"/>
      <c r="AD1027" s="62" t="s">
        <v>39</v>
      </c>
      <c r="AE1027" s="66"/>
      <c r="AF1027" s="66"/>
    </row>
    <row r="1028" spans="1:33" x14ac:dyDescent="0.25">
      <c r="A1028" s="136" t="s">
        <v>974</v>
      </c>
      <c r="B1028" s="51" t="s">
        <v>38</v>
      </c>
      <c r="C1028" s="52" t="s">
        <v>39</v>
      </c>
      <c r="D1028" s="53" t="s">
        <v>40</v>
      </c>
      <c r="E1028" s="53" t="s">
        <v>975</v>
      </c>
      <c r="F1028" s="54" t="s">
        <v>90</v>
      </c>
      <c r="G1028" s="55"/>
      <c r="H1028" s="56"/>
      <c r="I1028" s="56">
        <f>SUM(I1029:I1029)</f>
        <v>0</v>
      </c>
      <c r="J1028" s="56"/>
      <c r="K1028" s="56">
        <f>SUM(K1029:K1029)</f>
        <v>0.28584579999999998</v>
      </c>
      <c r="L1028" s="56"/>
      <c r="M1028" s="56">
        <f>SUM(M1029:M1029)</f>
        <v>0.28584579999999998</v>
      </c>
      <c r="N1028" s="56"/>
      <c r="O1028" s="56">
        <f>SUM(O1029:O1029)</f>
        <v>0</v>
      </c>
      <c r="P1028" s="56"/>
      <c r="Q1028" s="56">
        <f>SUM(Q1029:Q1029)</f>
        <v>0</v>
      </c>
      <c r="R1028" s="56"/>
      <c r="S1028" s="56">
        <f>SUM(S1029:S1029)</f>
        <v>0</v>
      </c>
      <c r="T1028" s="56"/>
      <c r="U1028" s="56">
        <f>SUM(U1029:U1029)</f>
        <v>0</v>
      </c>
      <c r="V1028" s="56"/>
      <c r="W1028" s="56">
        <f>SUM(W1029:W1029)</f>
        <v>0</v>
      </c>
      <c r="X1028" s="56"/>
      <c r="Y1028" s="56">
        <f>SUM(Y1029:Y1029)</f>
        <v>0</v>
      </c>
      <c r="Z1028" s="56"/>
      <c r="AA1028" s="56">
        <f>SUM(AA1029:AA1029)</f>
        <v>0.28584579999999998</v>
      </c>
      <c r="AB1028" s="57" t="s">
        <v>39</v>
      </c>
      <c r="AC1028" s="57"/>
      <c r="AD1028" s="53" t="s">
        <v>39</v>
      </c>
      <c r="AE1028" s="58" t="s">
        <v>39</v>
      </c>
      <c r="AF1028" s="58" t="s">
        <v>43</v>
      </c>
      <c r="AG1028" t="str">
        <f>A1028&amp;B1028&amp;C1028</f>
        <v>95320SINAPI</v>
      </c>
    </row>
    <row r="1029" spans="1:33" x14ac:dyDescent="0.25">
      <c r="A1029" s="137" t="s">
        <v>976</v>
      </c>
      <c r="B1029" s="68" t="s">
        <v>38</v>
      </c>
      <c r="C1029" s="69" t="s">
        <v>45</v>
      </c>
      <c r="D1029" s="70" t="s">
        <v>40</v>
      </c>
      <c r="E1029" s="70" t="s">
        <v>977</v>
      </c>
      <c r="F1029" s="71" t="s">
        <v>90</v>
      </c>
      <c r="G1029" s="71">
        <v>1.154E-2</v>
      </c>
      <c r="H1029" s="72">
        <f>IF(
                        C1029="INSUMO",
                                        IFERROR(
                                            IF(
                                                INDEX(
                                                    Insumos!C:C,
                                                    MATCH(
                                                        A1029&amp;B1029,
                                                        Insumos!I:I,
                                                        0)
                                                )="Material",
                                                INDEX(
                                                    Insumos!F:F,
                                                    MATCH(
                                                        A1029&amp;B1029,
                                                        Insumos!I:I,
                                                        0)
                                                ),
                                                0
                                            ),
                                            "Não encontrado"),
                                        IFERROR(
                                            INDEX(I:I,
                                                MATCH(
                                                    A1029&amp;B1029,AG:AG,
                                                    0)
                                            ),
                                            "Não encontrado")
                                    )</f>
        <v>0</v>
      </c>
      <c r="I1029" s="72">
        <f>H1029*G1029/1</f>
        <v>0</v>
      </c>
      <c r="J1029" s="72">
        <f>T1029 + N1029 + L1029 + X1029 + R1029 + P1029 + V1029</f>
        <v>24.77</v>
      </c>
      <c r="K1029" s="72">
        <f>U1029 + O1029 + M1029 + Y1029 + S1029 + Q1029 + W1029</f>
        <v>0.28584579999999998</v>
      </c>
      <c r="L1029" s="72">
        <f>IF(
                        C1029="INSUMO",
                                        IFERROR(
                                            IF(
                                                INDEX(
                                                    Insumos!C:C,
                                                    MATCH(
                                                        A1029&amp;B1029,
                                                        Insumos!I:I,
                                                        0)
                                                )="Mao_obra",
                                                INDEX(
                                                    Insumos!F:F,
                                                    MATCH(
                                                        A1029&amp;B1029,
                                                        Insumos!I:I,
                                                        0)
                                                ),
                                                0
                                            ),
                                            "Não encontrado"),
                                        IFERROR(
                                            INDEX(M:M,
                                                MATCH(
                                                    A1029&amp;B1029,AG:AG,
                                                    0)
                                            ),
                                            "Não encontrado")
                                    )</f>
        <v>24.77</v>
      </c>
      <c r="M1029" s="72">
        <f>L1029*G1029/1</f>
        <v>0.28584579999999998</v>
      </c>
      <c r="N1029" s="72">
        <f>IF(
                        C1029="INSUMO",
                                        IFERROR(
                                            IF(
                                                INDEX(
                                                    Insumos!C:C,
                                                    MATCH(
                                                        A1029&amp;B1029,
                                                        Insumos!I:I,
                                                        0)
                                                )="Equipamento",
                                                INDEX(
                                                    Insumos!F:F,
                                                    MATCH(
                                                        A1029&amp;B1029,
                                                        Insumos!I:I,
                                                        0)
                                                ),
                                                0
                                            ),
                                            "Não encontrado"),
                                        IFERROR(
                                            INDEX(O:O,
                                                MATCH(
                                                    A1029&amp;B1029,AG:AG,
                                                    0)
                                            ),
                                            "Não encontrado")
                                    )</f>
        <v>0</v>
      </c>
      <c r="O1029" s="72">
        <f>N1029*G1029/1</f>
        <v>0</v>
      </c>
      <c r="P1029" s="72">
        <f>IF(
                        C1029="INSUMO",
                                        IFERROR(
                                            IF(
                                                INDEX(
                                                    Insumos!C:C,
                                                    MATCH(
                                                        A1029&amp;B1029,
                                                        Insumos!I:I,
                                                        0)
                                                )="Transporte",
                                                INDEX(
                                                    Insumos!F:F,
                                                    MATCH(
                                                        A1029&amp;B1029,
                                                        Insumos!I:I,
                                                        0)
                                                ),
                                                0
                                            ),
                                            "Não encontrado"),
                                        IFERROR(
                                            INDEX(Q:Q,
                                                MATCH(
                                                    A1029&amp;B1029,AG:AG,
                                                    0)
                                            ),
                                            "Não encontrado")
                                    )</f>
        <v>0</v>
      </c>
      <c r="Q1029" s="72">
        <f>P1029*G1029/1</f>
        <v>0</v>
      </c>
      <c r="R1029" s="72">
        <f>IF(
                        C1029="INSUMO",
                                        IFERROR(
                                            IF(
                                                INDEX(
                                                    Insumos!C:C,
                                                    MATCH(
                                                        A1029&amp;B1029,
                                                        Insumos!I:I,
                                                        0)
                                                )="Terceirizados",
                                                INDEX(
                                                    Insumos!F:F,
                                                    MATCH(
                                                        A1029&amp;B1029,
                                                        Insumos!I:I,
                                                        0)
                                                ),
                                                0
                                            ),
                                            "Não encontrado"),
                                        IFERROR(
                                            INDEX(S:S,
                                                MATCH(
                                                    A1029&amp;B1029,AG:AG,
                                                    0)
                                            ),
                                            "Não encontrado")
                                    )</f>
        <v>0</v>
      </c>
      <c r="S1029" s="72">
        <f>R1029*G1029/1</f>
        <v>0</v>
      </c>
      <c r="T1029" s="72">
        <f>IF(
                        C1029="INSUMO",
                                        IFERROR(
                                            IF(
                                                INDEX(
                                                    Insumos!C:C,
                                                    MATCH(
                                                        A1029&amp;B1029,
                                                        Insumos!I:I,
                                                        0)
                                                )="Comissionamento",
                                                INDEX(
                                                    Insumos!F:F,
                                                    MATCH(
                                                        A1029&amp;B1029,
                                                        Insumos!I:I,
                                                        0)
                                                ),
                                                0
                                            ),
                                            "Não encontrado"),
                                        IFERROR(
                                            INDEX(U:U,
                                                MATCH(
                                                    A1029&amp;B1029,AG:AG,
                                                    0)
                                            ),
                                            "Não encontrado")
                                    )</f>
        <v>0</v>
      </c>
      <c r="U1029" s="72">
        <f>T1029*G1029/1</f>
        <v>0</v>
      </c>
      <c r="V1029" s="72">
        <f>IF(
                        C1029="INSUMO",
                                        IFERROR(
                                            IF(
                                                INDEX(
                                                    Insumos!C:C,
                                                    MATCH(
                                                        A1029&amp;B1029,
                                                        Insumos!I:I,
                                                        0)
                                                )="Verba",
                                                INDEX(
                                                    Insumos!F:F,
                                                    MATCH(
                                                        A1029&amp;B1029,
                                                        Insumos!I:I,
                                                        0)
                                                ),
                                                0
                                            ),
                                            "Não encontrado"),
                                        IFERROR(
                                            INDEX(W:W,
                                                MATCH(
                                                    A1029&amp;B1029,AG:AG,
                                                    0)
                                            ),
                                            "Não encontrado")
                                    )</f>
        <v>0</v>
      </c>
      <c r="W1029" s="72">
        <f>V1029*G1029/1</f>
        <v>0</v>
      </c>
      <c r="X1029" s="72">
        <f>IF(
                        C1029="INSUMO",
                                        IFERROR(
                                            IF(
                                                INDEX(
                                                    Insumos!C:C,
                                                    MATCH(
                                                        A1029&amp;B1029,
                                                        Insumos!I:I,
                                                        0)
                                                )="Outro",
                                                INDEX(
                                                    Insumos!F:F,
                                                    MATCH(
                                                        A1029&amp;B1029,
                                                        Insumos!I:I,
                                                        0)
                                                ),
                                                0
                                            ),
                                            "Não encontrado"),
                                        IFERROR(
                                            INDEX(Y:Y,
                                                MATCH(
                                                    A1029&amp;B1029,AG:AG,
                                                    0)
                                            ),
                                            "Não encontrado")
                                    )</f>
        <v>0</v>
      </c>
      <c r="Y1029" s="72">
        <f>X1029*G1029/1</f>
        <v>0</v>
      </c>
      <c r="Z1029" s="72">
        <f>IF(
                            C1029="INSUMO",
                            IFERROR(
                                INDEX(
                                    Insumos!F:F,
                                    MATCH(
                                        A1029&amp;B1029,
                                        Insumos!I:I,
                                        0)
                                ),
                                "Não encontrado"),
                            IFERROR(
                                INDEX(AA:AA,
                                    MATCH(
                                        A1029&amp;B1029,AG:AG,
                                        0)
                                ),
                                "Não encontrado")
                        )</f>
        <v>24.77</v>
      </c>
      <c r="AA1029" s="72">
        <f>G1029*Z1029</f>
        <v>0.28584579999999998</v>
      </c>
      <c r="AB1029" s="73"/>
      <c r="AC1029" s="73"/>
      <c r="AD1029" s="70" t="s">
        <v>39</v>
      </c>
      <c r="AE1029" s="74"/>
      <c r="AF1029" s="74"/>
    </row>
    <row r="1030" spans="1:33" x14ac:dyDescent="0.25">
      <c r="A1030" s="136" t="s">
        <v>978</v>
      </c>
      <c r="B1030" s="51" t="s">
        <v>38</v>
      </c>
      <c r="C1030" s="52" t="s">
        <v>39</v>
      </c>
      <c r="D1030" s="53" t="s">
        <v>40</v>
      </c>
      <c r="E1030" s="53" t="s">
        <v>979</v>
      </c>
      <c r="F1030" s="54" t="s">
        <v>90</v>
      </c>
      <c r="G1030" s="55"/>
      <c r="H1030" s="56"/>
      <c r="I1030" s="56">
        <f>SUM(I1031:I1031)</f>
        <v>0</v>
      </c>
      <c r="J1030" s="56"/>
      <c r="K1030" s="56">
        <f>SUM(K1031:K1031)</f>
        <v>0.37389600000000001</v>
      </c>
      <c r="L1030" s="56"/>
      <c r="M1030" s="56">
        <f>SUM(M1031:M1031)</f>
        <v>0.37389600000000001</v>
      </c>
      <c r="N1030" s="56"/>
      <c r="O1030" s="56">
        <f>SUM(O1031:O1031)</f>
        <v>0</v>
      </c>
      <c r="P1030" s="56"/>
      <c r="Q1030" s="56">
        <f>SUM(Q1031:Q1031)</f>
        <v>0</v>
      </c>
      <c r="R1030" s="56"/>
      <c r="S1030" s="56">
        <f>SUM(S1031:S1031)</f>
        <v>0</v>
      </c>
      <c r="T1030" s="56"/>
      <c r="U1030" s="56">
        <f>SUM(U1031:U1031)</f>
        <v>0</v>
      </c>
      <c r="V1030" s="56"/>
      <c r="W1030" s="56">
        <f>SUM(W1031:W1031)</f>
        <v>0</v>
      </c>
      <c r="X1030" s="56"/>
      <c r="Y1030" s="56">
        <f>SUM(Y1031:Y1031)</f>
        <v>0</v>
      </c>
      <c r="Z1030" s="56"/>
      <c r="AA1030" s="56">
        <f>SUM(AA1031:AA1031)</f>
        <v>0.37389600000000001</v>
      </c>
      <c r="AB1030" s="57" t="s">
        <v>39</v>
      </c>
      <c r="AC1030" s="57"/>
      <c r="AD1030" s="53" t="s">
        <v>39</v>
      </c>
      <c r="AE1030" s="58" t="s">
        <v>39</v>
      </c>
      <c r="AF1030" s="58" t="s">
        <v>43</v>
      </c>
      <c r="AG1030" t="str">
        <f>A1030&amp;B1030&amp;C1030</f>
        <v>95377SINAPI</v>
      </c>
    </row>
    <row r="1031" spans="1:33" x14ac:dyDescent="0.25">
      <c r="A1031" s="137" t="s">
        <v>980</v>
      </c>
      <c r="B1031" s="68" t="s">
        <v>38</v>
      </c>
      <c r="C1031" s="69" t="s">
        <v>45</v>
      </c>
      <c r="D1031" s="70" t="s">
        <v>40</v>
      </c>
      <c r="E1031" s="70" t="s">
        <v>981</v>
      </c>
      <c r="F1031" s="71" t="s">
        <v>90</v>
      </c>
      <c r="G1031" s="71">
        <v>1.154E-2</v>
      </c>
      <c r="H1031" s="72">
        <f>IF(
                        C1031="INSUMO",
                                        IFERROR(
                                            IF(
                                                INDEX(
                                                    Insumos!C:C,
                                                    MATCH(
                                                        A1031&amp;B1031,
                                                        Insumos!I:I,
                                                        0)
                                                )="Material",
                                                INDEX(
                                                    Insumos!F:F,
                                                    MATCH(
                                                        A1031&amp;B1031,
                                                        Insumos!I:I,
                                                        0)
                                                ),
                                                0
                                            ),
                                            "Não encontrado"),
                                        IFERROR(
                                            INDEX(I:I,
                                                MATCH(
                                                    A1031&amp;B1031,AG:AG,
                                                    0)
                                            ),
                                            "Não encontrado")
                                    )</f>
        <v>0</v>
      </c>
      <c r="I1031" s="72">
        <f>H1031*G1031/1</f>
        <v>0</v>
      </c>
      <c r="J1031" s="72">
        <f>T1031 + N1031 + L1031 + X1031 + R1031 + P1031 + V1031</f>
        <v>32.4</v>
      </c>
      <c r="K1031" s="72">
        <f>U1031 + O1031 + M1031 + Y1031 + S1031 + Q1031 + W1031</f>
        <v>0.37389600000000001</v>
      </c>
      <c r="L1031" s="72">
        <f>IF(
                        C1031="INSUMO",
                                        IFERROR(
                                            IF(
                                                INDEX(
                                                    Insumos!C:C,
                                                    MATCH(
                                                        A1031&amp;B1031,
                                                        Insumos!I:I,
                                                        0)
                                                )="Mao_obra",
                                                INDEX(
                                                    Insumos!F:F,
                                                    MATCH(
                                                        A1031&amp;B1031,
                                                        Insumos!I:I,
                                                        0)
                                                ),
                                                0
                                            ),
                                            "Não encontrado"),
                                        IFERROR(
                                            INDEX(M:M,
                                                MATCH(
                                                    A1031&amp;B1031,AG:AG,
                                                    0)
                                            ),
                                            "Não encontrado")
                                    )</f>
        <v>32.4</v>
      </c>
      <c r="M1031" s="72">
        <f>L1031*G1031/1</f>
        <v>0.37389600000000001</v>
      </c>
      <c r="N1031" s="72">
        <f>IF(
                        C1031="INSUMO",
                                        IFERROR(
                                            IF(
                                                INDEX(
                                                    Insumos!C:C,
                                                    MATCH(
                                                        A1031&amp;B1031,
                                                        Insumos!I:I,
                                                        0)
                                                )="Equipamento",
                                                INDEX(
                                                    Insumos!F:F,
                                                    MATCH(
                                                        A1031&amp;B1031,
                                                        Insumos!I:I,
                                                        0)
                                                ),
                                                0
                                            ),
                                            "Não encontrado"),
                                        IFERROR(
                                            INDEX(O:O,
                                                MATCH(
                                                    A1031&amp;B1031,AG:AG,
                                                    0)
                                            ),
                                            "Não encontrado")
                                    )</f>
        <v>0</v>
      </c>
      <c r="O1031" s="72">
        <f>N1031*G1031/1</f>
        <v>0</v>
      </c>
      <c r="P1031" s="72">
        <f>IF(
                        C1031="INSUMO",
                                        IFERROR(
                                            IF(
                                                INDEX(
                                                    Insumos!C:C,
                                                    MATCH(
                                                        A1031&amp;B1031,
                                                        Insumos!I:I,
                                                        0)
                                                )="Transporte",
                                                INDEX(
                                                    Insumos!F:F,
                                                    MATCH(
                                                        A1031&amp;B1031,
                                                        Insumos!I:I,
                                                        0)
                                                ),
                                                0
                                            ),
                                            "Não encontrado"),
                                        IFERROR(
                                            INDEX(Q:Q,
                                                MATCH(
                                                    A1031&amp;B1031,AG:AG,
                                                    0)
                                            ),
                                            "Não encontrado")
                                    )</f>
        <v>0</v>
      </c>
      <c r="Q1031" s="72">
        <f>P1031*G1031/1</f>
        <v>0</v>
      </c>
      <c r="R1031" s="72">
        <f>IF(
                        C1031="INSUMO",
                                        IFERROR(
                                            IF(
                                                INDEX(
                                                    Insumos!C:C,
                                                    MATCH(
                                                        A1031&amp;B1031,
                                                        Insumos!I:I,
                                                        0)
                                                )="Terceirizados",
                                                INDEX(
                                                    Insumos!F:F,
                                                    MATCH(
                                                        A1031&amp;B1031,
                                                        Insumos!I:I,
                                                        0)
                                                ),
                                                0
                                            ),
                                            "Não encontrado"),
                                        IFERROR(
                                            INDEX(S:S,
                                                MATCH(
                                                    A1031&amp;B1031,AG:AG,
                                                    0)
                                            ),
                                            "Não encontrado")
                                    )</f>
        <v>0</v>
      </c>
      <c r="S1031" s="72">
        <f>R1031*G1031/1</f>
        <v>0</v>
      </c>
      <c r="T1031" s="72">
        <f>IF(
                        C1031="INSUMO",
                                        IFERROR(
                                            IF(
                                                INDEX(
                                                    Insumos!C:C,
                                                    MATCH(
                                                        A1031&amp;B1031,
                                                        Insumos!I:I,
                                                        0)
                                                )="Comissionamento",
                                                INDEX(
                                                    Insumos!F:F,
                                                    MATCH(
                                                        A1031&amp;B1031,
                                                        Insumos!I:I,
                                                        0)
                                                ),
                                                0
                                            ),
                                            "Não encontrado"),
                                        IFERROR(
                                            INDEX(U:U,
                                                MATCH(
                                                    A1031&amp;B1031,AG:AG,
                                                    0)
                                            ),
                                            "Não encontrado")
                                    )</f>
        <v>0</v>
      </c>
      <c r="U1031" s="72">
        <f>T1031*G1031/1</f>
        <v>0</v>
      </c>
      <c r="V1031" s="72">
        <f>IF(
                        C1031="INSUMO",
                                        IFERROR(
                                            IF(
                                                INDEX(
                                                    Insumos!C:C,
                                                    MATCH(
                                                        A1031&amp;B1031,
                                                        Insumos!I:I,
                                                        0)
                                                )="Verba",
                                                INDEX(
                                                    Insumos!F:F,
                                                    MATCH(
                                                        A1031&amp;B1031,
                                                        Insumos!I:I,
                                                        0)
                                                ),
                                                0
                                            ),
                                            "Não encontrado"),
                                        IFERROR(
                                            INDEX(W:W,
                                                MATCH(
                                                    A1031&amp;B1031,AG:AG,
                                                    0)
                                            ),
                                            "Não encontrado")
                                    )</f>
        <v>0</v>
      </c>
      <c r="W1031" s="72">
        <f>V1031*G1031/1</f>
        <v>0</v>
      </c>
      <c r="X1031" s="72">
        <f>IF(
                        C1031="INSUMO",
                                        IFERROR(
                                            IF(
                                                INDEX(
                                                    Insumos!C:C,
                                                    MATCH(
                                                        A1031&amp;B1031,
                                                        Insumos!I:I,
                                                        0)
                                                )="Outro",
                                                INDEX(
                                                    Insumos!F:F,
                                                    MATCH(
                                                        A1031&amp;B1031,
                                                        Insumos!I:I,
                                                        0)
                                                ),
                                                0
                                            ),
                                            "Não encontrado"),
                                        IFERROR(
                                            INDEX(Y:Y,
                                                MATCH(
                                                    A1031&amp;B1031,AG:AG,
                                                    0)
                                            ),
                                            "Não encontrado")
                                    )</f>
        <v>0</v>
      </c>
      <c r="Y1031" s="72">
        <f>X1031*G1031/1</f>
        <v>0</v>
      </c>
      <c r="Z1031" s="72">
        <f>IF(
                            C1031="INSUMO",
                            IFERROR(
                                INDEX(
                                    Insumos!F:F,
                                    MATCH(
                                        A1031&amp;B1031,
                                        Insumos!I:I,
                                        0)
                                ),
                                "Não encontrado"),
                            IFERROR(
                                INDEX(AA:AA,
                                    MATCH(
                                        A1031&amp;B1031,AG:AG,
                                        0)
                                ),
                                "Não encontrado")
                        )</f>
        <v>32.4</v>
      </c>
      <c r="AA1031" s="72">
        <f>G1031*Z1031</f>
        <v>0.37389600000000001</v>
      </c>
      <c r="AB1031" s="73"/>
      <c r="AC1031" s="73"/>
      <c r="AD1031" s="70" t="s">
        <v>39</v>
      </c>
      <c r="AE1031" s="74"/>
      <c r="AF1031" s="74"/>
    </row>
    <row r="1032" spans="1:33" x14ac:dyDescent="0.25">
      <c r="A1032" s="136" t="s">
        <v>220</v>
      </c>
      <c r="B1032" s="51" t="s">
        <v>38</v>
      </c>
      <c r="C1032" s="52" t="s">
        <v>39</v>
      </c>
      <c r="D1032" s="53" t="s">
        <v>40</v>
      </c>
      <c r="E1032" s="53" t="s">
        <v>221</v>
      </c>
      <c r="F1032" s="54" t="s">
        <v>111</v>
      </c>
      <c r="G1032" s="55"/>
      <c r="H1032" s="56"/>
      <c r="I1032" s="56">
        <f>SUM(I1033:I1034)</f>
        <v>0</v>
      </c>
      <c r="J1032" s="56"/>
      <c r="K1032" s="56">
        <f>SUM(K1033:K1034)</f>
        <v>0.23826600000000001</v>
      </c>
      <c r="L1032" s="56"/>
      <c r="M1032" s="56">
        <f>SUM(M1033:M1034)</f>
        <v>0</v>
      </c>
      <c r="N1032" s="56"/>
      <c r="O1032" s="56">
        <f>SUM(O1033:O1034)</f>
        <v>0.23826600000000001</v>
      </c>
      <c r="P1032" s="56"/>
      <c r="Q1032" s="56">
        <f>SUM(Q1033:Q1034)</f>
        <v>0</v>
      </c>
      <c r="R1032" s="56"/>
      <c r="S1032" s="56">
        <f>SUM(S1033:S1034)</f>
        <v>0</v>
      </c>
      <c r="T1032" s="56"/>
      <c r="U1032" s="56">
        <f>SUM(U1033:U1034)</f>
        <v>0</v>
      </c>
      <c r="V1032" s="56"/>
      <c r="W1032" s="56">
        <f>SUM(W1033:W1034)</f>
        <v>0</v>
      </c>
      <c r="X1032" s="56"/>
      <c r="Y1032" s="56">
        <f>SUM(Y1033:Y1034)</f>
        <v>0</v>
      </c>
      <c r="Z1032" s="56"/>
      <c r="AA1032" s="56">
        <f>SUM(AA1033:AA1034)</f>
        <v>0.23826600000000001</v>
      </c>
      <c r="AB1032" s="57" t="s">
        <v>39</v>
      </c>
      <c r="AC1032" s="57"/>
      <c r="AD1032" s="53" t="s">
        <v>39</v>
      </c>
      <c r="AE1032" s="58" t="s">
        <v>39</v>
      </c>
      <c r="AF1032" s="58" t="s">
        <v>830</v>
      </c>
      <c r="AG1032" t="str">
        <f>A1032&amp;B1032&amp;C1032</f>
        <v>99834SINAPI</v>
      </c>
    </row>
    <row r="1033" spans="1:33" x14ac:dyDescent="0.25">
      <c r="A1033" s="137" t="s">
        <v>982</v>
      </c>
      <c r="B1033" s="68" t="s">
        <v>38</v>
      </c>
      <c r="C1033" s="69" t="s">
        <v>86</v>
      </c>
      <c r="D1033" s="70" t="s">
        <v>40</v>
      </c>
      <c r="E1033" s="70" t="s">
        <v>983</v>
      </c>
      <c r="F1033" s="71" t="s">
        <v>90</v>
      </c>
      <c r="G1033" s="71">
        <v>1</v>
      </c>
      <c r="H1033" s="72">
        <f>IF(
                        C1033="INSUMO",
                                        IFERROR(
                                            IF(
                                                INDEX(
                                                    Insumos!C:C,
                                                    MATCH(
                                                        A1033&amp;B1033,
                                                        Insumos!I:I,
                                                        0)
                                                )="Material",
                                                INDEX(
                                                    Insumos!F:F,
                                                    MATCH(
                                                        A1033&amp;B1033,
                                                        Insumos!I:I,
                                                        0)
                                                ),
                                                0
                                            ),
                                            "Não encontrado"),
                                        IFERROR(
                                            INDEX(I:I,
                                                MATCH(
                                                    A1033&amp;B1033,AG:AG,
                                                    0)
                                            ),
                                            "Não encontrado")
                                    )</f>
        <v>0</v>
      </c>
      <c r="I1033" s="72">
        <f>H1033*G1033/1</f>
        <v>0</v>
      </c>
      <c r="J1033" s="72">
        <f>T1033 + N1033 + L1033 + X1033 + R1033 + P1033 + V1033</f>
        <v>4.0626000000000002E-2</v>
      </c>
      <c r="K1033" s="72">
        <f>U1033 + O1033 + M1033 + Y1033 + S1033 + Q1033 + W1033</f>
        <v>4.0626000000000002E-2</v>
      </c>
      <c r="L1033" s="72">
        <f>IF(
                        C1033="INSUMO",
                                        IFERROR(
                                            IF(
                                                INDEX(
                                                    Insumos!C:C,
                                                    MATCH(
                                                        A1033&amp;B1033,
                                                        Insumos!I:I,
                                                        0)
                                                )="Mao_obra",
                                                INDEX(
                                                    Insumos!F:F,
                                                    MATCH(
                                                        A1033&amp;B1033,
                                                        Insumos!I:I,
                                                        0)
                                                ),
                                                0
                                            ),
                                            "Não encontrado"),
                                        IFERROR(
                                            INDEX(M:M,
                                                MATCH(
                                                    A1033&amp;B1033,AG:AG,
                                                    0)
                                            ),
                                            "Não encontrado")
                                    )</f>
        <v>0</v>
      </c>
      <c r="M1033" s="72">
        <f>L1033*G1033/1</f>
        <v>0</v>
      </c>
      <c r="N1033" s="72">
        <f>IF(
                        C1033="INSUMO",
                                        IFERROR(
                                            IF(
                                                INDEX(
                                                    Insumos!C:C,
                                                    MATCH(
                                                        A1033&amp;B1033,
                                                        Insumos!I:I,
                                                        0)
                                                )="Equipamento",
                                                INDEX(
                                                    Insumos!F:F,
                                                    MATCH(
                                                        A1033&amp;B1033,
                                                        Insumos!I:I,
                                                        0)
                                                ),
                                                0
                                            ),
                                            "Não encontrado"),
                                        IFERROR(
                                            INDEX(O:O,
                                                MATCH(
                                                    A1033&amp;B1033,AG:AG,
                                                    0)
                                            ),
                                            "Não encontrado")
                                    )</f>
        <v>4.0626000000000002E-2</v>
      </c>
      <c r="O1033" s="72">
        <f>N1033*G1033/1</f>
        <v>4.0626000000000002E-2</v>
      </c>
      <c r="P1033" s="72">
        <f>IF(
                        C1033="INSUMO",
                                        IFERROR(
                                            IF(
                                                INDEX(
                                                    Insumos!C:C,
                                                    MATCH(
                                                        A1033&amp;B1033,
                                                        Insumos!I:I,
                                                        0)
                                                )="Transporte",
                                                INDEX(
                                                    Insumos!F:F,
                                                    MATCH(
                                                        A1033&amp;B1033,
                                                        Insumos!I:I,
                                                        0)
                                                ),
                                                0
                                            ),
                                            "Não encontrado"),
                                        IFERROR(
                                            INDEX(Q:Q,
                                                MATCH(
                                                    A1033&amp;B1033,AG:AG,
                                                    0)
                                            ),
                                            "Não encontrado")
                                    )</f>
        <v>0</v>
      </c>
      <c r="Q1033" s="72">
        <f>P1033*G1033/1</f>
        <v>0</v>
      </c>
      <c r="R1033" s="72">
        <f>IF(
                        C1033="INSUMO",
                                        IFERROR(
                                            IF(
                                                INDEX(
                                                    Insumos!C:C,
                                                    MATCH(
                                                        A1033&amp;B1033,
                                                        Insumos!I:I,
                                                        0)
                                                )="Terceirizados",
                                                INDEX(
                                                    Insumos!F:F,
                                                    MATCH(
                                                        A1033&amp;B1033,
                                                        Insumos!I:I,
                                                        0)
                                                ),
                                                0
                                            ),
                                            "Não encontrado"),
                                        IFERROR(
                                            INDEX(S:S,
                                                MATCH(
                                                    A1033&amp;B1033,AG:AG,
                                                    0)
                                            ),
                                            "Não encontrado")
                                    )</f>
        <v>0</v>
      </c>
      <c r="S1033" s="72">
        <f>R1033*G1033/1</f>
        <v>0</v>
      </c>
      <c r="T1033" s="72">
        <f>IF(
                        C1033="INSUMO",
                                        IFERROR(
                                            IF(
                                                INDEX(
                                                    Insumos!C:C,
                                                    MATCH(
                                                        A1033&amp;B1033,
                                                        Insumos!I:I,
                                                        0)
                                                )="Comissionamento",
                                                INDEX(
                                                    Insumos!F:F,
                                                    MATCH(
                                                        A1033&amp;B1033,
                                                        Insumos!I:I,
                                                        0)
                                                ),
                                                0
                                            ),
                                            "Não encontrado"),
                                        IFERROR(
                                            INDEX(U:U,
                                                MATCH(
                                                    A1033&amp;B1033,AG:AG,
                                                    0)
                                            ),
                                            "Não encontrado")
                                    )</f>
        <v>0</v>
      </c>
      <c r="U1033" s="72">
        <f>T1033*G1033/1</f>
        <v>0</v>
      </c>
      <c r="V1033" s="72">
        <f>IF(
                        C1033="INSUMO",
                                        IFERROR(
                                            IF(
                                                INDEX(
                                                    Insumos!C:C,
                                                    MATCH(
                                                        A1033&amp;B1033,
                                                        Insumos!I:I,
                                                        0)
                                                )="Verba",
                                                INDEX(
                                                    Insumos!F:F,
                                                    MATCH(
                                                        A1033&amp;B1033,
                                                        Insumos!I:I,
                                                        0)
                                                ),
                                                0
                                            ),
                                            "Não encontrado"),
                                        IFERROR(
                                            INDEX(W:W,
                                                MATCH(
                                                    A1033&amp;B1033,AG:AG,
                                                    0)
                                            ),
                                            "Não encontrado")
                                    )</f>
        <v>0</v>
      </c>
      <c r="W1033" s="72">
        <f>V1033*G1033/1</f>
        <v>0</v>
      </c>
      <c r="X1033" s="72">
        <f>IF(
                        C1033="INSUMO",
                                        IFERROR(
                                            IF(
                                                INDEX(
                                                    Insumos!C:C,
                                                    MATCH(
                                                        A1033&amp;B1033,
                                                        Insumos!I:I,
                                                        0)
                                                )="Outro",
                                                INDEX(
                                                    Insumos!F:F,
                                                    MATCH(
                                                        A1033&amp;B1033,
                                                        Insumos!I:I,
                                                        0)
                                                ),
                                                0
                                            ),
                                            "Não encontrado"),
                                        IFERROR(
                                            INDEX(Y:Y,
                                                MATCH(
                                                    A1033&amp;B1033,AG:AG,
                                                    0)
                                            ),
                                            "Não encontrado")
                                    )</f>
        <v>0</v>
      </c>
      <c r="Y1033" s="72">
        <f>X1033*G1033/1</f>
        <v>0</v>
      </c>
      <c r="Z1033" s="72">
        <f>IF(
                            C1033="INSUMO",
                            IFERROR(
                                INDEX(
                                    Insumos!F:F,
                                    MATCH(
                                        A1033&amp;B1033,
                                        Insumos!I:I,
                                        0)
                                ),
                                "Não encontrado"),
                            IFERROR(
                                INDEX(AA:AA,
                                    MATCH(
                                        A1033&amp;B1033,AG:AG,
                                        0)
                                ),
                                "Não encontrado")
                        )</f>
        <v>4.0626000000000002E-2</v>
      </c>
      <c r="AA1033" s="72">
        <f>G1033*Z1033</f>
        <v>4.0626000000000002E-2</v>
      </c>
      <c r="AB1033" s="73"/>
      <c r="AC1033" s="73"/>
      <c r="AD1033" s="70" t="s">
        <v>39</v>
      </c>
      <c r="AE1033" s="74"/>
      <c r="AF1033" s="74"/>
    </row>
    <row r="1034" spans="1:33" x14ac:dyDescent="0.25">
      <c r="A1034" s="138" t="s">
        <v>984</v>
      </c>
      <c r="B1034" s="60" t="s">
        <v>38</v>
      </c>
      <c r="C1034" s="61" t="s">
        <v>86</v>
      </c>
      <c r="D1034" s="62" t="s">
        <v>40</v>
      </c>
      <c r="E1034" s="62" t="s">
        <v>985</v>
      </c>
      <c r="F1034" s="63" t="s">
        <v>90</v>
      </c>
      <c r="G1034" s="63">
        <v>1</v>
      </c>
      <c r="H1034" s="64">
        <f>IF(
                        C1034="INSUMO",
                                        IFERROR(
                                            IF(
                                                INDEX(
                                                    Insumos!C:C,
                                                    MATCH(
                                                        A1034&amp;B1034,
                                                        Insumos!I:I,
                                                        0)
                                                )="Material",
                                                INDEX(
                                                    Insumos!F:F,
                                                    MATCH(
                                                        A1034&amp;B1034,
                                                        Insumos!I:I,
                                                        0)
                                                ),
                                                0
                                            ),
                                            "Não encontrado"),
                                        IFERROR(
                                            INDEX(I:I,
                                                MATCH(
                                                    A1034&amp;B1034,AG:AG,
                                                    0)
                                            ),
                                            "Não encontrado")
                                    )</f>
        <v>0</v>
      </c>
      <c r="I1034" s="64">
        <f>H1034*G1034/1</f>
        <v>0</v>
      </c>
      <c r="J1034" s="64">
        <f>T1034 + N1034 + L1034 + X1034 + R1034 + P1034 + V1034</f>
        <v>0.19764000000000001</v>
      </c>
      <c r="K1034" s="64">
        <f>U1034 + O1034 + M1034 + Y1034 + S1034 + Q1034 + W1034</f>
        <v>0.19764000000000001</v>
      </c>
      <c r="L1034" s="64">
        <f>IF(
                        C1034="INSUMO",
                                        IFERROR(
                                            IF(
                                                INDEX(
                                                    Insumos!C:C,
                                                    MATCH(
                                                        A1034&amp;B1034,
                                                        Insumos!I:I,
                                                        0)
                                                )="Mao_obra",
                                                INDEX(
                                                    Insumos!F:F,
                                                    MATCH(
                                                        A1034&amp;B1034,
                                                        Insumos!I:I,
                                                        0)
                                                ),
                                                0
                                            ),
                                            "Não encontrado"),
                                        IFERROR(
                                            INDEX(M:M,
                                                MATCH(
                                                    A1034&amp;B1034,AG:AG,
                                                    0)
                                            ),
                                            "Não encontrado")
                                    )</f>
        <v>0</v>
      </c>
      <c r="M1034" s="64">
        <f>L1034*G1034/1</f>
        <v>0</v>
      </c>
      <c r="N1034" s="64">
        <f>IF(
                        C1034="INSUMO",
                                        IFERROR(
                                            IF(
                                                INDEX(
                                                    Insumos!C:C,
                                                    MATCH(
                                                        A1034&amp;B1034,
                                                        Insumos!I:I,
                                                        0)
                                                )="Equipamento",
                                                INDEX(
                                                    Insumos!F:F,
                                                    MATCH(
                                                        A1034&amp;B1034,
                                                        Insumos!I:I,
                                                        0)
                                                ),
                                                0
                                            ),
                                            "Não encontrado"),
                                        IFERROR(
                                            INDEX(O:O,
                                                MATCH(
                                                    A1034&amp;B1034,AG:AG,
                                                    0)
                                            ),
                                            "Não encontrado")
                                    )</f>
        <v>0.19764000000000001</v>
      </c>
      <c r="O1034" s="64">
        <f>N1034*G1034/1</f>
        <v>0.19764000000000001</v>
      </c>
      <c r="P1034" s="64">
        <f>IF(
                        C1034="INSUMO",
                                        IFERROR(
                                            IF(
                                                INDEX(
                                                    Insumos!C:C,
                                                    MATCH(
                                                        A1034&amp;B1034,
                                                        Insumos!I:I,
                                                        0)
                                                )="Transporte",
                                                INDEX(
                                                    Insumos!F:F,
                                                    MATCH(
                                                        A1034&amp;B1034,
                                                        Insumos!I:I,
                                                        0)
                                                ),
                                                0
                                            ),
                                            "Não encontrado"),
                                        IFERROR(
                                            INDEX(Q:Q,
                                                MATCH(
                                                    A1034&amp;B1034,AG:AG,
                                                    0)
                                            ),
                                            "Não encontrado")
                                    )</f>
        <v>0</v>
      </c>
      <c r="Q1034" s="64">
        <f>P1034*G1034/1</f>
        <v>0</v>
      </c>
      <c r="R1034" s="64">
        <f>IF(
                        C1034="INSUMO",
                                        IFERROR(
                                            IF(
                                                INDEX(
                                                    Insumos!C:C,
                                                    MATCH(
                                                        A1034&amp;B1034,
                                                        Insumos!I:I,
                                                        0)
                                                )="Terceirizados",
                                                INDEX(
                                                    Insumos!F:F,
                                                    MATCH(
                                                        A1034&amp;B1034,
                                                        Insumos!I:I,
                                                        0)
                                                ),
                                                0
                                            ),
                                            "Não encontrado"),
                                        IFERROR(
                                            INDEX(S:S,
                                                MATCH(
                                                    A1034&amp;B1034,AG:AG,
                                                    0)
                                            ),
                                            "Não encontrado")
                                    )</f>
        <v>0</v>
      </c>
      <c r="S1034" s="64">
        <f>R1034*G1034/1</f>
        <v>0</v>
      </c>
      <c r="T1034" s="64">
        <f>IF(
                        C1034="INSUMO",
                                        IFERROR(
                                            IF(
                                                INDEX(
                                                    Insumos!C:C,
                                                    MATCH(
                                                        A1034&amp;B1034,
                                                        Insumos!I:I,
                                                        0)
                                                )="Comissionamento",
                                                INDEX(
                                                    Insumos!F:F,
                                                    MATCH(
                                                        A1034&amp;B1034,
                                                        Insumos!I:I,
                                                        0)
                                                ),
                                                0
                                            ),
                                            "Não encontrado"),
                                        IFERROR(
                                            INDEX(U:U,
                                                MATCH(
                                                    A1034&amp;B1034,AG:AG,
                                                    0)
                                            ),
                                            "Não encontrado")
                                    )</f>
        <v>0</v>
      </c>
      <c r="U1034" s="64">
        <f>T1034*G1034/1</f>
        <v>0</v>
      </c>
      <c r="V1034" s="64">
        <f>IF(
                        C1034="INSUMO",
                                        IFERROR(
                                            IF(
                                                INDEX(
                                                    Insumos!C:C,
                                                    MATCH(
                                                        A1034&amp;B1034,
                                                        Insumos!I:I,
                                                        0)
                                                )="Verba",
                                                INDEX(
                                                    Insumos!F:F,
                                                    MATCH(
                                                        A1034&amp;B1034,
                                                        Insumos!I:I,
                                                        0)
                                                ),
                                                0
                                            ),
                                            "Não encontrado"),
                                        IFERROR(
                                            INDEX(W:W,
                                                MATCH(
                                                    A1034&amp;B1034,AG:AG,
                                                    0)
                                            ),
                                            "Não encontrado")
                                    )</f>
        <v>0</v>
      </c>
      <c r="W1034" s="64">
        <f>V1034*G1034/1</f>
        <v>0</v>
      </c>
      <c r="X1034" s="64">
        <f>IF(
                        C1034="INSUMO",
                                        IFERROR(
                                            IF(
                                                INDEX(
                                                    Insumos!C:C,
                                                    MATCH(
                                                        A1034&amp;B1034,
                                                        Insumos!I:I,
                                                        0)
                                                )="Outro",
                                                INDEX(
                                                    Insumos!F:F,
                                                    MATCH(
                                                        A1034&amp;B1034,
                                                        Insumos!I:I,
                                                        0)
                                                ),
                                                0
                                            ),
                                            "Não encontrado"),
                                        IFERROR(
                                            INDEX(Y:Y,
                                                MATCH(
                                                    A1034&amp;B1034,AG:AG,
                                                    0)
                                            ),
                                            "Não encontrado")
                                    )</f>
        <v>0</v>
      </c>
      <c r="Y1034" s="64">
        <f>X1034*G1034/1</f>
        <v>0</v>
      </c>
      <c r="Z1034" s="64">
        <f>IF(
                            C1034="INSUMO",
                            IFERROR(
                                INDEX(
                                    Insumos!F:F,
                                    MATCH(
                                        A1034&amp;B1034,
                                        Insumos!I:I,
                                        0)
                                ),
                                "Não encontrado"),
                            IFERROR(
                                INDEX(AA:AA,
                                    MATCH(
                                        A1034&amp;B1034,AG:AG,
                                        0)
                                ),
                                "Não encontrado")
                        )</f>
        <v>0.19764000000000001</v>
      </c>
      <c r="AA1034" s="64">
        <f>G1034*Z1034</f>
        <v>0.19764000000000001</v>
      </c>
      <c r="AB1034" s="65"/>
      <c r="AC1034" s="65"/>
      <c r="AD1034" s="62" t="s">
        <v>39</v>
      </c>
      <c r="AE1034" s="66"/>
      <c r="AF1034" s="66"/>
    </row>
    <row r="1035" spans="1:33" x14ac:dyDescent="0.25">
      <c r="A1035" s="136" t="s">
        <v>222</v>
      </c>
      <c r="B1035" s="51" t="s">
        <v>38</v>
      </c>
      <c r="C1035" s="52" t="s">
        <v>39</v>
      </c>
      <c r="D1035" s="53" t="s">
        <v>40</v>
      </c>
      <c r="E1035" s="53" t="s">
        <v>223</v>
      </c>
      <c r="F1035" s="54" t="s">
        <v>114</v>
      </c>
      <c r="G1035" s="55"/>
      <c r="H1035" s="56"/>
      <c r="I1035" s="56">
        <f>SUM(I1036:I1039)</f>
        <v>0</v>
      </c>
      <c r="J1035" s="56"/>
      <c r="K1035" s="56">
        <f>SUM(K1036:K1039)</f>
        <v>4.1325159999999999</v>
      </c>
      <c r="L1035" s="56"/>
      <c r="M1035" s="56">
        <f>SUM(M1036:M1039)</f>
        <v>0</v>
      </c>
      <c r="N1035" s="56"/>
      <c r="O1035" s="56">
        <f>SUM(O1036:O1039)</f>
        <v>0.37551600000000002</v>
      </c>
      <c r="P1035" s="56"/>
      <c r="Q1035" s="56">
        <f>SUM(Q1036:Q1039)</f>
        <v>0</v>
      </c>
      <c r="R1035" s="56"/>
      <c r="S1035" s="56">
        <f>SUM(S1036:S1039)</f>
        <v>0</v>
      </c>
      <c r="T1035" s="56"/>
      <c r="U1035" s="56">
        <f>SUM(U1036:U1039)</f>
        <v>0</v>
      </c>
      <c r="V1035" s="56"/>
      <c r="W1035" s="56">
        <f>SUM(W1036:W1039)</f>
        <v>0</v>
      </c>
      <c r="X1035" s="56"/>
      <c r="Y1035" s="56">
        <f>SUM(Y1036:Y1039)</f>
        <v>3.7569999999999997</v>
      </c>
      <c r="Z1035" s="56"/>
      <c r="AA1035" s="56">
        <f>SUM(AA1036:AA1039)</f>
        <v>4.1325159999999999</v>
      </c>
      <c r="AB1035" s="57" t="s">
        <v>39</v>
      </c>
      <c r="AC1035" s="57"/>
      <c r="AD1035" s="53" t="s">
        <v>39</v>
      </c>
      <c r="AE1035" s="58" t="s">
        <v>39</v>
      </c>
      <c r="AF1035" s="58" t="s">
        <v>830</v>
      </c>
      <c r="AG1035" t="str">
        <f>A1035&amp;B1035&amp;C1035</f>
        <v>99833SINAPI</v>
      </c>
    </row>
    <row r="1036" spans="1:33" x14ac:dyDescent="0.25">
      <c r="A1036" s="137" t="s">
        <v>986</v>
      </c>
      <c r="B1036" s="68" t="s">
        <v>38</v>
      </c>
      <c r="C1036" s="69" t="s">
        <v>86</v>
      </c>
      <c r="D1036" s="70" t="s">
        <v>40</v>
      </c>
      <c r="E1036" s="70" t="s">
        <v>987</v>
      </c>
      <c r="F1036" s="71" t="s">
        <v>90</v>
      </c>
      <c r="G1036" s="71">
        <v>1</v>
      </c>
      <c r="H1036" s="72">
        <f>IF(
                        C1036="INSUMO",
                                        IFERROR(
                                            IF(
                                                INDEX(
                                                    Insumos!C:C,
                                                    MATCH(
                                                        A1036&amp;B1036,
                                                        Insumos!I:I,
                                                        0)
                                                )="Material",
                                                INDEX(
                                                    Insumos!F:F,
                                                    MATCH(
                                                        A1036&amp;B1036,
                                                        Insumos!I:I,
                                                        0)
                                                ),
                                                0
                                            ),
                                            "Não encontrado"),
                                        IFERROR(
                                            INDEX(I:I,
                                                MATCH(
                                                    A1036&amp;B1036,AG:AG,
                                                    0)
                                            ),
                                            "Não encontrado")
                                    )</f>
        <v>0</v>
      </c>
      <c r="I1036" s="72">
        <f>H1036*G1036/1</f>
        <v>0</v>
      </c>
      <c r="J1036" s="72">
        <f t="shared" ref="J1036:K1039" si="599">T1036 + N1036 + L1036 + X1036 + R1036 + P1036 + V1036</f>
        <v>3.7569999999999997</v>
      </c>
      <c r="K1036" s="72">
        <f t="shared" si="599"/>
        <v>3.7569999999999997</v>
      </c>
      <c r="L1036" s="72">
        <f>IF(
                        C1036="INSUMO",
                                        IFERROR(
                                            IF(
                                                INDEX(
                                                    Insumos!C:C,
                                                    MATCH(
                                                        A1036&amp;B1036,
                                                        Insumos!I:I,
                                                        0)
                                                )="Mao_obra",
                                                INDEX(
                                                    Insumos!F:F,
                                                    MATCH(
                                                        A1036&amp;B1036,
                                                        Insumos!I:I,
                                                        0)
                                                ),
                                                0
                                            ),
                                            "Não encontrado"),
                                        IFERROR(
                                            INDEX(M:M,
                                                MATCH(
                                                    A1036&amp;B1036,AG:AG,
                                                    0)
                                            ),
                                            "Não encontrado")
                                    )</f>
        <v>0</v>
      </c>
      <c r="M1036" s="72">
        <f>L1036*G1036/1</f>
        <v>0</v>
      </c>
      <c r="N1036" s="72">
        <f>IF(
                        C1036="INSUMO",
                                        IFERROR(
                                            IF(
                                                INDEX(
                                                    Insumos!C:C,
                                                    MATCH(
                                                        A1036&amp;B1036,
                                                        Insumos!I:I,
                                                        0)
                                                )="Equipamento",
                                                INDEX(
                                                    Insumos!F:F,
                                                    MATCH(
                                                        A1036&amp;B1036,
                                                        Insumos!I:I,
                                                        0)
                                                ),
                                                0
                                            ),
                                            "Não encontrado"),
                                        IFERROR(
                                            INDEX(O:O,
                                                MATCH(
                                                    A1036&amp;B1036,AG:AG,
                                                    0)
                                            ),
                                            "Não encontrado")
                                    )</f>
        <v>0</v>
      </c>
      <c r="O1036" s="72">
        <f>N1036*G1036/1</f>
        <v>0</v>
      </c>
      <c r="P1036" s="72">
        <f>IF(
                        C1036="INSUMO",
                                        IFERROR(
                                            IF(
                                                INDEX(
                                                    Insumos!C:C,
                                                    MATCH(
                                                        A1036&amp;B1036,
                                                        Insumos!I:I,
                                                        0)
                                                )="Transporte",
                                                INDEX(
                                                    Insumos!F:F,
                                                    MATCH(
                                                        A1036&amp;B1036,
                                                        Insumos!I:I,
                                                        0)
                                                ),
                                                0
                                            ),
                                            "Não encontrado"),
                                        IFERROR(
                                            INDEX(Q:Q,
                                                MATCH(
                                                    A1036&amp;B1036,AG:AG,
                                                    0)
                                            ),
                                            "Não encontrado")
                                    )</f>
        <v>0</v>
      </c>
      <c r="Q1036" s="72">
        <f>P1036*G1036/1</f>
        <v>0</v>
      </c>
      <c r="R1036" s="72">
        <f>IF(
                        C1036="INSUMO",
                                        IFERROR(
                                            IF(
                                                INDEX(
                                                    Insumos!C:C,
                                                    MATCH(
                                                        A1036&amp;B1036,
                                                        Insumos!I:I,
                                                        0)
                                                )="Terceirizados",
                                                INDEX(
                                                    Insumos!F:F,
                                                    MATCH(
                                                        A1036&amp;B1036,
                                                        Insumos!I:I,
                                                        0)
                                                ),
                                                0
                                            ),
                                            "Não encontrado"),
                                        IFERROR(
                                            INDEX(S:S,
                                                MATCH(
                                                    A1036&amp;B1036,AG:AG,
                                                    0)
                                            ),
                                            "Não encontrado")
                                    )</f>
        <v>0</v>
      </c>
      <c r="S1036" s="72">
        <f>R1036*G1036/1</f>
        <v>0</v>
      </c>
      <c r="T1036" s="72">
        <f>IF(
                        C1036="INSUMO",
                                        IFERROR(
                                            IF(
                                                INDEX(
                                                    Insumos!C:C,
                                                    MATCH(
                                                        A1036&amp;B1036,
                                                        Insumos!I:I,
                                                        0)
                                                )="Comissionamento",
                                                INDEX(
                                                    Insumos!F:F,
                                                    MATCH(
                                                        A1036&amp;B1036,
                                                        Insumos!I:I,
                                                        0)
                                                ),
                                                0
                                            ),
                                            "Não encontrado"),
                                        IFERROR(
                                            INDEX(U:U,
                                                MATCH(
                                                    A1036&amp;B1036,AG:AG,
                                                    0)
                                            ),
                                            "Não encontrado")
                                    )</f>
        <v>0</v>
      </c>
      <c r="U1036" s="72">
        <f>T1036*G1036/1</f>
        <v>0</v>
      </c>
      <c r="V1036" s="72">
        <f>IF(
                        C1036="INSUMO",
                                        IFERROR(
                                            IF(
                                                INDEX(
                                                    Insumos!C:C,
                                                    MATCH(
                                                        A1036&amp;B1036,
                                                        Insumos!I:I,
                                                        0)
                                                )="Verba",
                                                INDEX(
                                                    Insumos!F:F,
                                                    MATCH(
                                                        A1036&amp;B1036,
                                                        Insumos!I:I,
                                                        0)
                                                ),
                                                0
                                            ),
                                            "Não encontrado"),
                                        IFERROR(
                                            INDEX(W:W,
                                                MATCH(
                                                    A1036&amp;B1036,AG:AG,
                                                    0)
                                            ),
                                            "Não encontrado")
                                    )</f>
        <v>0</v>
      </c>
      <c r="W1036" s="72">
        <f>V1036*G1036/1</f>
        <v>0</v>
      </c>
      <c r="X1036" s="72">
        <f>IF(
                        C1036="INSUMO",
                                        IFERROR(
                                            IF(
                                                INDEX(
                                                    Insumos!C:C,
                                                    MATCH(
                                                        A1036&amp;B1036,
                                                        Insumos!I:I,
                                                        0)
                                                )="Outro",
                                                INDEX(
                                                    Insumos!F:F,
                                                    MATCH(
                                                        A1036&amp;B1036,
                                                        Insumos!I:I,
                                                        0)
                                                ),
                                                0
                                            ),
                                            "Não encontrado"),
                                        IFERROR(
                                            INDEX(Y:Y,
                                                MATCH(
                                                    A1036&amp;B1036,AG:AG,
                                                    0)
                                            ),
                                            "Não encontrado")
                                    )</f>
        <v>3.7569999999999997</v>
      </c>
      <c r="Y1036" s="72">
        <f>X1036*G1036/1</f>
        <v>3.7569999999999997</v>
      </c>
      <c r="Z1036" s="72">
        <f>IF(
                            C1036="INSUMO",
                            IFERROR(
                                INDEX(
                                    Insumos!F:F,
                                    MATCH(
                                        A1036&amp;B1036,
                                        Insumos!I:I,
                                        0)
                                ),
                                "Não encontrado"),
                            IFERROR(
                                INDEX(AA:AA,
                                    MATCH(
                                        A1036&amp;B1036,AG:AG,
                                        0)
                                ),
                                "Não encontrado")
                        )</f>
        <v>3.7569999999999997</v>
      </c>
      <c r="AA1036" s="72">
        <f>G1036*Z1036</f>
        <v>3.7569999999999997</v>
      </c>
      <c r="AB1036" s="73"/>
      <c r="AC1036" s="73"/>
      <c r="AD1036" s="70" t="s">
        <v>39</v>
      </c>
      <c r="AE1036" s="74"/>
      <c r="AF1036" s="74"/>
    </row>
    <row r="1037" spans="1:33" x14ac:dyDescent="0.25">
      <c r="A1037" s="138" t="s">
        <v>988</v>
      </c>
      <c r="B1037" s="60" t="s">
        <v>38</v>
      </c>
      <c r="C1037" s="61" t="s">
        <v>86</v>
      </c>
      <c r="D1037" s="62" t="s">
        <v>40</v>
      </c>
      <c r="E1037" s="62" t="s">
        <v>989</v>
      </c>
      <c r="F1037" s="63" t="s">
        <v>90</v>
      </c>
      <c r="G1037" s="63">
        <v>1</v>
      </c>
      <c r="H1037" s="64">
        <f>IF(
                        C1037="INSUMO",
                                        IFERROR(
                                            IF(
                                                INDEX(
                                                    Insumos!C:C,
                                                    MATCH(
                                                        A1037&amp;B1037,
                                                        Insumos!I:I,
                                                        0)
                                                )="Material",
                                                INDEX(
                                                    Insumos!F:F,
                                                    MATCH(
                                                        A1037&amp;B1037,
                                                        Insumos!I:I,
                                                        0)
                                                ),
                                                0
                                            ),
                                            "Não encontrado"),
                                        IFERROR(
                                            INDEX(I:I,
                                                MATCH(
                                                    A1037&amp;B1037,AG:AG,
                                                    0)
                                            ),
                                            "Não encontrado")
                                    )</f>
        <v>0</v>
      </c>
      <c r="I1037" s="64">
        <f>H1037*G1037/1</f>
        <v>0</v>
      </c>
      <c r="J1037" s="64">
        <f t="shared" si="599"/>
        <v>0.13725000000000001</v>
      </c>
      <c r="K1037" s="64">
        <f t="shared" si="599"/>
        <v>0.13725000000000001</v>
      </c>
      <c r="L1037" s="64">
        <f>IF(
                        C1037="INSUMO",
                                        IFERROR(
                                            IF(
                                                INDEX(
                                                    Insumos!C:C,
                                                    MATCH(
                                                        A1037&amp;B1037,
                                                        Insumos!I:I,
                                                        0)
                                                )="Mao_obra",
                                                INDEX(
                                                    Insumos!F:F,
                                                    MATCH(
                                                        A1037&amp;B1037,
                                                        Insumos!I:I,
                                                        0)
                                                ),
                                                0
                                            ),
                                            "Não encontrado"),
                                        IFERROR(
                                            INDEX(M:M,
                                                MATCH(
                                                    A1037&amp;B1037,AG:AG,
                                                    0)
                                            ),
                                            "Não encontrado")
                                    )</f>
        <v>0</v>
      </c>
      <c r="M1037" s="64">
        <f>L1037*G1037/1</f>
        <v>0</v>
      </c>
      <c r="N1037" s="64">
        <f>IF(
                        C1037="INSUMO",
                                        IFERROR(
                                            IF(
                                                INDEX(
                                                    Insumos!C:C,
                                                    MATCH(
                                                        A1037&amp;B1037,
                                                        Insumos!I:I,
                                                        0)
                                                )="Equipamento",
                                                INDEX(
                                                    Insumos!F:F,
                                                    MATCH(
                                                        A1037&amp;B1037,
                                                        Insumos!I:I,
                                                        0)
                                                ),
                                                0
                                            ),
                                            "Não encontrado"),
                                        IFERROR(
                                            INDEX(O:O,
                                                MATCH(
                                                    A1037&amp;B1037,AG:AG,
                                                    0)
                                            ),
                                            "Não encontrado")
                                    )</f>
        <v>0.13725000000000001</v>
      </c>
      <c r="O1037" s="64">
        <f>N1037*G1037/1</f>
        <v>0.13725000000000001</v>
      </c>
      <c r="P1037" s="64">
        <f>IF(
                        C1037="INSUMO",
                                        IFERROR(
                                            IF(
                                                INDEX(
                                                    Insumos!C:C,
                                                    MATCH(
                                                        A1037&amp;B1037,
                                                        Insumos!I:I,
                                                        0)
                                                )="Transporte",
                                                INDEX(
                                                    Insumos!F:F,
                                                    MATCH(
                                                        A1037&amp;B1037,
                                                        Insumos!I:I,
                                                        0)
                                                ),
                                                0
                                            ),
                                            "Não encontrado"),
                                        IFERROR(
                                            INDEX(Q:Q,
                                                MATCH(
                                                    A1037&amp;B1037,AG:AG,
                                                    0)
                                            ),
                                            "Não encontrado")
                                    )</f>
        <v>0</v>
      </c>
      <c r="Q1037" s="64">
        <f>P1037*G1037/1</f>
        <v>0</v>
      </c>
      <c r="R1037" s="64">
        <f>IF(
                        C1037="INSUMO",
                                        IFERROR(
                                            IF(
                                                INDEX(
                                                    Insumos!C:C,
                                                    MATCH(
                                                        A1037&amp;B1037,
                                                        Insumos!I:I,
                                                        0)
                                                )="Terceirizados",
                                                INDEX(
                                                    Insumos!F:F,
                                                    MATCH(
                                                        A1037&amp;B1037,
                                                        Insumos!I:I,
                                                        0)
                                                ),
                                                0
                                            ),
                                            "Não encontrado"),
                                        IFERROR(
                                            INDEX(S:S,
                                                MATCH(
                                                    A1037&amp;B1037,AG:AG,
                                                    0)
                                            ),
                                            "Não encontrado")
                                    )</f>
        <v>0</v>
      </c>
      <c r="S1037" s="64">
        <f>R1037*G1037/1</f>
        <v>0</v>
      </c>
      <c r="T1037" s="64">
        <f>IF(
                        C1037="INSUMO",
                                        IFERROR(
                                            IF(
                                                INDEX(
                                                    Insumos!C:C,
                                                    MATCH(
                                                        A1037&amp;B1037,
                                                        Insumos!I:I,
                                                        0)
                                                )="Comissionamento",
                                                INDEX(
                                                    Insumos!F:F,
                                                    MATCH(
                                                        A1037&amp;B1037,
                                                        Insumos!I:I,
                                                        0)
                                                ),
                                                0
                                            ),
                                            "Não encontrado"),
                                        IFERROR(
                                            INDEX(U:U,
                                                MATCH(
                                                    A1037&amp;B1037,AG:AG,
                                                    0)
                                            ),
                                            "Não encontrado")
                                    )</f>
        <v>0</v>
      </c>
      <c r="U1037" s="64">
        <f>T1037*G1037/1</f>
        <v>0</v>
      </c>
      <c r="V1037" s="64">
        <f>IF(
                        C1037="INSUMO",
                                        IFERROR(
                                            IF(
                                                INDEX(
                                                    Insumos!C:C,
                                                    MATCH(
                                                        A1037&amp;B1037,
                                                        Insumos!I:I,
                                                        0)
                                                )="Verba",
                                                INDEX(
                                                    Insumos!F:F,
                                                    MATCH(
                                                        A1037&amp;B1037,
                                                        Insumos!I:I,
                                                        0)
                                                ),
                                                0
                                            ),
                                            "Não encontrado"),
                                        IFERROR(
                                            INDEX(W:W,
                                                MATCH(
                                                    A1037&amp;B1037,AG:AG,
                                                    0)
                                            ),
                                            "Não encontrado")
                                    )</f>
        <v>0</v>
      </c>
      <c r="W1037" s="64">
        <f>V1037*G1037/1</f>
        <v>0</v>
      </c>
      <c r="X1037" s="64">
        <f>IF(
                        C1037="INSUMO",
                                        IFERROR(
                                            IF(
                                                INDEX(
                                                    Insumos!C:C,
                                                    MATCH(
                                                        A1037&amp;B1037,
                                                        Insumos!I:I,
                                                        0)
                                                )="Outro",
                                                INDEX(
                                                    Insumos!F:F,
                                                    MATCH(
                                                        A1037&amp;B1037,
                                                        Insumos!I:I,
                                                        0)
                                                ),
                                                0
                                            ),
                                            "Não encontrado"),
                                        IFERROR(
                                            INDEX(Y:Y,
                                                MATCH(
                                                    A1037&amp;B1037,AG:AG,
                                                    0)
                                            ),
                                            "Não encontrado")
                                    )</f>
        <v>0</v>
      </c>
      <c r="Y1037" s="64">
        <f>X1037*G1037/1</f>
        <v>0</v>
      </c>
      <c r="Z1037" s="64">
        <f>IF(
                            C1037="INSUMO",
                            IFERROR(
                                INDEX(
                                    Insumos!F:F,
                                    MATCH(
                                        A1037&amp;B1037,
                                        Insumos!I:I,
                                        0)
                                ),
                                "Não encontrado"),
                            IFERROR(
                                INDEX(AA:AA,
                                    MATCH(
                                        A1037&amp;B1037,AG:AG,
                                        0)
                                ),
                                "Não encontrado")
                        )</f>
        <v>0.13725000000000001</v>
      </c>
      <c r="AA1037" s="64">
        <f>G1037*Z1037</f>
        <v>0.13725000000000001</v>
      </c>
      <c r="AB1037" s="65"/>
      <c r="AC1037" s="65"/>
      <c r="AD1037" s="62" t="s">
        <v>39</v>
      </c>
      <c r="AE1037" s="66"/>
      <c r="AF1037" s="66"/>
    </row>
    <row r="1038" spans="1:33" x14ac:dyDescent="0.25">
      <c r="A1038" s="137" t="s">
        <v>982</v>
      </c>
      <c r="B1038" s="68" t="s">
        <v>38</v>
      </c>
      <c r="C1038" s="69" t="s">
        <v>86</v>
      </c>
      <c r="D1038" s="70" t="s">
        <v>40</v>
      </c>
      <c r="E1038" s="70" t="s">
        <v>983</v>
      </c>
      <c r="F1038" s="71" t="s">
        <v>90</v>
      </c>
      <c r="G1038" s="71">
        <v>1</v>
      </c>
      <c r="H1038" s="72">
        <f>IF(
                        C1038="INSUMO",
                                        IFERROR(
                                            IF(
                                                INDEX(
                                                    Insumos!C:C,
                                                    MATCH(
                                                        A1038&amp;B1038,
                                                        Insumos!I:I,
                                                        0)
                                                )="Material",
                                                INDEX(
                                                    Insumos!F:F,
                                                    MATCH(
                                                        A1038&amp;B1038,
                                                        Insumos!I:I,
                                                        0)
                                                ),
                                                0
                                            ),
                                            "Não encontrado"),
                                        IFERROR(
                                            INDEX(I:I,
                                                MATCH(
                                                    A1038&amp;B1038,AG:AG,
                                                    0)
                                            ),
                                            "Não encontrado")
                                    )</f>
        <v>0</v>
      </c>
      <c r="I1038" s="72">
        <f>H1038*G1038/1</f>
        <v>0</v>
      </c>
      <c r="J1038" s="72">
        <f t="shared" si="599"/>
        <v>4.0626000000000002E-2</v>
      </c>
      <c r="K1038" s="72">
        <f t="shared" si="599"/>
        <v>4.0626000000000002E-2</v>
      </c>
      <c r="L1038" s="72">
        <f>IF(
                        C1038="INSUMO",
                                        IFERROR(
                                            IF(
                                                INDEX(
                                                    Insumos!C:C,
                                                    MATCH(
                                                        A1038&amp;B1038,
                                                        Insumos!I:I,
                                                        0)
                                                )="Mao_obra",
                                                INDEX(
                                                    Insumos!F:F,
                                                    MATCH(
                                                        A1038&amp;B1038,
                                                        Insumos!I:I,
                                                        0)
                                                ),
                                                0
                                            ),
                                            "Não encontrado"),
                                        IFERROR(
                                            INDEX(M:M,
                                                MATCH(
                                                    A1038&amp;B1038,AG:AG,
                                                    0)
                                            ),
                                            "Não encontrado")
                                    )</f>
        <v>0</v>
      </c>
      <c r="M1038" s="72">
        <f>L1038*G1038/1</f>
        <v>0</v>
      </c>
      <c r="N1038" s="72">
        <f>IF(
                        C1038="INSUMO",
                                        IFERROR(
                                            IF(
                                                INDEX(
                                                    Insumos!C:C,
                                                    MATCH(
                                                        A1038&amp;B1038,
                                                        Insumos!I:I,
                                                        0)
                                                )="Equipamento",
                                                INDEX(
                                                    Insumos!F:F,
                                                    MATCH(
                                                        A1038&amp;B1038,
                                                        Insumos!I:I,
                                                        0)
                                                ),
                                                0
                                            ),
                                            "Não encontrado"),
                                        IFERROR(
                                            INDEX(O:O,
                                                MATCH(
                                                    A1038&amp;B1038,AG:AG,
                                                    0)
                                            ),
                                            "Não encontrado")
                                    )</f>
        <v>4.0626000000000002E-2</v>
      </c>
      <c r="O1038" s="72">
        <f>N1038*G1038/1</f>
        <v>4.0626000000000002E-2</v>
      </c>
      <c r="P1038" s="72">
        <f>IF(
                        C1038="INSUMO",
                                        IFERROR(
                                            IF(
                                                INDEX(
                                                    Insumos!C:C,
                                                    MATCH(
                                                        A1038&amp;B1038,
                                                        Insumos!I:I,
                                                        0)
                                                )="Transporte",
                                                INDEX(
                                                    Insumos!F:F,
                                                    MATCH(
                                                        A1038&amp;B1038,
                                                        Insumos!I:I,
                                                        0)
                                                ),
                                                0
                                            ),
                                            "Não encontrado"),
                                        IFERROR(
                                            INDEX(Q:Q,
                                                MATCH(
                                                    A1038&amp;B1038,AG:AG,
                                                    0)
                                            ),
                                            "Não encontrado")
                                    )</f>
        <v>0</v>
      </c>
      <c r="Q1038" s="72">
        <f>P1038*G1038/1</f>
        <v>0</v>
      </c>
      <c r="R1038" s="72">
        <f>IF(
                        C1038="INSUMO",
                                        IFERROR(
                                            IF(
                                                INDEX(
                                                    Insumos!C:C,
                                                    MATCH(
                                                        A1038&amp;B1038,
                                                        Insumos!I:I,
                                                        0)
                                                )="Terceirizados",
                                                INDEX(
                                                    Insumos!F:F,
                                                    MATCH(
                                                        A1038&amp;B1038,
                                                        Insumos!I:I,
                                                        0)
                                                ),
                                                0
                                            ),
                                            "Não encontrado"),
                                        IFERROR(
                                            INDEX(S:S,
                                                MATCH(
                                                    A1038&amp;B1038,AG:AG,
                                                    0)
                                            ),
                                            "Não encontrado")
                                    )</f>
        <v>0</v>
      </c>
      <c r="S1038" s="72">
        <f>R1038*G1038/1</f>
        <v>0</v>
      </c>
      <c r="T1038" s="72">
        <f>IF(
                        C1038="INSUMO",
                                        IFERROR(
                                            IF(
                                                INDEX(
                                                    Insumos!C:C,
                                                    MATCH(
                                                        A1038&amp;B1038,
                                                        Insumos!I:I,
                                                        0)
                                                )="Comissionamento",
                                                INDEX(
                                                    Insumos!F:F,
                                                    MATCH(
                                                        A1038&amp;B1038,
                                                        Insumos!I:I,
                                                        0)
                                                ),
                                                0
                                            ),
                                            "Não encontrado"),
                                        IFERROR(
                                            INDEX(U:U,
                                                MATCH(
                                                    A1038&amp;B1038,AG:AG,
                                                    0)
                                            ),
                                            "Não encontrado")
                                    )</f>
        <v>0</v>
      </c>
      <c r="U1038" s="72">
        <f>T1038*G1038/1</f>
        <v>0</v>
      </c>
      <c r="V1038" s="72">
        <f>IF(
                        C1038="INSUMO",
                                        IFERROR(
                                            IF(
                                                INDEX(
                                                    Insumos!C:C,
                                                    MATCH(
                                                        A1038&amp;B1038,
                                                        Insumos!I:I,
                                                        0)
                                                )="Verba",
                                                INDEX(
                                                    Insumos!F:F,
                                                    MATCH(
                                                        A1038&amp;B1038,
                                                        Insumos!I:I,
                                                        0)
                                                ),
                                                0
                                            ),
                                            "Não encontrado"),
                                        IFERROR(
                                            INDEX(W:W,
                                                MATCH(
                                                    A1038&amp;B1038,AG:AG,
                                                    0)
                                            ),
                                            "Não encontrado")
                                    )</f>
        <v>0</v>
      </c>
      <c r="W1038" s="72">
        <f>V1038*G1038/1</f>
        <v>0</v>
      </c>
      <c r="X1038" s="72">
        <f>IF(
                        C1038="INSUMO",
                                        IFERROR(
                                            IF(
                                                INDEX(
                                                    Insumos!C:C,
                                                    MATCH(
                                                        A1038&amp;B1038,
                                                        Insumos!I:I,
                                                        0)
                                                )="Outro",
                                                INDEX(
                                                    Insumos!F:F,
                                                    MATCH(
                                                        A1038&amp;B1038,
                                                        Insumos!I:I,
                                                        0)
                                                ),
                                                0
                                            ),
                                            "Não encontrado"),
                                        IFERROR(
                                            INDEX(Y:Y,
                                                MATCH(
                                                    A1038&amp;B1038,AG:AG,
                                                    0)
                                            ),
                                            "Não encontrado")
                                    )</f>
        <v>0</v>
      </c>
      <c r="Y1038" s="72">
        <f>X1038*G1038/1</f>
        <v>0</v>
      </c>
      <c r="Z1038" s="72">
        <f>IF(
                            C1038="INSUMO",
                            IFERROR(
                                INDEX(
                                    Insumos!F:F,
                                    MATCH(
                                        A1038&amp;B1038,
                                        Insumos!I:I,
                                        0)
                                ),
                                "Não encontrado"),
                            IFERROR(
                                INDEX(AA:AA,
                                    MATCH(
                                        A1038&amp;B1038,AG:AG,
                                        0)
                                ),
                                "Não encontrado")
                        )</f>
        <v>4.0626000000000002E-2</v>
      </c>
      <c r="AA1038" s="72">
        <f>G1038*Z1038</f>
        <v>4.0626000000000002E-2</v>
      </c>
      <c r="AB1038" s="73"/>
      <c r="AC1038" s="73"/>
      <c r="AD1038" s="70" t="s">
        <v>39</v>
      </c>
      <c r="AE1038" s="74"/>
      <c r="AF1038" s="74"/>
    </row>
    <row r="1039" spans="1:33" x14ac:dyDescent="0.25">
      <c r="A1039" s="138" t="s">
        <v>984</v>
      </c>
      <c r="B1039" s="60" t="s">
        <v>38</v>
      </c>
      <c r="C1039" s="61" t="s">
        <v>86</v>
      </c>
      <c r="D1039" s="62" t="s">
        <v>40</v>
      </c>
      <c r="E1039" s="62" t="s">
        <v>985</v>
      </c>
      <c r="F1039" s="63" t="s">
        <v>90</v>
      </c>
      <c r="G1039" s="63">
        <v>1</v>
      </c>
      <c r="H1039" s="64">
        <f>IF(
                        C1039="INSUMO",
                                        IFERROR(
                                            IF(
                                                INDEX(
                                                    Insumos!C:C,
                                                    MATCH(
                                                        A1039&amp;B1039,
                                                        Insumos!I:I,
                                                        0)
                                                )="Material",
                                                INDEX(
                                                    Insumos!F:F,
                                                    MATCH(
                                                        A1039&amp;B1039,
                                                        Insumos!I:I,
                                                        0)
                                                ),
                                                0
                                            ),
                                            "Não encontrado"),
                                        IFERROR(
                                            INDEX(I:I,
                                                MATCH(
                                                    A1039&amp;B1039,AG:AG,
                                                    0)
                                            ),
                                            "Não encontrado")
                                    )</f>
        <v>0</v>
      </c>
      <c r="I1039" s="64">
        <f>H1039*G1039/1</f>
        <v>0</v>
      </c>
      <c r="J1039" s="64">
        <f t="shared" si="599"/>
        <v>0.19764000000000001</v>
      </c>
      <c r="K1039" s="64">
        <f t="shared" si="599"/>
        <v>0.19764000000000001</v>
      </c>
      <c r="L1039" s="64">
        <f>IF(
                        C1039="INSUMO",
                                        IFERROR(
                                            IF(
                                                INDEX(
                                                    Insumos!C:C,
                                                    MATCH(
                                                        A1039&amp;B1039,
                                                        Insumos!I:I,
                                                        0)
                                                )="Mao_obra",
                                                INDEX(
                                                    Insumos!F:F,
                                                    MATCH(
                                                        A1039&amp;B1039,
                                                        Insumos!I:I,
                                                        0)
                                                ),
                                                0
                                            ),
                                            "Não encontrado"),
                                        IFERROR(
                                            INDEX(M:M,
                                                MATCH(
                                                    A1039&amp;B1039,AG:AG,
                                                    0)
                                            ),
                                            "Não encontrado")
                                    )</f>
        <v>0</v>
      </c>
      <c r="M1039" s="64">
        <f>L1039*G1039/1</f>
        <v>0</v>
      </c>
      <c r="N1039" s="64">
        <f>IF(
                        C1039="INSUMO",
                                        IFERROR(
                                            IF(
                                                INDEX(
                                                    Insumos!C:C,
                                                    MATCH(
                                                        A1039&amp;B1039,
                                                        Insumos!I:I,
                                                        0)
                                                )="Equipamento",
                                                INDEX(
                                                    Insumos!F:F,
                                                    MATCH(
                                                        A1039&amp;B1039,
                                                        Insumos!I:I,
                                                        0)
                                                ),
                                                0
                                            ),
                                            "Não encontrado"),
                                        IFERROR(
                                            INDEX(O:O,
                                                MATCH(
                                                    A1039&amp;B1039,AG:AG,
                                                    0)
                                            ),
                                            "Não encontrado")
                                    )</f>
        <v>0.19764000000000001</v>
      </c>
      <c r="O1039" s="64">
        <f>N1039*G1039/1</f>
        <v>0.19764000000000001</v>
      </c>
      <c r="P1039" s="64">
        <f>IF(
                        C1039="INSUMO",
                                        IFERROR(
                                            IF(
                                                INDEX(
                                                    Insumos!C:C,
                                                    MATCH(
                                                        A1039&amp;B1039,
                                                        Insumos!I:I,
                                                        0)
                                                )="Transporte",
                                                INDEX(
                                                    Insumos!F:F,
                                                    MATCH(
                                                        A1039&amp;B1039,
                                                        Insumos!I:I,
                                                        0)
                                                ),
                                                0
                                            ),
                                            "Não encontrado"),
                                        IFERROR(
                                            INDEX(Q:Q,
                                                MATCH(
                                                    A1039&amp;B1039,AG:AG,
                                                    0)
                                            ),
                                            "Não encontrado")
                                    )</f>
        <v>0</v>
      </c>
      <c r="Q1039" s="64">
        <f>P1039*G1039/1</f>
        <v>0</v>
      </c>
      <c r="R1039" s="64">
        <f>IF(
                        C1039="INSUMO",
                                        IFERROR(
                                            IF(
                                                INDEX(
                                                    Insumos!C:C,
                                                    MATCH(
                                                        A1039&amp;B1039,
                                                        Insumos!I:I,
                                                        0)
                                                )="Terceirizados",
                                                INDEX(
                                                    Insumos!F:F,
                                                    MATCH(
                                                        A1039&amp;B1039,
                                                        Insumos!I:I,
                                                        0)
                                                ),
                                                0
                                            ),
                                            "Não encontrado"),
                                        IFERROR(
                                            INDEX(S:S,
                                                MATCH(
                                                    A1039&amp;B1039,AG:AG,
                                                    0)
                                            ),
                                            "Não encontrado")
                                    )</f>
        <v>0</v>
      </c>
      <c r="S1039" s="64">
        <f>R1039*G1039/1</f>
        <v>0</v>
      </c>
      <c r="T1039" s="64">
        <f>IF(
                        C1039="INSUMO",
                                        IFERROR(
                                            IF(
                                                INDEX(
                                                    Insumos!C:C,
                                                    MATCH(
                                                        A1039&amp;B1039,
                                                        Insumos!I:I,
                                                        0)
                                                )="Comissionamento",
                                                INDEX(
                                                    Insumos!F:F,
                                                    MATCH(
                                                        A1039&amp;B1039,
                                                        Insumos!I:I,
                                                        0)
                                                ),
                                                0
                                            ),
                                            "Não encontrado"),
                                        IFERROR(
                                            INDEX(U:U,
                                                MATCH(
                                                    A1039&amp;B1039,AG:AG,
                                                    0)
                                            ),
                                            "Não encontrado")
                                    )</f>
        <v>0</v>
      </c>
      <c r="U1039" s="64">
        <f>T1039*G1039/1</f>
        <v>0</v>
      </c>
      <c r="V1039" s="64">
        <f>IF(
                        C1039="INSUMO",
                                        IFERROR(
                                            IF(
                                                INDEX(
                                                    Insumos!C:C,
                                                    MATCH(
                                                        A1039&amp;B1039,
                                                        Insumos!I:I,
                                                        0)
                                                )="Verba",
                                                INDEX(
                                                    Insumos!F:F,
                                                    MATCH(
                                                        A1039&amp;B1039,
                                                        Insumos!I:I,
                                                        0)
                                                ),
                                                0
                                            ),
                                            "Não encontrado"),
                                        IFERROR(
                                            INDEX(W:W,
                                                MATCH(
                                                    A1039&amp;B1039,AG:AG,
                                                    0)
                                            ),
                                            "Não encontrado")
                                    )</f>
        <v>0</v>
      </c>
      <c r="W1039" s="64">
        <f>V1039*G1039/1</f>
        <v>0</v>
      </c>
      <c r="X1039" s="64">
        <f>IF(
                        C1039="INSUMO",
                                        IFERROR(
                                            IF(
                                                INDEX(
                                                    Insumos!C:C,
                                                    MATCH(
                                                        A1039&amp;B1039,
                                                        Insumos!I:I,
                                                        0)
                                                )="Outro",
                                                INDEX(
                                                    Insumos!F:F,
                                                    MATCH(
                                                        A1039&amp;B1039,
                                                        Insumos!I:I,
                                                        0)
                                                ),
                                                0
                                            ),
                                            "Não encontrado"),
                                        IFERROR(
                                            INDEX(Y:Y,
                                                MATCH(
                                                    A1039&amp;B1039,AG:AG,
                                                    0)
                                            ),
                                            "Não encontrado")
                                    )</f>
        <v>0</v>
      </c>
      <c r="Y1039" s="64">
        <f>X1039*G1039/1</f>
        <v>0</v>
      </c>
      <c r="Z1039" s="64">
        <f>IF(
                            C1039="INSUMO",
                            IFERROR(
                                INDEX(
                                    Insumos!F:F,
                                    MATCH(
                                        A1039&amp;B1039,
                                        Insumos!I:I,
                                        0)
                                ),
                                "Não encontrado"),
                            IFERROR(
                                INDEX(AA:AA,
                                    MATCH(
                                        A1039&amp;B1039,AG:AG,
                                        0)
                                ),
                                "Não encontrado")
                        )</f>
        <v>0.19764000000000001</v>
      </c>
      <c r="AA1039" s="64">
        <f>G1039*Z1039</f>
        <v>0.19764000000000001</v>
      </c>
      <c r="AB1039" s="65"/>
      <c r="AC1039" s="65"/>
      <c r="AD1039" s="62" t="s">
        <v>39</v>
      </c>
      <c r="AE1039" s="66"/>
      <c r="AF1039" s="66"/>
    </row>
    <row r="1040" spans="1:33" x14ac:dyDescent="0.25">
      <c r="A1040" s="136" t="s">
        <v>982</v>
      </c>
      <c r="B1040" s="51" t="s">
        <v>38</v>
      </c>
      <c r="C1040" s="52" t="s">
        <v>39</v>
      </c>
      <c r="D1040" s="53" t="s">
        <v>40</v>
      </c>
      <c r="E1040" s="53" t="s">
        <v>983</v>
      </c>
      <c r="F1040" s="54" t="s">
        <v>90</v>
      </c>
      <c r="G1040" s="55"/>
      <c r="H1040" s="56"/>
      <c r="I1040" s="56">
        <f>SUM(I1041:I1041)</f>
        <v>0</v>
      </c>
      <c r="J1040" s="56"/>
      <c r="K1040" s="56">
        <f>SUM(K1041:K1041)</f>
        <v>4.0626000000000002E-2</v>
      </c>
      <c r="L1040" s="56"/>
      <c r="M1040" s="56">
        <f>SUM(M1041:M1041)</f>
        <v>0</v>
      </c>
      <c r="N1040" s="56"/>
      <c r="O1040" s="56">
        <f>SUM(O1041:O1041)</f>
        <v>4.0626000000000002E-2</v>
      </c>
      <c r="P1040" s="56"/>
      <c r="Q1040" s="56">
        <f>SUM(Q1041:Q1041)</f>
        <v>0</v>
      </c>
      <c r="R1040" s="56"/>
      <c r="S1040" s="56">
        <f>SUM(S1041:S1041)</f>
        <v>0</v>
      </c>
      <c r="T1040" s="56"/>
      <c r="U1040" s="56">
        <f>SUM(U1041:U1041)</f>
        <v>0</v>
      </c>
      <c r="V1040" s="56"/>
      <c r="W1040" s="56">
        <f>SUM(W1041:W1041)</f>
        <v>0</v>
      </c>
      <c r="X1040" s="56"/>
      <c r="Y1040" s="56">
        <f>SUM(Y1041:Y1041)</f>
        <v>0</v>
      </c>
      <c r="Z1040" s="56"/>
      <c r="AA1040" s="56">
        <f>SUM(AA1041:AA1041)</f>
        <v>4.0626000000000002E-2</v>
      </c>
      <c r="AB1040" s="57" t="s">
        <v>39</v>
      </c>
      <c r="AC1040" s="57"/>
      <c r="AD1040" s="53" t="s">
        <v>39</v>
      </c>
      <c r="AE1040" s="58" t="s">
        <v>39</v>
      </c>
      <c r="AF1040" s="58" t="s">
        <v>845</v>
      </c>
      <c r="AG1040" t="str">
        <f>A1040&amp;B1040&amp;C1040</f>
        <v>99830SINAPI</v>
      </c>
    </row>
    <row r="1041" spans="1:33" x14ac:dyDescent="0.25">
      <c r="A1041" s="137" t="s">
        <v>990</v>
      </c>
      <c r="B1041" s="68" t="s">
        <v>38</v>
      </c>
      <c r="C1041" s="69" t="s">
        <v>45</v>
      </c>
      <c r="D1041" s="70" t="s">
        <v>40</v>
      </c>
      <c r="E1041" s="70" t="s">
        <v>991</v>
      </c>
      <c r="F1041" s="71" t="s">
        <v>78</v>
      </c>
      <c r="G1041" s="71">
        <v>1.4800000000000001E-5</v>
      </c>
      <c r="H1041" s="72">
        <f>IF(
                        C1041="INSUMO",
                                        IFERROR(
                                            IF(
                                                INDEX(
                                                    Insumos!C:C,
                                                    MATCH(
                                                        A1041&amp;B1041,
                                                        Insumos!I:I,
                                                        0)
                                                )="Material",
                                                INDEX(
                                                    Insumos!F:F,
                                                    MATCH(
                                                        A1041&amp;B1041,
                                                        Insumos!I:I,
                                                        0)
                                                ),
                                                0
                                            ),
                                            "Não encontrado"),
                                        IFERROR(
                                            INDEX(I:I,
                                                MATCH(
                                                    A1041&amp;B1041,AG:AG,
                                                    0)
                                            ),
                                            "Não encontrado")
                                    )</f>
        <v>0</v>
      </c>
      <c r="I1041" s="72">
        <f>H1041*G1041/1</f>
        <v>0</v>
      </c>
      <c r="J1041" s="72">
        <f>T1041 + N1041 + L1041 + X1041 + R1041 + P1041 + V1041</f>
        <v>2745</v>
      </c>
      <c r="K1041" s="72">
        <f>U1041 + O1041 + M1041 + Y1041 + S1041 + Q1041 + W1041</f>
        <v>4.0626000000000002E-2</v>
      </c>
      <c r="L1041" s="72">
        <f>IF(
                        C1041="INSUMO",
                                        IFERROR(
                                            IF(
                                                INDEX(
                                                    Insumos!C:C,
                                                    MATCH(
                                                        A1041&amp;B1041,
                                                        Insumos!I:I,
                                                        0)
                                                )="Mao_obra",
                                                INDEX(
                                                    Insumos!F:F,
                                                    MATCH(
                                                        A1041&amp;B1041,
                                                        Insumos!I:I,
                                                        0)
                                                ),
                                                0
                                            ),
                                            "Não encontrado"),
                                        IFERROR(
                                            INDEX(M:M,
                                                MATCH(
                                                    A1041&amp;B1041,AG:AG,
                                                    0)
                                            ),
                                            "Não encontrado")
                                    )</f>
        <v>0</v>
      </c>
      <c r="M1041" s="72">
        <f>L1041*G1041/1</f>
        <v>0</v>
      </c>
      <c r="N1041" s="72">
        <f>IF(
                        C1041="INSUMO",
                                        IFERROR(
                                            IF(
                                                INDEX(
                                                    Insumos!C:C,
                                                    MATCH(
                                                        A1041&amp;B1041,
                                                        Insumos!I:I,
                                                        0)
                                                )="Equipamento",
                                                INDEX(
                                                    Insumos!F:F,
                                                    MATCH(
                                                        A1041&amp;B1041,
                                                        Insumos!I:I,
                                                        0)
                                                ),
                                                0
                                            ),
                                            "Não encontrado"),
                                        IFERROR(
                                            INDEX(O:O,
                                                MATCH(
                                                    A1041&amp;B1041,AG:AG,
                                                    0)
                                            ),
                                            "Não encontrado")
                                    )</f>
        <v>2745</v>
      </c>
      <c r="O1041" s="72">
        <f>N1041*G1041/1</f>
        <v>4.0626000000000002E-2</v>
      </c>
      <c r="P1041" s="72">
        <f>IF(
                        C1041="INSUMO",
                                        IFERROR(
                                            IF(
                                                INDEX(
                                                    Insumos!C:C,
                                                    MATCH(
                                                        A1041&amp;B1041,
                                                        Insumos!I:I,
                                                        0)
                                                )="Transporte",
                                                INDEX(
                                                    Insumos!F:F,
                                                    MATCH(
                                                        A1041&amp;B1041,
                                                        Insumos!I:I,
                                                        0)
                                                ),
                                                0
                                            ),
                                            "Não encontrado"),
                                        IFERROR(
                                            INDEX(Q:Q,
                                                MATCH(
                                                    A1041&amp;B1041,AG:AG,
                                                    0)
                                            ),
                                            "Não encontrado")
                                    )</f>
        <v>0</v>
      </c>
      <c r="Q1041" s="72">
        <f>P1041*G1041/1</f>
        <v>0</v>
      </c>
      <c r="R1041" s="72">
        <f>IF(
                        C1041="INSUMO",
                                        IFERROR(
                                            IF(
                                                INDEX(
                                                    Insumos!C:C,
                                                    MATCH(
                                                        A1041&amp;B1041,
                                                        Insumos!I:I,
                                                        0)
                                                )="Terceirizados",
                                                INDEX(
                                                    Insumos!F:F,
                                                    MATCH(
                                                        A1041&amp;B1041,
                                                        Insumos!I:I,
                                                        0)
                                                ),
                                                0
                                            ),
                                            "Não encontrado"),
                                        IFERROR(
                                            INDEX(S:S,
                                                MATCH(
                                                    A1041&amp;B1041,AG:AG,
                                                    0)
                                            ),
                                            "Não encontrado")
                                    )</f>
        <v>0</v>
      </c>
      <c r="S1041" s="72">
        <f>R1041*G1041/1</f>
        <v>0</v>
      </c>
      <c r="T1041" s="72">
        <f>IF(
                        C1041="INSUMO",
                                        IFERROR(
                                            IF(
                                                INDEX(
                                                    Insumos!C:C,
                                                    MATCH(
                                                        A1041&amp;B1041,
                                                        Insumos!I:I,
                                                        0)
                                                )="Comissionamento",
                                                INDEX(
                                                    Insumos!F:F,
                                                    MATCH(
                                                        A1041&amp;B1041,
                                                        Insumos!I:I,
                                                        0)
                                                ),
                                                0
                                            ),
                                            "Não encontrado"),
                                        IFERROR(
                                            INDEX(U:U,
                                                MATCH(
                                                    A1041&amp;B1041,AG:AG,
                                                    0)
                                            ),
                                            "Não encontrado")
                                    )</f>
        <v>0</v>
      </c>
      <c r="U1041" s="72">
        <f>T1041*G1041/1</f>
        <v>0</v>
      </c>
      <c r="V1041" s="72">
        <f>IF(
                        C1041="INSUMO",
                                        IFERROR(
                                            IF(
                                                INDEX(
                                                    Insumos!C:C,
                                                    MATCH(
                                                        A1041&amp;B1041,
                                                        Insumos!I:I,
                                                        0)
                                                )="Verba",
                                                INDEX(
                                                    Insumos!F:F,
                                                    MATCH(
                                                        A1041&amp;B1041,
                                                        Insumos!I:I,
                                                        0)
                                                ),
                                                0
                                            ),
                                            "Não encontrado"),
                                        IFERROR(
                                            INDEX(W:W,
                                                MATCH(
                                                    A1041&amp;B1041,AG:AG,
                                                    0)
                                            ),
                                            "Não encontrado")
                                    )</f>
        <v>0</v>
      </c>
      <c r="W1041" s="72">
        <f>V1041*G1041/1</f>
        <v>0</v>
      </c>
      <c r="X1041" s="72">
        <f>IF(
                        C1041="INSUMO",
                                        IFERROR(
                                            IF(
                                                INDEX(
                                                    Insumos!C:C,
                                                    MATCH(
                                                        A1041&amp;B1041,
                                                        Insumos!I:I,
                                                        0)
                                                )="Outro",
                                                INDEX(
                                                    Insumos!F:F,
                                                    MATCH(
                                                        A1041&amp;B1041,
                                                        Insumos!I:I,
                                                        0)
                                                ),
                                                0
                                            ),
                                            "Não encontrado"),
                                        IFERROR(
                                            INDEX(Y:Y,
                                                MATCH(
                                                    A1041&amp;B1041,AG:AG,
                                                    0)
                                            ),
                                            "Não encontrado")
                                    )</f>
        <v>0</v>
      </c>
      <c r="Y1041" s="72">
        <f>X1041*G1041/1</f>
        <v>0</v>
      </c>
      <c r="Z1041" s="72">
        <f>IF(
                            C1041="INSUMO",
                            IFERROR(
                                INDEX(
                                    Insumos!F:F,
                                    MATCH(
                                        A1041&amp;B1041,
                                        Insumos!I:I,
                                        0)
                                ),
                                "Não encontrado"),
                            IFERROR(
                                INDEX(AA:AA,
                                    MATCH(
                                        A1041&amp;B1041,AG:AG,
                                        0)
                                ),
                                "Não encontrado")
                        )</f>
        <v>2745</v>
      </c>
      <c r="AA1041" s="72">
        <f>G1041*Z1041</f>
        <v>4.0626000000000002E-2</v>
      </c>
      <c r="AB1041" s="73"/>
      <c r="AC1041" s="73"/>
      <c r="AD1041" s="70" t="s">
        <v>39</v>
      </c>
      <c r="AE1041" s="74"/>
      <c r="AF1041" s="74"/>
    </row>
    <row r="1042" spans="1:33" x14ac:dyDescent="0.25">
      <c r="A1042" s="136" t="s">
        <v>984</v>
      </c>
      <c r="B1042" s="51" t="s">
        <v>38</v>
      </c>
      <c r="C1042" s="52" t="s">
        <v>39</v>
      </c>
      <c r="D1042" s="53" t="s">
        <v>40</v>
      </c>
      <c r="E1042" s="53" t="s">
        <v>985</v>
      </c>
      <c r="F1042" s="54" t="s">
        <v>90</v>
      </c>
      <c r="G1042" s="55"/>
      <c r="H1042" s="56"/>
      <c r="I1042" s="56">
        <f>SUM(I1043:I1043)</f>
        <v>0</v>
      </c>
      <c r="J1042" s="56"/>
      <c r="K1042" s="56">
        <f>SUM(K1043:K1043)</f>
        <v>0.19764000000000001</v>
      </c>
      <c r="L1042" s="56"/>
      <c r="M1042" s="56">
        <f>SUM(M1043:M1043)</f>
        <v>0</v>
      </c>
      <c r="N1042" s="56"/>
      <c r="O1042" s="56">
        <f>SUM(O1043:O1043)</f>
        <v>0.19764000000000001</v>
      </c>
      <c r="P1042" s="56"/>
      <c r="Q1042" s="56">
        <f>SUM(Q1043:Q1043)</f>
        <v>0</v>
      </c>
      <c r="R1042" s="56"/>
      <c r="S1042" s="56">
        <f>SUM(S1043:S1043)</f>
        <v>0</v>
      </c>
      <c r="T1042" s="56"/>
      <c r="U1042" s="56">
        <f>SUM(U1043:U1043)</f>
        <v>0</v>
      </c>
      <c r="V1042" s="56"/>
      <c r="W1042" s="56">
        <f>SUM(W1043:W1043)</f>
        <v>0</v>
      </c>
      <c r="X1042" s="56"/>
      <c r="Y1042" s="56">
        <f>SUM(Y1043:Y1043)</f>
        <v>0</v>
      </c>
      <c r="Z1042" s="56"/>
      <c r="AA1042" s="56">
        <f>SUM(AA1043:AA1043)</f>
        <v>0.19764000000000001</v>
      </c>
      <c r="AB1042" s="57" t="s">
        <v>39</v>
      </c>
      <c r="AC1042" s="57"/>
      <c r="AD1042" s="53" t="s">
        <v>39</v>
      </c>
      <c r="AE1042" s="58" t="s">
        <v>39</v>
      </c>
      <c r="AF1042" s="58" t="s">
        <v>845</v>
      </c>
      <c r="AG1042" t="str">
        <f>A1042&amp;B1042&amp;C1042</f>
        <v>99829SINAPI</v>
      </c>
    </row>
    <row r="1043" spans="1:33" x14ac:dyDescent="0.25">
      <c r="A1043" s="137" t="s">
        <v>990</v>
      </c>
      <c r="B1043" s="68" t="s">
        <v>38</v>
      </c>
      <c r="C1043" s="69" t="s">
        <v>45</v>
      </c>
      <c r="D1043" s="70" t="s">
        <v>40</v>
      </c>
      <c r="E1043" s="70" t="s">
        <v>991</v>
      </c>
      <c r="F1043" s="71" t="s">
        <v>78</v>
      </c>
      <c r="G1043" s="71">
        <v>7.2000000000000002E-5</v>
      </c>
      <c r="H1043" s="72">
        <f>IF(
                        C1043="INSUMO",
                                        IFERROR(
                                            IF(
                                                INDEX(
                                                    Insumos!C:C,
                                                    MATCH(
                                                        A1043&amp;B1043,
                                                        Insumos!I:I,
                                                        0)
                                                )="Material",
                                                INDEX(
                                                    Insumos!F:F,
                                                    MATCH(
                                                        A1043&amp;B1043,
                                                        Insumos!I:I,
                                                        0)
                                                ),
                                                0
                                            ),
                                            "Não encontrado"),
                                        IFERROR(
                                            INDEX(I:I,
                                                MATCH(
                                                    A1043&amp;B1043,AG:AG,
                                                    0)
                                            ),
                                            "Não encontrado")
                                    )</f>
        <v>0</v>
      </c>
      <c r="I1043" s="72">
        <f>H1043*G1043/1</f>
        <v>0</v>
      </c>
      <c r="J1043" s="72">
        <f>T1043 + N1043 + L1043 + X1043 + R1043 + P1043 + V1043</f>
        <v>2745</v>
      </c>
      <c r="K1043" s="72">
        <f>U1043 + O1043 + M1043 + Y1043 + S1043 + Q1043 + W1043</f>
        <v>0.19764000000000001</v>
      </c>
      <c r="L1043" s="72">
        <f>IF(
                        C1043="INSUMO",
                                        IFERROR(
                                            IF(
                                                INDEX(
                                                    Insumos!C:C,
                                                    MATCH(
                                                        A1043&amp;B1043,
                                                        Insumos!I:I,
                                                        0)
                                                )="Mao_obra",
                                                INDEX(
                                                    Insumos!F:F,
                                                    MATCH(
                                                        A1043&amp;B1043,
                                                        Insumos!I:I,
                                                        0)
                                                ),
                                                0
                                            ),
                                            "Não encontrado"),
                                        IFERROR(
                                            INDEX(M:M,
                                                MATCH(
                                                    A1043&amp;B1043,AG:AG,
                                                    0)
                                            ),
                                            "Não encontrado")
                                    )</f>
        <v>0</v>
      </c>
      <c r="M1043" s="72">
        <f>L1043*G1043/1</f>
        <v>0</v>
      </c>
      <c r="N1043" s="72">
        <f>IF(
                        C1043="INSUMO",
                                        IFERROR(
                                            IF(
                                                INDEX(
                                                    Insumos!C:C,
                                                    MATCH(
                                                        A1043&amp;B1043,
                                                        Insumos!I:I,
                                                        0)
                                                )="Equipamento",
                                                INDEX(
                                                    Insumos!F:F,
                                                    MATCH(
                                                        A1043&amp;B1043,
                                                        Insumos!I:I,
                                                        0)
                                                ),
                                                0
                                            ),
                                            "Não encontrado"),
                                        IFERROR(
                                            INDEX(O:O,
                                                MATCH(
                                                    A1043&amp;B1043,AG:AG,
                                                    0)
                                            ),
                                            "Não encontrado")
                                    )</f>
        <v>2745</v>
      </c>
      <c r="O1043" s="72">
        <f>N1043*G1043/1</f>
        <v>0.19764000000000001</v>
      </c>
      <c r="P1043" s="72">
        <f>IF(
                        C1043="INSUMO",
                                        IFERROR(
                                            IF(
                                                INDEX(
                                                    Insumos!C:C,
                                                    MATCH(
                                                        A1043&amp;B1043,
                                                        Insumos!I:I,
                                                        0)
                                                )="Transporte",
                                                INDEX(
                                                    Insumos!F:F,
                                                    MATCH(
                                                        A1043&amp;B1043,
                                                        Insumos!I:I,
                                                        0)
                                                ),
                                                0
                                            ),
                                            "Não encontrado"),
                                        IFERROR(
                                            INDEX(Q:Q,
                                                MATCH(
                                                    A1043&amp;B1043,AG:AG,
                                                    0)
                                            ),
                                            "Não encontrado")
                                    )</f>
        <v>0</v>
      </c>
      <c r="Q1043" s="72">
        <f>P1043*G1043/1</f>
        <v>0</v>
      </c>
      <c r="R1043" s="72">
        <f>IF(
                        C1043="INSUMO",
                                        IFERROR(
                                            IF(
                                                INDEX(
                                                    Insumos!C:C,
                                                    MATCH(
                                                        A1043&amp;B1043,
                                                        Insumos!I:I,
                                                        0)
                                                )="Terceirizados",
                                                INDEX(
                                                    Insumos!F:F,
                                                    MATCH(
                                                        A1043&amp;B1043,
                                                        Insumos!I:I,
                                                        0)
                                                ),
                                                0
                                            ),
                                            "Não encontrado"),
                                        IFERROR(
                                            INDEX(S:S,
                                                MATCH(
                                                    A1043&amp;B1043,AG:AG,
                                                    0)
                                            ),
                                            "Não encontrado")
                                    )</f>
        <v>0</v>
      </c>
      <c r="S1043" s="72">
        <f>R1043*G1043/1</f>
        <v>0</v>
      </c>
      <c r="T1043" s="72">
        <f>IF(
                        C1043="INSUMO",
                                        IFERROR(
                                            IF(
                                                INDEX(
                                                    Insumos!C:C,
                                                    MATCH(
                                                        A1043&amp;B1043,
                                                        Insumos!I:I,
                                                        0)
                                                )="Comissionamento",
                                                INDEX(
                                                    Insumos!F:F,
                                                    MATCH(
                                                        A1043&amp;B1043,
                                                        Insumos!I:I,
                                                        0)
                                                ),
                                                0
                                            ),
                                            "Não encontrado"),
                                        IFERROR(
                                            INDEX(U:U,
                                                MATCH(
                                                    A1043&amp;B1043,AG:AG,
                                                    0)
                                            ),
                                            "Não encontrado")
                                    )</f>
        <v>0</v>
      </c>
      <c r="U1043" s="72">
        <f>T1043*G1043/1</f>
        <v>0</v>
      </c>
      <c r="V1043" s="72">
        <f>IF(
                        C1043="INSUMO",
                                        IFERROR(
                                            IF(
                                                INDEX(
                                                    Insumos!C:C,
                                                    MATCH(
                                                        A1043&amp;B1043,
                                                        Insumos!I:I,
                                                        0)
                                                )="Verba",
                                                INDEX(
                                                    Insumos!F:F,
                                                    MATCH(
                                                        A1043&amp;B1043,
                                                        Insumos!I:I,
                                                        0)
                                                ),
                                                0
                                            ),
                                            "Não encontrado"),
                                        IFERROR(
                                            INDEX(W:W,
                                                MATCH(
                                                    A1043&amp;B1043,AG:AG,
                                                    0)
                                            ),
                                            "Não encontrado")
                                    )</f>
        <v>0</v>
      </c>
      <c r="W1043" s="72">
        <f>V1043*G1043/1</f>
        <v>0</v>
      </c>
      <c r="X1043" s="72">
        <f>IF(
                        C1043="INSUMO",
                                        IFERROR(
                                            IF(
                                                INDEX(
                                                    Insumos!C:C,
                                                    MATCH(
                                                        A1043&amp;B1043,
                                                        Insumos!I:I,
                                                        0)
                                                )="Outro",
                                                INDEX(
                                                    Insumos!F:F,
                                                    MATCH(
                                                        A1043&amp;B1043,
                                                        Insumos!I:I,
                                                        0)
                                                ),
                                                0
                                            ),
                                            "Não encontrado"),
                                        IFERROR(
                                            INDEX(Y:Y,
                                                MATCH(
                                                    A1043&amp;B1043,AG:AG,
                                                    0)
                                            ),
                                            "Não encontrado")
                                    )</f>
        <v>0</v>
      </c>
      <c r="Y1043" s="72">
        <f>X1043*G1043/1</f>
        <v>0</v>
      </c>
      <c r="Z1043" s="72">
        <f>IF(
                            C1043="INSUMO",
                            IFERROR(
                                INDEX(
                                    Insumos!F:F,
                                    MATCH(
                                        A1043&amp;B1043,
                                        Insumos!I:I,
                                        0)
                                ),
                                "Não encontrado"),
                            IFERROR(
                                INDEX(AA:AA,
                                    MATCH(
                                        A1043&amp;B1043,AG:AG,
                                        0)
                                ),
                                "Não encontrado")
                        )</f>
        <v>2745</v>
      </c>
      <c r="AA1043" s="72">
        <f>G1043*Z1043</f>
        <v>0.19764000000000001</v>
      </c>
      <c r="AB1043" s="73"/>
      <c r="AC1043" s="73"/>
      <c r="AD1043" s="70" t="s">
        <v>39</v>
      </c>
      <c r="AE1043" s="74"/>
      <c r="AF1043" s="74"/>
    </row>
    <row r="1044" spans="1:33" x14ac:dyDescent="0.25">
      <c r="A1044" s="136" t="s">
        <v>986</v>
      </c>
      <c r="B1044" s="51" t="s">
        <v>38</v>
      </c>
      <c r="C1044" s="52" t="s">
        <v>39</v>
      </c>
      <c r="D1044" s="53" t="s">
        <v>40</v>
      </c>
      <c r="E1044" s="53" t="s">
        <v>987</v>
      </c>
      <c r="F1044" s="54" t="s">
        <v>90</v>
      </c>
      <c r="G1044" s="55"/>
      <c r="H1044" s="56"/>
      <c r="I1044" s="56">
        <f>SUM(I1045:I1045)</f>
        <v>0</v>
      </c>
      <c r="J1044" s="56"/>
      <c r="K1044" s="56">
        <f>SUM(K1045:K1045)</f>
        <v>3.7569999999999997</v>
      </c>
      <c r="L1044" s="56"/>
      <c r="M1044" s="56">
        <f>SUM(M1045:M1045)</f>
        <v>0</v>
      </c>
      <c r="N1044" s="56"/>
      <c r="O1044" s="56">
        <f>SUM(O1045:O1045)</f>
        <v>0</v>
      </c>
      <c r="P1044" s="56"/>
      <c r="Q1044" s="56">
        <f>SUM(Q1045:Q1045)</f>
        <v>0</v>
      </c>
      <c r="R1044" s="56"/>
      <c r="S1044" s="56">
        <f>SUM(S1045:S1045)</f>
        <v>0</v>
      </c>
      <c r="T1044" s="56"/>
      <c r="U1044" s="56">
        <f>SUM(U1045:U1045)</f>
        <v>0</v>
      </c>
      <c r="V1044" s="56"/>
      <c r="W1044" s="56">
        <f>SUM(W1045:W1045)</f>
        <v>0</v>
      </c>
      <c r="X1044" s="56"/>
      <c r="Y1044" s="56">
        <f>SUM(Y1045:Y1045)</f>
        <v>3.7569999999999997</v>
      </c>
      <c r="Z1044" s="56"/>
      <c r="AA1044" s="56">
        <f>SUM(AA1045:AA1045)</f>
        <v>3.7569999999999997</v>
      </c>
      <c r="AB1044" s="57" t="s">
        <v>39</v>
      </c>
      <c r="AC1044" s="57"/>
      <c r="AD1044" s="53" t="s">
        <v>39</v>
      </c>
      <c r="AE1044" s="58" t="s">
        <v>39</v>
      </c>
      <c r="AF1044" s="58" t="s">
        <v>845</v>
      </c>
      <c r="AG1044" t="str">
        <f>A1044&amp;B1044&amp;C1044</f>
        <v>99832SINAPI</v>
      </c>
    </row>
    <row r="1045" spans="1:33" x14ac:dyDescent="0.25">
      <c r="A1045" s="137" t="s">
        <v>856</v>
      </c>
      <c r="B1045" s="68" t="s">
        <v>38</v>
      </c>
      <c r="C1045" s="69" t="s">
        <v>45</v>
      </c>
      <c r="D1045" s="70" t="s">
        <v>40</v>
      </c>
      <c r="E1045" s="70" t="s">
        <v>857</v>
      </c>
      <c r="F1045" s="71" t="s">
        <v>858</v>
      </c>
      <c r="G1045" s="71">
        <v>4.42</v>
      </c>
      <c r="H1045" s="72">
        <f>IF(
                        C1045="INSUMO",
                                        IFERROR(
                                            IF(
                                                INDEX(
                                                    Insumos!C:C,
                                                    MATCH(
                                                        A1045&amp;B1045,
                                                        Insumos!I:I,
                                                        0)
                                                )="Material",
                                                INDEX(
                                                    Insumos!F:F,
                                                    MATCH(
                                                        A1045&amp;B1045,
                                                        Insumos!I:I,
                                                        0)
                                                ),
                                                0
                                            ),
                                            "Não encontrado"),
                                        IFERROR(
                                            INDEX(I:I,
                                                MATCH(
                                                    A1045&amp;B1045,AG:AG,
                                                    0)
                                            ),
                                            "Não encontrado")
                                    )</f>
        <v>0</v>
      </c>
      <c r="I1045" s="72">
        <f>H1045*G1045/1</f>
        <v>0</v>
      </c>
      <c r="J1045" s="72">
        <f>T1045 + N1045 + L1045 + X1045 + R1045 + P1045 + V1045</f>
        <v>0.85</v>
      </c>
      <c r="K1045" s="72">
        <f>U1045 + O1045 + M1045 + Y1045 + S1045 + Q1045 + W1045</f>
        <v>3.7569999999999997</v>
      </c>
      <c r="L1045" s="72">
        <f>IF(
                        C1045="INSUMO",
                                        IFERROR(
                                            IF(
                                                INDEX(
                                                    Insumos!C:C,
                                                    MATCH(
                                                        A1045&amp;B1045,
                                                        Insumos!I:I,
                                                        0)
                                                )="Mao_obra",
                                                INDEX(
                                                    Insumos!F:F,
                                                    MATCH(
                                                        A1045&amp;B1045,
                                                        Insumos!I:I,
                                                        0)
                                                ),
                                                0
                                            ),
                                            "Não encontrado"),
                                        IFERROR(
                                            INDEX(M:M,
                                                MATCH(
                                                    A1045&amp;B1045,AG:AG,
                                                    0)
                                            ),
                                            "Não encontrado")
                                    )</f>
        <v>0</v>
      </c>
      <c r="M1045" s="72">
        <f>L1045*G1045/1</f>
        <v>0</v>
      </c>
      <c r="N1045" s="72">
        <f>IF(
                        C1045="INSUMO",
                                        IFERROR(
                                            IF(
                                                INDEX(
                                                    Insumos!C:C,
                                                    MATCH(
                                                        A1045&amp;B1045,
                                                        Insumos!I:I,
                                                        0)
                                                )="Equipamento",
                                                INDEX(
                                                    Insumos!F:F,
                                                    MATCH(
                                                        A1045&amp;B1045,
                                                        Insumos!I:I,
                                                        0)
                                                ),
                                                0
                                            ),
                                            "Não encontrado"),
                                        IFERROR(
                                            INDEX(O:O,
                                                MATCH(
                                                    A1045&amp;B1045,AG:AG,
                                                    0)
                                            ),
                                            "Não encontrado")
                                    )</f>
        <v>0</v>
      </c>
      <c r="O1045" s="72">
        <f>N1045*G1045/1</f>
        <v>0</v>
      </c>
      <c r="P1045" s="72">
        <f>IF(
                        C1045="INSUMO",
                                        IFERROR(
                                            IF(
                                                INDEX(
                                                    Insumos!C:C,
                                                    MATCH(
                                                        A1045&amp;B1045,
                                                        Insumos!I:I,
                                                        0)
                                                )="Transporte",
                                                INDEX(
                                                    Insumos!F:F,
                                                    MATCH(
                                                        A1045&amp;B1045,
                                                        Insumos!I:I,
                                                        0)
                                                ),
                                                0
                                            ),
                                            "Não encontrado"),
                                        IFERROR(
                                            INDEX(Q:Q,
                                                MATCH(
                                                    A1045&amp;B1045,AG:AG,
                                                    0)
                                            ),
                                            "Não encontrado")
                                    )</f>
        <v>0</v>
      </c>
      <c r="Q1045" s="72">
        <f>P1045*G1045/1</f>
        <v>0</v>
      </c>
      <c r="R1045" s="72">
        <f>IF(
                        C1045="INSUMO",
                                        IFERROR(
                                            IF(
                                                INDEX(
                                                    Insumos!C:C,
                                                    MATCH(
                                                        A1045&amp;B1045,
                                                        Insumos!I:I,
                                                        0)
                                                )="Terceirizados",
                                                INDEX(
                                                    Insumos!F:F,
                                                    MATCH(
                                                        A1045&amp;B1045,
                                                        Insumos!I:I,
                                                        0)
                                                ),
                                                0
                                            ),
                                            "Não encontrado"),
                                        IFERROR(
                                            INDEX(S:S,
                                                MATCH(
                                                    A1045&amp;B1045,AG:AG,
                                                    0)
                                            ),
                                            "Não encontrado")
                                    )</f>
        <v>0</v>
      </c>
      <c r="S1045" s="72">
        <f>R1045*G1045/1</f>
        <v>0</v>
      </c>
      <c r="T1045" s="72">
        <f>IF(
                        C1045="INSUMO",
                                        IFERROR(
                                            IF(
                                                INDEX(
                                                    Insumos!C:C,
                                                    MATCH(
                                                        A1045&amp;B1045,
                                                        Insumos!I:I,
                                                        0)
                                                )="Comissionamento",
                                                INDEX(
                                                    Insumos!F:F,
                                                    MATCH(
                                                        A1045&amp;B1045,
                                                        Insumos!I:I,
                                                        0)
                                                ),
                                                0
                                            ),
                                            "Não encontrado"),
                                        IFERROR(
                                            INDEX(U:U,
                                                MATCH(
                                                    A1045&amp;B1045,AG:AG,
                                                    0)
                                            ),
                                            "Não encontrado")
                                    )</f>
        <v>0</v>
      </c>
      <c r="U1045" s="72">
        <f>T1045*G1045/1</f>
        <v>0</v>
      </c>
      <c r="V1045" s="72">
        <f>IF(
                        C1045="INSUMO",
                                        IFERROR(
                                            IF(
                                                INDEX(
                                                    Insumos!C:C,
                                                    MATCH(
                                                        A1045&amp;B1045,
                                                        Insumos!I:I,
                                                        0)
                                                )="Verba",
                                                INDEX(
                                                    Insumos!F:F,
                                                    MATCH(
                                                        A1045&amp;B1045,
                                                        Insumos!I:I,
                                                        0)
                                                ),
                                                0
                                            ),
                                            "Não encontrado"),
                                        IFERROR(
                                            INDEX(W:W,
                                                MATCH(
                                                    A1045&amp;B1045,AG:AG,
                                                    0)
                                            ),
                                            "Não encontrado")
                                    )</f>
        <v>0</v>
      </c>
      <c r="W1045" s="72">
        <f>V1045*G1045/1</f>
        <v>0</v>
      </c>
      <c r="X1045" s="72">
        <f>IF(
                        C1045="INSUMO",
                                        IFERROR(
                                            IF(
                                                INDEX(
                                                    Insumos!C:C,
                                                    MATCH(
                                                        A1045&amp;B1045,
                                                        Insumos!I:I,
                                                        0)
                                                )="Outro",
                                                INDEX(
                                                    Insumos!F:F,
                                                    MATCH(
                                                        A1045&amp;B1045,
                                                        Insumos!I:I,
                                                        0)
                                                ),
                                                0
                                            ),
                                            "Não encontrado"),
                                        IFERROR(
                                            INDEX(Y:Y,
                                                MATCH(
                                                    A1045&amp;B1045,AG:AG,
                                                    0)
                                            ),
                                            "Não encontrado")
                                    )</f>
        <v>0.85</v>
      </c>
      <c r="Y1045" s="72">
        <f>X1045*G1045/1</f>
        <v>3.7569999999999997</v>
      </c>
      <c r="Z1045" s="72">
        <f>IF(
                            C1045="INSUMO",
                            IFERROR(
                                INDEX(
                                    Insumos!F:F,
                                    MATCH(
                                        A1045&amp;B1045,
                                        Insumos!I:I,
                                        0)
                                ),
                                "Não encontrado"),
                            IFERROR(
                                INDEX(AA:AA,
                                    MATCH(
                                        A1045&amp;B1045,AG:AG,
                                        0)
                                ),
                                "Não encontrado")
                        )</f>
        <v>0.85</v>
      </c>
      <c r="AA1045" s="72">
        <f>G1045*Z1045</f>
        <v>3.7569999999999997</v>
      </c>
      <c r="AB1045" s="73"/>
      <c r="AC1045" s="73"/>
      <c r="AD1045" s="70" t="s">
        <v>39</v>
      </c>
      <c r="AE1045" s="74"/>
      <c r="AF1045" s="74"/>
    </row>
    <row r="1046" spans="1:33" x14ac:dyDescent="0.25">
      <c r="A1046" s="136" t="s">
        <v>988</v>
      </c>
      <c r="B1046" s="51" t="s">
        <v>38</v>
      </c>
      <c r="C1046" s="52" t="s">
        <v>39</v>
      </c>
      <c r="D1046" s="53" t="s">
        <v>40</v>
      </c>
      <c r="E1046" s="53" t="s">
        <v>989</v>
      </c>
      <c r="F1046" s="54" t="s">
        <v>90</v>
      </c>
      <c r="G1046" s="55"/>
      <c r="H1046" s="56"/>
      <c r="I1046" s="56">
        <f>SUM(I1047:I1047)</f>
        <v>0</v>
      </c>
      <c r="J1046" s="56"/>
      <c r="K1046" s="56">
        <f>SUM(K1047:K1047)</f>
        <v>0.13725000000000001</v>
      </c>
      <c r="L1046" s="56"/>
      <c r="M1046" s="56">
        <f>SUM(M1047:M1047)</f>
        <v>0</v>
      </c>
      <c r="N1046" s="56"/>
      <c r="O1046" s="56">
        <f>SUM(O1047:O1047)</f>
        <v>0.13725000000000001</v>
      </c>
      <c r="P1046" s="56"/>
      <c r="Q1046" s="56">
        <f>SUM(Q1047:Q1047)</f>
        <v>0</v>
      </c>
      <c r="R1046" s="56"/>
      <c r="S1046" s="56">
        <f>SUM(S1047:S1047)</f>
        <v>0</v>
      </c>
      <c r="T1046" s="56"/>
      <c r="U1046" s="56">
        <f>SUM(U1047:U1047)</f>
        <v>0</v>
      </c>
      <c r="V1046" s="56"/>
      <c r="W1046" s="56">
        <f>SUM(W1047:W1047)</f>
        <v>0</v>
      </c>
      <c r="X1046" s="56"/>
      <c r="Y1046" s="56">
        <f>SUM(Y1047:Y1047)</f>
        <v>0</v>
      </c>
      <c r="Z1046" s="56"/>
      <c r="AA1046" s="56">
        <f>SUM(AA1047:AA1047)</f>
        <v>0.13725000000000001</v>
      </c>
      <c r="AB1046" s="57" t="s">
        <v>39</v>
      </c>
      <c r="AC1046" s="57"/>
      <c r="AD1046" s="53" t="s">
        <v>39</v>
      </c>
      <c r="AE1046" s="58" t="s">
        <v>39</v>
      </c>
      <c r="AF1046" s="58" t="s">
        <v>845</v>
      </c>
      <c r="AG1046" t="str">
        <f>A1046&amp;B1046&amp;C1046</f>
        <v>99831SINAPI</v>
      </c>
    </row>
    <row r="1047" spans="1:33" x14ac:dyDescent="0.25">
      <c r="A1047" s="137" t="s">
        <v>990</v>
      </c>
      <c r="B1047" s="68" t="s">
        <v>38</v>
      </c>
      <c r="C1047" s="69" t="s">
        <v>45</v>
      </c>
      <c r="D1047" s="70" t="s">
        <v>40</v>
      </c>
      <c r="E1047" s="70" t="s">
        <v>991</v>
      </c>
      <c r="F1047" s="71" t="s">
        <v>78</v>
      </c>
      <c r="G1047" s="71">
        <v>5.0000000000000002E-5</v>
      </c>
      <c r="H1047" s="72">
        <f>IF(
                        C1047="INSUMO",
                                        IFERROR(
                                            IF(
                                                INDEX(
                                                    Insumos!C:C,
                                                    MATCH(
                                                        A1047&amp;B1047,
                                                        Insumos!I:I,
                                                        0)
                                                )="Material",
                                                INDEX(
                                                    Insumos!F:F,
                                                    MATCH(
                                                        A1047&amp;B1047,
                                                        Insumos!I:I,
                                                        0)
                                                ),
                                                0
                                            ),
                                            "Não encontrado"),
                                        IFERROR(
                                            INDEX(I:I,
                                                MATCH(
                                                    A1047&amp;B1047,AG:AG,
                                                    0)
                                            ),
                                            "Não encontrado")
                                    )</f>
        <v>0</v>
      </c>
      <c r="I1047" s="72">
        <f>H1047*G1047/1</f>
        <v>0</v>
      </c>
      <c r="J1047" s="72">
        <f>T1047 + N1047 + L1047 + X1047 + R1047 + P1047 + V1047</f>
        <v>2745</v>
      </c>
      <c r="K1047" s="72">
        <f>U1047 + O1047 + M1047 + Y1047 + S1047 + Q1047 + W1047</f>
        <v>0.13725000000000001</v>
      </c>
      <c r="L1047" s="72">
        <f>IF(
                        C1047="INSUMO",
                                        IFERROR(
                                            IF(
                                                INDEX(
                                                    Insumos!C:C,
                                                    MATCH(
                                                        A1047&amp;B1047,
                                                        Insumos!I:I,
                                                        0)
                                                )="Mao_obra",
                                                INDEX(
                                                    Insumos!F:F,
                                                    MATCH(
                                                        A1047&amp;B1047,
                                                        Insumos!I:I,
                                                        0)
                                                ),
                                                0
                                            ),
                                            "Não encontrado"),
                                        IFERROR(
                                            INDEX(M:M,
                                                MATCH(
                                                    A1047&amp;B1047,AG:AG,
                                                    0)
                                            ),
                                            "Não encontrado")
                                    )</f>
        <v>0</v>
      </c>
      <c r="M1047" s="72">
        <f>L1047*G1047/1</f>
        <v>0</v>
      </c>
      <c r="N1047" s="72">
        <f>IF(
                        C1047="INSUMO",
                                        IFERROR(
                                            IF(
                                                INDEX(
                                                    Insumos!C:C,
                                                    MATCH(
                                                        A1047&amp;B1047,
                                                        Insumos!I:I,
                                                        0)
                                                )="Equipamento",
                                                INDEX(
                                                    Insumos!F:F,
                                                    MATCH(
                                                        A1047&amp;B1047,
                                                        Insumos!I:I,
                                                        0)
                                                ),
                                                0
                                            ),
                                            "Não encontrado"),
                                        IFERROR(
                                            INDEX(O:O,
                                                MATCH(
                                                    A1047&amp;B1047,AG:AG,
                                                    0)
                                            ),
                                            "Não encontrado")
                                    )</f>
        <v>2745</v>
      </c>
      <c r="O1047" s="72">
        <f>N1047*G1047/1</f>
        <v>0.13725000000000001</v>
      </c>
      <c r="P1047" s="72">
        <f>IF(
                        C1047="INSUMO",
                                        IFERROR(
                                            IF(
                                                INDEX(
                                                    Insumos!C:C,
                                                    MATCH(
                                                        A1047&amp;B1047,
                                                        Insumos!I:I,
                                                        0)
                                                )="Transporte",
                                                INDEX(
                                                    Insumos!F:F,
                                                    MATCH(
                                                        A1047&amp;B1047,
                                                        Insumos!I:I,
                                                        0)
                                                ),
                                                0
                                            ),
                                            "Não encontrado"),
                                        IFERROR(
                                            INDEX(Q:Q,
                                                MATCH(
                                                    A1047&amp;B1047,AG:AG,
                                                    0)
                                            ),
                                            "Não encontrado")
                                    )</f>
        <v>0</v>
      </c>
      <c r="Q1047" s="72">
        <f>P1047*G1047/1</f>
        <v>0</v>
      </c>
      <c r="R1047" s="72">
        <f>IF(
                        C1047="INSUMO",
                                        IFERROR(
                                            IF(
                                                INDEX(
                                                    Insumos!C:C,
                                                    MATCH(
                                                        A1047&amp;B1047,
                                                        Insumos!I:I,
                                                        0)
                                                )="Terceirizados",
                                                INDEX(
                                                    Insumos!F:F,
                                                    MATCH(
                                                        A1047&amp;B1047,
                                                        Insumos!I:I,
                                                        0)
                                                ),
                                                0
                                            ),
                                            "Não encontrado"),
                                        IFERROR(
                                            INDEX(S:S,
                                                MATCH(
                                                    A1047&amp;B1047,AG:AG,
                                                    0)
                                            ),
                                            "Não encontrado")
                                    )</f>
        <v>0</v>
      </c>
      <c r="S1047" s="72">
        <f>R1047*G1047/1</f>
        <v>0</v>
      </c>
      <c r="T1047" s="72">
        <f>IF(
                        C1047="INSUMO",
                                        IFERROR(
                                            IF(
                                                INDEX(
                                                    Insumos!C:C,
                                                    MATCH(
                                                        A1047&amp;B1047,
                                                        Insumos!I:I,
                                                        0)
                                                )="Comissionamento",
                                                INDEX(
                                                    Insumos!F:F,
                                                    MATCH(
                                                        A1047&amp;B1047,
                                                        Insumos!I:I,
                                                        0)
                                                ),
                                                0
                                            ),
                                            "Não encontrado"),
                                        IFERROR(
                                            INDEX(U:U,
                                                MATCH(
                                                    A1047&amp;B1047,AG:AG,
                                                    0)
                                            ),
                                            "Não encontrado")
                                    )</f>
        <v>0</v>
      </c>
      <c r="U1047" s="72">
        <f>T1047*G1047/1</f>
        <v>0</v>
      </c>
      <c r="V1047" s="72">
        <f>IF(
                        C1047="INSUMO",
                                        IFERROR(
                                            IF(
                                                INDEX(
                                                    Insumos!C:C,
                                                    MATCH(
                                                        A1047&amp;B1047,
                                                        Insumos!I:I,
                                                        0)
                                                )="Verba",
                                                INDEX(
                                                    Insumos!F:F,
                                                    MATCH(
                                                        A1047&amp;B1047,
                                                        Insumos!I:I,
                                                        0)
                                                ),
                                                0
                                            ),
                                            "Não encontrado"),
                                        IFERROR(
                                            INDEX(W:W,
                                                MATCH(
                                                    A1047&amp;B1047,AG:AG,
                                                    0)
                                            ),
                                            "Não encontrado")
                                    )</f>
        <v>0</v>
      </c>
      <c r="W1047" s="72">
        <f>V1047*G1047/1</f>
        <v>0</v>
      </c>
      <c r="X1047" s="72">
        <f>IF(
                        C1047="INSUMO",
                                        IFERROR(
                                            IF(
                                                INDEX(
                                                    Insumos!C:C,
                                                    MATCH(
                                                        A1047&amp;B1047,
                                                        Insumos!I:I,
                                                        0)
                                                )="Outro",
                                                INDEX(
                                                    Insumos!F:F,
                                                    MATCH(
                                                        A1047&amp;B1047,
                                                        Insumos!I:I,
                                                        0)
                                                ),
                                                0
                                            ),
                                            "Não encontrado"),
                                        IFERROR(
                                            INDEX(Y:Y,
                                                MATCH(
                                                    A1047&amp;B1047,AG:AG,
                                                    0)
                                            ),
                                            "Não encontrado")
                                    )</f>
        <v>0</v>
      </c>
      <c r="Y1047" s="72">
        <f>X1047*G1047/1</f>
        <v>0</v>
      </c>
      <c r="Z1047" s="72">
        <f>IF(
                            C1047="INSUMO",
                            IFERROR(
                                INDEX(
                                    Insumos!F:F,
                                    MATCH(
                                        A1047&amp;B1047,
                                        Insumos!I:I,
                                        0)
                                ),
                                "Não encontrado"),
                            IFERROR(
                                INDEX(AA:AA,
                                    MATCH(
                                        A1047&amp;B1047,AG:AG,
                                        0)
                                ),
                                "Não encontrado")
                        )</f>
        <v>2745</v>
      </c>
      <c r="AA1047" s="72">
        <f>G1047*Z1047</f>
        <v>0.13725000000000001</v>
      </c>
      <c r="AB1047" s="73"/>
      <c r="AC1047" s="73"/>
      <c r="AD1047" s="70" t="s">
        <v>39</v>
      </c>
      <c r="AE1047" s="74"/>
      <c r="AF1047" s="74"/>
    </row>
    <row r="1048" spans="1:33" x14ac:dyDescent="0.25">
      <c r="A1048" s="136" t="s">
        <v>236</v>
      </c>
      <c r="B1048" s="51" t="s">
        <v>38</v>
      </c>
      <c r="C1048" s="52" t="s">
        <v>39</v>
      </c>
      <c r="D1048" s="53" t="s">
        <v>40</v>
      </c>
      <c r="E1048" s="53" t="s">
        <v>237</v>
      </c>
      <c r="F1048" s="54" t="s">
        <v>114</v>
      </c>
      <c r="G1048" s="55"/>
      <c r="H1048" s="56"/>
      <c r="I1048" s="56">
        <f>SUM(I1049:I1052)</f>
        <v>0</v>
      </c>
      <c r="J1048" s="56"/>
      <c r="K1048" s="56">
        <f>SUM(K1049:K1052)</f>
        <v>1.848354464</v>
      </c>
      <c r="L1048" s="56"/>
      <c r="M1048" s="56">
        <f>SUM(M1049:M1052)</f>
        <v>0</v>
      </c>
      <c r="N1048" s="56"/>
      <c r="O1048" s="56">
        <f>SUM(O1049:O1052)</f>
        <v>0.78585446399999992</v>
      </c>
      <c r="P1048" s="56"/>
      <c r="Q1048" s="56">
        <f>SUM(Q1049:Q1052)</f>
        <v>0</v>
      </c>
      <c r="R1048" s="56"/>
      <c r="S1048" s="56">
        <f>SUM(S1049:S1052)</f>
        <v>0</v>
      </c>
      <c r="T1048" s="56"/>
      <c r="U1048" s="56">
        <f>SUM(U1049:U1052)</f>
        <v>0</v>
      </c>
      <c r="V1048" s="56"/>
      <c r="W1048" s="56">
        <f>SUM(W1049:W1052)</f>
        <v>0</v>
      </c>
      <c r="X1048" s="56"/>
      <c r="Y1048" s="56">
        <f>SUM(Y1049:Y1052)</f>
        <v>1.0625</v>
      </c>
      <c r="Z1048" s="56"/>
      <c r="AA1048" s="56">
        <f>SUM(AA1049:AA1052)</f>
        <v>1.848354464</v>
      </c>
      <c r="AB1048" s="57" t="s">
        <v>39</v>
      </c>
      <c r="AC1048" s="57"/>
      <c r="AD1048" s="53" t="s">
        <v>39</v>
      </c>
      <c r="AE1048" s="58" t="s">
        <v>39</v>
      </c>
      <c r="AF1048" s="58" t="s">
        <v>830</v>
      </c>
      <c r="AG1048" t="str">
        <f>A1048&amp;B1048&amp;C1048</f>
        <v>88830SINAPI</v>
      </c>
    </row>
    <row r="1049" spans="1:33" x14ac:dyDescent="0.25">
      <c r="A1049" s="137" t="s">
        <v>992</v>
      </c>
      <c r="B1049" s="68" t="s">
        <v>38</v>
      </c>
      <c r="C1049" s="69" t="s">
        <v>86</v>
      </c>
      <c r="D1049" s="70" t="s">
        <v>40</v>
      </c>
      <c r="E1049" s="70" t="s">
        <v>993</v>
      </c>
      <c r="F1049" s="71" t="s">
        <v>90</v>
      </c>
      <c r="G1049" s="71">
        <v>1</v>
      </c>
      <c r="H1049" s="72">
        <f>IF(
                        C1049="INSUMO",
                                        IFERROR(
                                            IF(
                                                INDEX(
                                                    Insumos!C:C,
                                                    MATCH(
                                                        A1049&amp;B1049,
                                                        Insumos!I:I,
                                                        0)
                                                )="Material",
                                                INDEX(
                                                    Insumos!F:F,
                                                    MATCH(
                                                        A1049&amp;B1049,
                                                        Insumos!I:I,
                                                        0)
                                                ),
                                                0
                                            ),
                                            "Não encontrado"),
                                        IFERROR(
                                            INDEX(I:I,
                                                MATCH(
                                                    A1049&amp;B1049,AG:AG,
                                                    0)
                                            ),
                                            "Não encontrado")
                                    )</f>
        <v>0</v>
      </c>
      <c r="I1049" s="72">
        <f>H1049*G1049/1</f>
        <v>0</v>
      </c>
      <c r="J1049" s="72">
        <f t="shared" ref="J1049:K1052" si="600">T1049 + N1049 + L1049 + X1049 + R1049 + P1049 + V1049</f>
        <v>1.0625</v>
      </c>
      <c r="K1049" s="72">
        <f t="shared" si="600"/>
        <v>1.0625</v>
      </c>
      <c r="L1049" s="72">
        <f>IF(
                        C1049="INSUMO",
                                        IFERROR(
                                            IF(
                                                INDEX(
                                                    Insumos!C:C,
                                                    MATCH(
                                                        A1049&amp;B1049,
                                                        Insumos!I:I,
                                                        0)
                                                )="Mao_obra",
                                                INDEX(
                                                    Insumos!F:F,
                                                    MATCH(
                                                        A1049&amp;B1049,
                                                        Insumos!I:I,
                                                        0)
                                                ),
                                                0
                                            ),
                                            "Não encontrado"),
                                        IFERROR(
                                            INDEX(M:M,
                                                MATCH(
                                                    A1049&amp;B1049,AG:AG,
                                                    0)
                                            ),
                                            "Não encontrado")
                                    )</f>
        <v>0</v>
      </c>
      <c r="M1049" s="72">
        <f>L1049*G1049/1</f>
        <v>0</v>
      </c>
      <c r="N1049" s="72">
        <f>IF(
                        C1049="INSUMO",
                                        IFERROR(
                                            IF(
                                                INDEX(
                                                    Insumos!C:C,
                                                    MATCH(
                                                        A1049&amp;B1049,
                                                        Insumos!I:I,
                                                        0)
                                                )="Equipamento",
                                                INDEX(
                                                    Insumos!F:F,
                                                    MATCH(
                                                        A1049&amp;B1049,
                                                        Insumos!I:I,
                                                        0)
                                                ),
                                                0
                                            ),
                                            "Não encontrado"),
                                        IFERROR(
                                            INDEX(O:O,
                                                MATCH(
                                                    A1049&amp;B1049,AG:AG,
                                                    0)
                                            ),
                                            "Não encontrado")
                                    )</f>
        <v>0</v>
      </c>
      <c r="O1049" s="72">
        <f>N1049*G1049/1</f>
        <v>0</v>
      </c>
      <c r="P1049" s="72">
        <f>IF(
                        C1049="INSUMO",
                                        IFERROR(
                                            IF(
                                                INDEX(
                                                    Insumos!C:C,
                                                    MATCH(
                                                        A1049&amp;B1049,
                                                        Insumos!I:I,
                                                        0)
                                                )="Transporte",
                                                INDEX(
                                                    Insumos!F:F,
                                                    MATCH(
                                                        A1049&amp;B1049,
                                                        Insumos!I:I,
                                                        0)
                                                ),
                                                0
                                            ),
                                            "Não encontrado"),
                                        IFERROR(
                                            INDEX(Q:Q,
                                                MATCH(
                                                    A1049&amp;B1049,AG:AG,
                                                    0)
                                            ),
                                            "Não encontrado")
                                    )</f>
        <v>0</v>
      </c>
      <c r="Q1049" s="72">
        <f>P1049*G1049/1</f>
        <v>0</v>
      </c>
      <c r="R1049" s="72">
        <f>IF(
                        C1049="INSUMO",
                                        IFERROR(
                                            IF(
                                                INDEX(
                                                    Insumos!C:C,
                                                    MATCH(
                                                        A1049&amp;B1049,
                                                        Insumos!I:I,
                                                        0)
                                                )="Terceirizados",
                                                INDEX(
                                                    Insumos!F:F,
                                                    MATCH(
                                                        A1049&amp;B1049,
                                                        Insumos!I:I,
                                                        0)
                                                ),
                                                0
                                            ),
                                            "Não encontrado"),
                                        IFERROR(
                                            INDEX(S:S,
                                                MATCH(
                                                    A1049&amp;B1049,AG:AG,
                                                    0)
                                            ),
                                            "Não encontrado")
                                    )</f>
        <v>0</v>
      </c>
      <c r="S1049" s="72">
        <f>R1049*G1049/1</f>
        <v>0</v>
      </c>
      <c r="T1049" s="72">
        <f>IF(
                        C1049="INSUMO",
                                        IFERROR(
                                            IF(
                                                INDEX(
                                                    Insumos!C:C,
                                                    MATCH(
                                                        A1049&amp;B1049,
                                                        Insumos!I:I,
                                                        0)
                                                )="Comissionamento",
                                                INDEX(
                                                    Insumos!F:F,
                                                    MATCH(
                                                        A1049&amp;B1049,
                                                        Insumos!I:I,
                                                        0)
                                                ),
                                                0
                                            ),
                                            "Não encontrado"),
                                        IFERROR(
                                            INDEX(U:U,
                                                MATCH(
                                                    A1049&amp;B1049,AG:AG,
                                                    0)
                                            ),
                                            "Não encontrado")
                                    )</f>
        <v>0</v>
      </c>
      <c r="U1049" s="72">
        <f>T1049*G1049/1</f>
        <v>0</v>
      </c>
      <c r="V1049" s="72">
        <f>IF(
                        C1049="INSUMO",
                                        IFERROR(
                                            IF(
                                                INDEX(
                                                    Insumos!C:C,
                                                    MATCH(
                                                        A1049&amp;B1049,
                                                        Insumos!I:I,
                                                        0)
                                                )="Verba",
                                                INDEX(
                                                    Insumos!F:F,
                                                    MATCH(
                                                        A1049&amp;B1049,
                                                        Insumos!I:I,
                                                        0)
                                                ),
                                                0
                                            ),
                                            "Não encontrado"),
                                        IFERROR(
                                            INDEX(W:W,
                                                MATCH(
                                                    A1049&amp;B1049,AG:AG,
                                                    0)
                                            ),
                                            "Não encontrado")
                                    )</f>
        <v>0</v>
      </c>
      <c r="W1049" s="72">
        <f>V1049*G1049/1</f>
        <v>0</v>
      </c>
      <c r="X1049" s="72">
        <f>IF(
                        C1049="INSUMO",
                                        IFERROR(
                                            IF(
                                                INDEX(
                                                    Insumos!C:C,
                                                    MATCH(
                                                        A1049&amp;B1049,
                                                        Insumos!I:I,
                                                        0)
                                                )="Outro",
                                                INDEX(
                                                    Insumos!F:F,
                                                    MATCH(
                                                        A1049&amp;B1049,
                                                        Insumos!I:I,
                                                        0)
                                                ),
                                                0
                                            ),
                                            "Não encontrado"),
                                        IFERROR(
                                            INDEX(Y:Y,
                                                MATCH(
                                                    A1049&amp;B1049,AG:AG,
                                                    0)
                                            ),
                                            "Não encontrado")
                                    )</f>
        <v>1.0625</v>
      </c>
      <c r="Y1049" s="72">
        <f>X1049*G1049/1</f>
        <v>1.0625</v>
      </c>
      <c r="Z1049" s="72">
        <f>IF(
                            C1049="INSUMO",
                            IFERROR(
                                INDEX(
                                    Insumos!F:F,
                                    MATCH(
                                        A1049&amp;B1049,
                                        Insumos!I:I,
                                        0)
                                ),
                                "Não encontrado"),
                            IFERROR(
                                INDEX(AA:AA,
                                    MATCH(
                                        A1049&amp;B1049,AG:AG,
                                        0)
                                ),
                                "Não encontrado")
                        )</f>
        <v>1.0625</v>
      </c>
      <c r="AA1049" s="72">
        <f>G1049*Z1049</f>
        <v>1.0625</v>
      </c>
      <c r="AB1049" s="73"/>
      <c r="AC1049" s="73"/>
      <c r="AD1049" s="70" t="s">
        <v>39</v>
      </c>
      <c r="AE1049" s="74"/>
      <c r="AF1049" s="74"/>
    </row>
    <row r="1050" spans="1:33" x14ac:dyDescent="0.25">
      <c r="A1050" s="138" t="s">
        <v>994</v>
      </c>
      <c r="B1050" s="60" t="s">
        <v>38</v>
      </c>
      <c r="C1050" s="61" t="s">
        <v>86</v>
      </c>
      <c r="D1050" s="62" t="s">
        <v>40</v>
      </c>
      <c r="E1050" s="62" t="s">
        <v>995</v>
      </c>
      <c r="F1050" s="63" t="s">
        <v>90</v>
      </c>
      <c r="G1050" s="63">
        <v>1</v>
      </c>
      <c r="H1050" s="64">
        <f>IF(
                        C1050="INSUMO",
                                        IFERROR(
                                            IF(
                                                INDEX(
                                                    Insumos!C:C,
                                                    MATCH(
                                                        A1050&amp;B1050,
                                                        Insumos!I:I,
                                                        0)
                                                )="Material",
                                                INDEX(
                                                    Insumos!F:F,
                                                    MATCH(
                                                        A1050&amp;B1050,
                                                        Insumos!I:I,
                                                        0)
                                                ),
                                                0
                                            ),
                                            "Não encontrado"),
                                        IFERROR(
                                            INDEX(I:I,
                                                MATCH(
                                                    A1050&amp;B1050,AG:AG,
                                                    0)
                                            ),
                                            "Não encontrado")
                                    )</f>
        <v>0</v>
      </c>
      <c r="I1050" s="64">
        <f>H1050*G1050/1</f>
        <v>0</v>
      </c>
      <c r="J1050" s="64">
        <f t="shared" si="600"/>
        <v>0.36968959999999995</v>
      </c>
      <c r="K1050" s="64">
        <f t="shared" si="600"/>
        <v>0.36968959999999995</v>
      </c>
      <c r="L1050" s="64">
        <f>IF(
                        C1050="INSUMO",
                                        IFERROR(
                                            IF(
                                                INDEX(
                                                    Insumos!C:C,
                                                    MATCH(
                                                        A1050&amp;B1050,
                                                        Insumos!I:I,
                                                        0)
                                                )="Mao_obra",
                                                INDEX(
                                                    Insumos!F:F,
                                                    MATCH(
                                                        A1050&amp;B1050,
                                                        Insumos!I:I,
                                                        0)
                                                ),
                                                0
                                            ),
                                            "Não encontrado"),
                                        IFERROR(
                                            INDEX(M:M,
                                                MATCH(
                                                    A1050&amp;B1050,AG:AG,
                                                    0)
                                            ),
                                            "Não encontrado")
                                    )</f>
        <v>0</v>
      </c>
      <c r="M1050" s="64">
        <f>L1050*G1050/1</f>
        <v>0</v>
      </c>
      <c r="N1050" s="64">
        <f>IF(
                        C1050="INSUMO",
                                        IFERROR(
                                            IF(
                                                INDEX(
                                                    Insumos!C:C,
                                                    MATCH(
                                                        A1050&amp;B1050,
                                                        Insumos!I:I,
                                                        0)
                                                )="Equipamento",
                                                INDEX(
                                                    Insumos!F:F,
                                                    MATCH(
                                                        A1050&amp;B1050,
                                                        Insumos!I:I,
                                                        0)
                                                ),
                                                0
                                            ),
                                            "Não encontrado"),
                                        IFERROR(
                                            INDEX(O:O,
                                                MATCH(
                                                    A1050&amp;B1050,AG:AG,
                                                    0)
                                            ),
                                            "Não encontrado")
                                    )</f>
        <v>0.36968959999999995</v>
      </c>
      <c r="O1050" s="64">
        <f>N1050*G1050/1</f>
        <v>0.36968959999999995</v>
      </c>
      <c r="P1050" s="64">
        <f>IF(
                        C1050="INSUMO",
                                        IFERROR(
                                            IF(
                                                INDEX(
                                                    Insumos!C:C,
                                                    MATCH(
                                                        A1050&amp;B1050,
                                                        Insumos!I:I,
                                                        0)
                                                )="Transporte",
                                                INDEX(
                                                    Insumos!F:F,
                                                    MATCH(
                                                        A1050&amp;B1050,
                                                        Insumos!I:I,
                                                        0)
                                                ),
                                                0
                                            ),
                                            "Não encontrado"),
                                        IFERROR(
                                            INDEX(Q:Q,
                                                MATCH(
                                                    A1050&amp;B1050,AG:AG,
                                                    0)
                                            ),
                                            "Não encontrado")
                                    )</f>
        <v>0</v>
      </c>
      <c r="Q1050" s="64">
        <f>P1050*G1050/1</f>
        <v>0</v>
      </c>
      <c r="R1050" s="64">
        <f>IF(
                        C1050="INSUMO",
                                        IFERROR(
                                            IF(
                                                INDEX(
                                                    Insumos!C:C,
                                                    MATCH(
                                                        A1050&amp;B1050,
                                                        Insumos!I:I,
                                                        0)
                                                )="Terceirizados",
                                                INDEX(
                                                    Insumos!F:F,
                                                    MATCH(
                                                        A1050&amp;B1050,
                                                        Insumos!I:I,
                                                        0)
                                                ),
                                                0
                                            ),
                                            "Não encontrado"),
                                        IFERROR(
                                            INDEX(S:S,
                                                MATCH(
                                                    A1050&amp;B1050,AG:AG,
                                                    0)
                                            ),
                                            "Não encontrado")
                                    )</f>
        <v>0</v>
      </c>
      <c r="S1050" s="64">
        <f>R1050*G1050/1</f>
        <v>0</v>
      </c>
      <c r="T1050" s="64">
        <f>IF(
                        C1050="INSUMO",
                                        IFERROR(
                                            IF(
                                                INDEX(
                                                    Insumos!C:C,
                                                    MATCH(
                                                        A1050&amp;B1050,
                                                        Insumos!I:I,
                                                        0)
                                                )="Comissionamento",
                                                INDEX(
                                                    Insumos!F:F,
                                                    MATCH(
                                                        A1050&amp;B1050,
                                                        Insumos!I:I,
                                                        0)
                                                ),
                                                0
                                            ),
                                            "Não encontrado"),
                                        IFERROR(
                                            INDEX(U:U,
                                                MATCH(
                                                    A1050&amp;B1050,AG:AG,
                                                    0)
                                            ),
                                            "Não encontrado")
                                    )</f>
        <v>0</v>
      </c>
      <c r="U1050" s="64">
        <f>T1050*G1050/1</f>
        <v>0</v>
      </c>
      <c r="V1050" s="64">
        <f>IF(
                        C1050="INSUMO",
                                        IFERROR(
                                            IF(
                                                INDEX(
                                                    Insumos!C:C,
                                                    MATCH(
                                                        A1050&amp;B1050,
                                                        Insumos!I:I,
                                                        0)
                                                )="Verba",
                                                INDEX(
                                                    Insumos!F:F,
                                                    MATCH(
                                                        A1050&amp;B1050,
                                                        Insumos!I:I,
                                                        0)
                                                ),
                                                0
                                            ),
                                            "Não encontrado"),
                                        IFERROR(
                                            INDEX(W:W,
                                                MATCH(
                                                    A1050&amp;B1050,AG:AG,
                                                    0)
                                            ),
                                            "Não encontrado")
                                    )</f>
        <v>0</v>
      </c>
      <c r="W1050" s="64">
        <f>V1050*G1050/1</f>
        <v>0</v>
      </c>
      <c r="X1050" s="64">
        <f>IF(
                        C1050="INSUMO",
                                        IFERROR(
                                            IF(
                                                INDEX(
                                                    Insumos!C:C,
                                                    MATCH(
                                                        A1050&amp;B1050,
                                                        Insumos!I:I,
                                                        0)
                                                )="Outro",
                                                INDEX(
                                                    Insumos!F:F,
                                                    MATCH(
                                                        A1050&amp;B1050,
                                                        Insumos!I:I,
                                                        0)
                                                ),
                                                0
                                            ),
                                            "Não encontrado"),
                                        IFERROR(
                                            INDEX(Y:Y,
                                                MATCH(
                                                    A1050&amp;B1050,AG:AG,
                                                    0)
                                            ),
                                            "Não encontrado")
                                    )</f>
        <v>0</v>
      </c>
      <c r="Y1050" s="64">
        <f>X1050*G1050/1</f>
        <v>0</v>
      </c>
      <c r="Z1050" s="64">
        <f>IF(
                            C1050="INSUMO",
                            IFERROR(
                                INDEX(
                                    Insumos!F:F,
                                    MATCH(
                                        A1050&amp;B1050,
                                        Insumos!I:I,
                                        0)
                                ),
                                "Não encontrado"),
                            IFERROR(
                                INDEX(AA:AA,
                                    MATCH(
                                        A1050&amp;B1050,AG:AG,
                                        0)
                                ),
                                "Não encontrado")
                        )</f>
        <v>0.36968959999999995</v>
      </c>
      <c r="AA1050" s="64">
        <f>G1050*Z1050</f>
        <v>0.36968959999999995</v>
      </c>
      <c r="AB1050" s="65"/>
      <c r="AC1050" s="65"/>
      <c r="AD1050" s="62" t="s">
        <v>39</v>
      </c>
      <c r="AE1050" s="66"/>
      <c r="AF1050" s="66"/>
    </row>
    <row r="1051" spans="1:33" x14ac:dyDescent="0.25">
      <c r="A1051" s="137" t="s">
        <v>996</v>
      </c>
      <c r="B1051" s="68" t="s">
        <v>38</v>
      </c>
      <c r="C1051" s="69" t="s">
        <v>86</v>
      </c>
      <c r="D1051" s="70" t="s">
        <v>40</v>
      </c>
      <c r="E1051" s="70" t="s">
        <v>997</v>
      </c>
      <c r="F1051" s="71" t="s">
        <v>90</v>
      </c>
      <c r="G1051" s="71">
        <v>1</v>
      </c>
      <c r="H1051" s="72">
        <f>IF(
                        C1051="INSUMO",
                                        IFERROR(
                                            IF(
                                                INDEX(
                                                    Insumos!C:C,
                                                    MATCH(
                                                        A1051&amp;B1051,
                                                        Insumos!I:I,
                                                        0)
                                                )="Material",
                                                INDEX(
                                                    Insumos!F:F,
                                                    MATCH(
                                                        A1051&amp;B1051,
                                                        Insumos!I:I,
                                                        0)
                                                ),
                                                0
                                            ),
                                            "Não encontrado"),
                                        IFERROR(
                                            INDEX(I:I,
                                                MATCH(
                                                    A1051&amp;B1051,AG:AG,
                                                    0)
                                            ),
                                            "Não encontrado")
                                    )</f>
        <v>0</v>
      </c>
      <c r="I1051" s="72">
        <f>H1051*G1051/1</f>
        <v>0</v>
      </c>
      <c r="J1051" s="72">
        <f t="shared" si="600"/>
        <v>7.8162943999999998E-2</v>
      </c>
      <c r="K1051" s="72">
        <f t="shared" si="600"/>
        <v>7.8162943999999998E-2</v>
      </c>
      <c r="L1051" s="72">
        <f>IF(
                        C1051="INSUMO",
                                        IFERROR(
                                            IF(
                                                INDEX(
                                                    Insumos!C:C,
                                                    MATCH(
                                                        A1051&amp;B1051,
                                                        Insumos!I:I,
                                                        0)
                                                )="Mao_obra",
                                                INDEX(
                                                    Insumos!F:F,
                                                    MATCH(
                                                        A1051&amp;B1051,
                                                        Insumos!I:I,
                                                        0)
                                                ),
                                                0
                                            ),
                                            "Não encontrado"),
                                        IFERROR(
                                            INDEX(M:M,
                                                MATCH(
                                                    A1051&amp;B1051,AG:AG,
                                                    0)
                                            ),
                                            "Não encontrado")
                                    )</f>
        <v>0</v>
      </c>
      <c r="M1051" s="72">
        <f>L1051*G1051/1</f>
        <v>0</v>
      </c>
      <c r="N1051" s="72">
        <f>IF(
                        C1051="INSUMO",
                                        IFERROR(
                                            IF(
                                                INDEX(
                                                    Insumos!C:C,
                                                    MATCH(
                                                        A1051&amp;B1051,
                                                        Insumos!I:I,
                                                        0)
                                                )="Equipamento",
                                                INDEX(
                                                    Insumos!F:F,
                                                    MATCH(
                                                        A1051&amp;B1051,
                                                        Insumos!I:I,
                                                        0)
                                                ),
                                                0
                                            ),
                                            "Não encontrado"),
                                        IFERROR(
                                            INDEX(O:O,
                                                MATCH(
                                                    A1051&amp;B1051,AG:AG,
                                                    0)
                                            ),
                                            "Não encontrado")
                                    )</f>
        <v>7.8162943999999998E-2</v>
      </c>
      <c r="O1051" s="72">
        <f>N1051*G1051/1</f>
        <v>7.8162943999999998E-2</v>
      </c>
      <c r="P1051" s="72">
        <f>IF(
                        C1051="INSUMO",
                                        IFERROR(
                                            IF(
                                                INDEX(
                                                    Insumos!C:C,
                                                    MATCH(
                                                        A1051&amp;B1051,
                                                        Insumos!I:I,
                                                        0)
                                                )="Transporte",
                                                INDEX(
                                                    Insumos!F:F,
                                                    MATCH(
                                                        A1051&amp;B1051,
                                                        Insumos!I:I,
                                                        0)
                                                ),
                                                0
                                            ),
                                            "Não encontrado"),
                                        IFERROR(
                                            INDEX(Q:Q,
                                                MATCH(
                                                    A1051&amp;B1051,AG:AG,
                                                    0)
                                            ),
                                            "Não encontrado")
                                    )</f>
        <v>0</v>
      </c>
      <c r="Q1051" s="72">
        <f>P1051*G1051/1</f>
        <v>0</v>
      </c>
      <c r="R1051" s="72">
        <f>IF(
                        C1051="INSUMO",
                                        IFERROR(
                                            IF(
                                                INDEX(
                                                    Insumos!C:C,
                                                    MATCH(
                                                        A1051&amp;B1051,
                                                        Insumos!I:I,
                                                        0)
                                                )="Terceirizados",
                                                INDEX(
                                                    Insumos!F:F,
                                                    MATCH(
                                                        A1051&amp;B1051,
                                                        Insumos!I:I,
                                                        0)
                                                ),
                                                0
                                            ),
                                            "Não encontrado"),
                                        IFERROR(
                                            INDEX(S:S,
                                                MATCH(
                                                    A1051&amp;B1051,AG:AG,
                                                    0)
                                            ),
                                            "Não encontrado")
                                    )</f>
        <v>0</v>
      </c>
      <c r="S1051" s="72">
        <f>R1051*G1051/1</f>
        <v>0</v>
      </c>
      <c r="T1051" s="72">
        <f>IF(
                        C1051="INSUMO",
                                        IFERROR(
                                            IF(
                                                INDEX(
                                                    Insumos!C:C,
                                                    MATCH(
                                                        A1051&amp;B1051,
                                                        Insumos!I:I,
                                                        0)
                                                )="Comissionamento",
                                                INDEX(
                                                    Insumos!F:F,
                                                    MATCH(
                                                        A1051&amp;B1051,
                                                        Insumos!I:I,
                                                        0)
                                                ),
                                                0
                                            ),
                                            "Não encontrado"),
                                        IFERROR(
                                            INDEX(U:U,
                                                MATCH(
                                                    A1051&amp;B1051,AG:AG,
                                                    0)
                                            ),
                                            "Não encontrado")
                                    )</f>
        <v>0</v>
      </c>
      <c r="U1051" s="72">
        <f>T1051*G1051/1</f>
        <v>0</v>
      </c>
      <c r="V1051" s="72">
        <f>IF(
                        C1051="INSUMO",
                                        IFERROR(
                                            IF(
                                                INDEX(
                                                    Insumos!C:C,
                                                    MATCH(
                                                        A1051&amp;B1051,
                                                        Insumos!I:I,
                                                        0)
                                                )="Verba",
                                                INDEX(
                                                    Insumos!F:F,
                                                    MATCH(
                                                        A1051&amp;B1051,
                                                        Insumos!I:I,
                                                        0)
                                                ),
                                                0
                                            ),
                                            "Não encontrado"),
                                        IFERROR(
                                            INDEX(W:W,
                                                MATCH(
                                                    A1051&amp;B1051,AG:AG,
                                                    0)
                                            ),
                                            "Não encontrado")
                                    )</f>
        <v>0</v>
      </c>
      <c r="W1051" s="72">
        <f>V1051*G1051/1</f>
        <v>0</v>
      </c>
      <c r="X1051" s="72">
        <f>IF(
                        C1051="INSUMO",
                                        IFERROR(
                                            IF(
                                                INDEX(
                                                    Insumos!C:C,
                                                    MATCH(
                                                        A1051&amp;B1051,
                                                        Insumos!I:I,
                                                        0)
                                                )="Outro",
                                                INDEX(
                                                    Insumos!F:F,
                                                    MATCH(
                                                        A1051&amp;B1051,
                                                        Insumos!I:I,
                                                        0)
                                                ),
                                                0
                                            ),
                                            "Não encontrado"),
                                        IFERROR(
                                            INDEX(Y:Y,
                                                MATCH(
                                                    A1051&amp;B1051,AG:AG,
                                                    0)
                                            ),
                                            "Não encontrado")
                                    )</f>
        <v>0</v>
      </c>
      <c r="Y1051" s="72">
        <f>X1051*G1051/1</f>
        <v>0</v>
      </c>
      <c r="Z1051" s="72">
        <f>IF(
                            C1051="INSUMO",
                            IFERROR(
                                INDEX(
                                    Insumos!F:F,
                                    MATCH(
                                        A1051&amp;B1051,
                                        Insumos!I:I,
                                        0)
                                ),
                                "Não encontrado"),
                            IFERROR(
                                INDEX(AA:AA,
                                    MATCH(
                                        A1051&amp;B1051,AG:AG,
                                        0)
                                ),
                                "Não encontrado")
                        )</f>
        <v>7.8162943999999998E-2</v>
      </c>
      <c r="AA1051" s="72">
        <f>G1051*Z1051</f>
        <v>7.8162943999999998E-2</v>
      </c>
      <c r="AB1051" s="73"/>
      <c r="AC1051" s="73"/>
      <c r="AD1051" s="70" t="s">
        <v>39</v>
      </c>
      <c r="AE1051" s="74"/>
      <c r="AF1051" s="74"/>
    </row>
    <row r="1052" spans="1:33" x14ac:dyDescent="0.25">
      <c r="A1052" s="138" t="s">
        <v>998</v>
      </c>
      <c r="B1052" s="60" t="s">
        <v>38</v>
      </c>
      <c r="C1052" s="61" t="s">
        <v>86</v>
      </c>
      <c r="D1052" s="62" t="s">
        <v>40</v>
      </c>
      <c r="E1052" s="62" t="s">
        <v>999</v>
      </c>
      <c r="F1052" s="63" t="s">
        <v>90</v>
      </c>
      <c r="G1052" s="63">
        <v>1</v>
      </c>
      <c r="H1052" s="64">
        <f>IF(
                        C1052="INSUMO",
                                        IFERROR(
                                            IF(
                                                INDEX(
                                                    Insumos!C:C,
                                                    MATCH(
                                                        A1052&amp;B1052,
                                                        Insumos!I:I,
                                                        0)
                                                )="Material",
                                                INDEX(
                                                    Insumos!F:F,
                                                    MATCH(
                                                        A1052&amp;B1052,
                                                        Insumos!I:I,
                                                        0)
                                                ),
                                                0
                                            ),
                                            "Não encontrado"),
                                        IFERROR(
                                            INDEX(I:I,
                                                MATCH(
                                                    A1052&amp;B1052,AG:AG,
                                                    0)
                                            ),
                                            "Não encontrado")
                                    )</f>
        <v>0</v>
      </c>
      <c r="I1052" s="64">
        <f>H1052*G1052/1</f>
        <v>0</v>
      </c>
      <c r="J1052" s="64">
        <f t="shared" si="600"/>
        <v>0.33800191999999996</v>
      </c>
      <c r="K1052" s="64">
        <f t="shared" si="600"/>
        <v>0.33800191999999996</v>
      </c>
      <c r="L1052" s="64">
        <f>IF(
                        C1052="INSUMO",
                                        IFERROR(
                                            IF(
                                                INDEX(
                                                    Insumos!C:C,
                                                    MATCH(
                                                        A1052&amp;B1052,
                                                        Insumos!I:I,
                                                        0)
                                                )="Mao_obra",
                                                INDEX(
                                                    Insumos!F:F,
                                                    MATCH(
                                                        A1052&amp;B1052,
                                                        Insumos!I:I,
                                                        0)
                                                ),
                                                0
                                            ),
                                            "Não encontrado"),
                                        IFERROR(
                                            INDEX(M:M,
                                                MATCH(
                                                    A1052&amp;B1052,AG:AG,
                                                    0)
                                            ),
                                            "Não encontrado")
                                    )</f>
        <v>0</v>
      </c>
      <c r="M1052" s="64">
        <f>L1052*G1052/1</f>
        <v>0</v>
      </c>
      <c r="N1052" s="64">
        <f>IF(
                        C1052="INSUMO",
                                        IFERROR(
                                            IF(
                                                INDEX(
                                                    Insumos!C:C,
                                                    MATCH(
                                                        A1052&amp;B1052,
                                                        Insumos!I:I,
                                                        0)
                                                )="Equipamento",
                                                INDEX(
                                                    Insumos!F:F,
                                                    MATCH(
                                                        A1052&amp;B1052,
                                                        Insumos!I:I,
                                                        0)
                                                ),
                                                0
                                            ),
                                            "Não encontrado"),
                                        IFERROR(
                                            INDEX(O:O,
                                                MATCH(
                                                    A1052&amp;B1052,AG:AG,
                                                    0)
                                            ),
                                            "Não encontrado")
                                    )</f>
        <v>0.33800191999999996</v>
      </c>
      <c r="O1052" s="64">
        <f>N1052*G1052/1</f>
        <v>0.33800191999999996</v>
      </c>
      <c r="P1052" s="64">
        <f>IF(
                        C1052="INSUMO",
                                        IFERROR(
                                            IF(
                                                INDEX(
                                                    Insumos!C:C,
                                                    MATCH(
                                                        A1052&amp;B1052,
                                                        Insumos!I:I,
                                                        0)
                                                )="Transporte",
                                                INDEX(
                                                    Insumos!F:F,
                                                    MATCH(
                                                        A1052&amp;B1052,
                                                        Insumos!I:I,
                                                        0)
                                                ),
                                                0
                                            ),
                                            "Não encontrado"),
                                        IFERROR(
                                            INDEX(Q:Q,
                                                MATCH(
                                                    A1052&amp;B1052,AG:AG,
                                                    0)
                                            ),
                                            "Não encontrado")
                                    )</f>
        <v>0</v>
      </c>
      <c r="Q1052" s="64">
        <f>P1052*G1052/1</f>
        <v>0</v>
      </c>
      <c r="R1052" s="64">
        <f>IF(
                        C1052="INSUMO",
                                        IFERROR(
                                            IF(
                                                INDEX(
                                                    Insumos!C:C,
                                                    MATCH(
                                                        A1052&amp;B1052,
                                                        Insumos!I:I,
                                                        0)
                                                )="Terceirizados",
                                                INDEX(
                                                    Insumos!F:F,
                                                    MATCH(
                                                        A1052&amp;B1052,
                                                        Insumos!I:I,
                                                        0)
                                                ),
                                                0
                                            ),
                                            "Não encontrado"),
                                        IFERROR(
                                            INDEX(S:S,
                                                MATCH(
                                                    A1052&amp;B1052,AG:AG,
                                                    0)
                                            ),
                                            "Não encontrado")
                                    )</f>
        <v>0</v>
      </c>
      <c r="S1052" s="64">
        <f>R1052*G1052/1</f>
        <v>0</v>
      </c>
      <c r="T1052" s="64">
        <f>IF(
                        C1052="INSUMO",
                                        IFERROR(
                                            IF(
                                                INDEX(
                                                    Insumos!C:C,
                                                    MATCH(
                                                        A1052&amp;B1052,
                                                        Insumos!I:I,
                                                        0)
                                                )="Comissionamento",
                                                INDEX(
                                                    Insumos!F:F,
                                                    MATCH(
                                                        A1052&amp;B1052,
                                                        Insumos!I:I,
                                                        0)
                                                ),
                                                0
                                            ),
                                            "Não encontrado"),
                                        IFERROR(
                                            INDEX(U:U,
                                                MATCH(
                                                    A1052&amp;B1052,AG:AG,
                                                    0)
                                            ),
                                            "Não encontrado")
                                    )</f>
        <v>0</v>
      </c>
      <c r="U1052" s="64">
        <f>T1052*G1052/1</f>
        <v>0</v>
      </c>
      <c r="V1052" s="64">
        <f>IF(
                        C1052="INSUMO",
                                        IFERROR(
                                            IF(
                                                INDEX(
                                                    Insumos!C:C,
                                                    MATCH(
                                                        A1052&amp;B1052,
                                                        Insumos!I:I,
                                                        0)
                                                )="Verba",
                                                INDEX(
                                                    Insumos!F:F,
                                                    MATCH(
                                                        A1052&amp;B1052,
                                                        Insumos!I:I,
                                                        0)
                                                ),
                                                0
                                            ),
                                            "Não encontrado"),
                                        IFERROR(
                                            INDEX(W:W,
                                                MATCH(
                                                    A1052&amp;B1052,AG:AG,
                                                    0)
                                            ),
                                            "Não encontrado")
                                    )</f>
        <v>0</v>
      </c>
      <c r="W1052" s="64">
        <f>V1052*G1052/1</f>
        <v>0</v>
      </c>
      <c r="X1052" s="64">
        <f>IF(
                        C1052="INSUMO",
                                        IFERROR(
                                            IF(
                                                INDEX(
                                                    Insumos!C:C,
                                                    MATCH(
                                                        A1052&amp;B1052,
                                                        Insumos!I:I,
                                                        0)
                                                )="Outro",
                                                INDEX(
                                                    Insumos!F:F,
                                                    MATCH(
                                                        A1052&amp;B1052,
                                                        Insumos!I:I,
                                                        0)
                                                ),
                                                0
                                            ),
                                            "Não encontrado"),
                                        IFERROR(
                                            INDEX(Y:Y,
                                                MATCH(
                                                    A1052&amp;B1052,AG:AG,
                                                    0)
                                            ),
                                            "Não encontrado")
                                    )</f>
        <v>0</v>
      </c>
      <c r="Y1052" s="64">
        <f>X1052*G1052/1</f>
        <v>0</v>
      </c>
      <c r="Z1052" s="64">
        <f>IF(
                            C1052="INSUMO",
                            IFERROR(
                                INDEX(
                                    Insumos!F:F,
                                    MATCH(
                                        A1052&amp;B1052,
                                        Insumos!I:I,
                                        0)
                                ),
                                "Não encontrado"),
                            IFERROR(
                                INDEX(AA:AA,
                                    MATCH(
                                        A1052&amp;B1052,AG:AG,
                                        0)
                                ),
                                "Não encontrado")
                        )</f>
        <v>0.33800191999999996</v>
      </c>
      <c r="AA1052" s="64">
        <f>G1052*Z1052</f>
        <v>0.33800191999999996</v>
      </c>
      <c r="AB1052" s="65"/>
      <c r="AC1052" s="65"/>
      <c r="AD1052" s="62" t="s">
        <v>39</v>
      </c>
      <c r="AE1052" s="66"/>
      <c r="AF1052" s="66"/>
    </row>
    <row r="1053" spans="1:33" x14ac:dyDescent="0.25">
      <c r="A1053" s="136" t="s">
        <v>992</v>
      </c>
      <c r="B1053" s="51" t="s">
        <v>38</v>
      </c>
      <c r="C1053" s="52" t="s">
        <v>39</v>
      </c>
      <c r="D1053" s="53" t="s">
        <v>40</v>
      </c>
      <c r="E1053" s="53" t="s">
        <v>993</v>
      </c>
      <c r="F1053" s="54" t="s">
        <v>90</v>
      </c>
      <c r="G1053" s="55"/>
      <c r="H1053" s="56"/>
      <c r="I1053" s="56">
        <f>SUM(I1054:I1054)</f>
        <v>0</v>
      </c>
      <c r="J1053" s="56"/>
      <c r="K1053" s="56">
        <f>SUM(K1054:K1054)</f>
        <v>1.0625</v>
      </c>
      <c r="L1053" s="56"/>
      <c r="M1053" s="56">
        <f>SUM(M1054:M1054)</f>
        <v>0</v>
      </c>
      <c r="N1053" s="56"/>
      <c r="O1053" s="56">
        <f>SUM(O1054:O1054)</f>
        <v>0</v>
      </c>
      <c r="P1053" s="56"/>
      <c r="Q1053" s="56">
        <f>SUM(Q1054:Q1054)</f>
        <v>0</v>
      </c>
      <c r="R1053" s="56"/>
      <c r="S1053" s="56">
        <f>SUM(S1054:S1054)</f>
        <v>0</v>
      </c>
      <c r="T1053" s="56"/>
      <c r="U1053" s="56">
        <f>SUM(U1054:U1054)</f>
        <v>0</v>
      </c>
      <c r="V1053" s="56"/>
      <c r="W1053" s="56">
        <f>SUM(W1054:W1054)</f>
        <v>0</v>
      </c>
      <c r="X1053" s="56"/>
      <c r="Y1053" s="56">
        <f>SUM(Y1054:Y1054)</f>
        <v>1.0625</v>
      </c>
      <c r="Z1053" s="56"/>
      <c r="AA1053" s="56">
        <f>SUM(AA1054:AA1054)</f>
        <v>1.0625</v>
      </c>
      <c r="AB1053" s="57" t="s">
        <v>39</v>
      </c>
      <c r="AC1053" s="57"/>
      <c r="AD1053" s="53" t="s">
        <v>39</v>
      </c>
      <c r="AE1053" s="58" t="s">
        <v>39</v>
      </c>
      <c r="AF1053" s="58" t="s">
        <v>845</v>
      </c>
      <c r="AG1053" t="str">
        <f>A1053&amp;B1053&amp;C1053</f>
        <v>88829SINAPI</v>
      </c>
    </row>
    <row r="1054" spans="1:33" x14ac:dyDescent="0.25">
      <c r="A1054" s="137" t="s">
        <v>856</v>
      </c>
      <c r="B1054" s="68" t="s">
        <v>38</v>
      </c>
      <c r="C1054" s="69" t="s">
        <v>45</v>
      </c>
      <c r="D1054" s="70" t="s">
        <v>40</v>
      </c>
      <c r="E1054" s="70" t="s">
        <v>857</v>
      </c>
      <c r="F1054" s="71" t="s">
        <v>858</v>
      </c>
      <c r="G1054" s="71">
        <v>1.25</v>
      </c>
      <c r="H1054" s="72">
        <f>IF(
                        C1054="INSUMO",
                                        IFERROR(
                                            IF(
                                                INDEX(
                                                    Insumos!C:C,
                                                    MATCH(
                                                        A1054&amp;B1054,
                                                        Insumos!I:I,
                                                        0)
                                                )="Material",
                                                INDEX(
                                                    Insumos!F:F,
                                                    MATCH(
                                                        A1054&amp;B1054,
                                                        Insumos!I:I,
                                                        0)
                                                ),
                                                0
                                            ),
                                            "Não encontrado"),
                                        IFERROR(
                                            INDEX(I:I,
                                                MATCH(
                                                    A1054&amp;B1054,AG:AG,
                                                    0)
                                            ),
                                            "Não encontrado")
                                    )</f>
        <v>0</v>
      </c>
      <c r="I1054" s="72">
        <f>H1054*G1054/1</f>
        <v>0</v>
      </c>
      <c r="J1054" s="72">
        <f>T1054 + N1054 + L1054 + X1054 + R1054 + P1054 + V1054</f>
        <v>0.85</v>
      </c>
      <c r="K1054" s="72">
        <f>U1054 + O1054 + M1054 + Y1054 + S1054 + Q1054 + W1054</f>
        <v>1.0625</v>
      </c>
      <c r="L1054" s="72">
        <f>IF(
                        C1054="INSUMO",
                                        IFERROR(
                                            IF(
                                                INDEX(
                                                    Insumos!C:C,
                                                    MATCH(
                                                        A1054&amp;B1054,
                                                        Insumos!I:I,
                                                        0)
                                                )="Mao_obra",
                                                INDEX(
                                                    Insumos!F:F,
                                                    MATCH(
                                                        A1054&amp;B1054,
                                                        Insumos!I:I,
                                                        0)
                                                ),
                                                0
                                            ),
                                            "Não encontrado"),
                                        IFERROR(
                                            INDEX(M:M,
                                                MATCH(
                                                    A1054&amp;B1054,AG:AG,
                                                    0)
                                            ),
                                            "Não encontrado")
                                    )</f>
        <v>0</v>
      </c>
      <c r="M1054" s="72">
        <f>L1054*G1054/1</f>
        <v>0</v>
      </c>
      <c r="N1054" s="72">
        <f>IF(
                        C1054="INSUMO",
                                        IFERROR(
                                            IF(
                                                INDEX(
                                                    Insumos!C:C,
                                                    MATCH(
                                                        A1054&amp;B1054,
                                                        Insumos!I:I,
                                                        0)
                                                )="Equipamento",
                                                INDEX(
                                                    Insumos!F:F,
                                                    MATCH(
                                                        A1054&amp;B1054,
                                                        Insumos!I:I,
                                                        0)
                                                ),
                                                0
                                            ),
                                            "Não encontrado"),
                                        IFERROR(
                                            INDEX(O:O,
                                                MATCH(
                                                    A1054&amp;B1054,AG:AG,
                                                    0)
                                            ),
                                            "Não encontrado")
                                    )</f>
        <v>0</v>
      </c>
      <c r="O1054" s="72">
        <f>N1054*G1054/1</f>
        <v>0</v>
      </c>
      <c r="P1054" s="72">
        <f>IF(
                        C1054="INSUMO",
                                        IFERROR(
                                            IF(
                                                INDEX(
                                                    Insumos!C:C,
                                                    MATCH(
                                                        A1054&amp;B1054,
                                                        Insumos!I:I,
                                                        0)
                                                )="Transporte",
                                                INDEX(
                                                    Insumos!F:F,
                                                    MATCH(
                                                        A1054&amp;B1054,
                                                        Insumos!I:I,
                                                        0)
                                                ),
                                                0
                                            ),
                                            "Não encontrado"),
                                        IFERROR(
                                            INDEX(Q:Q,
                                                MATCH(
                                                    A1054&amp;B1054,AG:AG,
                                                    0)
                                            ),
                                            "Não encontrado")
                                    )</f>
        <v>0</v>
      </c>
      <c r="Q1054" s="72">
        <f>P1054*G1054/1</f>
        <v>0</v>
      </c>
      <c r="R1054" s="72">
        <f>IF(
                        C1054="INSUMO",
                                        IFERROR(
                                            IF(
                                                INDEX(
                                                    Insumos!C:C,
                                                    MATCH(
                                                        A1054&amp;B1054,
                                                        Insumos!I:I,
                                                        0)
                                                )="Terceirizados",
                                                INDEX(
                                                    Insumos!F:F,
                                                    MATCH(
                                                        A1054&amp;B1054,
                                                        Insumos!I:I,
                                                        0)
                                                ),
                                                0
                                            ),
                                            "Não encontrado"),
                                        IFERROR(
                                            INDEX(S:S,
                                                MATCH(
                                                    A1054&amp;B1054,AG:AG,
                                                    0)
                                            ),
                                            "Não encontrado")
                                    )</f>
        <v>0</v>
      </c>
      <c r="S1054" s="72">
        <f>R1054*G1054/1</f>
        <v>0</v>
      </c>
      <c r="T1054" s="72">
        <f>IF(
                        C1054="INSUMO",
                                        IFERROR(
                                            IF(
                                                INDEX(
                                                    Insumos!C:C,
                                                    MATCH(
                                                        A1054&amp;B1054,
                                                        Insumos!I:I,
                                                        0)
                                                )="Comissionamento",
                                                INDEX(
                                                    Insumos!F:F,
                                                    MATCH(
                                                        A1054&amp;B1054,
                                                        Insumos!I:I,
                                                        0)
                                                ),
                                                0
                                            ),
                                            "Não encontrado"),
                                        IFERROR(
                                            INDEX(U:U,
                                                MATCH(
                                                    A1054&amp;B1054,AG:AG,
                                                    0)
                                            ),
                                            "Não encontrado")
                                    )</f>
        <v>0</v>
      </c>
      <c r="U1054" s="72">
        <f>T1054*G1054/1</f>
        <v>0</v>
      </c>
      <c r="V1054" s="72">
        <f>IF(
                        C1054="INSUMO",
                                        IFERROR(
                                            IF(
                                                INDEX(
                                                    Insumos!C:C,
                                                    MATCH(
                                                        A1054&amp;B1054,
                                                        Insumos!I:I,
                                                        0)
                                                )="Verba",
                                                INDEX(
                                                    Insumos!F:F,
                                                    MATCH(
                                                        A1054&amp;B1054,
                                                        Insumos!I:I,
                                                        0)
                                                ),
                                                0
                                            ),
                                            "Não encontrado"),
                                        IFERROR(
                                            INDEX(W:W,
                                                MATCH(
                                                    A1054&amp;B1054,AG:AG,
                                                    0)
                                            ),
                                            "Não encontrado")
                                    )</f>
        <v>0</v>
      </c>
      <c r="W1054" s="72">
        <f>V1054*G1054/1</f>
        <v>0</v>
      </c>
      <c r="X1054" s="72">
        <f>IF(
                        C1054="INSUMO",
                                        IFERROR(
                                            IF(
                                                INDEX(
                                                    Insumos!C:C,
                                                    MATCH(
                                                        A1054&amp;B1054,
                                                        Insumos!I:I,
                                                        0)
                                                )="Outro",
                                                INDEX(
                                                    Insumos!F:F,
                                                    MATCH(
                                                        A1054&amp;B1054,
                                                        Insumos!I:I,
                                                        0)
                                                ),
                                                0
                                            ),
                                            "Não encontrado"),
                                        IFERROR(
                                            INDEX(Y:Y,
                                                MATCH(
                                                    A1054&amp;B1054,AG:AG,
                                                    0)
                                            ),
                                            "Não encontrado")
                                    )</f>
        <v>0.85</v>
      </c>
      <c r="Y1054" s="72">
        <f>X1054*G1054/1</f>
        <v>1.0625</v>
      </c>
      <c r="Z1054" s="72">
        <f>IF(
                            C1054="INSUMO",
                            IFERROR(
                                INDEX(
                                    Insumos!F:F,
                                    MATCH(
                                        A1054&amp;B1054,
                                        Insumos!I:I,
                                        0)
                                ),
                                "Não encontrado"),
                            IFERROR(
                                INDEX(AA:AA,
                                    MATCH(
                                        A1054&amp;B1054,AG:AG,
                                        0)
                                ),
                                "Não encontrado")
                        )</f>
        <v>0.85</v>
      </c>
      <c r="AA1054" s="72">
        <f>G1054*Z1054</f>
        <v>1.0625</v>
      </c>
      <c r="AB1054" s="73"/>
      <c r="AC1054" s="73"/>
      <c r="AD1054" s="70" t="s">
        <v>39</v>
      </c>
      <c r="AE1054" s="74"/>
      <c r="AF1054" s="74"/>
    </row>
    <row r="1055" spans="1:33" x14ac:dyDescent="0.25">
      <c r="A1055" s="136" t="s">
        <v>994</v>
      </c>
      <c r="B1055" s="51" t="s">
        <v>38</v>
      </c>
      <c r="C1055" s="52" t="s">
        <v>39</v>
      </c>
      <c r="D1055" s="53" t="s">
        <v>40</v>
      </c>
      <c r="E1055" s="53" t="s">
        <v>995</v>
      </c>
      <c r="F1055" s="54" t="s">
        <v>90</v>
      </c>
      <c r="G1055" s="55"/>
      <c r="H1055" s="56"/>
      <c r="I1055" s="56">
        <f>SUM(I1056:I1056)</f>
        <v>0</v>
      </c>
      <c r="J1055" s="56"/>
      <c r="K1055" s="56">
        <f>SUM(K1056:K1056)</f>
        <v>0.36968959999999995</v>
      </c>
      <c r="L1055" s="56"/>
      <c r="M1055" s="56">
        <f>SUM(M1056:M1056)</f>
        <v>0</v>
      </c>
      <c r="N1055" s="56"/>
      <c r="O1055" s="56">
        <f>SUM(O1056:O1056)</f>
        <v>0.36968959999999995</v>
      </c>
      <c r="P1055" s="56"/>
      <c r="Q1055" s="56">
        <f>SUM(Q1056:Q1056)</f>
        <v>0</v>
      </c>
      <c r="R1055" s="56"/>
      <c r="S1055" s="56">
        <f>SUM(S1056:S1056)</f>
        <v>0</v>
      </c>
      <c r="T1055" s="56"/>
      <c r="U1055" s="56">
        <f>SUM(U1056:U1056)</f>
        <v>0</v>
      </c>
      <c r="V1055" s="56"/>
      <c r="W1055" s="56">
        <f>SUM(W1056:W1056)</f>
        <v>0</v>
      </c>
      <c r="X1055" s="56"/>
      <c r="Y1055" s="56">
        <f>SUM(Y1056:Y1056)</f>
        <v>0</v>
      </c>
      <c r="Z1055" s="56"/>
      <c r="AA1055" s="56">
        <f>SUM(AA1056:AA1056)</f>
        <v>0.36968959999999995</v>
      </c>
      <c r="AB1055" s="57" t="s">
        <v>39</v>
      </c>
      <c r="AC1055" s="57"/>
      <c r="AD1055" s="53" t="s">
        <v>39</v>
      </c>
      <c r="AE1055" s="58" t="s">
        <v>39</v>
      </c>
      <c r="AF1055" s="58" t="s">
        <v>845</v>
      </c>
      <c r="AG1055" t="str">
        <f>A1055&amp;B1055&amp;C1055</f>
        <v>88828SINAPI</v>
      </c>
    </row>
    <row r="1056" spans="1:33" x14ac:dyDescent="0.25">
      <c r="A1056" s="137" t="s">
        <v>1000</v>
      </c>
      <c r="B1056" s="68" t="s">
        <v>38</v>
      </c>
      <c r="C1056" s="69" t="s">
        <v>45</v>
      </c>
      <c r="D1056" s="70" t="s">
        <v>40</v>
      </c>
      <c r="E1056" s="70" t="s">
        <v>1001</v>
      </c>
      <c r="F1056" s="71" t="s">
        <v>78</v>
      </c>
      <c r="G1056" s="71">
        <v>6.9999999999999994E-5</v>
      </c>
      <c r="H1056" s="72">
        <f>IF(
                        C1056="INSUMO",
                                        IFERROR(
                                            IF(
                                                INDEX(
                                                    Insumos!C:C,
                                                    MATCH(
                                                        A1056&amp;B1056,
                                                        Insumos!I:I,
                                                        0)
                                                )="Material",
                                                INDEX(
                                                    Insumos!F:F,
                                                    MATCH(
                                                        A1056&amp;B1056,
                                                        Insumos!I:I,
                                                        0)
                                                ),
                                                0
                                            ),
                                            "Não encontrado"),
                                        IFERROR(
                                            INDEX(I:I,
                                                MATCH(
                                                    A1056&amp;B1056,AG:AG,
                                                    0)
                                            ),
                                            "Não encontrado")
                                    )</f>
        <v>0</v>
      </c>
      <c r="I1056" s="72">
        <f>H1056*G1056/1</f>
        <v>0</v>
      </c>
      <c r="J1056" s="72">
        <f>T1056 + N1056 + L1056 + X1056 + R1056 + P1056 + V1056</f>
        <v>5281.28</v>
      </c>
      <c r="K1056" s="72">
        <f>U1056 + O1056 + M1056 + Y1056 + S1056 + Q1056 + W1056</f>
        <v>0.36968959999999995</v>
      </c>
      <c r="L1056" s="72">
        <f>IF(
                        C1056="INSUMO",
                                        IFERROR(
                                            IF(
                                                INDEX(
                                                    Insumos!C:C,
                                                    MATCH(
                                                        A1056&amp;B1056,
                                                        Insumos!I:I,
                                                        0)
                                                )="Mao_obra",
                                                INDEX(
                                                    Insumos!F:F,
                                                    MATCH(
                                                        A1056&amp;B1056,
                                                        Insumos!I:I,
                                                        0)
                                                ),
                                                0
                                            ),
                                            "Não encontrado"),
                                        IFERROR(
                                            INDEX(M:M,
                                                MATCH(
                                                    A1056&amp;B1056,AG:AG,
                                                    0)
                                            ),
                                            "Não encontrado")
                                    )</f>
        <v>0</v>
      </c>
      <c r="M1056" s="72">
        <f>L1056*G1056/1</f>
        <v>0</v>
      </c>
      <c r="N1056" s="72">
        <f>IF(
                        C1056="INSUMO",
                                        IFERROR(
                                            IF(
                                                INDEX(
                                                    Insumos!C:C,
                                                    MATCH(
                                                        A1056&amp;B1056,
                                                        Insumos!I:I,
                                                        0)
                                                )="Equipamento",
                                                INDEX(
                                                    Insumos!F:F,
                                                    MATCH(
                                                        A1056&amp;B1056,
                                                        Insumos!I:I,
                                                        0)
                                                ),
                                                0
                                            ),
                                            "Não encontrado"),
                                        IFERROR(
                                            INDEX(O:O,
                                                MATCH(
                                                    A1056&amp;B1056,AG:AG,
                                                    0)
                                            ),
                                            "Não encontrado")
                                    )</f>
        <v>5281.28</v>
      </c>
      <c r="O1056" s="72">
        <f>N1056*G1056/1</f>
        <v>0.36968959999999995</v>
      </c>
      <c r="P1056" s="72">
        <f>IF(
                        C1056="INSUMO",
                                        IFERROR(
                                            IF(
                                                INDEX(
                                                    Insumos!C:C,
                                                    MATCH(
                                                        A1056&amp;B1056,
                                                        Insumos!I:I,
                                                        0)
                                                )="Transporte",
                                                INDEX(
                                                    Insumos!F:F,
                                                    MATCH(
                                                        A1056&amp;B1056,
                                                        Insumos!I:I,
                                                        0)
                                                ),
                                                0
                                            ),
                                            "Não encontrado"),
                                        IFERROR(
                                            INDEX(Q:Q,
                                                MATCH(
                                                    A1056&amp;B1056,AG:AG,
                                                    0)
                                            ),
                                            "Não encontrado")
                                    )</f>
        <v>0</v>
      </c>
      <c r="Q1056" s="72">
        <f>P1056*G1056/1</f>
        <v>0</v>
      </c>
      <c r="R1056" s="72">
        <f>IF(
                        C1056="INSUMO",
                                        IFERROR(
                                            IF(
                                                INDEX(
                                                    Insumos!C:C,
                                                    MATCH(
                                                        A1056&amp;B1056,
                                                        Insumos!I:I,
                                                        0)
                                                )="Terceirizados",
                                                INDEX(
                                                    Insumos!F:F,
                                                    MATCH(
                                                        A1056&amp;B1056,
                                                        Insumos!I:I,
                                                        0)
                                                ),
                                                0
                                            ),
                                            "Não encontrado"),
                                        IFERROR(
                                            INDEX(S:S,
                                                MATCH(
                                                    A1056&amp;B1056,AG:AG,
                                                    0)
                                            ),
                                            "Não encontrado")
                                    )</f>
        <v>0</v>
      </c>
      <c r="S1056" s="72">
        <f>R1056*G1056/1</f>
        <v>0</v>
      </c>
      <c r="T1056" s="72">
        <f>IF(
                        C1056="INSUMO",
                                        IFERROR(
                                            IF(
                                                INDEX(
                                                    Insumos!C:C,
                                                    MATCH(
                                                        A1056&amp;B1056,
                                                        Insumos!I:I,
                                                        0)
                                                )="Comissionamento",
                                                INDEX(
                                                    Insumos!F:F,
                                                    MATCH(
                                                        A1056&amp;B1056,
                                                        Insumos!I:I,
                                                        0)
                                                ),
                                                0
                                            ),
                                            "Não encontrado"),
                                        IFERROR(
                                            INDEX(U:U,
                                                MATCH(
                                                    A1056&amp;B1056,AG:AG,
                                                    0)
                                            ),
                                            "Não encontrado")
                                    )</f>
        <v>0</v>
      </c>
      <c r="U1056" s="72">
        <f>T1056*G1056/1</f>
        <v>0</v>
      </c>
      <c r="V1056" s="72">
        <f>IF(
                        C1056="INSUMO",
                                        IFERROR(
                                            IF(
                                                INDEX(
                                                    Insumos!C:C,
                                                    MATCH(
                                                        A1056&amp;B1056,
                                                        Insumos!I:I,
                                                        0)
                                                )="Verba",
                                                INDEX(
                                                    Insumos!F:F,
                                                    MATCH(
                                                        A1056&amp;B1056,
                                                        Insumos!I:I,
                                                        0)
                                                ),
                                                0
                                            ),
                                            "Não encontrado"),
                                        IFERROR(
                                            INDEX(W:W,
                                                MATCH(
                                                    A1056&amp;B1056,AG:AG,
                                                    0)
                                            ),
                                            "Não encontrado")
                                    )</f>
        <v>0</v>
      </c>
      <c r="W1056" s="72">
        <f>V1056*G1056/1</f>
        <v>0</v>
      </c>
      <c r="X1056" s="72">
        <f>IF(
                        C1056="INSUMO",
                                        IFERROR(
                                            IF(
                                                INDEX(
                                                    Insumos!C:C,
                                                    MATCH(
                                                        A1056&amp;B1056,
                                                        Insumos!I:I,
                                                        0)
                                                )="Outro",
                                                INDEX(
                                                    Insumos!F:F,
                                                    MATCH(
                                                        A1056&amp;B1056,
                                                        Insumos!I:I,
                                                        0)
                                                ),
                                                0
                                            ),
                                            "Não encontrado"),
                                        IFERROR(
                                            INDEX(Y:Y,
                                                MATCH(
                                                    A1056&amp;B1056,AG:AG,
                                                    0)
                                            ),
                                            "Não encontrado")
                                    )</f>
        <v>0</v>
      </c>
      <c r="Y1056" s="72">
        <f>X1056*G1056/1</f>
        <v>0</v>
      </c>
      <c r="Z1056" s="72">
        <f>IF(
                            C1056="INSUMO",
                            IFERROR(
                                INDEX(
                                    Insumos!F:F,
                                    MATCH(
                                        A1056&amp;B1056,
                                        Insumos!I:I,
                                        0)
                                ),
                                "Não encontrado"),
                            IFERROR(
                                INDEX(AA:AA,
                                    MATCH(
                                        A1056&amp;B1056,AG:AG,
                                        0)
                                ),
                                "Não encontrado")
                        )</f>
        <v>5281.28</v>
      </c>
      <c r="AA1056" s="72">
        <f>G1056*Z1056</f>
        <v>0.36968959999999995</v>
      </c>
      <c r="AB1056" s="73"/>
      <c r="AC1056" s="73"/>
      <c r="AD1056" s="70" t="s">
        <v>39</v>
      </c>
      <c r="AE1056" s="74"/>
      <c r="AF1056" s="74"/>
    </row>
    <row r="1057" spans="1:33" x14ac:dyDescent="0.25">
      <c r="A1057" s="136" t="s">
        <v>996</v>
      </c>
      <c r="B1057" s="51" t="s">
        <v>38</v>
      </c>
      <c r="C1057" s="52" t="s">
        <v>39</v>
      </c>
      <c r="D1057" s="53" t="s">
        <v>40</v>
      </c>
      <c r="E1057" s="53" t="s">
        <v>997</v>
      </c>
      <c r="F1057" s="54" t="s">
        <v>90</v>
      </c>
      <c r="G1057" s="55"/>
      <c r="H1057" s="56"/>
      <c r="I1057" s="56">
        <f>SUM(I1058:I1058)</f>
        <v>0</v>
      </c>
      <c r="J1057" s="56"/>
      <c r="K1057" s="56">
        <f>SUM(K1058:K1058)</f>
        <v>7.8162943999999998E-2</v>
      </c>
      <c r="L1057" s="56"/>
      <c r="M1057" s="56">
        <f>SUM(M1058:M1058)</f>
        <v>0</v>
      </c>
      <c r="N1057" s="56"/>
      <c r="O1057" s="56">
        <f>SUM(O1058:O1058)</f>
        <v>7.8162943999999998E-2</v>
      </c>
      <c r="P1057" s="56"/>
      <c r="Q1057" s="56">
        <f>SUM(Q1058:Q1058)</f>
        <v>0</v>
      </c>
      <c r="R1057" s="56"/>
      <c r="S1057" s="56">
        <f>SUM(S1058:S1058)</f>
        <v>0</v>
      </c>
      <c r="T1057" s="56"/>
      <c r="U1057" s="56">
        <f>SUM(U1058:U1058)</f>
        <v>0</v>
      </c>
      <c r="V1057" s="56"/>
      <c r="W1057" s="56">
        <f>SUM(W1058:W1058)</f>
        <v>0</v>
      </c>
      <c r="X1057" s="56"/>
      <c r="Y1057" s="56">
        <f>SUM(Y1058:Y1058)</f>
        <v>0</v>
      </c>
      <c r="Z1057" s="56"/>
      <c r="AA1057" s="56">
        <f>SUM(AA1058:AA1058)</f>
        <v>7.8162943999999998E-2</v>
      </c>
      <c r="AB1057" s="57" t="s">
        <v>39</v>
      </c>
      <c r="AC1057" s="57"/>
      <c r="AD1057" s="53" t="s">
        <v>39</v>
      </c>
      <c r="AE1057" s="58" t="s">
        <v>39</v>
      </c>
      <c r="AF1057" s="58" t="s">
        <v>845</v>
      </c>
      <c r="AG1057" t="str">
        <f>A1057&amp;B1057&amp;C1057</f>
        <v>88827SINAPI</v>
      </c>
    </row>
    <row r="1058" spans="1:33" x14ac:dyDescent="0.25">
      <c r="A1058" s="137" t="s">
        <v>1000</v>
      </c>
      <c r="B1058" s="68" t="s">
        <v>38</v>
      </c>
      <c r="C1058" s="69" t="s">
        <v>45</v>
      </c>
      <c r="D1058" s="70" t="s">
        <v>40</v>
      </c>
      <c r="E1058" s="70" t="s">
        <v>1001</v>
      </c>
      <c r="F1058" s="71" t="s">
        <v>78</v>
      </c>
      <c r="G1058" s="71">
        <v>1.4800000000000001E-5</v>
      </c>
      <c r="H1058" s="72">
        <f>IF(
                        C1058="INSUMO",
                                        IFERROR(
                                            IF(
                                                INDEX(
                                                    Insumos!C:C,
                                                    MATCH(
                                                        A1058&amp;B1058,
                                                        Insumos!I:I,
                                                        0)
                                                )="Material",
                                                INDEX(
                                                    Insumos!F:F,
                                                    MATCH(
                                                        A1058&amp;B1058,
                                                        Insumos!I:I,
                                                        0)
                                                ),
                                                0
                                            ),
                                            "Não encontrado"),
                                        IFERROR(
                                            INDEX(I:I,
                                                MATCH(
                                                    A1058&amp;B1058,AG:AG,
                                                    0)
                                            ),
                                            "Não encontrado")
                                    )</f>
        <v>0</v>
      </c>
      <c r="I1058" s="72">
        <f>H1058*G1058/1</f>
        <v>0</v>
      </c>
      <c r="J1058" s="72">
        <f>T1058 + N1058 + L1058 + X1058 + R1058 + P1058 + V1058</f>
        <v>5281.28</v>
      </c>
      <c r="K1058" s="72">
        <f>U1058 + O1058 + M1058 + Y1058 + S1058 + Q1058 + W1058</f>
        <v>7.8162943999999998E-2</v>
      </c>
      <c r="L1058" s="72">
        <f>IF(
                        C1058="INSUMO",
                                        IFERROR(
                                            IF(
                                                INDEX(
                                                    Insumos!C:C,
                                                    MATCH(
                                                        A1058&amp;B1058,
                                                        Insumos!I:I,
                                                        0)
                                                )="Mao_obra",
                                                INDEX(
                                                    Insumos!F:F,
                                                    MATCH(
                                                        A1058&amp;B1058,
                                                        Insumos!I:I,
                                                        0)
                                                ),
                                                0
                                            ),
                                            "Não encontrado"),
                                        IFERROR(
                                            INDEX(M:M,
                                                MATCH(
                                                    A1058&amp;B1058,AG:AG,
                                                    0)
                                            ),
                                            "Não encontrado")
                                    )</f>
        <v>0</v>
      </c>
      <c r="M1058" s="72">
        <f>L1058*G1058/1</f>
        <v>0</v>
      </c>
      <c r="N1058" s="72">
        <f>IF(
                        C1058="INSUMO",
                                        IFERROR(
                                            IF(
                                                INDEX(
                                                    Insumos!C:C,
                                                    MATCH(
                                                        A1058&amp;B1058,
                                                        Insumos!I:I,
                                                        0)
                                                )="Equipamento",
                                                INDEX(
                                                    Insumos!F:F,
                                                    MATCH(
                                                        A1058&amp;B1058,
                                                        Insumos!I:I,
                                                        0)
                                                ),
                                                0
                                            ),
                                            "Não encontrado"),
                                        IFERROR(
                                            INDEX(O:O,
                                                MATCH(
                                                    A1058&amp;B1058,AG:AG,
                                                    0)
                                            ),
                                            "Não encontrado")
                                    )</f>
        <v>5281.28</v>
      </c>
      <c r="O1058" s="72">
        <f>N1058*G1058/1</f>
        <v>7.8162943999999998E-2</v>
      </c>
      <c r="P1058" s="72">
        <f>IF(
                        C1058="INSUMO",
                                        IFERROR(
                                            IF(
                                                INDEX(
                                                    Insumos!C:C,
                                                    MATCH(
                                                        A1058&amp;B1058,
                                                        Insumos!I:I,
                                                        0)
                                                )="Transporte",
                                                INDEX(
                                                    Insumos!F:F,
                                                    MATCH(
                                                        A1058&amp;B1058,
                                                        Insumos!I:I,
                                                        0)
                                                ),
                                                0
                                            ),
                                            "Não encontrado"),
                                        IFERROR(
                                            INDEX(Q:Q,
                                                MATCH(
                                                    A1058&amp;B1058,AG:AG,
                                                    0)
                                            ),
                                            "Não encontrado")
                                    )</f>
        <v>0</v>
      </c>
      <c r="Q1058" s="72">
        <f>P1058*G1058/1</f>
        <v>0</v>
      </c>
      <c r="R1058" s="72">
        <f>IF(
                        C1058="INSUMO",
                                        IFERROR(
                                            IF(
                                                INDEX(
                                                    Insumos!C:C,
                                                    MATCH(
                                                        A1058&amp;B1058,
                                                        Insumos!I:I,
                                                        0)
                                                )="Terceirizados",
                                                INDEX(
                                                    Insumos!F:F,
                                                    MATCH(
                                                        A1058&amp;B1058,
                                                        Insumos!I:I,
                                                        0)
                                                ),
                                                0
                                            ),
                                            "Não encontrado"),
                                        IFERROR(
                                            INDEX(S:S,
                                                MATCH(
                                                    A1058&amp;B1058,AG:AG,
                                                    0)
                                            ),
                                            "Não encontrado")
                                    )</f>
        <v>0</v>
      </c>
      <c r="S1058" s="72">
        <f>R1058*G1058/1</f>
        <v>0</v>
      </c>
      <c r="T1058" s="72">
        <f>IF(
                        C1058="INSUMO",
                                        IFERROR(
                                            IF(
                                                INDEX(
                                                    Insumos!C:C,
                                                    MATCH(
                                                        A1058&amp;B1058,
                                                        Insumos!I:I,
                                                        0)
                                                )="Comissionamento",
                                                INDEX(
                                                    Insumos!F:F,
                                                    MATCH(
                                                        A1058&amp;B1058,
                                                        Insumos!I:I,
                                                        0)
                                                ),
                                                0
                                            ),
                                            "Não encontrado"),
                                        IFERROR(
                                            INDEX(U:U,
                                                MATCH(
                                                    A1058&amp;B1058,AG:AG,
                                                    0)
                                            ),
                                            "Não encontrado")
                                    )</f>
        <v>0</v>
      </c>
      <c r="U1058" s="72">
        <f>T1058*G1058/1</f>
        <v>0</v>
      </c>
      <c r="V1058" s="72">
        <f>IF(
                        C1058="INSUMO",
                                        IFERROR(
                                            IF(
                                                INDEX(
                                                    Insumos!C:C,
                                                    MATCH(
                                                        A1058&amp;B1058,
                                                        Insumos!I:I,
                                                        0)
                                                )="Verba",
                                                INDEX(
                                                    Insumos!F:F,
                                                    MATCH(
                                                        A1058&amp;B1058,
                                                        Insumos!I:I,
                                                        0)
                                                ),
                                                0
                                            ),
                                            "Não encontrado"),
                                        IFERROR(
                                            INDEX(W:W,
                                                MATCH(
                                                    A1058&amp;B1058,AG:AG,
                                                    0)
                                            ),
                                            "Não encontrado")
                                    )</f>
        <v>0</v>
      </c>
      <c r="W1058" s="72">
        <f>V1058*G1058/1</f>
        <v>0</v>
      </c>
      <c r="X1058" s="72">
        <f>IF(
                        C1058="INSUMO",
                                        IFERROR(
                                            IF(
                                                INDEX(
                                                    Insumos!C:C,
                                                    MATCH(
                                                        A1058&amp;B1058,
                                                        Insumos!I:I,
                                                        0)
                                                )="Outro",
                                                INDEX(
                                                    Insumos!F:F,
                                                    MATCH(
                                                        A1058&amp;B1058,
                                                        Insumos!I:I,
                                                        0)
                                                ),
                                                0
                                            ),
                                            "Não encontrado"),
                                        IFERROR(
                                            INDEX(Y:Y,
                                                MATCH(
                                                    A1058&amp;B1058,AG:AG,
                                                    0)
                                            ),
                                            "Não encontrado")
                                    )</f>
        <v>0</v>
      </c>
      <c r="Y1058" s="72">
        <f>X1058*G1058/1</f>
        <v>0</v>
      </c>
      <c r="Z1058" s="72">
        <f>IF(
                            C1058="INSUMO",
                            IFERROR(
                                INDEX(
                                    Insumos!F:F,
                                    MATCH(
                                        A1058&amp;B1058,
                                        Insumos!I:I,
                                        0)
                                ),
                                "Não encontrado"),
                            IFERROR(
                                INDEX(AA:AA,
                                    MATCH(
                                        A1058&amp;B1058,AG:AG,
                                        0)
                                ),
                                "Não encontrado")
                        )</f>
        <v>5281.28</v>
      </c>
      <c r="AA1058" s="72">
        <f>G1058*Z1058</f>
        <v>7.8162943999999998E-2</v>
      </c>
      <c r="AB1058" s="73"/>
      <c r="AC1058" s="73"/>
      <c r="AD1058" s="70" t="s">
        <v>39</v>
      </c>
      <c r="AE1058" s="74"/>
      <c r="AF1058" s="74"/>
    </row>
    <row r="1059" spans="1:33" x14ac:dyDescent="0.25">
      <c r="A1059" s="136" t="s">
        <v>998</v>
      </c>
      <c r="B1059" s="51" t="s">
        <v>38</v>
      </c>
      <c r="C1059" s="52" t="s">
        <v>39</v>
      </c>
      <c r="D1059" s="53" t="s">
        <v>40</v>
      </c>
      <c r="E1059" s="53" t="s">
        <v>999</v>
      </c>
      <c r="F1059" s="54" t="s">
        <v>90</v>
      </c>
      <c r="G1059" s="55"/>
      <c r="H1059" s="56"/>
      <c r="I1059" s="56">
        <f>SUM(I1060:I1060)</f>
        <v>0</v>
      </c>
      <c r="J1059" s="56"/>
      <c r="K1059" s="56">
        <f>SUM(K1060:K1060)</f>
        <v>0.33800191999999996</v>
      </c>
      <c r="L1059" s="56"/>
      <c r="M1059" s="56">
        <f>SUM(M1060:M1060)</f>
        <v>0</v>
      </c>
      <c r="N1059" s="56"/>
      <c r="O1059" s="56">
        <f>SUM(O1060:O1060)</f>
        <v>0.33800191999999996</v>
      </c>
      <c r="P1059" s="56"/>
      <c r="Q1059" s="56">
        <f>SUM(Q1060:Q1060)</f>
        <v>0</v>
      </c>
      <c r="R1059" s="56"/>
      <c r="S1059" s="56">
        <f>SUM(S1060:S1060)</f>
        <v>0</v>
      </c>
      <c r="T1059" s="56"/>
      <c r="U1059" s="56">
        <f>SUM(U1060:U1060)</f>
        <v>0</v>
      </c>
      <c r="V1059" s="56"/>
      <c r="W1059" s="56">
        <f>SUM(W1060:W1060)</f>
        <v>0</v>
      </c>
      <c r="X1059" s="56"/>
      <c r="Y1059" s="56">
        <f>SUM(Y1060:Y1060)</f>
        <v>0</v>
      </c>
      <c r="Z1059" s="56"/>
      <c r="AA1059" s="56">
        <f>SUM(AA1060:AA1060)</f>
        <v>0.33800191999999996</v>
      </c>
      <c r="AB1059" s="57" t="s">
        <v>39</v>
      </c>
      <c r="AC1059" s="57"/>
      <c r="AD1059" s="53" t="s">
        <v>39</v>
      </c>
      <c r="AE1059" s="58" t="s">
        <v>39</v>
      </c>
      <c r="AF1059" s="58" t="s">
        <v>845</v>
      </c>
      <c r="AG1059" t="str">
        <f>A1059&amp;B1059&amp;C1059</f>
        <v>88826SINAPI</v>
      </c>
    </row>
    <row r="1060" spans="1:33" x14ac:dyDescent="0.25">
      <c r="A1060" s="137" t="s">
        <v>1000</v>
      </c>
      <c r="B1060" s="68" t="s">
        <v>38</v>
      </c>
      <c r="C1060" s="69" t="s">
        <v>45</v>
      </c>
      <c r="D1060" s="70" t="s">
        <v>40</v>
      </c>
      <c r="E1060" s="70" t="s">
        <v>1001</v>
      </c>
      <c r="F1060" s="71" t="s">
        <v>78</v>
      </c>
      <c r="G1060" s="71">
        <v>6.3999999999999997E-5</v>
      </c>
      <c r="H1060" s="72">
        <f>IF(
                        C1060="INSUMO",
                                        IFERROR(
                                            IF(
                                                INDEX(
                                                    Insumos!C:C,
                                                    MATCH(
                                                        A1060&amp;B1060,
                                                        Insumos!I:I,
                                                        0)
                                                )="Material",
                                                INDEX(
                                                    Insumos!F:F,
                                                    MATCH(
                                                        A1060&amp;B1060,
                                                        Insumos!I:I,
                                                        0)
                                                ),
                                                0
                                            ),
                                            "Não encontrado"),
                                        IFERROR(
                                            INDEX(I:I,
                                                MATCH(
                                                    A1060&amp;B1060,AG:AG,
                                                    0)
                                            ),
                                            "Não encontrado")
                                    )</f>
        <v>0</v>
      </c>
      <c r="I1060" s="72">
        <f>H1060*G1060/1</f>
        <v>0</v>
      </c>
      <c r="J1060" s="72">
        <f>T1060 + N1060 + L1060 + X1060 + R1060 + P1060 + V1060</f>
        <v>5281.28</v>
      </c>
      <c r="K1060" s="72">
        <f>U1060 + O1060 + M1060 + Y1060 + S1060 + Q1060 + W1060</f>
        <v>0.33800191999999996</v>
      </c>
      <c r="L1060" s="72">
        <f>IF(
                        C1060="INSUMO",
                                        IFERROR(
                                            IF(
                                                INDEX(
                                                    Insumos!C:C,
                                                    MATCH(
                                                        A1060&amp;B1060,
                                                        Insumos!I:I,
                                                        0)
                                                )="Mao_obra",
                                                INDEX(
                                                    Insumos!F:F,
                                                    MATCH(
                                                        A1060&amp;B1060,
                                                        Insumos!I:I,
                                                        0)
                                                ),
                                                0
                                            ),
                                            "Não encontrado"),
                                        IFERROR(
                                            INDEX(M:M,
                                                MATCH(
                                                    A1060&amp;B1060,AG:AG,
                                                    0)
                                            ),
                                            "Não encontrado")
                                    )</f>
        <v>0</v>
      </c>
      <c r="M1060" s="72">
        <f>L1060*G1060/1</f>
        <v>0</v>
      </c>
      <c r="N1060" s="72">
        <f>IF(
                        C1060="INSUMO",
                                        IFERROR(
                                            IF(
                                                INDEX(
                                                    Insumos!C:C,
                                                    MATCH(
                                                        A1060&amp;B1060,
                                                        Insumos!I:I,
                                                        0)
                                                )="Equipamento",
                                                INDEX(
                                                    Insumos!F:F,
                                                    MATCH(
                                                        A1060&amp;B1060,
                                                        Insumos!I:I,
                                                        0)
                                                ),
                                                0
                                            ),
                                            "Não encontrado"),
                                        IFERROR(
                                            INDEX(O:O,
                                                MATCH(
                                                    A1060&amp;B1060,AG:AG,
                                                    0)
                                            ),
                                            "Não encontrado")
                                    )</f>
        <v>5281.28</v>
      </c>
      <c r="O1060" s="72">
        <f>N1060*G1060/1</f>
        <v>0.33800191999999996</v>
      </c>
      <c r="P1060" s="72">
        <f>IF(
                        C1060="INSUMO",
                                        IFERROR(
                                            IF(
                                                INDEX(
                                                    Insumos!C:C,
                                                    MATCH(
                                                        A1060&amp;B1060,
                                                        Insumos!I:I,
                                                        0)
                                                )="Transporte",
                                                INDEX(
                                                    Insumos!F:F,
                                                    MATCH(
                                                        A1060&amp;B1060,
                                                        Insumos!I:I,
                                                        0)
                                                ),
                                                0
                                            ),
                                            "Não encontrado"),
                                        IFERROR(
                                            INDEX(Q:Q,
                                                MATCH(
                                                    A1060&amp;B1060,AG:AG,
                                                    0)
                                            ),
                                            "Não encontrado")
                                    )</f>
        <v>0</v>
      </c>
      <c r="Q1060" s="72">
        <f>P1060*G1060/1</f>
        <v>0</v>
      </c>
      <c r="R1060" s="72">
        <f>IF(
                        C1060="INSUMO",
                                        IFERROR(
                                            IF(
                                                INDEX(
                                                    Insumos!C:C,
                                                    MATCH(
                                                        A1060&amp;B1060,
                                                        Insumos!I:I,
                                                        0)
                                                )="Terceirizados",
                                                INDEX(
                                                    Insumos!F:F,
                                                    MATCH(
                                                        A1060&amp;B1060,
                                                        Insumos!I:I,
                                                        0)
                                                ),
                                                0
                                            ),
                                            "Não encontrado"),
                                        IFERROR(
                                            INDEX(S:S,
                                                MATCH(
                                                    A1060&amp;B1060,AG:AG,
                                                    0)
                                            ),
                                            "Não encontrado")
                                    )</f>
        <v>0</v>
      </c>
      <c r="S1060" s="72">
        <f>R1060*G1060/1</f>
        <v>0</v>
      </c>
      <c r="T1060" s="72">
        <f>IF(
                        C1060="INSUMO",
                                        IFERROR(
                                            IF(
                                                INDEX(
                                                    Insumos!C:C,
                                                    MATCH(
                                                        A1060&amp;B1060,
                                                        Insumos!I:I,
                                                        0)
                                                )="Comissionamento",
                                                INDEX(
                                                    Insumos!F:F,
                                                    MATCH(
                                                        A1060&amp;B1060,
                                                        Insumos!I:I,
                                                        0)
                                                ),
                                                0
                                            ),
                                            "Não encontrado"),
                                        IFERROR(
                                            INDEX(U:U,
                                                MATCH(
                                                    A1060&amp;B1060,AG:AG,
                                                    0)
                                            ),
                                            "Não encontrado")
                                    )</f>
        <v>0</v>
      </c>
      <c r="U1060" s="72">
        <f>T1060*G1060/1</f>
        <v>0</v>
      </c>
      <c r="V1060" s="72">
        <f>IF(
                        C1060="INSUMO",
                                        IFERROR(
                                            IF(
                                                INDEX(
                                                    Insumos!C:C,
                                                    MATCH(
                                                        A1060&amp;B1060,
                                                        Insumos!I:I,
                                                        0)
                                                )="Verba",
                                                INDEX(
                                                    Insumos!F:F,
                                                    MATCH(
                                                        A1060&amp;B1060,
                                                        Insumos!I:I,
                                                        0)
                                                ),
                                                0
                                            ),
                                            "Não encontrado"),
                                        IFERROR(
                                            INDEX(W:W,
                                                MATCH(
                                                    A1060&amp;B1060,AG:AG,
                                                    0)
                                            ),
                                            "Não encontrado")
                                    )</f>
        <v>0</v>
      </c>
      <c r="W1060" s="72">
        <f>V1060*G1060/1</f>
        <v>0</v>
      </c>
      <c r="X1060" s="72">
        <f>IF(
                        C1060="INSUMO",
                                        IFERROR(
                                            IF(
                                                INDEX(
                                                    Insumos!C:C,
                                                    MATCH(
                                                        A1060&amp;B1060,
                                                        Insumos!I:I,
                                                        0)
                                                )="Outro",
                                                INDEX(
                                                    Insumos!F:F,
                                                    MATCH(
                                                        A1060&amp;B1060,
                                                        Insumos!I:I,
                                                        0)
                                                ),
                                                0
                                            ),
                                            "Não encontrado"),
                                        IFERROR(
                                            INDEX(Y:Y,
                                                MATCH(
                                                    A1060&amp;B1060,AG:AG,
                                                    0)
                                            ),
                                            "Não encontrado")
                                    )</f>
        <v>0</v>
      </c>
      <c r="Y1060" s="72">
        <f>X1060*G1060/1</f>
        <v>0</v>
      </c>
      <c r="Z1060" s="72">
        <f>IF(
                            C1060="INSUMO",
                            IFERROR(
                                INDEX(
                                    Insumos!F:F,
                                    MATCH(
                                        A1060&amp;B1060,
                                        Insumos!I:I,
                                        0)
                                ),
                                "Não encontrado"),
                            IFERROR(
                                INDEX(AA:AA,
                                    MATCH(
                                        A1060&amp;B1060,AG:AG,
                                        0)
                                ),
                                "Não encontrado")
                        )</f>
        <v>5281.28</v>
      </c>
      <c r="AA1060" s="72">
        <f>G1060*Z1060</f>
        <v>0.33800191999999996</v>
      </c>
      <c r="AB1060" s="73"/>
      <c r="AC1060" s="73"/>
      <c r="AD1060" s="70" t="s">
        <v>39</v>
      </c>
      <c r="AE1060" s="74"/>
      <c r="AF1060" s="74"/>
    </row>
    <row r="1061" spans="1:33" x14ac:dyDescent="0.25">
      <c r="A1061" s="136" t="s">
        <v>284</v>
      </c>
      <c r="B1061" s="51" t="s">
        <v>38</v>
      </c>
      <c r="C1061" s="52" t="s">
        <v>39</v>
      </c>
      <c r="D1061" s="53" t="s">
        <v>40</v>
      </c>
      <c r="E1061" s="53" t="s">
        <v>285</v>
      </c>
      <c r="F1061" s="54" t="s">
        <v>95</v>
      </c>
      <c r="G1061" s="55"/>
      <c r="H1061" s="56"/>
      <c r="I1061" s="56">
        <f>SUM(I1062:I1064)</f>
        <v>7.5114000000000001</v>
      </c>
      <c r="J1061" s="56"/>
      <c r="K1061" s="56">
        <f>SUM(K1062:K1064)</f>
        <v>2.4815458926999998</v>
      </c>
      <c r="L1061" s="56"/>
      <c r="M1061" s="56">
        <f>SUM(M1062:M1064)</f>
        <v>2.1421938926999999</v>
      </c>
      <c r="N1061" s="56"/>
      <c r="O1061" s="56">
        <f>SUM(O1062:O1064)</f>
        <v>0</v>
      </c>
      <c r="P1061" s="56"/>
      <c r="Q1061" s="56">
        <f>SUM(Q1062:Q1064)</f>
        <v>0</v>
      </c>
      <c r="R1061" s="56"/>
      <c r="S1061" s="56">
        <f>SUM(S1062:S1064)</f>
        <v>0</v>
      </c>
      <c r="T1061" s="56"/>
      <c r="U1061" s="56">
        <f>SUM(U1062:U1064)</f>
        <v>0</v>
      </c>
      <c r="V1061" s="56"/>
      <c r="W1061" s="56">
        <f>SUM(W1062:W1064)</f>
        <v>0</v>
      </c>
      <c r="X1061" s="56"/>
      <c r="Y1061" s="56">
        <f>SUM(Y1062:Y1064)</f>
        <v>0.33935199999999999</v>
      </c>
      <c r="Z1061" s="56"/>
      <c r="AA1061" s="56">
        <f>SUM(AA1062:AA1064)</f>
        <v>9.9929458926999999</v>
      </c>
      <c r="AB1061" s="57" t="s">
        <v>39</v>
      </c>
      <c r="AC1061" s="57"/>
      <c r="AD1061" s="53" t="s">
        <v>39</v>
      </c>
      <c r="AE1061" s="58" t="s">
        <v>39</v>
      </c>
      <c r="AF1061" s="58" t="s">
        <v>348</v>
      </c>
      <c r="AG1061" t="str">
        <f>A1061&amp;B1061&amp;C1061</f>
        <v>92800SINAPI</v>
      </c>
    </row>
    <row r="1062" spans="1:33" x14ac:dyDescent="0.25">
      <c r="A1062" s="137" t="s">
        <v>286</v>
      </c>
      <c r="B1062" s="68" t="s">
        <v>38</v>
      </c>
      <c r="C1062" s="69" t="s">
        <v>86</v>
      </c>
      <c r="D1062" s="70" t="s">
        <v>40</v>
      </c>
      <c r="E1062" s="70" t="s">
        <v>287</v>
      </c>
      <c r="F1062" s="71" t="s">
        <v>90</v>
      </c>
      <c r="G1062" s="71">
        <v>5.8099999999999999E-2</v>
      </c>
      <c r="H1062" s="72">
        <f>IF(
                        C1062="INSUMO",
                                        IFERROR(
                                            IF(
                                                INDEX(
                                                    Insumos!C:C,
                                                    MATCH(
                                                        A1062&amp;B1062,
                                                        Insumos!I:I,
                                                        0)
                                                )="Material",
                                                INDEX(
                                                    Insumos!F:F,
                                                    MATCH(
                                                        A1062&amp;B1062,
                                                        Insumos!I:I,
                                                        0)
                                                ),
                                                0
                                            ),
                                            "Não encontrado"),
                                        IFERROR(
                                            INDEX(I:I,
                                                MATCH(
                                                    A1062&amp;B1062,AG:AG,
                                                    0)
                                            ),
                                            "Não encontrado")
                                    )</f>
        <v>0</v>
      </c>
      <c r="I1062" s="72">
        <f>H1062*G1062/1</f>
        <v>0</v>
      </c>
      <c r="J1062" s="72">
        <f t="shared" ref="J1062:K1064" si="601">T1062 + N1062 + L1062 + X1062 + R1062 + P1062 + V1062</f>
        <v>37.793896000000004</v>
      </c>
      <c r="K1062" s="72">
        <f t="shared" si="601"/>
        <v>2.1958253576</v>
      </c>
      <c r="L1062" s="72">
        <f>IF(
                        C1062="INSUMO",
                                        IFERROR(
                                            IF(
                                                INDEX(
                                                    Insumos!C:C,
                                                    MATCH(
                                                        A1062&amp;B1062,
                                                        Insumos!I:I,
                                                        0)
                                                )="Mao_obra",
                                                INDEX(
                                                    Insumos!F:F,
                                                    MATCH(
                                                        A1062&amp;B1062,
                                                        Insumos!I:I,
                                                        0)
                                                ),
                                                0
                                            ),
                                            "Não encontrado"),
                                        IFERROR(
                                            INDEX(M:M,
                                                MATCH(
                                                    A1062&amp;B1062,AG:AG,
                                                    0)
                                            ),
                                            "Não encontrado")
                                    )</f>
        <v>32.773896000000001</v>
      </c>
      <c r="M1062" s="72">
        <f>L1062*G1062/1</f>
        <v>1.9041633576000001</v>
      </c>
      <c r="N1062" s="72">
        <f>IF(
                        C1062="INSUMO",
                                        IFERROR(
                                            IF(
                                                INDEX(
                                                    Insumos!C:C,
                                                    MATCH(
                                                        A1062&amp;B1062,
                                                        Insumos!I:I,
                                                        0)
                                                )="Equipamento",
                                                INDEX(
                                                    Insumos!F:F,
                                                    MATCH(
                                                        A1062&amp;B1062,
                                                        Insumos!I:I,
                                                        0)
                                                ),
                                                0
                                            ),
                                            "Não encontrado"),
                                        IFERROR(
                                            INDEX(O:O,
                                                MATCH(
                                                    A1062&amp;B1062,AG:AG,
                                                    0)
                                            ),
                                            "Não encontrado")
                                    )</f>
        <v>0</v>
      </c>
      <c r="O1062" s="72">
        <f>N1062*G1062/1</f>
        <v>0</v>
      </c>
      <c r="P1062" s="72">
        <f>IF(
                        C1062="INSUMO",
                                        IFERROR(
                                            IF(
                                                INDEX(
                                                    Insumos!C:C,
                                                    MATCH(
                                                        A1062&amp;B1062,
                                                        Insumos!I:I,
                                                        0)
                                                )="Transporte",
                                                INDEX(
                                                    Insumos!F:F,
                                                    MATCH(
                                                        A1062&amp;B1062,
                                                        Insumos!I:I,
                                                        0)
                                                ),
                                                0
                                            ),
                                            "Não encontrado"),
                                        IFERROR(
                                            INDEX(Q:Q,
                                                MATCH(
                                                    A1062&amp;B1062,AG:AG,
                                                    0)
                                            ),
                                            "Não encontrado")
                                    )</f>
        <v>0</v>
      </c>
      <c r="Q1062" s="72">
        <f>P1062*G1062/1</f>
        <v>0</v>
      </c>
      <c r="R1062" s="72">
        <f>IF(
                        C1062="INSUMO",
                                        IFERROR(
                                            IF(
                                                INDEX(
                                                    Insumos!C:C,
                                                    MATCH(
                                                        A1062&amp;B1062,
                                                        Insumos!I:I,
                                                        0)
                                                )="Terceirizados",
                                                INDEX(
                                                    Insumos!F:F,
                                                    MATCH(
                                                        A1062&amp;B1062,
                                                        Insumos!I:I,
                                                        0)
                                                ),
                                                0
                                            ),
                                            "Não encontrado"),
                                        IFERROR(
                                            INDEX(S:S,
                                                MATCH(
                                                    A1062&amp;B1062,AG:AG,
                                                    0)
                                            ),
                                            "Não encontrado")
                                    )</f>
        <v>0</v>
      </c>
      <c r="S1062" s="72">
        <f>R1062*G1062/1</f>
        <v>0</v>
      </c>
      <c r="T1062" s="72">
        <f>IF(
                        C1062="INSUMO",
                                        IFERROR(
                                            IF(
                                                INDEX(
                                                    Insumos!C:C,
                                                    MATCH(
                                                        A1062&amp;B1062,
                                                        Insumos!I:I,
                                                        0)
                                                )="Comissionamento",
                                                INDEX(
                                                    Insumos!F:F,
                                                    MATCH(
                                                        A1062&amp;B1062,
                                                        Insumos!I:I,
                                                        0)
                                                ),
                                                0
                                            ),
                                            "Não encontrado"),
                                        IFERROR(
                                            INDEX(U:U,
                                                MATCH(
                                                    A1062&amp;B1062,AG:AG,
                                                    0)
                                            ),
                                            "Não encontrado")
                                    )</f>
        <v>0</v>
      </c>
      <c r="U1062" s="72">
        <f>T1062*G1062/1</f>
        <v>0</v>
      </c>
      <c r="V1062" s="72">
        <f>IF(
                        C1062="INSUMO",
                                        IFERROR(
                                            IF(
                                                INDEX(
                                                    Insumos!C:C,
                                                    MATCH(
                                                        A1062&amp;B1062,
                                                        Insumos!I:I,
                                                        0)
                                                )="Verba",
                                                INDEX(
                                                    Insumos!F:F,
                                                    MATCH(
                                                        A1062&amp;B1062,
                                                        Insumos!I:I,
                                                        0)
                                                ),
                                                0
                                            ),
                                            "Não encontrado"),
                                        IFERROR(
                                            INDEX(W:W,
                                                MATCH(
                                                    A1062&amp;B1062,AG:AG,
                                                    0)
                                            ),
                                            "Não encontrado")
                                    )</f>
        <v>0</v>
      </c>
      <c r="W1062" s="72">
        <f>V1062*G1062/1</f>
        <v>0</v>
      </c>
      <c r="X1062" s="72">
        <f>IF(
                        C1062="INSUMO",
                                        IFERROR(
                                            IF(
                                                INDEX(
                                                    Insumos!C:C,
                                                    MATCH(
                                                        A1062&amp;B1062,
                                                        Insumos!I:I,
                                                        0)
                                                )="Outro",
                                                INDEX(
                                                    Insumos!F:F,
                                                    MATCH(
                                                        A1062&amp;B1062,
                                                        Insumos!I:I,
                                                        0)
                                                ),
                                                0
                                            ),
                                            "Não encontrado"),
                                        IFERROR(
                                            INDEX(Y:Y,
                                                MATCH(
                                                    A1062&amp;B1062,AG:AG,
                                                    0)
                                            ),
                                            "Não encontrado")
                                    )</f>
        <v>5.0199999999999996</v>
      </c>
      <c r="Y1062" s="72">
        <f>X1062*G1062/1</f>
        <v>0.29166199999999998</v>
      </c>
      <c r="Z1062" s="72">
        <f>IF(
                            C1062="INSUMO",
                            IFERROR(
                                INDEX(
                                    Insumos!F:F,
                                    MATCH(
                                        A1062&amp;B1062,
                                        Insumos!I:I,
                                        0)
                                ),
                                "Não encontrado"),
                            IFERROR(
                                INDEX(AA:AA,
                                    MATCH(
                                        A1062&amp;B1062,AG:AG,
                                        0)
                                ),
                                "Não encontrado")
                        )</f>
        <v>37.793895999999997</v>
      </c>
      <c r="AA1062" s="72">
        <f>G1062*Z1062</f>
        <v>2.1958253576</v>
      </c>
      <c r="AB1062" s="73"/>
      <c r="AC1062" s="73"/>
      <c r="AD1062" s="70" t="s">
        <v>39</v>
      </c>
      <c r="AE1062" s="74"/>
      <c r="AF1062" s="74"/>
    </row>
    <row r="1063" spans="1:33" x14ac:dyDescent="0.25">
      <c r="A1063" s="138" t="s">
        <v>288</v>
      </c>
      <c r="B1063" s="60" t="s">
        <v>38</v>
      </c>
      <c r="C1063" s="61" t="s">
        <v>86</v>
      </c>
      <c r="D1063" s="62" t="s">
        <v>40</v>
      </c>
      <c r="E1063" s="62" t="s">
        <v>289</v>
      </c>
      <c r="F1063" s="63" t="s">
        <v>90</v>
      </c>
      <c r="G1063" s="63">
        <v>9.4999999999999998E-3</v>
      </c>
      <c r="H1063" s="64">
        <f>IF(
                        C1063="INSUMO",
                                        IFERROR(
                                            IF(
                                                INDEX(
                                                    Insumos!C:C,
                                                    MATCH(
                                                        A1063&amp;B1063,
                                                        Insumos!I:I,
                                                        0)
                                                )="Material",
                                                INDEX(
                                                    Insumos!F:F,
                                                    MATCH(
                                                        A1063&amp;B1063,
                                                        Insumos!I:I,
                                                        0)
                                                ),
                                                0
                                            ),
                                            "Não encontrado"),
                                        IFERROR(
                                            INDEX(I:I,
                                                MATCH(
                                                    A1063&amp;B1063,AG:AG,
                                                    0)
                                            ),
                                            "Não encontrado")
                                    )</f>
        <v>0</v>
      </c>
      <c r="I1063" s="64">
        <f>H1063*G1063/1</f>
        <v>0</v>
      </c>
      <c r="J1063" s="64">
        <f t="shared" si="601"/>
        <v>30.0758458</v>
      </c>
      <c r="K1063" s="64">
        <f t="shared" si="601"/>
        <v>0.28572053510000001</v>
      </c>
      <c r="L1063" s="64">
        <f>IF(
                        C1063="INSUMO",
                                        IFERROR(
                                            IF(
                                                INDEX(
                                                    Insumos!C:C,
                                                    MATCH(
                                                        A1063&amp;B1063,
                                                        Insumos!I:I,
                                                        0)
                                                )="Mao_obra",
                                                INDEX(
                                                    Insumos!F:F,
                                                    MATCH(
                                                        A1063&amp;B1063,
                                                        Insumos!I:I,
                                                        0)
                                                ),
                                                0
                                            ),
                                            "Não encontrado"),
                                        IFERROR(
                                            INDEX(M:M,
                                                MATCH(
                                                    A1063&amp;B1063,AG:AG,
                                                    0)
                                            ),
                                            "Não encontrado")
                                    )</f>
        <v>25.0558458</v>
      </c>
      <c r="M1063" s="64">
        <f>L1063*G1063/1</f>
        <v>0.2380305351</v>
      </c>
      <c r="N1063" s="64">
        <f>IF(
                        C1063="INSUMO",
                                        IFERROR(
                                            IF(
                                                INDEX(
                                                    Insumos!C:C,
                                                    MATCH(
                                                        A1063&amp;B1063,
                                                        Insumos!I:I,
                                                        0)
                                                )="Equipamento",
                                                INDEX(
                                                    Insumos!F:F,
                                                    MATCH(
                                                        A1063&amp;B1063,
                                                        Insumos!I:I,
                                                        0)
                                                ),
                                                0
                                            ),
                                            "Não encontrado"),
                                        IFERROR(
                                            INDEX(O:O,
                                                MATCH(
                                                    A1063&amp;B1063,AG:AG,
                                                    0)
                                            ),
                                            "Não encontrado")
                                    )</f>
        <v>0</v>
      </c>
      <c r="O1063" s="64">
        <f>N1063*G1063/1</f>
        <v>0</v>
      </c>
      <c r="P1063" s="64">
        <f>IF(
                        C1063="INSUMO",
                                        IFERROR(
                                            IF(
                                                INDEX(
                                                    Insumos!C:C,
                                                    MATCH(
                                                        A1063&amp;B1063,
                                                        Insumos!I:I,
                                                        0)
                                                )="Transporte",
                                                INDEX(
                                                    Insumos!F:F,
                                                    MATCH(
                                                        A1063&amp;B1063,
                                                        Insumos!I:I,
                                                        0)
                                                ),
                                                0
                                            ),
                                            "Não encontrado"),
                                        IFERROR(
                                            INDEX(Q:Q,
                                                MATCH(
                                                    A1063&amp;B1063,AG:AG,
                                                    0)
                                            ),
                                            "Não encontrado")
                                    )</f>
        <v>0</v>
      </c>
      <c r="Q1063" s="64">
        <f>P1063*G1063/1</f>
        <v>0</v>
      </c>
      <c r="R1063" s="64">
        <f>IF(
                        C1063="INSUMO",
                                        IFERROR(
                                            IF(
                                                INDEX(
                                                    Insumos!C:C,
                                                    MATCH(
                                                        A1063&amp;B1063,
                                                        Insumos!I:I,
                                                        0)
                                                )="Terceirizados",
                                                INDEX(
                                                    Insumos!F:F,
                                                    MATCH(
                                                        A1063&amp;B1063,
                                                        Insumos!I:I,
                                                        0)
                                                ),
                                                0
                                            ),
                                            "Não encontrado"),
                                        IFERROR(
                                            INDEX(S:S,
                                                MATCH(
                                                    A1063&amp;B1063,AG:AG,
                                                    0)
                                            ),
                                            "Não encontrado")
                                    )</f>
        <v>0</v>
      </c>
      <c r="S1063" s="64">
        <f>R1063*G1063/1</f>
        <v>0</v>
      </c>
      <c r="T1063" s="64">
        <f>IF(
                        C1063="INSUMO",
                                        IFERROR(
                                            IF(
                                                INDEX(
                                                    Insumos!C:C,
                                                    MATCH(
                                                        A1063&amp;B1063,
                                                        Insumos!I:I,
                                                        0)
                                                )="Comissionamento",
                                                INDEX(
                                                    Insumos!F:F,
                                                    MATCH(
                                                        A1063&amp;B1063,
                                                        Insumos!I:I,
                                                        0)
                                                ),
                                                0
                                            ),
                                            "Não encontrado"),
                                        IFERROR(
                                            INDEX(U:U,
                                                MATCH(
                                                    A1063&amp;B1063,AG:AG,
                                                    0)
                                            ),
                                            "Não encontrado")
                                    )</f>
        <v>0</v>
      </c>
      <c r="U1063" s="64">
        <f>T1063*G1063/1</f>
        <v>0</v>
      </c>
      <c r="V1063" s="64">
        <f>IF(
                        C1063="INSUMO",
                                        IFERROR(
                                            IF(
                                                INDEX(
                                                    Insumos!C:C,
                                                    MATCH(
                                                        A1063&amp;B1063,
                                                        Insumos!I:I,
                                                        0)
                                                )="Verba",
                                                INDEX(
                                                    Insumos!F:F,
                                                    MATCH(
                                                        A1063&amp;B1063,
                                                        Insumos!I:I,
                                                        0)
                                                ),
                                                0
                                            ),
                                            "Não encontrado"),
                                        IFERROR(
                                            INDEX(W:W,
                                                MATCH(
                                                    A1063&amp;B1063,AG:AG,
                                                    0)
                                            ),
                                            "Não encontrado")
                                    )</f>
        <v>0</v>
      </c>
      <c r="W1063" s="64">
        <f>V1063*G1063/1</f>
        <v>0</v>
      </c>
      <c r="X1063" s="64">
        <f>IF(
                        C1063="INSUMO",
                                        IFERROR(
                                            IF(
                                                INDEX(
                                                    Insumos!C:C,
                                                    MATCH(
                                                        A1063&amp;B1063,
                                                        Insumos!I:I,
                                                        0)
                                                )="Outro",
                                                INDEX(
                                                    Insumos!F:F,
                                                    MATCH(
                                                        A1063&amp;B1063,
                                                        Insumos!I:I,
                                                        0)
                                                ),
                                                0
                                            ),
                                            "Não encontrado"),
                                        IFERROR(
                                            INDEX(Y:Y,
                                                MATCH(
                                                    A1063&amp;B1063,AG:AG,
                                                    0)
                                            ),
                                            "Não encontrado")
                                    )</f>
        <v>5.0199999999999996</v>
      </c>
      <c r="Y1063" s="64">
        <f>X1063*G1063/1</f>
        <v>4.7689999999999996E-2</v>
      </c>
      <c r="Z1063" s="64">
        <f>IF(
                            C1063="INSUMO",
                            IFERROR(
                                INDEX(
                                    Insumos!F:F,
                                    MATCH(
                                        A1063&amp;B1063,
                                        Insumos!I:I,
                                        0)
                                ),
                                "Não encontrado"),
                            IFERROR(
                                INDEX(AA:AA,
                                    MATCH(
                                        A1063&amp;B1063,AG:AG,
                                        0)
                                ),
                                "Não encontrado")
                        )</f>
        <v>30.0758458</v>
      </c>
      <c r="AA1063" s="64">
        <f>G1063*Z1063</f>
        <v>0.28572053510000001</v>
      </c>
      <c r="AB1063" s="65"/>
      <c r="AC1063" s="65"/>
      <c r="AD1063" s="62" t="s">
        <v>39</v>
      </c>
      <c r="AE1063" s="66"/>
      <c r="AF1063" s="66"/>
    </row>
    <row r="1064" spans="1:33" x14ac:dyDescent="0.25">
      <c r="A1064" s="137" t="s">
        <v>1002</v>
      </c>
      <c r="B1064" s="68" t="s">
        <v>38</v>
      </c>
      <c r="C1064" s="69" t="s">
        <v>45</v>
      </c>
      <c r="D1064" s="70" t="s">
        <v>40</v>
      </c>
      <c r="E1064" s="70" t="s">
        <v>1003</v>
      </c>
      <c r="F1064" s="71" t="s">
        <v>95</v>
      </c>
      <c r="G1064" s="71">
        <v>1.07</v>
      </c>
      <c r="H1064" s="72">
        <f>IF(
                        C1064="INSUMO",
                                        IFERROR(
                                            IF(
                                                INDEX(
                                                    Insumos!C:C,
                                                    MATCH(
                                                        A1064&amp;B1064,
                                                        Insumos!I:I,
                                                        0)
                                                )="Material",
                                                INDEX(
                                                    Insumos!F:F,
                                                    MATCH(
                                                        A1064&amp;B1064,
                                                        Insumos!I:I,
                                                        0)
                                                ),
                                                0
                                            ),
                                            "Não encontrado"),
                                        IFERROR(
                                            INDEX(I:I,
                                                MATCH(
                                                    A1064&amp;B1064,AG:AG,
                                                    0)
                                            ),
                                            "Não encontrado")
                                    )</f>
        <v>7.02</v>
      </c>
      <c r="I1064" s="72">
        <f>H1064*G1064/1</f>
        <v>7.5114000000000001</v>
      </c>
      <c r="J1064" s="72">
        <f t="shared" si="601"/>
        <v>0</v>
      </c>
      <c r="K1064" s="72">
        <f t="shared" si="601"/>
        <v>0</v>
      </c>
      <c r="L1064" s="72">
        <f>IF(
                        C1064="INSUMO",
                                        IFERROR(
                                            IF(
                                                INDEX(
                                                    Insumos!C:C,
                                                    MATCH(
                                                        A1064&amp;B1064,
                                                        Insumos!I:I,
                                                        0)
                                                )="Mao_obra",
                                                INDEX(
                                                    Insumos!F:F,
                                                    MATCH(
                                                        A1064&amp;B1064,
                                                        Insumos!I:I,
                                                        0)
                                                ),
                                                0
                                            ),
                                            "Não encontrado"),
                                        IFERROR(
                                            INDEX(M:M,
                                                MATCH(
                                                    A1064&amp;B1064,AG:AG,
                                                    0)
                                            ),
                                            "Não encontrado")
                                    )</f>
        <v>0</v>
      </c>
      <c r="M1064" s="72">
        <f>L1064*G1064/1</f>
        <v>0</v>
      </c>
      <c r="N1064" s="72">
        <f>IF(
                        C1064="INSUMO",
                                        IFERROR(
                                            IF(
                                                INDEX(
                                                    Insumos!C:C,
                                                    MATCH(
                                                        A1064&amp;B1064,
                                                        Insumos!I:I,
                                                        0)
                                                )="Equipamento",
                                                INDEX(
                                                    Insumos!F:F,
                                                    MATCH(
                                                        A1064&amp;B1064,
                                                        Insumos!I:I,
                                                        0)
                                                ),
                                                0
                                            ),
                                            "Não encontrado"),
                                        IFERROR(
                                            INDEX(O:O,
                                                MATCH(
                                                    A1064&amp;B1064,AG:AG,
                                                    0)
                                            ),
                                            "Não encontrado")
                                    )</f>
        <v>0</v>
      </c>
      <c r="O1064" s="72">
        <f>N1064*G1064/1</f>
        <v>0</v>
      </c>
      <c r="P1064" s="72">
        <f>IF(
                        C1064="INSUMO",
                                        IFERROR(
                                            IF(
                                                INDEX(
                                                    Insumos!C:C,
                                                    MATCH(
                                                        A1064&amp;B1064,
                                                        Insumos!I:I,
                                                        0)
                                                )="Transporte",
                                                INDEX(
                                                    Insumos!F:F,
                                                    MATCH(
                                                        A1064&amp;B1064,
                                                        Insumos!I:I,
                                                        0)
                                                ),
                                                0
                                            ),
                                            "Não encontrado"),
                                        IFERROR(
                                            INDEX(Q:Q,
                                                MATCH(
                                                    A1064&amp;B1064,AG:AG,
                                                    0)
                                            ),
                                            "Não encontrado")
                                    )</f>
        <v>0</v>
      </c>
      <c r="Q1064" s="72">
        <f>P1064*G1064/1</f>
        <v>0</v>
      </c>
      <c r="R1064" s="72">
        <f>IF(
                        C1064="INSUMO",
                                        IFERROR(
                                            IF(
                                                INDEX(
                                                    Insumos!C:C,
                                                    MATCH(
                                                        A1064&amp;B1064,
                                                        Insumos!I:I,
                                                        0)
                                                )="Terceirizados",
                                                INDEX(
                                                    Insumos!F:F,
                                                    MATCH(
                                                        A1064&amp;B1064,
                                                        Insumos!I:I,
                                                        0)
                                                ),
                                                0
                                            ),
                                            "Não encontrado"),
                                        IFERROR(
                                            INDEX(S:S,
                                                MATCH(
                                                    A1064&amp;B1064,AG:AG,
                                                    0)
                                            ),
                                            "Não encontrado")
                                    )</f>
        <v>0</v>
      </c>
      <c r="S1064" s="72">
        <f>R1064*G1064/1</f>
        <v>0</v>
      </c>
      <c r="T1064" s="72">
        <f>IF(
                        C1064="INSUMO",
                                        IFERROR(
                                            IF(
                                                INDEX(
                                                    Insumos!C:C,
                                                    MATCH(
                                                        A1064&amp;B1064,
                                                        Insumos!I:I,
                                                        0)
                                                )="Comissionamento",
                                                INDEX(
                                                    Insumos!F:F,
                                                    MATCH(
                                                        A1064&amp;B1064,
                                                        Insumos!I:I,
                                                        0)
                                                ),
                                                0
                                            ),
                                            "Não encontrado"),
                                        IFERROR(
                                            INDEX(U:U,
                                                MATCH(
                                                    A1064&amp;B1064,AG:AG,
                                                    0)
                                            ),
                                            "Não encontrado")
                                    )</f>
        <v>0</v>
      </c>
      <c r="U1064" s="72">
        <f>T1064*G1064/1</f>
        <v>0</v>
      </c>
      <c r="V1064" s="72">
        <f>IF(
                        C1064="INSUMO",
                                        IFERROR(
                                            IF(
                                                INDEX(
                                                    Insumos!C:C,
                                                    MATCH(
                                                        A1064&amp;B1064,
                                                        Insumos!I:I,
                                                        0)
                                                )="Verba",
                                                INDEX(
                                                    Insumos!F:F,
                                                    MATCH(
                                                        A1064&amp;B1064,
                                                        Insumos!I:I,
                                                        0)
                                                ),
                                                0
                                            ),
                                            "Não encontrado"),
                                        IFERROR(
                                            INDEX(W:W,
                                                MATCH(
                                                    A1064&amp;B1064,AG:AG,
                                                    0)
                                            ),
                                            "Não encontrado")
                                    )</f>
        <v>0</v>
      </c>
      <c r="W1064" s="72">
        <f>V1064*G1064/1</f>
        <v>0</v>
      </c>
      <c r="X1064" s="72">
        <f>IF(
                        C1064="INSUMO",
                                        IFERROR(
                                            IF(
                                                INDEX(
                                                    Insumos!C:C,
                                                    MATCH(
                                                        A1064&amp;B1064,
                                                        Insumos!I:I,
                                                        0)
                                                )="Outro",
                                                INDEX(
                                                    Insumos!F:F,
                                                    MATCH(
                                                        A1064&amp;B1064,
                                                        Insumos!I:I,
                                                        0)
                                                ),
                                                0
                                            ),
                                            "Não encontrado"),
                                        IFERROR(
                                            INDEX(Y:Y,
                                                MATCH(
                                                    A1064&amp;B1064,AG:AG,
                                                    0)
                                            ),
                                            "Não encontrado")
                                    )</f>
        <v>0</v>
      </c>
      <c r="Y1064" s="72">
        <f>X1064*G1064/1</f>
        <v>0</v>
      </c>
      <c r="Z1064" s="72">
        <f>IF(
                            C1064="INSUMO",
                            IFERROR(
                                INDEX(
                                    Insumos!F:F,
                                    MATCH(
                                        A1064&amp;B1064,
                                        Insumos!I:I,
                                        0)
                                ),
                                "Não encontrado"),
                            IFERROR(
                                INDEX(AA:AA,
                                    MATCH(
                                        A1064&amp;B1064,AG:AG,
                                        0)
                                ),
                                "Não encontrado")
                        )</f>
        <v>7.02</v>
      </c>
      <c r="AA1064" s="72">
        <f>G1064*Z1064</f>
        <v>7.5114000000000001</v>
      </c>
      <c r="AB1064" s="73"/>
      <c r="AC1064" s="73"/>
      <c r="AD1064" s="70" t="s">
        <v>39</v>
      </c>
      <c r="AE1064" s="74"/>
      <c r="AF1064" s="74"/>
    </row>
    <row r="1065" spans="1:33" x14ac:dyDescent="0.25">
      <c r="A1065" s="136" t="s">
        <v>286</v>
      </c>
      <c r="B1065" s="51" t="s">
        <v>38</v>
      </c>
      <c r="C1065" s="52" t="s">
        <v>39</v>
      </c>
      <c r="D1065" s="53" t="s">
        <v>40</v>
      </c>
      <c r="E1065" s="53" t="s">
        <v>287</v>
      </c>
      <c r="F1065" s="54" t="s">
        <v>90</v>
      </c>
      <c r="G1065" s="55"/>
      <c r="H1065" s="56"/>
      <c r="I1065" s="56">
        <f>SUM(I1066:I1073)</f>
        <v>0</v>
      </c>
      <c r="J1065" s="56"/>
      <c r="K1065" s="56">
        <f>SUM(K1066:K1073)</f>
        <v>37.793895999999997</v>
      </c>
      <c r="L1065" s="56"/>
      <c r="M1065" s="56">
        <f>SUM(M1066:M1073)</f>
        <v>32.773896000000001</v>
      </c>
      <c r="N1065" s="56"/>
      <c r="O1065" s="56">
        <f>SUM(O1066:O1073)</f>
        <v>0</v>
      </c>
      <c r="P1065" s="56"/>
      <c r="Q1065" s="56">
        <f>SUM(Q1066:Q1073)</f>
        <v>0</v>
      </c>
      <c r="R1065" s="56"/>
      <c r="S1065" s="56">
        <f>SUM(S1066:S1073)</f>
        <v>0</v>
      </c>
      <c r="T1065" s="56"/>
      <c r="U1065" s="56">
        <f>SUM(U1066:U1073)</f>
        <v>0</v>
      </c>
      <c r="V1065" s="56"/>
      <c r="W1065" s="56">
        <f>SUM(W1066:W1073)</f>
        <v>0</v>
      </c>
      <c r="X1065" s="56"/>
      <c r="Y1065" s="56">
        <f>SUM(Y1066:Y1073)</f>
        <v>5.0199999999999996</v>
      </c>
      <c r="Z1065" s="56"/>
      <c r="AA1065" s="56">
        <f>SUM(AA1066:AA1073)</f>
        <v>37.793895999999997</v>
      </c>
      <c r="AB1065" s="57" t="s">
        <v>39</v>
      </c>
      <c r="AC1065" s="57"/>
      <c r="AD1065" s="53" t="s">
        <v>39</v>
      </c>
      <c r="AE1065" s="58" t="s">
        <v>39</v>
      </c>
      <c r="AF1065" s="58" t="s">
        <v>43</v>
      </c>
      <c r="AG1065" t="str">
        <f>A1065&amp;B1065&amp;C1065</f>
        <v>88245SINAPI</v>
      </c>
    </row>
    <row r="1066" spans="1:33" x14ac:dyDescent="0.25">
      <c r="A1066" s="137" t="s">
        <v>1004</v>
      </c>
      <c r="B1066" s="68" t="s">
        <v>38</v>
      </c>
      <c r="C1066" s="69" t="s">
        <v>86</v>
      </c>
      <c r="D1066" s="70" t="s">
        <v>40</v>
      </c>
      <c r="E1066" s="70" t="s">
        <v>1005</v>
      </c>
      <c r="F1066" s="71" t="s">
        <v>90</v>
      </c>
      <c r="G1066" s="71">
        <v>1</v>
      </c>
      <c r="H1066" s="72">
        <f>IF(
                        C1066="INSUMO",
                                        IFERROR(
                                            IF(
                                                INDEX(
                                                    Insumos!C:C,
                                                    MATCH(
                                                        A1066&amp;B1066,
                                                        Insumos!I:I,
                                                        0)
                                                )="Material",
                                                INDEX(
                                                    Insumos!F:F,
                                                    MATCH(
                                                        A1066&amp;B1066,
                                                        Insumos!I:I,
                                                        0)
                                                ),
                                                0
                                            ),
                                            "Não encontrado"),
                                        IFERROR(
                                            INDEX(I:I,
                                                MATCH(
                                                    A1066&amp;B1066,AG:AG,
                                                    0)
                                            ),
                                            "Não encontrado")
                                    )</f>
        <v>0</v>
      </c>
      <c r="I1066" s="72">
        <f t="shared" ref="I1066:I1073" si="602">H1066*G1066/1</f>
        <v>0</v>
      </c>
      <c r="J1066" s="72">
        <f t="shared" ref="J1066:K1073" si="603">T1066 + N1066 + L1066 + X1066 + R1066 + P1066 + V1066</f>
        <v>0.37389600000000001</v>
      </c>
      <c r="K1066" s="72">
        <f t="shared" si="603"/>
        <v>0.37389600000000001</v>
      </c>
      <c r="L1066" s="72">
        <f>IF(
                        C1066="INSUMO",
                                        IFERROR(
                                            IF(
                                                INDEX(
                                                    Insumos!C:C,
                                                    MATCH(
                                                        A1066&amp;B1066,
                                                        Insumos!I:I,
                                                        0)
                                                )="Mao_obra",
                                                INDEX(
                                                    Insumos!F:F,
                                                    MATCH(
                                                        A1066&amp;B1066,
                                                        Insumos!I:I,
                                                        0)
                                                ),
                                                0
                                            ),
                                            "Não encontrado"),
                                        IFERROR(
                                            INDEX(M:M,
                                                MATCH(
                                                    A1066&amp;B1066,AG:AG,
                                                    0)
                                            ),
                                            "Não encontrado")
                                    )</f>
        <v>0.37389600000000001</v>
      </c>
      <c r="M1066" s="72">
        <f t="shared" ref="M1066:M1073" si="604">L1066*G1066/1</f>
        <v>0.37389600000000001</v>
      </c>
      <c r="N1066" s="72">
        <f>IF(
                        C1066="INSUMO",
                                        IFERROR(
                                            IF(
                                                INDEX(
                                                    Insumos!C:C,
                                                    MATCH(
                                                        A1066&amp;B1066,
                                                        Insumos!I:I,
                                                        0)
                                                )="Equipamento",
                                                INDEX(
                                                    Insumos!F:F,
                                                    MATCH(
                                                        A1066&amp;B1066,
                                                        Insumos!I:I,
                                                        0)
                                                ),
                                                0
                                            ),
                                            "Não encontrado"),
                                        IFERROR(
                                            INDEX(O:O,
                                                MATCH(
                                                    A1066&amp;B1066,AG:AG,
                                                    0)
                                            ),
                                            "Não encontrado")
                                    )</f>
        <v>0</v>
      </c>
      <c r="O1066" s="72">
        <f t="shared" ref="O1066:O1073" si="605">N1066*G1066/1</f>
        <v>0</v>
      </c>
      <c r="P1066" s="72">
        <f>IF(
                        C1066="INSUMO",
                                        IFERROR(
                                            IF(
                                                INDEX(
                                                    Insumos!C:C,
                                                    MATCH(
                                                        A1066&amp;B1066,
                                                        Insumos!I:I,
                                                        0)
                                                )="Transporte",
                                                INDEX(
                                                    Insumos!F:F,
                                                    MATCH(
                                                        A1066&amp;B1066,
                                                        Insumos!I:I,
                                                        0)
                                                ),
                                                0
                                            ),
                                            "Não encontrado"),
                                        IFERROR(
                                            INDEX(Q:Q,
                                                MATCH(
                                                    A1066&amp;B1066,AG:AG,
                                                    0)
                                            ),
                                            "Não encontrado")
                                    )</f>
        <v>0</v>
      </c>
      <c r="Q1066" s="72">
        <f t="shared" ref="Q1066:Q1073" si="606">P1066*G1066/1</f>
        <v>0</v>
      </c>
      <c r="R1066" s="72">
        <f>IF(
                        C1066="INSUMO",
                                        IFERROR(
                                            IF(
                                                INDEX(
                                                    Insumos!C:C,
                                                    MATCH(
                                                        A1066&amp;B1066,
                                                        Insumos!I:I,
                                                        0)
                                                )="Terceirizados",
                                                INDEX(
                                                    Insumos!F:F,
                                                    MATCH(
                                                        A1066&amp;B1066,
                                                        Insumos!I:I,
                                                        0)
                                                ),
                                                0
                                            ),
                                            "Não encontrado"),
                                        IFERROR(
                                            INDEX(S:S,
                                                MATCH(
                                                    A1066&amp;B1066,AG:AG,
                                                    0)
                                            ),
                                            "Não encontrado")
                                    )</f>
        <v>0</v>
      </c>
      <c r="S1066" s="72">
        <f t="shared" ref="S1066:S1073" si="607">R1066*G1066/1</f>
        <v>0</v>
      </c>
      <c r="T1066" s="72">
        <f>IF(
                        C1066="INSUMO",
                                        IFERROR(
                                            IF(
                                                INDEX(
                                                    Insumos!C:C,
                                                    MATCH(
                                                        A1066&amp;B1066,
                                                        Insumos!I:I,
                                                        0)
                                                )="Comissionamento",
                                                INDEX(
                                                    Insumos!F:F,
                                                    MATCH(
                                                        A1066&amp;B1066,
                                                        Insumos!I:I,
                                                        0)
                                                ),
                                                0
                                            ),
                                            "Não encontrado"),
                                        IFERROR(
                                            INDEX(U:U,
                                                MATCH(
                                                    A1066&amp;B1066,AG:AG,
                                                    0)
                                            ),
                                            "Não encontrado")
                                    )</f>
        <v>0</v>
      </c>
      <c r="U1066" s="72">
        <f t="shared" ref="U1066:U1073" si="608">T1066*G1066/1</f>
        <v>0</v>
      </c>
      <c r="V1066" s="72">
        <f>IF(
                        C1066="INSUMO",
                                        IFERROR(
                                            IF(
                                                INDEX(
                                                    Insumos!C:C,
                                                    MATCH(
                                                        A1066&amp;B1066,
                                                        Insumos!I:I,
                                                        0)
                                                )="Verba",
                                                INDEX(
                                                    Insumos!F:F,
                                                    MATCH(
                                                        A1066&amp;B1066,
                                                        Insumos!I:I,
                                                        0)
                                                ),
                                                0
                                            ),
                                            "Não encontrado"),
                                        IFERROR(
                                            INDEX(W:W,
                                                MATCH(
                                                    A1066&amp;B1066,AG:AG,
                                                    0)
                                            ),
                                            "Não encontrado")
                                    )</f>
        <v>0</v>
      </c>
      <c r="W1066" s="72">
        <f t="shared" ref="W1066:W1073" si="609">V1066*G1066/1</f>
        <v>0</v>
      </c>
      <c r="X1066" s="72">
        <f>IF(
                        C1066="INSUMO",
                                        IFERROR(
                                            IF(
                                                INDEX(
                                                    Insumos!C:C,
                                                    MATCH(
                                                        A1066&amp;B1066,
                                                        Insumos!I:I,
                                                        0)
                                                )="Outro",
                                                INDEX(
                                                    Insumos!F:F,
                                                    MATCH(
                                                        A1066&amp;B1066,
                                                        Insumos!I:I,
                                                        0)
                                                ),
                                                0
                                            ),
                                            "Não encontrado"),
                                        IFERROR(
                                            INDEX(Y:Y,
                                                MATCH(
                                                    A1066&amp;B1066,AG:AG,
                                                    0)
                                            ),
                                            "Não encontrado")
                                    )</f>
        <v>0</v>
      </c>
      <c r="Y1066" s="72">
        <f t="shared" ref="Y1066:Y1073" si="610">X1066*G1066/1</f>
        <v>0</v>
      </c>
      <c r="Z1066" s="72">
        <f>IF(
                            C1066="INSUMO",
                            IFERROR(
                                INDEX(
                                    Insumos!F:F,
                                    MATCH(
                                        A1066&amp;B1066,
                                        Insumos!I:I,
                                        0)
                                ),
                                "Não encontrado"),
                            IFERROR(
                                INDEX(AA:AA,
                                    MATCH(
                                        A1066&amp;B1066,AG:AG,
                                        0)
                                ),
                                "Não encontrado")
                        )</f>
        <v>0.37389600000000001</v>
      </c>
      <c r="AA1066" s="72">
        <f t="shared" ref="AA1066:AA1073" si="611">G1066*Z1066</f>
        <v>0.37389600000000001</v>
      </c>
      <c r="AB1066" s="73"/>
      <c r="AC1066" s="73"/>
      <c r="AD1066" s="70" t="s">
        <v>39</v>
      </c>
      <c r="AE1066" s="74"/>
      <c r="AF1066" s="74"/>
    </row>
    <row r="1067" spans="1:33" x14ac:dyDescent="0.25">
      <c r="A1067" s="138" t="s">
        <v>863</v>
      </c>
      <c r="B1067" s="60" t="s">
        <v>38</v>
      </c>
      <c r="C1067" s="61" t="s">
        <v>45</v>
      </c>
      <c r="D1067" s="62" t="s">
        <v>40</v>
      </c>
      <c r="E1067" s="62" t="s">
        <v>864</v>
      </c>
      <c r="F1067" s="63" t="s">
        <v>90</v>
      </c>
      <c r="G1067" s="63">
        <v>1</v>
      </c>
      <c r="H1067" s="64">
        <f>IF(
                        C1067="INSUMO",
                                        IFERROR(
                                            IF(
                                                INDEX(
                                                    Insumos!C:C,
                                                    MATCH(
                                                        A1067&amp;B1067,
                                                        Insumos!I:I,
                                                        0)
                                                )="Material",
                                                INDEX(
                                                    Insumos!F:F,
                                                    MATCH(
                                                        A1067&amp;B1067,
                                                        Insumos!I:I,
                                                        0)
                                                ),
                                                0
                                            ),
                                            "Não encontrado"),
                                        IFERROR(
                                            INDEX(I:I,
                                                MATCH(
                                                    A1067&amp;B1067,AG:AG,
                                                    0)
                                            ),
                                            "Não encontrado")
                                    )</f>
        <v>0</v>
      </c>
      <c r="I1067" s="64">
        <f t="shared" si="602"/>
        <v>0</v>
      </c>
      <c r="J1067" s="64">
        <f t="shared" si="603"/>
        <v>1.55</v>
      </c>
      <c r="K1067" s="64">
        <f t="shared" si="603"/>
        <v>1.55</v>
      </c>
      <c r="L1067" s="64">
        <f>IF(
                        C1067="INSUMO",
                                        IFERROR(
                                            IF(
                                                INDEX(
                                                    Insumos!C:C,
                                                    MATCH(
                                                        A1067&amp;B1067,
                                                        Insumos!I:I,
                                                        0)
                                                )="Mao_obra",
                                                INDEX(
                                                    Insumos!F:F,
                                                    MATCH(
                                                        A1067&amp;B1067,
                                                        Insumos!I:I,
                                                        0)
                                                ),
                                                0
                                            ),
                                            "Não encontrado"),
                                        IFERROR(
                                            INDEX(M:M,
                                                MATCH(
                                                    A1067&amp;B1067,AG:AG,
                                                    0)
                                            ),
                                            "Não encontrado")
                                    )</f>
        <v>0</v>
      </c>
      <c r="M1067" s="64">
        <f t="shared" si="604"/>
        <v>0</v>
      </c>
      <c r="N1067" s="64">
        <f>IF(
                        C1067="INSUMO",
                                        IFERROR(
                                            IF(
                                                INDEX(
                                                    Insumos!C:C,
                                                    MATCH(
                                                        A1067&amp;B1067,
                                                        Insumos!I:I,
                                                        0)
                                                )="Equipamento",
                                                INDEX(
                                                    Insumos!F:F,
                                                    MATCH(
                                                        A1067&amp;B1067,
                                                        Insumos!I:I,
                                                        0)
                                                ),
                                                0
                                            ),
                                            "Não encontrado"),
                                        IFERROR(
                                            INDEX(O:O,
                                                MATCH(
                                                    A1067&amp;B1067,AG:AG,
                                                    0)
                                            ),
                                            "Não encontrado")
                                    )</f>
        <v>0</v>
      </c>
      <c r="O1067" s="64">
        <f t="shared" si="605"/>
        <v>0</v>
      </c>
      <c r="P1067" s="64">
        <f>IF(
                        C1067="INSUMO",
                                        IFERROR(
                                            IF(
                                                INDEX(
                                                    Insumos!C:C,
                                                    MATCH(
                                                        A1067&amp;B1067,
                                                        Insumos!I:I,
                                                        0)
                                                )="Transporte",
                                                INDEX(
                                                    Insumos!F:F,
                                                    MATCH(
                                                        A1067&amp;B1067,
                                                        Insumos!I:I,
                                                        0)
                                                ),
                                                0
                                            ),
                                            "Não encontrado"),
                                        IFERROR(
                                            INDEX(Q:Q,
                                                MATCH(
                                                    A1067&amp;B1067,AG:AG,
                                                    0)
                                            ),
                                            "Não encontrado")
                                    )</f>
        <v>0</v>
      </c>
      <c r="Q1067" s="64">
        <f t="shared" si="606"/>
        <v>0</v>
      </c>
      <c r="R1067" s="64">
        <f>IF(
                        C1067="INSUMO",
                                        IFERROR(
                                            IF(
                                                INDEX(
                                                    Insumos!C:C,
                                                    MATCH(
                                                        A1067&amp;B1067,
                                                        Insumos!I:I,
                                                        0)
                                                )="Terceirizados",
                                                INDEX(
                                                    Insumos!F:F,
                                                    MATCH(
                                                        A1067&amp;B1067,
                                                        Insumos!I:I,
                                                        0)
                                                ),
                                                0
                                            ),
                                            "Não encontrado"),
                                        IFERROR(
                                            INDEX(S:S,
                                                MATCH(
                                                    A1067&amp;B1067,AG:AG,
                                                    0)
                                            ),
                                            "Não encontrado")
                                    )</f>
        <v>0</v>
      </c>
      <c r="S1067" s="64">
        <f t="shared" si="607"/>
        <v>0</v>
      </c>
      <c r="T1067" s="64">
        <f>IF(
                        C1067="INSUMO",
                                        IFERROR(
                                            IF(
                                                INDEX(
                                                    Insumos!C:C,
                                                    MATCH(
                                                        A1067&amp;B1067,
                                                        Insumos!I:I,
                                                        0)
                                                )="Comissionamento",
                                                INDEX(
                                                    Insumos!F:F,
                                                    MATCH(
                                                        A1067&amp;B1067,
                                                        Insumos!I:I,
                                                        0)
                                                ),
                                                0
                                            ),
                                            "Não encontrado"),
                                        IFERROR(
                                            INDEX(U:U,
                                                MATCH(
                                                    A1067&amp;B1067,AG:AG,
                                                    0)
                                            ),
                                            "Não encontrado")
                                    )</f>
        <v>0</v>
      </c>
      <c r="U1067" s="64">
        <f t="shared" si="608"/>
        <v>0</v>
      </c>
      <c r="V1067" s="64">
        <f>IF(
                        C1067="INSUMO",
                                        IFERROR(
                                            IF(
                                                INDEX(
                                                    Insumos!C:C,
                                                    MATCH(
                                                        A1067&amp;B1067,
                                                        Insumos!I:I,
                                                        0)
                                                )="Verba",
                                                INDEX(
                                                    Insumos!F:F,
                                                    MATCH(
                                                        A1067&amp;B1067,
                                                        Insumos!I:I,
                                                        0)
                                                ),
                                                0
                                            ),
                                            "Não encontrado"),
                                        IFERROR(
                                            INDEX(W:W,
                                                MATCH(
                                                    A1067&amp;B1067,AG:AG,
                                                    0)
                                            ),
                                            "Não encontrado")
                                    )</f>
        <v>0</v>
      </c>
      <c r="W1067" s="64">
        <f t="shared" si="609"/>
        <v>0</v>
      </c>
      <c r="X1067" s="64">
        <f>IF(
                        C1067="INSUMO",
                                        IFERROR(
                                            IF(
                                                INDEX(
                                                    Insumos!C:C,
                                                    MATCH(
                                                        A1067&amp;B1067,
                                                        Insumos!I:I,
                                                        0)
                                                )="Outro",
                                                INDEX(
                                                    Insumos!F:F,
                                                    MATCH(
                                                        A1067&amp;B1067,
                                                        Insumos!I:I,
                                                        0)
                                                ),
                                                0
                                            ),
                                            "Não encontrado"),
                                        IFERROR(
                                            INDEX(Y:Y,
                                                MATCH(
                                                    A1067&amp;B1067,AG:AG,
                                                    0)
                                            ),
                                            "Não encontrado")
                                    )</f>
        <v>1.55</v>
      </c>
      <c r="Y1067" s="64">
        <f t="shared" si="610"/>
        <v>1.55</v>
      </c>
      <c r="Z1067" s="64">
        <f>IF(
                            C1067="INSUMO",
                            IFERROR(
                                INDEX(
                                    Insumos!F:F,
                                    MATCH(
                                        A1067&amp;B1067,
                                        Insumos!I:I,
                                        0)
                                ),
                                "Não encontrado"),
                            IFERROR(
                                INDEX(AA:AA,
                                    MATCH(
                                        A1067&amp;B1067,AG:AG,
                                        0)
                                ),
                                "Não encontrado")
                        )</f>
        <v>1.55</v>
      </c>
      <c r="AA1067" s="64">
        <f t="shared" si="611"/>
        <v>1.55</v>
      </c>
      <c r="AB1067" s="65"/>
      <c r="AC1067" s="65"/>
      <c r="AD1067" s="62" t="s">
        <v>39</v>
      </c>
      <c r="AE1067" s="66"/>
      <c r="AF1067" s="66"/>
    </row>
    <row r="1068" spans="1:33" x14ac:dyDescent="0.25">
      <c r="A1068" s="137" t="s">
        <v>865</v>
      </c>
      <c r="B1068" s="68" t="s">
        <v>38</v>
      </c>
      <c r="C1068" s="69" t="s">
        <v>45</v>
      </c>
      <c r="D1068" s="70" t="s">
        <v>40</v>
      </c>
      <c r="E1068" s="70" t="s">
        <v>866</v>
      </c>
      <c r="F1068" s="71" t="s">
        <v>90</v>
      </c>
      <c r="G1068" s="71">
        <v>1</v>
      </c>
      <c r="H1068" s="72">
        <f>IF(
                        C1068="INSUMO",
                                        IFERROR(
                                            IF(
                                                INDEX(
                                                    Insumos!C:C,
                                                    MATCH(
                                                        A1068&amp;B1068,
                                                        Insumos!I:I,
                                                        0)
                                                )="Material",
                                                INDEX(
                                                    Insumos!F:F,
                                                    MATCH(
                                                        A1068&amp;B1068,
                                                        Insumos!I:I,
                                                        0)
                                                ),
                                                0
                                            ),
                                            "Não encontrado"),
                                        IFERROR(
                                            INDEX(I:I,
                                                MATCH(
                                                    A1068&amp;B1068,AG:AG,
                                                    0)
                                            ),
                                            "Não encontrado")
                                    )</f>
        <v>0</v>
      </c>
      <c r="I1068" s="72">
        <f t="shared" si="602"/>
        <v>0</v>
      </c>
      <c r="J1068" s="72">
        <f t="shared" si="603"/>
        <v>0.72</v>
      </c>
      <c r="K1068" s="72">
        <f t="shared" si="603"/>
        <v>0.72</v>
      </c>
      <c r="L1068" s="72">
        <f>IF(
                        C1068="INSUMO",
                                        IFERROR(
                                            IF(
                                                INDEX(
                                                    Insumos!C:C,
                                                    MATCH(
                                                        A1068&amp;B1068,
                                                        Insumos!I:I,
                                                        0)
                                                )="Mao_obra",
                                                INDEX(
                                                    Insumos!F:F,
                                                    MATCH(
                                                        A1068&amp;B1068,
                                                        Insumos!I:I,
                                                        0)
                                                ),
                                                0
                                            ),
                                            "Não encontrado"),
                                        IFERROR(
                                            INDEX(M:M,
                                                MATCH(
                                                    A1068&amp;B1068,AG:AG,
                                                    0)
                                            ),
                                            "Não encontrado")
                                    )</f>
        <v>0</v>
      </c>
      <c r="M1068" s="72">
        <f t="shared" si="604"/>
        <v>0</v>
      </c>
      <c r="N1068" s="72">
        <f>IF(
                        C1068="INSUMO",
                                        IFERROR(
                                            IF(
                                                INDEX(
                                                    Insumos!C:C,
                                                    MATCH(
                                                        A1068&amp;B1068,
                                                        Insumos!I:I,
                                                        0)
                                                )="Equipamento",
                                                INDEX(
                                                    Insumos!F:F,
                                                    MATCH(
                                                        A1068&amp;B1068,
                                                        Insumos!I:I,
                                                        0)
                                                ),
                                                0
                                            ),
                                            "Não encontrado"),
                                        IFERROR(
                                            INDEX(O:O,
                                                MATCH(
                                                    A1068&amp;B1068,AG:AG,
                                                    0)
                                            ),
                                            "Não encontrado")
                                    )</f>
        <v>0</v>
      </c>
      <c r="O1068" s="72">
        <f t="shared" si="605"/>
        <v>0</v>
      </c>
      <c r="P1068" s="72">
        <f>IF(
                        C1068="INSUMO",
                                        IFERROR(
                                            IF(
                                                INDEX(
                                                    Insumos!C:C,
                                                    MATCH(
                                                        A1068&amp;B1068,
                                                        Insumos!I:I,
                                                        0)
                                                )="Transporte",
                                                INDEX(
                                                    Insumos!F:F,
                                                    MATCH(
                                                        A1068&amp;B1068,
                                                        Insumos!I:I,
                                                        0)
                                                ),
                                                0
                                            ),
                                            "Não encontrado"),
                                        IFERROR(
                                            INDEX(Q:Q,
                                                MATCH(
                                                    A1068&amp;B1068,AG:AG,
                                                    0)
                                            ),
                                            "Não encontrado")
                                    )</f>
        <v>0</v>
      </c>
      <c r="Q1068" s="72">
        <f t="shared" si="606"/>
        <v>0</v>
      </c>
      <c r="R1068" s="72">
        <f>IF(
                        C1068="INSUMO",
                                        IFERROR(
                                            IF(
                                                INDEX(
                                                    Insumos!C:C,
                                                    MATCH(
                                                        A1068&amp;B1068,
                                                        Insumos!I:I,
                                                        0)
                                                )="Terceirizados",
                                                INDEX(
                                                    Insumos!F:F,
                                                    MATCH(
                                                        A1068&amp;B1068,
                                                        Insumos!I:I,
                                                        0)
                                                ),
                                                0
                                            ),
                                            "Não encontrado"),
                                        IFERROR(
                                            INDEX(S:S,
                                                MATCH(
                                                    A1068&amp;B1068,AG:AG,
                                                    0)
                                            ),
                                            "Não encontrado")
                                    )</f>
        <v>0</v>
      </c>
      <c r="S1068" s="72">
        <f t="shared" si="607"/>
        <v>0</v>
      </c>
      <c r="T1068" s="72">
        <f>IF(
                        C1068="INSUMO",
                                        IFERROR(
                                            IF(
                                                INDEX(
                                                    Insumos!C:C,
                                                    MATCH(
                                                        A1068&amp;B1068,
                                                        Insumos!I:I,
                                                        0)
                                                )="Comissionamento",
                                                INDEX(
                                                    Insumos!F:F,
                                                    MATCH(
                                                        A1068&amp;B1068,
                                                        Insumos!I:I,
                                                        0)
                                                ),
                                                0
                                            ),
                                            "Não encontrado"),
                                        IFERROR(
                                            INDEX(U:U,
                                                MATCH(
                                                    A1068&amp;B1068,AG:AG,
                                                    0)
                                            ),
                                            "Não encontrado")
                                    )</f>
        <v>0</v>
      </c>
      <c r="U1068" s="72">
        <f t="shared" si="608"/>
        <v>0</v>
      </c>
      <c r="V1068" s="72">
        <f>IF(
                        C1068="INSUMO",
                                        IFERROR(
                                            IF(
                                                INDEX(
                                                    Insumos!C:C,
                                                    MATCH(
                                                        A1068&amp;B1068,
                                                        Insumos!I:I,
                                                        0)
                                                )="Verba",
                                                INDEX(
                                                    Insumos!F:F,
                                                    MATCH(
                                                        A1068&amp;B1068,
                                                        Insumos!I:I,
                                                        0)
                                                ),
                                                0
                                            ),
                                            "Não encontrado"),
                                        IFERROR(
                                            INDEX(W:W,
                                                MATCH(
                                                    A1068&amp;B1068,AG:AG,
                                                    0)
                                            ),
                                            "Não encontrado")
                                    )</f>
        <v>0</v>
      </c>
      <c r="W1068" s="72">
        <f t="shared" si="609"/>
        <v>0</v>
      </c>
      <c r="X1068" s="72">
        <f>IF(
                        C1068="INSUMO",
                                        IFERROR(
                                            IF(
                                                INDEX(
                                                    Insumos!C:C,
                                                    MATCH(
                                                        A1068&amp;B1068,
                                                        Insumos!I:I,
                                                        0)
                                                )="Outro",
                                                INDEX(
                                                    Insumos!F:F,
                                                    MATCH(
                                                        A1068&amp;B1068,
                                                        Insumos!I:I,
                                                        0)
                                                ),
                                                0
                                            ),
                                            "Não encontrado"),
                                        IFERROR(
                                            INDEX(Y:Y,
                                                MATCH(
                                                    A1068&amp;B1068,AG:AG,
                                                    0)
                                            ),
                                            "Não encontrado")
                                    )</f>
        <v>0.72</v>
      </c>
      <c r="Y1068" s="72">
        <f t="shared" si="610"/>
        <v>0.72</v>
      </c>
      <c r="Z1068" s="72">
        <f>IF(
                            C1068="INSUMO",
                            IFERROR(
                                INDEX(
                                    Insumos!F:F,
                                    MATCH(
                                        A1068&amp;B1068,
                                        Insumos!I:I,
                                        0)
                                ),
                                "Não encontrado"),
                            IFERROR(
                                INDEX(AA:AA,
                                    MATCH(
                                        A1068&amp;B1068,AG:AG,
                                        0)
                                ),
                                "Não encontrado")
                        )</f>
        <v>0.72</v>
      </c>
      <c r="AA1068" s="72">
        <f t="shared" si="611"/>
        <v>0.72</v>
      </c>
      <c r="AB1068" s="73"/>
      <c r="AC1068" s="73"/>
      <c r="AD1068" s="70" t="s">
        <v>39</v>
      </c>
      <c r="AE1068" s="74"/>
      <c r="AF1068" s="74"/>
    </row>
    <row r="1069" spans="1:33" x14ac:dyDescent="0.25">
      <c r="A1069" s="138" t="s">
        <v>801</v>
      </c>
      <c r="B1069" s="60" t="s">
        <v>38</v>
      </c>
      <c r="C1069" s="61" t="s">
        <v>45</v>
      </c>
      <c r="D1069" s="62" t="s">
        <v>40</v>
      </c>
      <c r="E1069" s="62" t="s">
        <v>802</v>
      </c>
      <c r="F1069" s="63" t="s">
        <v>90</v>
      </c>
      <c r="G1069" s="63">
        <v>1</v>
      </c>
      <c r="H1069" s="64">
        <f>IF(
                        C1069="INSUMO",
                                        IFERROR(
                                            IF(
                                                INDEX(
                                                    Insumos!C:C,
                                                    MATCH(
                                                        A1069&amp;B1069,
                                                        Insumos!I:I,
                                                        0)
                                                )="Material",
                                                INDEX(
                                                    Insumos!F:F,
                                                    MATCH(
                                                        A1069&amp;B1069,
                                                        Insumos!I:I,
                                                        0)
                                                ),
                                                0
                                            ),
                                            "Não encontrado"),
                                        IFERROR(
                                            INDEX(I:I,
                                                MATCH(
                                                    A1069&amp;B1069,AG:AG,
                                                    0)
                                            ),
                                            "Não encontrado")
                                    )</f>
        <v>0</v>
      </c>
      <c r="I1069" s="64">
        <f t="shared" si="602"/>
        <v>0</v>
      </c>
      <c r="J1069" s="64">
        <f t="shared" si="603"/>
        <v>0.11</v>
      </c>
      <c r="K1069" s="64">
        <f t="shared" si="603"/>
        <v>0.11</v>
      </c>
      <c r="L1069" s="64">
        <f>IF(
                        C1069="INSUMO",
                                        IFERROR(
                                            IF(
                                                INDEX(
                                                    Insumos!C:C,
                                                    MATCH(
                                                        A1069&amp;B1069,
                                                        Insumos!I:I,
                                                        0)
                                                )="Mao_obra",
                                                INDEX(
                                                    Insumos!F:F,
                                                    MATCH(
                                                        A1069&amp;B1069,
                                                        Insumos!I:I,
                                                        0)
                                                ),
                                                0
                                            ),
                                            "Não encontrado"),
                                        IFERROR(
                                            INDEX(M:M,
                                                MATCH(
                                                    A1069&amp;B1069,AG:AG,
                                                    0)
                                            ),
                                            "Não encontrado")
                                    )</f>
        <v>0</v>
      </c>
      <c r="M1069" s="64">
        <f t="shared" si="604"/>
        <v>0</v>
      </c>
      <c r="N1069" s="64">
        <f>IF(
                        C1069="INSUMO",
                                        IFERROR(
                                            IF(
                                                INDEX(
                                                    Insumos!C:C,
                                                    MATCH(
                                                        A1069&amp;B1069,
                                                        Insumos!I:I,
                                                        0)
                                                )="Equipamento",
                                                INDEX(
                                                    Insumos!F:F,
                                                    MATCH(
                                                        A1069&amp;B1069,
                                                        Insumos!I:I,
                                                        0)
                                                ),
                                                0
                                            ),
                                            "Não encontrado"),
                                        IFERROR(
                                            INDEX(O:O,
                                                MATCH(
                                                    A1069&amp;B1069,AG:AG,
                                                    0)
                                            ),
                                            "Não encontrado")
                                    )</f>
        <v>0</v>
      </c>
      <c r="O1069" s="64">
        <f t="shared" si="605"/>
        <v>0</v>
      </c>
      <c r="P1069" s="64">
        <f>IF(
                        C1069="INSUMO",
                                        IFERROR(
                                            IF(
                                                INDEX(
                                                    Insumos!C:C,
                                                    MATCH(
                                                        A1069&amp;B1069,
                                                        Insumos!I:I,
                                                        0)
                                                )="Transporte",
                                                INDEX(
                                                    Insumos!F:F,
                                                    MATCH(
                                                        A1069&amp;B1069,
                                                        Insumos!I:I,
                                                        0)
                                                ),
                                                0
                                            ),
                                            "Não encontrado"),
                                        IFERROR(
                                            INDEX(Q:Q,
                                                MATCH(
                                                    A1069&amp;B1069,AG:AG,
                                                    0)
                                            ),
                                            "Não encontrado")
                                    )</f>
        <v>0</v>
      </c>
      <c r="Q1069" s="64">
        <f t="shared" si="606"/>
        <v>0</v>
      </c>
      <c r="R1069" s="64">
        <f>IF(
                        C1069="INSUMO",
                                        IFERROR(
                                            IF(
                                                INDEX(
                                                    Insumos!C:C,
                                                    MATCH(
                                                        A1069&amp;B1069,
                                                        Insumos!I:I,
                                                        0)
                                                )="Terceirizados",
                                                INDEX(
                                                    Insumos!F:F,
                                                    MATCH(
                                                        A1069&amp;B1069,
                                                        Insumos!I:I,
                                                        0)
                                                ),
                                                0
                                            ),
                                            "Não encontrado"),
                                        IFERROR(
                                            INDEX(S:S,
                                                MATCH(
                                                    A1069&amp;B1069,AG:AG,
                                                    0)
                                            ),
                                            "Não encontrado")
                                    )</f>
        <v>0</v>
      </c>
      <c r="S1069" s="64">
        <f t="shared" si="607"/>
        <v>0</v>
      </c>
      <c r="T1069" s="64">
        <f>IF(
                        C1069="INSUMO",
                                        IFERROR(
                                            IF(
                                                INDEX(
                                                    Insumos!C:C,
                                                    MATCH(
                                                        A1069&amp;B1069,
                                                        Insumos!I:I,
                                                        0)
                                                )="Comissionamento",
                                                INDEX(
                                                    Insumos!F:F,
                                                    MATCH(
                                                        A1069&amp;B1069,
                                                        Insumos!I:I,
                                                        0)
                                                ),
                                                0
                                            ),
                                            "Não encontrado"),
                                        IFERROR(
                                            INDEX(U:U,
                                                MATCH(
                                                    A1069&amp;B1069,AG:AG,
                                                    0)
                                            ),
                                            "Não encontrado")
                                    )</f>
        <v>0</v>
      </c>
      <c r="U1069" s="64">
        <f t="shared" si="608"/>
        <v>0</v>
      </c>
      <c r="V1069" s="64">
        <f>IF(
                        C1069="INSUMO",
                                        IFERROR(
                                            IF(
                                                INDEX(
                                                    Insumos!C:C,
                                                    MATCH(
                                                        A1069&amp;B1069,
                                                        Insumos!I:I,
                                                        0)
                                                )="Verba",
                                                INDEX(
                                                    Insumos!F:F,
                                                    MATCH(
                                                        A1069&amp;B1069,
                                                        Insumos!I:I,
                                                        0)
                                                ),
                                                0
                                            ),
                                            "Não encontrado"),
                                        IFERROR(
                                            INDEX(W:W,
                                                MATCH(
                                                    A1069&amp;B1069,AG:AG,
                                                    0)
                                            ),
                                            "Não encontrado")
                                    )</f>
        <v>0</v>
      </c>
      <c r="W1069" s="64">
        <f t="shared" si="609"/>
        <v>0</v>
      </c>
      <c r="X1069" s="64">
        <f>IF(
                        C1069="INSUMO",
                                        IFERROR(
                                            IF(
                                                INDEX(
                                                    Insumos!C:C,
                                                    MATCH(
                                                        A1069&amp;B1069,
                                                        Insumos!I:I,
                                                        0)
                                                )="Outro",
                                                INDEX(
                                                    Insumos!F:F,
                                                    MATCH(
                                                        A1069&amp;B1069,
                                                        Insumos!I:I,
                                                        0)
                                                ),
                                                0
                                            ),
                                            "Não encontrado"),
                                        IFERROR(
                                            INDEX(Y:Y,
                                                MATCH(
                                                    A1069&amp;B1069,AG:AG,
                                                    0)
                                            ),
                                            "Não encontrado")
                                    )</f>
        <v>0.11</v>
      </c>
      <c r="Y1069" s="64">
        <f t="shared" si="610"/>
        <v>0.11</v>
      </c>
      <c r="Z1069" s="64">
        <f>IF(
                            C1069="INSUMO",
                            IFERROR(
                                INDEX(
                                    Insumos!F:F,
                                    MATCH(
                                        A1069&amp;B1069,
                                        Insumos!I:I,
                                        0)
                                ),
                                "Não encontrado"),
                            IFERROR(
                                INDEX(AA:AA,
                                    MATCH(
                                        A1069&amp;B1069,AG:AG,
                                        0)
                                ),
                                "Não encontrado")
                        )</f>
        <v>0.11</v>
      </c>
      <c r="AA1069" s="64">
        <f t="shared" si="611"/>
        <v>0.11</v>
      </c>
      <c r="AB1069" s="65"/>
      <c r="AC1069" s="65"/>
      <c r="AD1069" s="62" t="s">
        <v>39</v>
      </c>
      <c r="AE1069" s="66"/>
      <c r="AF1069" s="66"/>
    </row>
    <row r="1070" spans="1:33" x14ac:dyDescent="0.25">
      <c r="A1070" s="137" t="s">
        <v>803</v>
      </c>
      <c r="B1070" s="68" t="s">
        <v>38</v>
      </c>
      <c r="C1070" s="69" t="s">
        <v>45</v>
      </c>
      <c r="D1070" s="70" t="s">
        <v>40</v>
      </c>
      <c r="E1070" s="70" t="s">
        <v>804</v>
      </c>
      <c r="F1070" s="71" t="s">
        <v>90</v>
      </c>
      <c r="G1070" s="71">
        <v>1</v>
      </c>
      <c r="H1070" s="72">
        <f>IF(
                        C1070="INSUMO",
                                        IFERROR(
                                            IF(
                                                INDEX(
                                                    Insumos!C:C,
                                                    MATCH(
                                                        A1070&amp;B1070,
                                                        Insumos!I:I,
                                                        0)
                                                )="Material",
                                                INDEX(
                                                    Insumos!F:F,
                                                    MATCH(
                                                        A1070&amp;B1070,
                                                        Insumos!I:I,
                                                        0)
                                                ),
                                                0
                                            ),
                                            "Não encontrado"),
                                        IFERROR(
                                            INDEX(I:I,
                                                MATCH(
                                                    A1070&amp;B1070,AG:AG,
                                                    0)
                                            ),
                                            "Não encontrado")
                                    )</f>
        <v>0</v>
      </c>
      <c r="I1070" s="72">
        <f t="shared" si="602"/>
        <v>0</v>
      </c>
      <c r="J1070" s="72">
        <f t="shared" si="603"/>
        <v>1.65</v>
      </c>
      <c r="K1070" s="72">
        <f t="shared" si="603"/>
        <v>1.65</v>
      </c>
      <c r="L1070" s="72">
        <f>IF(
                        C1070="INSUMO",
                                        IFERROR(
                                            IF(
                                                INDEX(
                                                    Insumos!C:C,
                                                    MATCH(
                                                        A1070&amp;B1070,
                                                        Insumos!I:I,
                                                        0)
                                                )="Mao_obra",
                                                INDEX(
                                                    Insumos!F:F,
                                                    MATCH(
                                                        A1070&amp;B1070,
                                                        Insumos!I:I,
                                                        0)
                                                ),
                                                0
                                            ),
                                            "Não encontrado"),
                                        IFERROR(
                                            INDEX(M:M,
                                                MATCH(
                                                    A1070&amp;B1070,AG:AG,
                                                    0)
                                            ),
                                            "Não encontrado")
                                    )</f>
        <v>0</v>
      </c>
      <c r="M1070" s="72">
        <f t="shared" si="604"/>
        <v>0</v>
      </c>
      <c r="N1070" s="72">
        <f>IF(
                        C1070="INSUMO",
                                        IFERROR(
                                            IF(
                                                INDEX(
                                                    Insumos!C:C,
                                                    MATCH(
                                                        A1070&amp;B1070,
                                                        Insumos!I:I,
                                                        0)
                                                )="Equipamento",
                                                INDEX(
                                                    Insumos!F:F,
                                                    MATCH(
                                                        A1070&amp;B1070,
                                                        Insumos!I:I,
                                                        0)
                                                ),
                                                0
                                            ),
                                            "Não encontrado"),
                                        IFERROR(
                                            INDEX(O:O,
                                                MATCH(
                                                    A1070&amp;B1070,AG:AG,
                                                    0)
                                            ),
                                            "Não encontrado")
                                    )</f>
        <v>0</v>
      </c>
      <c r="O1070" s="72">
        <f t="shared" si="605"/>
        <v>0</v>
      </c>
      <c r="P1070" s="72">
        <f>IF(
                        C1070="INSUMO",
                                        IFERROR(
                                            IF(
                                                INDEX(
                                                    Insumos!C:C,
                                                    MATCH(
                                                        A1070&amp;B1070,
                                                        Insumos!I:I,
                                                        0)
                                                )="Transporte",
                                                INDEX(
                                                    Insumos!F:F,
                                                    MATCH(
                                                        A1070&amp;B1070,
                                                        Insumos!I:I,
                                                        0)
                                                ),
                                                0
                                            ),
                                            "Não encontrado"),
                                        IFERROR(
                                            INDEX(Q:Q,
                                                MATCH(
                                                    A1070&amp;B1070,AG:AG,
                                                    0)
                                            ),
                                            "Não encontrado")
                                    )</f>
        <v>0</v>
      </c>
      <c r="Q1070" s="72">
        <f t="shared" si="606"/>
        <v>0</v>
      </c>
      <c r="R1070" s="72">
        <f>IF(
                        C1070="INSUMO",
                                        IFERROR(
                                            IF(
                                                INDEX(
                                                    Insumos!C:C,
                                                    MATCH(
                                                        A1070&amp;B1070,
                                                        Insumos!I:I,
                                                        0)
                                                )="Terceirizados",
                                                INDEX(
                                                    Insumos!F:F,
                                                    MATCH(
                                                        A1070&amp;B1070,
                                                        Insumos!I:I,
                                                        0)
                                                ),
                                                0
                                            ),
                                            "Não encontrado"),
                                        IFERROR(
                                            INDEX(S:S,
                                                MATCH(
                                                    A1070&amp;B1070,AG:AG,
                                                    0)
                                            ),
                                            "Não encontrado")
                                    )</f>
        <v>0</v>
      </c>
      <c r="S1070" s="72">
        <f t="shared" si="607"/>
        <v>0</v>
      </c>
      <c r="T1070" s="72">
        <f>IF(
                        C1070="INSUMO",
                                        IFERROR(
                                            IF(
                                                INDEX(
                                                    Insumos!C:C,
                                                    MATCH(
                                                        A1070&amp;B1070,
                                                        Insumos!I:I,
                                                        0)
                                                )="Comissionamento",
                                                INDEX(
                                                    Insumos!F:F,
                                                    MATCH(
                                                        A1070&amp;B1070,
                                                        Insumos!I:I,
                                                        0)
                                                ),
                                                0
                                            ),
                                            "Não encontrado"),
                                        IFERROR(
                                            INDEX(U:U,
                                                MATCH(
                                                    A1070&amp;B1070,AG:AG,
                                                    0)
                                            ),
                                            "Não encontrado")
                                    )</f>
        <v>0</v>
      </c>
      <c r="U1070" s="72">
        <f t="shared" si="608"/>
        <v>0</v>
      </c>
      <c r="V1070" s="72">
        <f>IF(
                        C1070="INSUMO",
                                        IFERROR(
                                            IF(
                                                INDEX(
                                                    Insumos!C:C,
                                                    MATCH(
                                                        A1070&amp;B1070,
                                                        Insumos!I:I,
                                                        0)
                                                )="Verba",
                                                INDEX(
                                                    Insumos!F:F,
                                                    MATCH(
                                                        A1070&amp;B1070,
                                                        Insumos!I:I,
                                                        0)
                                                ),
                                                0
                                            ),
                                            "Não encontrado"),
                                        IFERROR(
                                            INDEX(W:W,
                                                MATCH(
                                                    A1070&amp;B1070,AG:AG,
                                                    0)
                                            ),
                                            "Não encontrado")
                                    )</f>
        <v>0</v>
      </c>
      <c r="W1070" s="72">
        <f t="shared" si="609"/>
        <v>0</v>
      </c>
      <c r="X1070" s="72">
        <f>IF(
                        C1070="INSUMO",
                                        IFERROR(
                                            IF(
                                                INDEX(
                                                    Insumos!C:C,
                                                    MATCH(
                                                        A1070&amp;B1070,
                                                        Insumos!I:I,
                                                        0)
                                                )="Outro",
                                                INDEX(
                                                    Insumos!F:F,
                                                    MATCH(
                                                        A1070&amp;B1070,
                                                        Insumos!I:I,
                                                        0)
                                                ),
                                                0
                                            ),
                                            "Não encontrado"),
                                        IFERROR(
                                            INDEX(Y:Y,
                                                MATCH(
                                                    A1070&amp;B1070,AG:AG,
                                                    0)
                                            ),
                                            "Não encontrado")
                                    )</f>
        <v>1.65</v>
      </c>
      <c r="Y1070" s="72">
        <f t="shared" si="610"/>
        <v>1.65</v>
      </c>
      <c r="Z1070" s="72">
        <f>IF(
                            C1070="INSUMO",
                            IFERROR(
                                INDEX(
                                    Insumos!F:F,
                                    MATCH(
                                        A1070&amp;B1070,
                                        Insumos!I:I,
                                        0)
                                ),
                                "Não encontrado"),
                            IFERROR(
                                INDEX(AA:AA,
                                    MATCH(
                                        A1070&amp;B1070,AG:AG,
                                        0)
                                ),
                                "Não encontrado")
                        )</f>
        <v>1.65</v>
      </c>
      <c r="AA1070" s="72">
        <f t="shared" si="611"/>
        <v>1.65</v>
      </c>
      <c r="AB1070" s="73"/>
      <c r="AC1070" s="73"/>
      <c r="AD1070" s="70" t="s">
        <v>39</v>
      </c>
      <c r="AE1070" s="74"/>
      <c r="AF1070" s="74"/>
    </row>
    <row r="1071" spans="1:33" x14ac:dyDescent="0.25">
      <c r="A1071" s="138" t="s">
        <v>805</v>
      </c>
      <c r="B1071" s="60" t="s">
        <v>38</v>
      </c>
      <c r="C1071" s="61" t="s">
        <v>45</v>
      </c>
      <c r="D1071" s="62" t="s">
        <v>40</v>
      </c>
      <c r="E1071" s="62" t="s">
        <v>806</v>
      </c>
      <c r="F1071" s="63" t="s">
        <v>90</v>
      </c>
      <c r="G1071" s="63">
        <v>1</v>
      </c>
      <c r="H1071" s="64">
        <f>IF(
                        C1071="INSUMO",
                                        IFERROR(
                                            IF(
                                                INDEX(
                                                    Insumos!C:C,
                                                    MATCH(
                                                        A1071&amp;B1071,
                                                        Insumos!I:I,
                                                        0)
                                                )="Material",
                                                INDEX(
                                                    Insumos!F:F,
                                                    MATCH(
                                                        A1071&amp;B1071,
                                                        Insumos!I:I,
                                                        0)
                                                ),
                                                0
                                            ),
                                            "Não encontrado"),
                                        IFERROR(
                                            INDEX(I:I,
                                                MATCH(
                                                    A1071&amp;B1071,AG:AG,
                                                    0)
                                            ),
                                            "Não encontrado")
                                    )</f>
        <v>0</v>
      </c>
      <c r="I1071" s="64">
        <f t="shared" si="602"/>
        <v>0</v>
      </c>
      <c r="J1071" s="64">
        <f t="shared" si="603"/>
        <v>0.98</v>
      </c>
      <c r="K1071" s="64">
        <f t="shared" si="603"/>
        <v>0.98</v>
      </c>
      <c r="L1071" s="64">
        <f>IF(
                        C1071="INSUMO",
                                        IFERROR(
                                            IF(
                                                INDEX(
                                                    Insumos!C:C,
                                                    MATCH(
                                                        A1071&amp;B1071,
                                                        Insumos!I:I,
                                                        0)
                                                )="Mao_obra",
                                                INDEX(
                                                    Insumos!F:F,
                                                    MATCH(
                                                        A1071&amp;B1071,
                                                        Insumos!I:I,
                                                        0)
                                                ),
                                                0
                                            ),
                                            "Não encontrado"),
                                        IFERROR(
                                            INDEX(M:M,
                                                MATCH(
                                                    A1071&amp;B1071,AG:AG,
                                                    0)
                                            ),
                                            "Não encontrado")
                                    )</f>
        <v>0</v>
      </c>
      <c r="M1071" s="64">
        <f t="shared" si="604"/>
        <v>0</v>
      </c>
      <c r="N1071" s="64">
        <f>IF(
                        C1071="INSUMO",
                                        IFERROR(
                                            IF(
                                                INDEX(
                                                    Insumos!C:C,
                                                    MATCH(
                                                        A1071&amp;B1071,
                                                        Insumos!I:I,
                                                        0)
                                                )="Equipamento",
                                                INDEX(
                                                    Insumos!F:F,
                                                    MATCH(
                                                        A1071&amp;B1071,
                                                        Insumos!I:I,
                                                        0)
                                                ),
                                                0
                                            ),
                                            "Não encontrado"),
                                        IFERROR(
                                            INDEX(O:O,
                                                MATCH(
                                                    A1071&amp;B1071,AG:AG,
                                                    0)
                                            ),
                                            "Não encontrado")
                                    )</f>
        <v>0</v>
      </c>
      <c r="O1071" s="64">
        <f t="shared" si="605"/>
        <v>0</v>
      </c>
      <c r="P1071" s="64">
        <f>IF(
                        C1071="INSUMO",
                                        IFERROR(
                                            IF(
                                                INDEX(
                                                    Insumos!C:C,
                                                    MATCH(
                                                        A1071&amp;B1071,
                                                        Insumos!I:I,
                                                        0)
                                                )="Transporte",
                                                INDEX(
                                                    Insumos!F:F,
                                                    MATCH(
                                                        A1071&amp;B1071,
                                                        Insumos!I:I,
                                                        0)
                                                ),
                                                0
                                            ),
                                            "Não encontrado"),
                                        IFERROR(
                                            INDEX(Q:Q,
                                                MATCH(
                                                    A1071&amp;B1071,AG:AG,
                                                    0)
                                            ),
                                            "Não encontrado")
                                    )</f>
        <v>0</v>
      </c>
      <c r="Q1071" s="64">
        <f t="shared" si="606"/>
        <v>0</v>
      </c>
      <c r="R1071" s="64">
        <f>IF(
                        C1071="INSUMO",
                                        IFERROR(
                                            IF(
                                                INDEX(
                                                    Insumos!C:C,
                                                    MATCH(
                                                        A1071&amp;B1071,
                                                        Insumos!I:I,
                                                        0)
                                                )="Terceirizados",
                                                INDEX(
                                                    Insumos!F:F,
                                                    MATCH(
                                                        A1071&amp;B1071,
                                                        Insumos!I:I,
                                                        0)
                                                ),
                                                0
                                            ),
                                            "Não encontrado"),
                                        IFERROR(
                                            INDEX(S:S,
                                                MATCH(
                                                    A1071&amp;B1071,AG:AG,
                                                    0)
                                            ),
                                            "Não encontrado")
                                    )</f>
        <v>0</v>
      </c>
      <c r="S1071" s="64">
        <f t="shared" si="607"/>
        <v>0</v>
      </c>
      <c r="T1071" s="64">
        <f>IF(
                        C1071="INSUMO",
                                        IFERROR(
                                            IF(
                                                INDEX(
                                                    Insumos!C:C,
                                                    MATCH(
                                                        A1071&amp;B1071,
                                                        Insumos!I:I,
                                                        0)
                                                )="Comissionamento",
                                                INDEX(
                                                    Insumos!F:F,
                                                    MATCH(
                                                        A1071&amp;B1071,
                                                        Insumos!I:I,
                                                        0)
                                                ),
                                                0
                                            ),
                                            "Não encontrado"),
                                        IFERROR(
                                            INDEX(U:U,
                                                MATCH(
                                                    A1071&amp;B1071,AG:AG,
                                                    0)
                                            ),
                                            "Não encontrado")
                                    )</f>
        <v>0</v>
      </c>
      <c r="U1071" s="64">
        <f t="shared" si="608"/>
        <v>0</v>
      </c>
      <c r="V1071" s="64">
        <f>IF(
                        C1071="INSUMO",
                                        IFERROR(
                                            IF(
                                                INDEX(
                                                    Insumos!C:C,
                                                    MATCH(
                                                        A1071&amp;B1071,
                                                        Insumos!I:I,
                                                        0)
                                                )="Verba",
                                                INDEX(
                                                    Insumos!F:F,
                                                    MATCH(
                                                        A1071&amp;B1071,
                                                        Insumos!I:I,
                                                        0)
                                                ),
                                                0
                                            ),
                                            "Não encontrado"),
                                        IFERROR(
                                            INDEX(W:W,
                                                MATCH(
                                                    A1071&amp;B1071,AG:AG,
                                                    0)
                                            ),
                                            "Não encontrado")
                                    )</f>
        <v>0</v>
      </c>
      <c r="W1071" s="64">
        <f t="shared" si="609"/>
        <v>0</v>
      </c>
      <c r="X1071" s="64">
        <f>IF(
                        C1071="INSUMO",
                                        IFERROR(
                                            IF(
                                                INDEX(
                                                    Insumos!C:C,
                                                    MATCH(
                                                        A1071&amp;B1071,
                                                        Insumos!I:I,
                                                        0)
                                                )="Outro",
                                                INDEX(
                                                    Insumos!F:F,
                                                    MATCH(
                                                        A1071&amp;B1071,
                                                        Insumos!I:I,
                                                        0)
                                                ),
                                                0
                                            ),
                                            "Não encontrado"),
                                        IFERROR(
                                            INDEX(Y:Y,
                                                MATCH(
                                                    A1071&amp;B1071,AG:AG,
                                                    0)
                                            ),
                                            "Não encontrado")
                                    )</f>
        <v>0.98</v>
      </c>
      <c r="Y1071" s="64">
        <f t="shared" si="610"/>
        <v>0.98</v>
      </c>
      <c r="Z1071" s="64">
        <f>IF(
                            C1071="INSUMO",
                            IFERROR(
                                INDEX(
                                    Insumos!F:F,
                                    MATCH(
                                        A1071&amp;B1071,
                                        Insumos!I:I,
                                        0)
                                ),
                                "Não encontrado"),
                            IFERROR(
                                INDEX(AA:AA,
                                    MATCH(
                                        A1071&amp;B1071,AG:AG,
                                        0)
                                ),
                                "Não encontrado")
                        )</f>
        <v>0.98</v>
      </c>
      <c r="AA1071" s="64">
        <f t="shared" si="611"/>
        <v>0.98</v>
      </c>
      <c r="AB1071" s="65"/>
      <c r="AC1071" s="65"/>
      <c r="AD1071" s="62" t="s">
        <v>39</v>
      </c>
      <c r="AE1071" s="66"/>
      <c r="AF1071" s="66"/>
    </row>
    <row r="1072" spans="1:33" x14ac:dyDescent="0.25">
      <c r="A1072" s="137" t="s">
        <v>807</v>
      </c>
      <c r="B1072" s="68" t="s">
        <v>38</v>
      </c>
      <c r="C1072" s="69" t="s">
        <v>45</v>
      </c>
      <c r="D1072" s="70" t="s">
        <v>40</v>
      </c>
      <c r="E1072" s="70" t="s">
        <v>808</v>
      </c>
      <c r="F1072" s="71" t="s">
        <v>90</v>
      </c>
      <c r="G1072" s="71">
        <v>1</v>
      </c>
      <c r="H1072" s="72">
        <f>IF(
                        C1072="INSUMO",
                                        IFERROR(
                                            IF(
                                                INDEX(
                                                    Insumos!C:C,
                                                    MATCH(
                                                        A1072&amp;B1072,
                                                        Insumos!I:I,
                                                        0)
                                                )="Material",
                                                INDEX(
                                                    Insumos!F:F,
                                                    MATCH(
                                                        A1072&amp;B1072,
                                                        Insumos!I:I,
                                                        0)
                                                ),
                                                0
                                            ),
                                            "Não encontrado"),
                                        IFERROR(
                                            INDEX(I:I,
                                                MATCH(
                                                    A1072&amp;B1072,AG:AG,
                                                    0)
                                            ),
                                            "Não encontrado")
                                    )</f>
        <v>0</v>
      </c>
      <c r="I1072" s="72">
        <f t="shared" si="602"/>
        <v>0</v>
      </c>
      <c r="J1072" s="72">
        <f t="shared" si="603"/>
        <v>0.01</v>
      </c>
      <c r="K1072" s="72">
        <f t="shared" si="603"/>
        <v>0.01</v>
      </c>
      <c r="L1072" s="72">
        <f>IF(
                        C1072="INSUMO",
                                        IFERROR(
                                            IF(
                                                INDEX(
                                                    Insumos!C:C,
                                                    MATCH(
                                                        A1072&amp;B1072,
                                                        Insumos!I:I,
                                                        0)
                                                )="Mao_obra",
                                                INDEX(
                                                    Insumos!F:F,
                                                    MATCH(
                                                        A1072&amp;B1072,
                                                        Insumos!I:I,
                                                        0)
                                                ),
                                                0
                                            ),
                                            "Não encontrado"),
                                        IFERROR(
                                            INDEX(M:M,
                                                MATCH(
                                                    A1072&amp;B1072,AG:AG,
                                                    0)
                                            ),
                                            "Não encontrado")
                                    )</f>
        <v>0</v>
      </c>
      <c r="M1072" s="72">
        <f t="shared" si="604"/>
        <v>0</v>
      </c>
      <c r="N1072" s="72">
        <f>IF(
                        C1072="INSUMO",
                                        IFERROR(
                                            IF(
                                                INDEX(
                                                    Insumos!C:C,
                                                    MATCH(
                                                        A1072&amp;B1072,
                                                        Insumos!I:I,
                                                        0)
                                                )="Equipamento",
                                                INDEX(
                                                    Insumos!F:F,
                                                    MATCH(
                                                        A1072&amp;B1072,
                                                        Insumos!I:I,
                                                        0)
                                                ),
                                                0
                                            ),
                                            "Não encontrado"),
                                        IFERROR(
                                            INDEX(O:O,
                                                MATCH(
                                                    A1072&amp;B1072,AG:AG,
                                                    0)
                                            ),
                                            "Não encontrado")
                                    )</f>
        <v>0</v>
      </c>
      <c r="O1072" s="72">
        <f t="shared" si="605"/>
        <v>0</v>
      </c>
      <c r="P1072" s="72">
        <f>IF(
                        C1072="INSUMO",
                                        IFERROR(
                                            IF(
                                                INDEX(
                                                    Insumos!C:C,
                                                    MATCH(
                                                        A1072&amp;B1072,
                                                        Insumos!I:I,
                                                        0)
                                                )="Transporte",
                                                INDEX(
                                                    Insumos!F:F,
                                                    MATCH(
                                                        A1072&amp;B1072,
                                                        Insumos!I:I,
                                                        0)
                                                ),
                                                0
                                            ),
                                            "Não encontrado"),
                                        IFERROR(
                                            INDEX(Q:Q,
                                                MATCH(
                                                    A1072&amp;B1072,AG:AG,
                                                    0)
                                            ),
                                            "Não encontrado")
                                    )</f>
        <v>0</v>
      </c>
      <c r="Q1072" s="72">
        <f t="shared" si="606"/>
        <v>0</v>
      </c>
      <c r="R1072" s="72">
        <f>IF(
                        C1072="INSUMO",
                                        IFERROR(
                                            IF(
                                                INDEX(
                                                    Insumos!C:C,
                                                    MATCH(
                                                        A1072&amp;B1072,
                                                        Insumos!I:I,
                                                        0)
                                                )="Terceirizados",
                                                INDEX(
                                                    Insumos!F:F,
                                                    MATCH(
                                                        A1072&amp;B1072,
                                                        Insumos!I:I,
                                                        0)
                                                ),
                                                0
                                            ),
                                            "Não encontrado"),
                                        IFERROR(
                                            INDEX(S:S,
                                                MATCH(
                                                    A1072&amp;B1072,AG:AG,
                                                    0)
                                            ),
                                            "Não encontrado")
                                    )</f>
        <v>0</v>
      </c>
      <c r="S1072" s="72">
        <f t="shared" si="607"/>
        <v>0</v>
      </c>
      <c r="T1072" s="72">
        <f>IF(
                        C1072="INSUMO",
                                        IFERROR(
                                            IF(
                                                INDEX(
                                                    Insumos!C:C,
                                                    MATCH(
                                                        A1072&amp;B1072,
                                                        Insumos!I:I,
                                                        0)
                                                )="Comissionamento",
                                                INDEX(
                                                    Insumos!F:F,
                                                    MATCH(
                                                        A1072&amp;B1072,
                                                        Insumos!I:I,
                                                        0)
                                                ),
                                                0
                                            ),
                                            "Não encontrado"),
                                        IFERROR(
                                            INDEX(U:U,
                                                MATCH(
                                                    A1072&amp;B1072,AG:AG,
                                                    0)
                                            ),
                                            "Não encontrado")
                                    )</f>
        <v>0</v>
      </c>
      <c r="U1072" s="72">
        <f t="shared" si="608"/>
        <v>0</v>
      </c>
      <c r="V1072" s="72">
        <f>IF(
                        C1072="INSUMO",
                                        IFERROR(
                                            IF(
                                                INDEX(
                                                    Insumos!C:C,
                                                    MATCH(
                                                        A1072&amp;B1072,
                                                        Insumos!I:I,
                                                        0)
                                                )="Verba",
                                                INDEX(
                                                    Insumos!F:F,
                                                    MATCH(
                                                        A1072&amp;B1072,
                                                        Insumos!I:I,
                                                        0)
                                                ),
                                                0
                                            ),
                                            "Não encontrado"),
                                        IFERROR(
                                            INDEX(W:W,
                                                MATCH(
                                                    A1072&amp;B1072,AG:AG,
                                                    0)
                                            ),
                                            "Não encontrado")
                                    )</f>
        <v>0</v>
      </c>
      <c r="W1072" s="72">
        <f t="shared" si="609"/>
        <v>0</v>
      </c>
      <c r="X1072" s="72">
        <f>IF(
                        C1072="INSUMO",
                                        IFERROR(
                                            IF(
                                                INDEX(
                                                    Insumos!C:C,
                                                    MATCH(
                                                        A1072&amp;B1072,
                                                        Insumos!I:I,
                                                        0)
                                                )="Outro",
                                                INDEX(
                                                    Insumos!F:F,
                                                    MATCH(
                                                        A1072&amp;B1072,
                                                        Insumos!I:I,
                                                        0)
                                                ),
                                                0
                                            ),
                                            "Não encontrado"),
                                        IFERROR(
                                            INDEX(Y:Y,
                                                MATCH(
                                                    A1072&amp;B1072,AG:AG,
                                                    0)
                                            ),
                                            "Não encontrado")
                                    )</f>
        <v>0.01</v>
      </c>
      <c r="Y1072" s="72">
        <f t="shared" si="610"/>
        <v>0.01</v>
      </c>
      <c r="Z1072" s="72">
        <f>IF(
                            C1072="INSUMO",
                            IFERROR(
                                INDEX(
                                    Insumos!F:F,
                                    MATCH(
                                        A1072&amp;B1072,
                                        Insumos!I:I,
                                        0)
                                ),
                                "Não encontrado"),
                            IFERROR(
                                INDEX(AA:AA,
                                    MATCH(
                                        A1072&amp;B1072,AG:AG,
                                        0)
                                ),
                                "Não encontrado")
                        )</f>
        <v>0.01</v>
      </c>
      <c r="AA1072" s="72">
        <f t="shared" si="611"/>
        <v>0.01</v>
      </c>
      <c r="AB1072" s="73"/>
      <c r="AC1072" s="73"/>
      <c r="AD1072" s="70" t="s">
        <v>39</v>
      </c>
      <c r="AE1072" s="74"/>
      <c r="AF1072" s="74"/>
    </row>
    <row r="1073" spans="1:33" x14ac:dyDescent="0.25">
      <c r="A1073" s="138" t="s">
        <v>1006</v>
      </c>
      <c r="B1073" s="60" t="s">
        <v>38</v>
      </c>
      <c r="C1073" s="61" t="s">
        <v>45</v>
      </c>
      <c r="D1073" s="62" t="s">
        <v>40</v>
      </c>
      <c r="E1073" s="62" t="s">
        <v>1007</v>
      </c>
      <c r="F1073" s="63" t="s">
        <v>90</v>
      </c>
      <c r="G1073" s="63">
        <v>1</v>
      </c>
      <c r="H1073" s="64">
        <f>IF(
                        C1073="INSUMO",
                                        IFERROR(
                                            IF(
                                                INDEX(
                                                    Insumos!C:C,
                                                    MATCH(
                                                        A1073&amp;B1073,
                                                        Insumos!I:I,
                                                        0)
                                                )="Material",
                                                INDEX(
                                                    Insumos!F:F,
                                                    MATCH(
                                                        A1073&amp;B1073,
                                                        Insumos!I:I,
                                                        0)
                                                ),
                                                0
                                            ),
                                            "Não encontrado"),
                                        IFERROR(
                                            INDEX(I:I,
                                                MATCH(
                                                    A1073&amp;B1073,AG:AG,
                                                    0)
                                            ),
                                            "Não encontrado")
                                    )</f>
        <v>0</v>
      </c>
      <c r="I1073" s="64">
        <f t="shared" si="602"/>
        <v>0</v>
      </c>
      <c r="J1073" s="64">
        <f t="shared" si="603"/>
        <v>32.4</v>
      </c>
      <c r="K1073" s="64">
        <f t="shared" si="603"/>
        <v>32.4</v>
      </c>
      <c r="L1073" s="64">
        <f>IF(
                        C1073="INSUMO",
                                        IFERROR(
                                            IF(
                                                INDEX(
                                                    Insumos!C:C,
                                                    MATCH(
                                                        A1073&amp;B1073,
                                                        Insumos!I:I,
                                                        0)
                                                )="Mao_obra",
                                                INDEX(
                                                    Insumos!F:F,
                                                    MATCH(
                                                        A1073&amp;B1073,
                                                        Insumos!I:I,
                                                        0)
                                                ),
                                                0
                                            ),
                                            "Não encontrado"),
                                        IFERROR(
                                            INDEX(M:M,
                                                MATCH(
                                                    A1073&amp;B1073,AG:AG,
                                                    0)
                                            ),
                                            "Não encontrado")
                                    )</f>
        <v>32.4</v>
      </c>
      <c r="M1073" s="64">
        <f t="shared" si="604"/>
        <v>32.4</v>
      </c>
      <c r="N1073" s="64">
        <f>IF(
                        C1073="INSUMO",
                                        IFERROR(
                                            IF(
                                                INDEX(
                                                    Insumos!C:C,
                                                    MATCH(
                                                        A1073&amp;B1073,
                                                        Insumos!I:I,
                                                        0)
                                                )="Equipamento",
                                                INDEX(
                                                    Insumos!F:F,
                                                    MATCH(
                                                        A1073&amp;B1073,
                                                        Insumos!I:I,
                                                        0)
                                                ),
                                                0
                                            ),
                                            "Não encontrado"),
                                        IFERROR(
                                            INDEX(O:O,
                                                MATCH(
                                                    A1073&amp;B1073,AG:AG,
                                                    0)
                                            ),
                                            "Não encontrado")
                                    )</f>
        <v>0</v>
      </c>
      <c r="O1073" s="64">
        <f t="shared" si="605"/>
        <v>0</v>
      </c>
      <c r="P1073" s="64">
        <f>IF(
                        C1073="INSUMO",
                                        IFERROR(
                                            IF(
                                                INDEX(
                                                    Insumos!C:C,
                                                    MATCH(
                                                        A1073&amp;B1073,
                                                        Insumos!I:I,
                                                        0)
                                                )="Transporte",
                                                INDEX(
                                                    Insumos!F:F,
                                                    MATCH(
                                                        A1073&amp;B1073,
                                                        Insumos!I:I,
                                                        0)
                                                ),
                                                0
                                            ),
                                            "Não encontrado"),
                                        IFERROR(
                                            INDEX(Q:Q,
                                                MATCH(
                                                    A1073&amp;B1073,AG:AG,
                                                    0)
                                            ),
                                            "Não encontrado")
                                    )</f>
        <v>0</v>
      </c>
      <c r="Q1073" s="64">
        <f t="shared" si="606"/>
        <v>0</v>
      </c>
      <c r="R1073" s="64">
        <f>IF(
                        C1073="INSUMO",
                                        IFERROR(
                                            IF(
                                                INDEX(
                                                    Insumos!C:C,
                                                    MATCH(
                                                        A1073&amp;B1073,
                                                        Insumos!I:I,
                                                        0)
                                                )="Terceirizados",
                                                INDEX(
                                                    Insumos!F:F,
                                                    MATCH(
                                                        A1073&amp;B1073,
                                                        Insumos!I:I,
                                                        0)
                                                ),
                                                0
                                            ),
                                            "Não encontrado"),
                                        IFERROR(
                                            INDEX(S:S,
                                                MATCH(
                                                    A1073&amp;B1073,AG:AG,
                                                    0)
                                            ),
                                            "Não encontrado")
                                    )</f>
        <v>0</v>
      </c>
      <c r="S1073" s="64">
        <f t="shared" si="607"/>
        <v>0</v>
      </c>
      <c r="T1073" s="64">
        <f>IF(
                        C1073="INSUMO",
                                        IFERROR(
                                            IF(
                                                INDEX(
                                                    Insumos!C:C,
                                                    MATCH(
                                                        A1073&amp;B1073,
                                                        Insumos!I:I,
                                                        0)
                                                )="Comissionamento",
                                                INDEX(
                                                    Insumos!F:F,
                                                    MATCH(
                                                        A1073&amp;B1073,
                                                        Insumos!I:I,
                                                        0)
                                                ),
                                                0
                                            ),
                                            "Não encontrado"),
                                        IFERROR(
                                            INDEX(U:U,
                                                MATCH(
                                                    A1073&amp;B1073,AG:AG,
                                                    0)
                                            ),
                                            "Não encontrado")
                                    )</f>
        <v>0</v>
      </c>
      <c r="U1073" s="64">
        <f t="shared" si="608"/>
        <v>0</v>
      </c>
      <c r="V1073" s="64">
        <f>IF(
                        C1073="INSUMO",
                                        IFERROR(
                                            IF(
                                                INDEX(
                                                    Insumos!C:C,
                                                    MATCH(
                                                        A1073&amp;B1073,
                                                        Insumos!I:I,
                                                        0)
                                                )="Verba",
                                                INDEX(
                                                    Insumos!F:F,
                                                    MATCH(
                                                        A1073&amp;B1073,
                                                        Insumos!I:I,
                                                        0)
                                                ),
                                                0
                                            ),
                                            "Não encontrado"),
                                        IFERROR(
                                            INDEX(W:W,
                                                MATCH(
                                                    A1073&amp;B1073,AG:AG,
                                                    0)
                                            ),
                                            "Não encontrado")
                                    )</f>
        <v>0</v>
      </c>
      <c r="W1073" s="64">
        <f t="shared" si="609"/>
        <v>0</v>
      </c>
      <c r="X1073" s="64">
        <f>IF(
                        C1073="INSUMO",
                                        IFERROR(
                                            IF(
                                                INDEX(
                                                    Insumos!C:C,
                                                    MATCH(
                                                        A1073&amp;B1073,
                                                        Insumos!I:I,
                                                        0)
                                                )="Outro",
                                                INDEX(
                                                    Insumos!F:F,
                                                    MATCH(
                                                        A1073&amp;B1073,
                                                        Insumos!I:I,
                                                        0)
                                                ),
                                                0
                                            ),
                                            "Não encontrado"),
                                        IFERROR(
                                            INDEX(Y:Y,
                                                MATCH(
                                                    A1073&amp;B1073,AG:AG,
                                                    0)
                                            ),
                                            "Não encontrado")
                                    )</f>
        <v>0</v>
      </c>
      <c r="Y1073" s="64">
        <f t="shared" si="610"/>
        <v>0</v>
      </c>
      <c r="Z1073" s="64">
        <f>IF(
                            C1073="INSUMO",
                            IFERROR(
                                INDEX(
                                    Insumos!F:F,
                                    MATCH(
                                        A1073&amp;B1073,
                                        Insumos!I:I,
                                        0)
                                ),
                                "Não encontrado"),
                            IFERROR(
                                INDEX(AA:AA,
                                    MATCH(
                                        A1073&amp;B1073,AG:AG,
                                        0)
                                ),
                                "Não encontrado")
                        )</f>
        <v>32.4</v>
      </c>
      <c r="AA1073" s="64">
        <f t="shared" si="611"/>
        <v>32.4</v>
      </c>
      <c r="AB1073" s="65"/>
      <c r="AC1073" s="65"/>
      <c r="AD1073" s="62" t="s">
        <v>39</v>
      </c>
      <c r="AE1073" s="66"/>
      <c r="AF1073" s="66"/>
    </row>
    <row r="1074" spans="1:33" x14ac:dyDescent="0.25">
      <c r="A1074" s="136" t="s">
        <v>288</v>
      </c>
      <c r="B1074" s="51" t="s">
        <v>38</v>
      </c>
      <c r="C1074" s="52" t="s">
        <v>39</v>
      </c>
      <c r="D1074" s="53" t="s">
        <v>40</v>
      </c>
      <c r="E1074" s="53" t="s">
        <v>289</v>
      </c>
      <c r="F1074" s="54" t="s">
        <v>90</v>
      </c>
      <c r="G1074" s="55"/>
      <c r="H1074" s="56"/>
      <c r="I1074" s="56">
        <f>SUM(I1075:I1082)</f>
        <v>0</v>
      </c>
      <c r="J1074" s="56"/>
      <c r="K1074" s="56">
        <f>SUM(K1075:K1082)</f>
        <v>30.0758458</v>
      </c>
      <c r="L1074" s="56"/>
      <c r="M1074" s="56">
        <f>SUM(M1075:M1082)</f>
        <v>25.0558458</v>
      </c>
      <c r="N1074" s="56"/>
      <c r="O1074" s="56">
        <f>SUM(O1075:O1082)</f>
        <v>0</v>
      </c>
      <c r="P1074" s="56"/>
      <c r="Q1074" s="56">
        <f>SUM(Q1075:Q1082)</f>
        <v>0</v>
      </c>
      <c r="R1074" s="56"/>
      <c r="S1074" s="56">
        <f>SUM(S1075:S1082)</f>
        <v>0</v>
      </c>
      <c r="T1074" s="56"/>
      <c r="U1074" s="56">
        <f>SUM(U1075:U1082)</f>
        <v>0</v>
      </c>
      <c r="V1074" s="56"/>
      <c r="W1074" s="56">
        <f>SUM(W1075:W1082)</f>
        <v>0</v>
      </c>
      <c r="X1074" s="56"/>
      <c r="Y1074" s="56">
        <f>SUM(Y1075:Y1082)</f>
        <v>5.0199999999999996</v>
      </c>
      <c r="Z1074" s="56"/>
      <c r="AA1074" s="56">
        <f>SUM(AA1075:AA1082)</f>
        <v>30.0758458</v>
      </c>
      <c r="AB1074" s="57" t="s">
        <v>39</v>
      </c>
      <c r="AC1074" s="57"/>
      <c r="AD1074" s="53" t="s">
        <v>39</v>
      </c>
      <c r="AE1074" s="58" t="s">
        <v>39</v>
      </c>
      <c r="AF1074" s="58" t="s">
        <v>43</v>
      </c>
      <c r="AG1074" t="str">
        <f>A1074&amp;B1074&amp;C1074</f>
        <v>88238SINAPI</v>
      </c>
    </row>
    <row r="1075" spans="1:33" x14ac:dyDescent="0.25">
      <c r="A1075" s="137" t="s">
        <v>1008</v>
      </c>
      <c r="B1075" s="68" t="s">
        <v>38</v>
      </c>
      <c r="C1075" s="69" t="s">
        <v>86</v>
      </c>
      <c r="D1075" s="70" t="s">
        <v>40</v>
      </c>
      <c r="E1075" s="70" t="s">
        <v>1009</v>
      </c>
      <c r="F1075" s="71" t="s">
        <v>90</v>
      </c>
      <c r="G1075" s="71">
        <v>1</v>
      </c>
      <c r="H1075" s="72">
        <f>IF(
                        C1075="INSUMO",
                                        IFERROR(
                                            IF(
                                                INDEX(
                                                    Insumos!C:C,
                                                    MATCH(
                                                        A1075&amp;B1075,
                                                        Insumos!I:I,
                                                        0)
                                                )="Material",
                                                INDEX(
                                                    Insumos!F:F,
                                                    MATCH(
                                                        A1075&amp;B1075,
                                                        Insumos!I:I,
                                                        0)
                                                ),
                                                0
                                            ),
                                            "Não encontrado"),
                                        IFERROR(
                                            INDEX(I:I,
                                                MATCH(
                                                    A1075&amp;B1075,AG:AG,
                                                    0)
                                            ),
                                            "Não encontrado")
                                    )</f>
        <v>0</v>
      </c>
      <c r="I1075" s="72">
        <f t="shared" ref="I1075:I1082" si="612">H1075*G1075/1</f>
        <v>0</v>
      </c>
      <c r="J1075" s="72">
        <f t="shared" ref="J1075:K1082" si="613">T1075 + N1075 + L1075 + X1075 + R1075 + P1075 + V1075</f>
        <v>0.28584579999999998</v>
      </c>
      <c r="K1075" s="72">
        <f t="shared" si="613"/>
        <v>0.28584579999999998</v>
      </c>
      <c r="L1075" s="72">
        <f>IF(
                        C1075="INSUMO",
                                        IFERROR(
                                            IF(
                                                INDEX(
                                                    Insumos!C:C,
                                                    MATCH(
                                                        A1075&amp;B1075,
                                                        Insumos!I:I,
                                                        0)
                                                )="Mao_obra",
                                                INDEX(
                                                    Insumos!F:F,
                                                    MATCH(
                                                        A1075&amp;B1075,
                                                        Insumos!I:I,
                                                        0)
                                                ),
                                                0
                                            ),
                                            "Não encontrado"),
                                        IFERROR(
                                            INDEX(M:M,
                                                MATCH(
                                                    A1075&amp;B1075,AG:AG,
                                                    0)
                                            ),
                                            "Não encontrado")
                                    )</f>
        <v>0.28584579999999998</v>
      </c>
      <c r="M1075" s="72">
        <f t="shared" ref="M1075:M1082" si="614">L1075*G1075/1</f>
        <v>0.28584579999999998</v>
      </c>
      <c r="N1075" s="72">
        <f>IF(
                        C1075="INSUMO",
                                        IFERROR(
                                            IF(
                                                INDEX(
                                                    Insumos!C:C,
                                                    MATCH(
                                                        A1075&amp;B1075,
                                                        Insumos!I:I,
                                                        0)
                                                )="Equipamento",
                                                INDEX(
                                                    Insumos!F:F,
                                                    MATCH(
                                                        A1075&amp;B1075,
                                                        Insumos!I:I,
                                                        0)
                                                ),
                                                0
                                            ),
                                            "Não encontrado"),
                                        IFERROR(
                                            INDEX(O:O,
                                                MATCH(
                                                    A1075&amp;B1075,AG:AG,
                                                    0)
                                            ),
                                            "Não encontrado")
                                    )</f>
        <v>0</v>
      </c>
      <c r="O1075" s="72">
        <f t="shared" ref="O1075:O1082" si="615">N1075*G1075/1</f>
        <v>0</v>
      </c>
      <c r="P1075" s="72">
        <f>IF(
                        C1075="INSUMO",
                                        IFERROR(
                                            IF(
                                                INDEX(
                                                    Insumos!C:C,
                                                    MATCH(
                                                        A1075&amp;B1075,
                                                        Insumos!I:I,
                                                        0)
                                                )="Transporte",
                                                INDEX(
                                                    Insumos!F:F,
                                                    MATCH(
                                                        A1075&amp;B1075,
                                                        Insumos!I:I,
                                                        0)
                                                ),
                                                0
                                            ),
                                            "Não encontrado"),
                                        IFERROR(
                                            INDEX(Q:Q,
                                                MATCH(
                                                    A1075&amp;B1075,AG:AG,
                                                    0)
                                            ),
                                            "Não encontrado")
                                    )</f>
        <v>0</v>
      </c>
      <c r="Q1075" s="72">
        <f t="shared" ref="Q1075:Q1082" si="616">P1075*G1075/1</f>
        <v>0</v>
      </c>
      <c r="R1075" s="72">
        <f>IF(
                        C1075="INSUMO",
                                        IFERROR(
                                            IF(
                                                INDEX(
                                                    Insumos!C:C,
                                                    MATCH(
                                                        A1075&amp;B1075,
                                                        Insumos!I:I,
                                                        0)
                                                )="Terceirizados",
                                                INDEX(
                                                    Insumos!F:F,
                                                    MATCH(
                                                        A1075&amp;B1075,
                                                        Insumos!I:I,
                                                        0)
                                                ),
                                                0
                                            ),
                                            "Não encontrado"),
                                        IFERROR(
                                            INDEX(S:S,
                                                MATCH(
                                                    A1075&amp;B1075,AG:AG,
                                                    0)
                                            ),
                                            "Não encontrado")
                                    )</f>
        <v>0</v>
      </c>
      <c r="S1075" s="72">
        <f t="shared" ref="S1075:S1082" si="617">R1075*G1075/1</f>
        <v>0</v>
      </c>
      <c r="T1075" s="72">
        <f>IF(
                        C1075="INSUMO",
                                        IFERROR(
                                            IF(
                                                INDEX(
                                                    Insumos!C:C,
                                                    MATCH(
                                                        A1075&amp;B1075,
                                                        Insumos!I:I,
                                                        0)
                                                )="Comissionamento",
                                                INDEX(
                                                    Insumos!F:F,
                                                    MATCH(
                                                        A1075&amp;B1075,
                                                        Insumos!I:I,
                                                        0)
                                                ),
                                                0
                                            ),
                                            "Não encontrado"),
                                        IFERROR(
                                            INDEX(U:U,
                                                MATCH(
                                                    A1075&amp;B1075,AG:AG,
                                                    0)
                                            ),
                                            "Não encontrado")
                                    )</f>
        <v>0</v>
      </c>
      <c r="U1075" s="72">
        <f t="shared" ref="U1075:U1082" si="618">T1075*G1075/1</f>
        <v>0</v>
      </c>
      <c r="V1075" s="72">
        <f>IF(
                        C1075="INSUMO",
                                        IFERROR(
                                            IF(
                                                INDEX(
                                                    Insumos!C:C,
                                                    MATCH(
                                                        A1075&amp;B1075,
                                                        Insumos!I:I,
                                                        0)
                                                )="Verba",
                                                INDEX(
                                                    Insumos!F:F,
                                                    MATCH(
                                                        A1075&amp;B1075,
                                                        Insumos!I:I,
                                                        0)
                                                ),
                                                0
                                            ),
                                            "Não encontrado"),
                                        IFERROR(
                                            INDEX(W:W,
                                                MATCH(
                                                    A1075&amp;B1075,AG:AG,
                                                    0)
                                            ),
                                            "Não encontrado")
                                    )</f>
        <v>0</v>
      </c>
      <c r="W1075" s="72">
        <f t="shared" ref="W1075:W1082" si="619">V1075*G1075/1</f>
        <v>0</v>
      </c>
      <c r="X1075" s="72">
        <f>IF(
                        C1075="INSUMO",
                                        IFERROR(
                                            IF(
                                                INDEX(
                                                    Insumos!C:C,
                                                    MATCH(
                                                        A1075&amp;B1075,
                                                        Insumos!I:I,
                                                        0)
                                                )="Outro",
                                                INDEX(
                                                    Insumos!F:F,
                                                    MATCH(
                                                        A1075&amp;B1075,
                                                        Insumos!I:I,
                                                        0)
                                                ),
                                                0
                                            ),
                                            "Não encontrado"),
                                        IFERROR(
                                            INDEX(Y:Y,
                                                MATCH(
                                                    A1075&amp;B1075,AG:AG,
                                                    0)
                                            ),
                                            "Não encontrado")
                                    )</f>
        <v>0</v>
      </c>
      <c r="Y1075" s="72">
        <f t="shared" ref="Y1075:Y1082" si="620">X1075*G1075/1</f>
        <v>0</v>
      </c>
      <c r="Z1075" s="72">
        <f>IF(
                            C1075="INSUMO",
                            IFERROR(
                                INDEX(
                                    Insumos!F:F,
                                    MATCH(
                                        A1075&amp;B1075,
                                        Insumos!I:I,
                                        0)
                                ),
                                "Não encontrado"),
                            IFERROR(
                                INDEX(AA:AA,
                                    MATCH(
                                        A1075&amp;B1075,AG:AG,
                                        0)
                                ),
                                "Não encontrado")
                        )</f>
        <v>0.28584579999999998</v>
      </c>
      <c r="AA1075" s="72">
        <f t="shared" ref="AA1075:AA1082" si="621">G1075*Z1075</f>
        <v>0.28584579999999998</v>
      </c>
      <c r="AB1075" s="73"/>
      <c r="AC1075" s="73"/>
      <c r="AD1075" s="70" t="s">
        <v>39</v>
      </c>
      <c r="AE1075" s="74"/>
      <c r="AF1075" s="74"/>
    </row>
    <row r="1076" spans="1:33" x14ac:dyDescent="0.25">
      <c r="A1076" s="138" t="s">
        <v>863</v>
      </c>
      <c r="B1076" s="60" t="s">
        <v>38</v>
      </c>
      <c r="C1076" s="61" t="s">
        <v>45</v>
      </c>
      <c r="D1076" s="62" t="s">
        <v>40</v>
      </c>
      <c r="E1076" s="62" t="s">
        <v>864</v>
      </c>
      <c r="F1076" s="63" t="s">
        <v>90</v>
      </c>
      <c r="G1076" s="63">
        <v>1</v>
      </c>
      <c r="H1076" s="64">
        <f>IF(
                        C1076="INSUMO",
                                        IFERROR(
                                            IF(
                                                INDEX(
                                                    Insumos!C:C,
                                                    MATCH(
                                                        A1076&amp;B1076,
                                                        Insumos!I:I,
                                                        0)
                                                )="Material",
                                                INDEX(
                                                    Insumos!F:F,
                                                    MATCH(
                                                        A1076&amp;B1076,
                                                        Insumos!I:I,
                                                        0)
                                                ),
                                                0
                                            ),
                                            "Não encontrado"),
                                        IFERROR(
                                            INDEX(I:I,
                                                MATCH(
                                                    A1076&amp;B1076,AG:AG,
                                                    0)
                                            ),
                                            "Não encontrado")
                                    )</f>
        <v>0</v>
      </c>
      <c r="I1076" s="64">
        <f t="shared" si="612"/>
        <v>0</v>
      </c>
      <c r="J1076" s="64">
        <f t="shared" si="613"/>
        <v>1.55</v>
      </c>
      <c r="K1076" s="64">
        <f t="shared" si="613"/>
        <v>1.55</v>
      </c>
      <c r="L1076" s="64">
        <f>IF(
                        C1076="INSUMO",
                                        IFERROR(
                                            IF(
                                                INDEX(
                                                    Insumos!C:C,
                                                    MATCH(
                                                        A1076&amp;B1076,
                                                        Insumos!I:I,
                                                        0)
                                                )="Mao_obra",
                                                INDEX(
                                                    Insumos!F:F,
                                                    MATCH(
                                                        A1076&amp;B1076,
                                                        Insumos!I:I,
                                                        0)
                                                ),
                                                0
                                            ),
                                            "Não encontrado"),
                                        IFERROR(
                                            INDEX(M:M,
                                                MATCH(
                                                    A1076&amp;B1076,AG:AG,
                                                    0)
                                            ),
                                            "Não encontrado")
                                    )</f>
        <v>0</v>
      </c>
      <c r="M1076" s="64">
        <f t="shared" si="614"/>
        <v>0</v>
      </c>
      <c r="N1076" s="64">
        <f>IF(
                        C1076="INSUMO",
                                        IFERROR(
                                            IF(
                                                INDEX(
                                                    Insumos!C:C,
                                                    MATCH(
                                                        A1076&amp;B1076,
                                                        Insumos!I:I,
                                                        0)
                                                )="Equipamento",
                                                INDEX(
                                                    Insumos!F:F,
                                                    MATCH(
                                                        A1076&amp;B1076,
                                                        Insumos!I:I,
                                                        0)
                                                ),
                                                0
                                            ),
                                            "Não encontrado"),
                                        IFERROR(
                                            INDEX(O:O,
                                                MATCH(
                                                    A1076&amp;B1076,AG:AG,
                                                    0)
                                            ),
                                            "Não encontrado")
                                    )</f>
        <v>0</v>
      </c>
      <c r="O1076" s="64">
        <f t="shared" si="615"/>
        <v>0</v>
      </c>
      <c r="P1076" s="64">
        <f>IF(
                        C1076="INSUMO",
                                        IFERROR(
                                            IF(
                                                INDEX(
                                                    Insumos!C:C,
                                                    MATCH(
                                                        A1076&amp;B1076,
                                                        Insumos!I:I,
                                                        0)
                                                )="Transporte",
                                                INDEX(
                                                    Insumos!F:F,
                                                    MATCH(
                                                        A1076&amp;B1076,
                                                        Insumos!I:I,
                                                        0)
                                                ),
                                                0
                                            ),
                                            "Não encontrado"),
                                        IFERROR(
                                            INDEX(Q:Q,
                                                MATCH(
                                                    A1076&amp;B1076,AG:AG,
                                                    0)
                                            ),
                                            "Não encontrado")
                                    )</f>
        <v>0</v>
      </c>
      <c r="Q1076" s="64">
        <f t="shared" si="616"/>
        <v>0</v>
      </c>
      <c r="R1076" s="64">
        <f>IF(
                        C1076="INSUMO",
                                        IFERROR(
                                            IF(
                                                INDEX(
                                                    Insumos!C:C,
                                                    MATCH(
                                                        A1076&amp;B1076,
                                                        Insumos!I:I,
                                                        0)
                                                )="Terceirizados",
                                                INDEX(
                                                    Insumos!F:F,
                                                    MATCH(
                                                        A1076&amp;B1076,
                                                        Insumos!I:I,
                                                        0)
                                                ),
                                                0
                                            ),
                                            "Não encontrado"),
                                        IFERROR(
                                            INDEX(S:S,
                                                MATCH(
                                                    A1076&amp;B1076,AG:AG,
                                                    0)
                                            ),
                                            "Não encontrado")
                                    )</f>
        <v>0</v>
      </c>
      <c r="S1076" s="64">
        <f t="shared" si="617"/>
        <v>0</v>
      </c>
      <c r="T1076" s="64">
        <f>IF(
                        C1076="INSUMO",
                                        IFERROR(
                                            IF(
                                                INDEX(
                                                    Insumos!C:C,
                                                    MATCH(
                                                        A1076&amp;B1076,
                                                        Insumos!I:I,
                                                        0)
                                                )="Comissionamento",
                                                INDEX(
                                                    Insumos!F:F,
                                                    MATCH(
                                                        A1076&amp;B1076,
                                                        Insumos!I:I,
                                                        0)
                                                ),
                                                0
                                            ),
                                            "Não encontrado"),
                                        IFERROR(
                                            INDEX(U:U,
                                                MATCH(
                                                    A1076&amp;B1076,AG:AG,
                                                    0)
                                            ),
                                            "Não encontrado")
                                    )</f>
        <v>0</v>
      </c>
      <c r="U1076" s="64">
        <f t="shared" si="618"/>
        <v>0</v>
      </c>
      <c r="V1076" s="64">
        <f>IF(
                        C1076="INSUMO",
                                        IFERROR(
                                            IF(
                                                INDEX(
                                                    Insumos!C:C,
                                                    MATCH(
                                                        A1076&amp;B1076,
                                                        Insumos!I:I,
                                                        0)
                                                )="Verba",
                                                INDEX(
                                                    Insumos!F:F,
                                                    MATCH(
                                                        A1076&amp;B1076,
                                                        Insumos!I:I,
                                                        0)
                                                ),
                                                0
                                            ),
                                            "Não encontrado"),
                                        IFERROR(
                                            INDEX(W:W,
                                                MATCH(
                                                    A1076&amp;B1076,AG:AG,
                                                    0)
                                            ),
                                            "Não encontrado")
                                    )</f>
        <v>0</v>
      </c>
      <c r="W1076" s="64">
        <f t="shared" si="619"/>
        <v>0</v>
      </c>
      <c r="X1076" s="64">
        <f>IF(
                        C1076="INSUMO",
                                        IFERROR(
                                            IF(
                                                INDEX(
                                                    Insumos!C:C,
                                                    MATCH(
                                                        A1076&amp;B1076,
                                                        Insumos!I:I,
                                                        0)
                                                )="Outro",
                                                INDEX(
                                                    Insumos!F:F,
                                                    MATCH(
                                                        A1076&amp;B1076,
                                                        Insumos!I:I,
                                                        0)
                                                ),
                                                0
                                            ),
                                            "Não encontrado"),
                                        IFERROR(
                                            INDEX(Y:Y,
                                                MATCH(
                                                    A1076&amp;B1076,AG:AG,
                                                    0)
                                            ),
                                            "Não encontrado")
                                    )</f>
        <v>1.55</v>
      </c>
      <c r="Y1076" s="64">
        <f t="shared" si="620"/>
        <v>1.55</v>
      </c>
      <c r="Z1076" s="64">
        <f>IF(
                            C1076="INSUMO",
                            IFERROR(
                                INDEX(
                                    Insumos!F:F,
                                    MATCH(
                                        A1076&amp;B1076,
                                        Insumos!I:I,
                                        0)
                                ),
                                "Não encontrado"),
                            IFERROR(
                                INDEX(AA:AA,
                                    MATCH(
                                        A1076&amp;B1076,AG:AG,
                                        0)
                                ),
                                "Não encontrado")
                        )</f>
        <v>1.55</v>
      </c>
      <c r="AA1076" s="64">
        <f t="shared" si="621"/>
        <v>1.55</v>
      </c>
      <c r="AB1076" s="65"/>
      <c r="AC1076" s="65"/>
      <c r="AD1076" s="62" t="s">
        <v>39</v>
      </c>
      <c r="AE1076" s="66"/>
      <c r="AF1076" s="66"/>
    </row>
    <row r="1077" spans="1:33" x14ac:dyDescent="0.25">
      <c r="A1077" s="137" t="s">
        <v>865</v>
      </c>
      <c r="B1077" s="68" t="s">
        <v>38</v>
      </c>
      <c r="C1077" s="69" t="s">
        <v>45</v>
      </c>
      <c r="D1077" s="70" t="s">
        <v>40</v>
      </c>
      <c r="E1077" s="70" t="s">
        <v>866</v>
      </c>
      <c r="F1077" s="71" t="s">
        <v>90</v>
      </c>
      <c r="G1077" s="71">
        <v>1</v>
      </c>
      <c r="H1077" s="72">
        <f>IF(
                        C1077="INSUMO",
                                        IFERROR(
                                            IF(
                                                INDEX(
                                                    Insumos!C:C,
                                                    MATCH(
                                                        A1077&amp;B1077,
                                                        Insumos!I:I,
                                                        0)
                                                )="Material",
                                                INDEX(
                                                    Insumos!F:F,
                                                    MATCH(
                                                        A1077&amp;B1077,
                                                        Insumos!I:I,
                                                        0)
                                                ),
                                                0
                                            ),
                                            "Não encontrado"),
                                        IFERROR(
                                            INDEX(I:I,
                                                MATCH(
                                                    A1077&amp;B1077,AG:AG,
                                                    0)
                                            ),
                                            "Não encontrado")
                                    )</f>
        <v>0</v>
      </c>
      <c r="I1077" s="72">
        <f t="shared" si="612"/>
        <v>0</v>
      </c>
      <c r="J1077" s="72">
        <f t="shared" si="613"/>
        <v>0.72</v>
      </c>
      <c r="K1077" s="72">
        <f t="shared" si="613"/>
        <v>0.72</v>
      </c>
      <c r="L1077" s="72">
        <f>IF(
                        C1077="INSUMO",
                                        IFERROR(
                                            IF(
                                                INDEX(
                                                    Insumos!C:C,
                                                    MATCH(
                                                        A1077&amp;B1077,
                                                        Insumos!I:I,
                                                        0)
                                                )="Mao_obra",
                                                INDEX(
                                                    Insumos!F:F,
                                                    MATCH(
                                                        A1077&amp;B1077,
                                                        Insumos!I:I,
                                                        0)
                                                ),
                                                0
                                            ),
                                            "Não encontrado"),
                                        IFERROR(
                                            INDEX(M:M,
                                                MATCH(
                                                    A1077&amp;B1077,AG:AG,
                                                    0)
                                            ),
                                            "Não encontrado")
                                    )</f>
        <v>0</v>
      </c>
      <c r="M1077" s="72">
        <f t="shared" si="614"/>
        <v>0</v>
      </c>
      <c r="N1077" s="72">
        <f>IF(
                        C1077="INSUMO",
                                        IFERROR(
                                            IF(
                                                INDEX(
                                                    Insumos!C:C,
                                                    MATCH(
                                                        A1077&amp;B1077,
                                                        Insumos!I:I,
                                                        0)
                                                )="Equipamento",
                                                INDEX(
                                                    Insumos!F:F,
                                                    MATCH(
                                                        A1077&amp;B1077,
                                                        Insumos!I:I,
                                                        0)
                                                ),
                                                0
                                            ),
                                            "Não encontrado"),
                                        IFERROR(
                                            INDEX(O:O,
                                                MATCH(
                                                    A1077&amp;B1077,AG:AG,
                                                    0)
                                            ),
                                            "Não encontrado")
                                    )</f>
        <v>0</v>
      </c>
      <c r="O1077" s="72">
        <f t="shared" si="615"/>
        <v>0</v>
      </c>
      <c r="P1077" s="72">
        <f>IF(
                        C1077="INSUMO",
                                        IFERROR(
                                            IF(
                                                INDEX(
                                                    Insumos!C:C,
                                                    MATCH(
                                                        A1077&amp;B1077,
                                                        Insumos!I:I,
                                                        0)
                                                )="Transporte",
                                                INDEX(
                                                    Insumos!F:F,
                                                    MATCH(
                                                        A1077&amp;B1077,
                                                        Insumos!I:I,
                                                        0)
                                                ),
                                                0
                                            ),
                                            "Não encontrado"),
                                        IFERROR(
                                            INDEX(Q:Q,
                                                MATCH(
                                                    A1077&amp;B1077,AG:AG,
                                                    0)
                                            ),
                                            "Não encontrado")
                                    )</f>
        <v>0</v>
      </c>
      <c r="Q1077" s="72">
        <f t="shared" si="616"/>
        <v>0</v>
      </c>
      <c r="R1077" s="72">
        <f>IF(
                        C1077="INSUMO",
                                        IFERROR(
                                            IF(
                                                INDEX(
                                                    Insumos!C:C,
                                                    MATCH(
                                                        A1077&amp;B1077,
                                                        Insumos!I:I,
                                                        0)
                                                )="Terceirizados",
                                                INDEX(
                                                    Insumos!F:F,
                                                    MATCH(
                                                        A1077&amp;B1077,
                                                        Insumos!I:I,
                                                        0)
                                                ),
                                                0
                                            ),
                                            "Não encontrado"),
                                        IFERROR(
                                            INDEX(S:S,
                                                MATCH(
                                                    A1077&amp;B1077,AG:AG,
                                                    0)
                                            ),
                                            "Não encontrado")
                                    )</f>
        <v>0</v>
      </c>
      <c r="S1077" s="72">
        <f t="shared" si="617"/>
        <v>0</v>
      </c>
      <c r="T1077" s="72">
        <f>IF(
                        C1077="INSUMO",
                                        IFERROR(
                                            IF(
                                                INDEX(
                                                    Insumos!C:C,
                                                    MATCH(
                                                        A1077&amp;B1077,
                                                        Insumos!I:I,
                                                        0)
                                                )="Comissionamento",
                                                INDEX(
                                                    Insumos!F:F,
                                                    MATCH(
                                                        A1077&amp;B1077,
                                                        Insumos!I:I,
                                                        0)
                                                ),
                                                0
                                            ),
                                            "Não encontrado"),
                                        IFERROR(
                                            INDEX(U:U,
                                                MATCH(
                                                    A1077&amp;B1077,AG:AG,
                                                    0)
                                            ),
                                            "Não encontrado")
                                    )</f>
        <v>0</v>
      </c>
      <c r="U1077" s="72">
        <f t="shared" si="618"/>
        <v>0</v>
      </c>
      <c r="V1077" s="72">
        <f>IF(
                        C1077="INSUMO",
                                        IFERROR(
                                            IF(
                                                INDEX(
                                                    Insumos!C:C,
                                                    MATCH(
                                                        A1077&amp;B1077,
                                                        Insumos!I:I,
                                                        0)
                                                )="Verba",
                                                INDEX(
                                                    Insumos!F:F,
                                                    MATCH(
                                                        A1077&amp;B1077,
                                                        Insumos!I:I,
                                                        0)
                                                ),
                                                0
                                            ),
                                            "Não encontrado"),
                                        IFERROR(
                                            INDEX(W:W,
                                                MATCH(
                                                    A1077&amp;B1077,AG:AG,
                                                    0)
                                            ),
                                            "Não encontrado")
                                    )</f>
        <v>0</v>
      </c>
      <c r="W1077" s="72">
        <f t="shared" si="619"/>
        <v>0</v>
      </c>
      <c r="X1077" s="72">
        <f>IF(
                        C1077="INSUMO",
                                        IFERROR(
                                            IF(
                                                INDEX(
                                                    Insumos!C:C,
                                                    MATCH(
                                                        A1077&amp;B1077,
                                                        Insumos!I:I,
                                                        0)
                                                )="Outro",
                                                INDEX(
                                                    Insumos!F:F,
                                                    MATCH(
                                                        A1077&amp;B1077,
                                                        Insumos!I:I,
                                                        0)
                                                ),
                                                0
                                            ),
                                            "Não encontrado"),
                                        IFERROR(
                                            INDEX(Y:Y,
                                                MATCH(
                                                    A1077&amp;B1077,AG:AG,
                                                    0)
                                            ),
                                            "Não encontrado")
                                    )</f>
        <v>0.72</v>
      </c>
      <c r="Y1077" s="72">
        <f t="shared" si="620"/>
        <v>0.72</v>
      </c>
      <c r="Z1077" s="72">
        <f>IF(
                            C1077="INSUMO",
                            IFERROR(
                                INDEX(
                                    Insumos!F:F,
                                    MATCH(
                                        A1077&amp;B1077,
                                        Insumos!I:I,
                                        0)
                                ),
                                "Não encontrado"),
                            IFERROR(
                                INDEX(AA:AA,
                                    MATCH(
                                        A1077&amp;B1077,AG:AG,
                                        0)
                                ),
                                "Não encontrado")
                        )</f>
        <v>0.72</v>
      </c>
      <c r="AA1077" s="72">
        <f t="shared" si="621"/>
        <v>0.72</v>
      </c>
      <c r="AB1077" s="73"/>
      <c r="AC1077" s="73"/>
      <c r="AD1077" s="70" t="s">
        <v>39</v>
      </c>
      <c r="AE1077" s="74"/>
      <c r="AF1077" s="74"/>
    </row>
    <row r="1078" spans="1:33" x14ac:dyDescent="0.25">
      <c r="A1078" s="138" t="s">
        <v>801</v>
      </c>
      <c r="B1078" s="60" t="s">
        <v>38</v>
      </c>
      <c r="C1078" s="61" t="s">
        <v>45</v>
      </c>
      <c r="D1078" s="62" t="s">
        <v>40</v>
      </c>
      <c r="E1078" s="62" t="s">
        <v>802</v>
      </c>
      <c r="F1078" s="63" t="s">
        <v>90</v>
      </c>
      <c r="G1078" s="63">
        <v>1</v>
      </c>
      <c r="H1078" s="64">
        <f>IF(
                        C1078="INSUMO",
                                        IFERROR(
                                            IF(
                                                INDEX(
                                                    Insumos!C:C,
                                                    MATCH(
                                                        A1078&amp;B1078,
                                                        Insumos!I:I,
                                                        0)
                                                )="Material",
                                                INDEX(
                                                    Insumos!F:F,
                                                    MATCH(
                                                        A1078&amp;B1078,
                                                        Insumos!I:I,
                                                        0)
                                                ),
                                                0
                                            ),
                                            "Não encontrado"),
                                        IFERROR(
                                            INDEX(I:I,
                                                MATCH(
                                                    A1078&amp;B1078,AG:AG,
                                                    0)
                                            ),
                                            "Não encontrado")
                                    )</f>
        <v>0</v>
      </c>
      <c r="I1078" s="64">
        <f t="shared" si="612"/>
        <v>0</v>
      </c>
      <c r="J1078" s="64">
        <f t="shared" si="613"/>
        <v>0.11</v>
      </c>
      <c r="K1078" s="64">
        <f t="shared" si="613"/>
        <v>0.11</v>
      </c>
      <c r="L1078" s="64">
        <f>IF(
                        C1078="INSUMO",
                                        IFERROR(
                                            IF(
                                                INDEX(
                                                    Insumos!C:C,
                                                    MATCH(
                                                        A1078&amp;B1078,
                                                        Insumos!I:I,
                                                        0)
                                                )="Mao_obra",
                                                INDEX(
                                                    Insumos!F:F,
                                                    MATCH(
                                                        A1078&amp;B1078,
                                                        Insumos!I:I,
                                                        0)
                                                ),
                                                0
                                            ),
                                            "Não encontrado"),
                                        IFERROR(
                                            INDEX(M:M,
                                                MATCH(
                                                    A1078&amp;B1078,AG:AG,
                                                    0)
                                            ),
                                            "Não encontrado")
                                    )</f>
        <v>0</v>
      </c>
      <c r="M1078" s="64">
        <f t="shared" si="614"/>
        <v>0</v>
      </c>
      <c r="N1078" s="64">
        <f>IF(
                        C1078="INSUMO",
                                        IFERROR(
                                            IF(
                                                INDEX(
                                                    Insumos!C:C,
                                                    MATCH(
                                                        A1078&amp;B1078,
                                                        Insumos!I:I,
                                                        0)
                                                )="Equipamento",
                                                INDEX(
                                                    Insumos!F:F,
                                                    MATCH(
                                                        A1078&amp;B1078,
                                                        Insumos!I:I,
                                                        0)
                                                ),
                                                0
                                            ),
                                            "Não encontrado"),
                                        IFERROR(
                                            INDEX(O:O,
                                                MATCH(
                                                    A1078&amp;B1078,AG:AG,
                                                    0)
                                            ),
                                            "Não encontrado")
                                    )</f>
        <v>0</v>
      </c>
      <c r="O1078" s="64">
        <f t="shared" si="615"/>
        <v>0</v>
      </c>
      <c r="P1078" s="64">
        <f>IF(
                        C1078="INSUMO",
                                        IFERROR(
                                            IF(
                                                INDEX(
                                                    Insumos!C:C,
                                                    MATCH(
                                                        A1078&amp;B1078,
                                                        Insumos!I:I,
                                                        0)
                                                )="Transporte",
                                                INDEX(
                                                    Insumos!F:F,
                                                    MATCH(
                                                        A1078&amp;B1078,
                                                        Insumos!I:I,
                                                        0)
                                                ),
                                                0
                                            ),
                                            "Não encontrado"),
                                        IFERROR(
                                            INDEX(Q:Q,
                                                MATCH(
                                                    A1078&amp;B1078,AG:AG,
                                                    0)
                                            ),
                                            "Não encontrado")
                                    )</f>
        <v>0</v>
      </c>
      <c r="Q1078" s="64">
        <f t="shared" si="616"/>
        <v>0</v>
      </c>
      <c r="R1078" s="64">
        <f>IF(
                        C1078="INSUMO",
                                        IFERROR(
                                            IF(
                                                INDEX(
                                                    Insumos!C:C,
                                                    MATCH(
                                                        A1078&amp;B1078,
                                                        Insumos!I:I,
                                                        0)
                                                )="Terceirizados",
                                                INDEX(
                                                    Insumos!F:F,
                                                    MATCH(
                                                        A1078&amp;B1078,
                                                        Insumos!I:I,
                                                        0)
                                                ),
                                                0
                                            ),
                                            "Não encontrado"),
                                        IFERROR(
                                            INDEX(S:S,
                                                MATCH(
                                                    A1078&amp;B1078,AG:AG,
                                                    0)
                                            ),
                                            "Não encontrado")
                                    )</f>
        <v>0</v>
      </c>
      <c r="S1078" s="64">
        <f t="shared" si="617"/>
        <v>0</v>
      </c>
      <c r="T1078" s="64">
        <f>IF(
                        C1078="INSUMO",
                                        IFERROR(
                                            IF(
                                                INDEX(
                                                    Insumos!C:C,
                                                    MATCH(
                                                        A1078&amp;B1078,
                                                        Insumos!I:I,
                                                        0)
                                                )="Comissionamento",
                                                INDEX(
                                                    Insumos!F:F,
                                                    MATCH(
                                                        A1078&amp;B1078,
                                                        Insumos!I:I,
                                                        0)
                                                ),
                                                0
                                            ),
                                            "Não encontrado"),
                                        IFERROR(
                                            INDEX(U:U,
                                                MATCH(
                                                    A1078&amp;B1078,AG:AG,
                                                    0)
                                            ),
                                            "Não encontrado")
                                    )</f>
        <v>0</v>
      </c>
      <c r="U1078" s="64">
        <f t="shared" si="618"/>
        <v>0</v>
      </c>
      <c r="V1078" s="64">
        <f>IF(
                        C1078="INSUMO",
                                        IFERROR(
                                            IF(
                                                INDEX(
                                                    Insumos!C:C,
                                                    MATCH(
                                                        A1078&amp;B1078,
                                                        Insumos!I:I,
                                                        0)
                                                )="Verba",
                                                INDEX(
                                                    Insumos!F:F,
                                                    MATCH(
                                                        A1078&amp;B1078,
                                                        Insumos!I:I,
                                                        0)
                                                ),
                                                0
                                            ),
                                            "Não encontrado"),
                                        IFERROR(
                                            INDEX(W:W,
                                                MATCH(
                                                    A1078&amp;B1078,AG:AG,
                                                    0)
                                            ),
                                            "Não encontrado")
                                    )</f>
        <v>0</v>
      </c>
      <c r="W1078" s="64">
        <f t="shared" si="619"/>
        <v>0</v>
      </c>
      <c r="X1078" s="64">
        <f>IF(
                        C1078="INSUMO",
                                        IFERROR(
                                            IF(
                                                INDEX(
                                                    Insumos!C:C,
                                                    MATCH(
                                                        A1078&amp;B1078,
                                                        Insumos!I:I,
                                                        0)
                                                )="Outro",
                                                INDEX(
                                                    Insumos!F:F,
                                                    MATCH(
                                                        A1078&amp;B1078,
                                                        Insumos!I:I,
                                                        0)
                                                ),
                                                0
                                            ),
                                            "Não encontrado"),
                                        IFERROR(
                                            INDEX(Y:Y,
                                                MATCH(
                                                    A1078&amp;B1078,AG:AG,
                                                    0)
                                            ),
                                            "Não encontrado")
                                    )</f>
        <v>0.11</v>
      </c>
      <c r="Y1078" s="64">
        <f t="shared" si="620"/>
        <v>0.11</v>
      </c>
      <c r="Z1078" s="64">
        <f>IF(
                            C1078="INSUMO",
                            IFERROR(
                                INDEX(
                                    Insumos!F:F,
                                    MATCH(
                                        A1078&amp;B1078,
                                        Insumos!I:I,
                                        0)
                                ),
                                "Não encontrado"),
                            IFERROR(
                                INDEX(AA:AA,
                                    MATCH(
                                        A1078&amp;B1078,AG:AG,
                                        0)
                                ),
                                "Não encontrado")
                        )</f>
        <v>0.11</v>
      </c>
      <c r="AA1078" s="64">
        <f t="shared" si="621"/>
        <v>0.11</v>
      </c>
      <c r="AB1078" s="65"/>
      <c r="AC1078" s="65"/>
      <c r="AD1078" s="62" t="s">
        <v>39</v>
      </c>
      <c r="AE1078" s="66"/>
      <c r="AF1078" s="66"/>
    </row>
    <row r="1079" spans="1:33" x14ac:dyDescent="0.25">
      <c r="A1079" s="137" t="s">
        <v>803</v>
      </c>
      <c r="B1079" s="68" t="s">
        <v>38</v>
      </c>
      <c r="C1079" s="69" t="s">
        <v>45</v>
      </c>
      <c r="D1079" s="70" t="s">
        <v>40</v>
      </c>
      <c r="E1079" s="70" t="s">
        <v>804</v>
      </c>
      <c r="F1079" s="71" t="s">
        <v>90</v>
      </c>
      <c r="G1079" s="71">
        <v>1</v>
      </c>
      <c r="H1079" s="72">
        <f>IF(
                        C1079="INSUMO",
                                        IFERROR(
                                            IF(
                                                INDEX(
                                                    Insumos!C:C,
                                                    MATCH(
                                                        A1079&amp;B1079,
                                                        Insumos!I:I,
                                                        0)
                                                )="Material",
                                                INDEX(
                                                    Insumos!F:F,
                                                    MATCH(
                                                        A1079&amp;B1079,
                                                        Insumos!I:I,
                                                        0)
                                                ),
                                                0
                                            ),
                                            "Não encontrado"),
                                        IFERROR(
                                            INDEX(I:I,
                                                MATCH(
                                                    A1079&amp;B1079,AG:AG,
                                                    0)
                                            ),
                                            "Não encontrado")
                                    )</f>
        <v>0</v>
      </c>
      <c r="I1079" s="72">
        <f t="shared" si="612"/>
        <v>0</v>
      </c>
      <c r="J1079" s="72">
        <f t="shared" si="613"/>
        <v>1.65</v>
      </c>
      <c r="K1079" s="72">
        <f t="shared" si="613"/>
        <v>1.65</v>
      </c>
      <c r="L1079" s="72">
        <f>IF(
                        C1079="INSUMO",
                                        IFERROR(
                                            IF(
                                                INDEX(
                                                    Insumos!C:C,
                                                    MATCH(
                                                        A1079&amp;B1079,
                                                        Insumos!I:I,
                                                        0)
                                                )="Mao_obra",
                                                INDEX(
                                                    Insumos!F:F,
                                                    MATCH(
                                                        A1079&amp;B1079,
                                                        Insumos!I:I,
                                                        0)
                                                ),
                                                0
                                            ),
                                            "Não encontrado"),
                                        IFERROR(
                                            INDEX(M:M,
                                                MATCH(
                                                    A1079&amp;B1079,AG:AG,
                                                    0)
                                            ),
                                            "Não encontrado")
                                    )</f>
        <v>0</v>
      </c>
      <c r="M1079" s="72">
        <f t="shared" si="614"/>
        <v>0</v>
      </c>
      <c r="N1079" s="72">
        <f>IF(
                        C1079="INSUMO",
                                        IFERROR(
                                            IF(
                                                INDEX(
                                                    Insumos!C:C,
                                                    MATCH(
                                                        A1079&amp;B1079,
                                                        Insumos!I:I,
                                                        0)
                                                )="Equipamento",
                                                INDEX(
                                                    Insumos!F:F,
                                                    MATCH(
                                                        A1079&amp;B1079,
                                                        Insumos!I:I,
                                                        0)
                                                ),
                                                0
                                            ),
                                            "Não encontrado"),
                                        IFERROR(
                                            INDEX(O:O,
                                                MATCH(
                                                    A1079&amp;B1079,AG:AG,
                                                    0)
                                            ),
                                            "Não encontrado")
                                    )</f>
        <v>0</v>
      </c>
      <c r="O1079" s="72">
        <f t="shared" si="615"/>
        <v>0</v>
      </c>
      <c r="P1079" s="72">
        <f>IF(
                        C1079="INSUMO",
                                        IFERROR(
                                            IF(
                                                INDEX(
                                                    Insumos!C:C,
                                                    MATCH(
                                                        A1079&amp;B1079,
                                                        Insumos!I:I,
                                                        0)
                                                )="Transporte",
                                                INDEX(
                                                    Insumos!F:F,
                                                    MATCH(
                                                        A1079&amp;B1079,
                                                        Insumos!I:I,
                                                        0)
                                                ),
                                                0
                                            ),
                                            "Não encontrado"),
                                        IFERROR(
                                            INDEX(Q:Q,
                                                MATCH(
                                                    A1079&amp;B1079,AG:AG,
                                                    0)
                                            ),
                                            "Não encontrado")
                                    )</f>
        <v>0</v>
      </c>
      <c r="Q1079" s="72">
        <f t="shared" si="616"/>
        <v>0</v>
      </c>
      <c r="R1079" s="72">
        <f>IF(
                        C1079="INSUMO",
                                        IFERROR(
                                            IF(
                                                INDEX(
                                                    Insumos!C:C,
                                                    MATCH(
                                                        A1079&amp;B1079,
                                                        Insumos!I:I,
                                                        0)
                                                )="Terceirizados",
                                                INDEX(
                                                    Insumos!F:F,
                                                    MATCH(
                                                        A1079&amp;B1079,
                                                        Insumos!I:I,
                                                        0)
                                                ),
                                                0
                                            ),
                                            "Não encontrado"),
                                        IFERROR(
                                            INDEX(S:S,
                                                MATCH(
                                                    A1079&amp;B1079,AG:AG,
                                                    0)
                                            ),
                                            "Não encontrado")
                                    )</f>
        <v>0</v>
      </c>
      <c r="S1079" s="72">
        <f t="shared" si="617"/>
        <v>0</v>
      </c>
      <c r="T1079" s="72">
        <f>IF(
                        C1079="INSUMO",
                                        IFERROR(
                                            IF(
                                                INDEX(
                                                    Insumos!C:C,
                                                    MATCH(
                                                        A1079&amp;B1079,
                                                        Insumos!I:I,
                                                        0)
                                                )="Comissionamento",
                                                INDEX(
                                                    Insumos!F:F,
                                                    MATCH(
                                                        A1079&amp;B1079,
                                                        Insumos!I:I,
                                                        0)
                                                ),
                                                0
                                            ),
                                            "Não encontrado"),
                                        IFERROR(
                                            INDEX(U:U,
                                                MATCH(
                                                    A1079&amp;B1079,AG:AG,
                                                    0)
                                            ),
                                            "Não encontrado")
                                    )</f>
        <v>0</v>
      </c>
      <c r="U1079" s="72">
        <f t="shared" si="618"/>
        <v>0</v>
      </c>
      <c r="V1079" s="72">
        <f>IF(
                        C1079="INSUMO",
                                        IFERROR(
                                            IF(
                                                INDEX(
                                                    Insumos!C:C,
                                                    MATCH(
                                                        A1079&amp;B1079,
                                                        Insumos!I:I,
                                                        0)
                                                )="Verba",
                                                INDEX(
                                                    Insumos!F:F,
                                                    MATCH(
                                                        A1079&amp;B1079,
                                                        Insumos!I:I,
                                                        0)
                                                ),
                                                0
                                            ),
                                            "Não encontrado"),
                                        IFERROR(
                                            INDEX(W:W,
                                                MATCH(
                                                    A1079&amp;B1079,AG:AG,
                                                    0)
                                            ),
                                            "Não encontrado")
                                    )</f>
        <v>0</v>
      </c>
      <c r="W1079" s="72">
        <f t="shared" si="619"/>
        <v>0</v>
      </c>
      <c r="X1079" s="72">
        <f>IF(
                        C1079="INSUMO",
                                        IFERROR(
                                            IF(
                                                INDEX(
                                                    Insumos!C:C,
                                                    MATCH(
                                                        A1079&amp;B1079,
                                                        Insumos!I:I,
                                                        0)
                                                )="Outro",
                                                INDEX(
                                                    Insumos!F:F,
                                                    MATCH(
                                                        A1079&amp;B1079,
                                                        Insumos!I:I,
                                                        0)
                                                ),
                                                0
                                            ),
                                            "Não encontrado"),
                                        IFERROR(
                                            INDEX(Y:Y,
                                                MATCH(
                                                    A1079&amp;B1079,AG:AG,
                                                    0)
                                            ),
                                            "Não encontrado")
                                    )</f>
        <v>1.65</v>
      </c>
      <c r="Y1079" s="72">
        <f t="shared" si="620"/>
        <v>1.65</v>
      </c>
      <c r="Z1079" s="72">
        <f>IF(
                            C1079="INSUMO",
                            IFERROR(
                                INDEX(
                                    Insumos!F:F,
                                    MATCH(
                                        A1079&amp;B1079,
                                        Insumos!I:I,
                                        0)
                                ),
                                "Não encontrado"),
                            IFERROR(
                                INDEX(AA:AA,
                                    MATCH(
                                        A1079&amp;B1079,AG:AG,
                                        0)
                                ),
                                "Não encontrado")
                        )</f>
        <v>1.65</v>
      </c>
      <c r="AA1079" s="72">
        <f t="shared" si="621"/>
        <v>1.65</v>
      </c>
      <c r="AB1079" s="73"/>
      <c r="AC1079" s="73"/>
      <c r="AD1079" s="70" t="s">
        <v>39</v>
      </c>
      <c r="AE1079" s="74"/>
      <c r="AF1079" s="74"/>
    </row>
    <row r="1080" spans="1:33" x14ac:dyDescent="0.25">
      <c r="A1080" s="138" t="s">
        <v>805</v>
      </c>
      <c r="B1080" s="60" t="s">
        <v>38</v>
      </c>
      <c r="C1080" s="61" t="s">
        <v>45</v>
      </c>
      <c r="D1080" s="62" t="s">
        <v>40</v>
      </c>
      <c r="E1080" s="62" t="s">
        <v>806</v>
      </c>
      <c r="F1080" s="63" t="s">
        <v>90</v>
      </c>
      <c r="G1080" s="63">
        <v>1</v>
      </c>
      <c r="H1080" s="64">
        <f>IF(
                        C1080="INSUMO",
                                        IFERROR(
                                            IF(
                                                INDEX(
                                                    Insumos!C:C,
                                                    MATCH(
                                                        A1080&amp;B1080,
                                                        Insumos!I:I,
                                                        0)
                                                )="Material",
                                                INDEX(
                                                    Insumos!F:F,
                                                    MATCH(
                                                        A1080&amp;B1080,
                                                        Insumos!I:I,
                                                        0)
                                                ),
                                                0
                                            ),
                                            "Não encontrado"),
                                        IFERROR(
                                            INDEX(I:I,
                                                MATCH(
                                                    A1080&amp;B1080,AG:AG,
                                                    0)
                                            ),
                                            "Não encontrado")
                                    )</f>
        <v>0</v>
      </c>
      <c r="I1080" s="64">
        <f t="shared" si="612"/>
        <v>0</v>
      </c>
      <c r="J1080" s="64">
        <f t="shared" si="613"/>
        <v>0.98</v>
      </c>
      <c r="K1080" s="64">
        <f t="shared" si="613"/>
        <v>0.98</v>
      </c>
      <c r="L1080" s="64">
        <f>IF(
                        C1080="INSUMO",
                                        IFERROR(
                                            IF(
                                                INDEX(
                                                    Insumos!C:C,
                                                    MATCH(
                                                        A1080&amp;B1080,
                                                        Insumos!I:I,
                                                        0)
                                                )="Mao_obra",
                                                INDEX(
                                                    Insumos!F:F,
                                                    MATCH(
                                                        A1080&amp;B1080,
                                                        Insumos!I:I,
                                                        0)
                                                ),
                                                0
                                            ),
                                            "Não encontrado"),
                                        IFERROR(
                                            INDEX(M:M,
                                                MATCH(
                                                    A1080&amp;B1080,AG:AG,
                                                    0)
                                            ),
                                            "Não encontrado")
                                    )</f>
        <v>0</v>
      </c>
      <c r="M1080" s="64">
        <f t="shared" si="614"/>
        <v>0</v>
      </c>
      <c r="N1080" s="64">
        <f>IF(
                        C1080="INSUMO",
                                        IFERROR(
                                            IF(
                                                INDEX(
                                                    Insumos!C:C,
                                                    MATCH(
                                                        A1080&amp;B1080,
                                                        Insumos!I:I,
                                                        0)
                                                )="Equipamento",
                                                INDEX(
                                                    Insumos!F:F,
                                                    MATCH(
                                                        A1080&amp;B1080,
                                                        Insumos!I:I,
                                                        0)
                                                ),
                                                0
                                            ),
                                            "Não encontrado"),
                                        IFERROR(
                                            INDEX(O:O,
                                                MATCH(
                                                    A1080&amp;B1080,AG:AG,
                                                    0)
                                            ),
                                            "Não encontrado")
                                    )</f>
        <v>0</v>
      </c>
      <c r="O1080" s="64">
        <f t="shared" si="615"/>
        <v>0</v>
      </c>
      <c r="P1080" s="64">
        <f>IF(
                        C1080="INSUMO",
                                        IFERROR(
                                            IF(
                                                INDEX(
                                                    Insumos!C:C,
                                                    MATCH(
                                                        A1080&amp;B1080,
                                                        Insumos!I:I,
                                                        0)
                                                )="Transporte",
                                                INDEX(
                                                    Insumos!F:F,
                                                    MATCH(
                                                        A1080&amp;B1080,
                                                        Insumos!I:I,
                                                        0)
                                                ),
                                                0
                                            ),
                                            "Não encontrado"),
                                        IFERROR(
                                            INDEX(Q:Q,
                                                MATCH(
                                                    A1080&amp;B1080,AG:AG,
                                                    0)
                                            ),
                                            "Não encontrado")
                                    )</f>
        <v>0</v>
      </c>
      <c r="Q1080" s="64">
        <f t="shared" si="616"/>
        <v>0</v>
      </c>
      <c r="R1080" s="64">
        <f>IF(
                        C1080="INSUMO",
                                        IFERROR(
                                            IF(
                                                INDEX(
                                                    Insumos!C:C,
                                                    MATCH(
                                                        A1080&amp;B1080,
                                                        Insumos!I:I,
                                                        0)
                                                )="Terceirizados",
                                                INDEX(
                                                    Insumos!F:F,
                                                    MATCH(
                                                        A1080&amp;B1080,
                                                        Insumos!I:I,
                                                        0)
                                                ),
                                                0
                                            ),
                                            "Não encontrado"),
                                        IFERROR(
                                            INDEX(S:S,
                                                MATCH(
                                                    A1080&amp;B1080,AG:AG,
                                                    0)
                                            ),
                                            "Não encontrado")
                                    )</f>
        <v>0</v>
      </c>
      <c r="S1080" s="64">
        <f t="shared" si="617"/>
        <v>0</v>
      </c>
      <c r="T1080" s="64">
        <f>IF(
                        C1080="INSUMO",
                                        IFERROR(
                                            IF(
                                                INDEX(
                                                    Insumos!C:C,
                                                    MATCH(
                                                        A1080&amp;B1080,
                                                        Insumos!I:I,
                                                        0)
                                                )="Comissionamento",
                                                INDEX(
                                                    Insumos!F:F,
                                                    MATCH(
                                                        A1080&amp;B1080,
                                                        Insumos!I:I,
                                                        0)
                                                ),
                                                0
                                            ),
                                            "Não encontrado"),
                                        IFERROR(
                                            INDEX(U:U,
                                                MATCH(
                                                    A1080&amp;B1080,AG:AG,
                                                    0)
                                            ),
                                            "Não encontrado")
                                    )</f>
        <v>0</v>
      </c>
      <c r="U1080" s="64">
        <f t="shared" si="618"/>
        <v>0</v>
      </c>
      <c r="V1080" s="64">
        <f>IF(
                        C1080="INSUMO",
                                        IFERROR(
                                            IF(
                                                INDEX(
                                                    Insumos!C:C,
                                                    MATCH(
                                                        A1080&amp;B1080,
                                                        Insumos!I:I,
                                                        0)
                                                )="Verba",
                                                INDEX(
                                                    Insumos!F:F,
                                                    MATCH(
                                                        A1080&amp;B1080,
                                                        Insumos!I:I,
                                                        0)
                                                ),
                                                0
                                            ),
                                            "Não encontrado"),
                                        IFERROR(
                                            INDEX(W:W,
                                                MATCH(
                                                    A1080&amp;B1080,AG:AG,
                                                    0)
                                            ),
                                            "Não encontrado")
                                    )</f>
        <v>0</v>
      </c>
      <c r="W1080" s="64">
        <f t="shared" si="619"/>
        <v>0</v>
      </c>
      <c r="X1080" s="64">
        <f>IF(
                        C1080="INSUMO",
                                        IFERROR(
                                            IF(
                                                INDEX(
                                                    Insumos!C:C,
                                                    MATCH(
                                                        A1080&amp;B1080,
                                                        Insumos!I:I,
                                                        0)
                                                )="Outro",
                                                INDEX(
                                                    Insumos!F:F,
                                                    MATCH(
                                                        A1080&amp;B1080,
                                                        Insumos!I:I,
                                                        0)
                                                ),
                                                0
                                            ),
                                            "Não encontrado"),
                                        IFERROR(
                                            INDEX(Y:Y,
                                                MATCH(
                                                    A1080&amp;B1080,AG:AG,
                                                    0)
                                            ),
                                            "Não encontrado")
                                    )</f>
        <v>0.98</v>
      </c>
      <c r="Y1080" s="64">
        <f t="shared" si="620"/>
        <v>0.98</v>
      </c>
      <c r="Z1080" s="64">
        <f>IF(
                            C1080="INSUMO",
                            IFERROR(
                                INDEX(
                                    Insumos!F:F,
                                    MATCH(
                                        A1080&amp;B1080,
                                        Insumos!I:I,
                                        0)
                                ),
                                "Não encontrado"),
                            IFERROR(
                                INDEX(AA:AA,
                                    MATCH(
                                        A1080&amp;B1080,AG:AG,
                                        0)
                                ),
                                "Não encontrado")
                        )</f>
        <v>0.98</v>
      </c>
      <c r="AA1080" s="64">
        <f t="shared" si="621"/>
        <v>0.98</v>
      </c>
      <c r="AB1080" s="65"/>
      <c r="AC1080" s="65"/>
      <c r="AD1080" s="62" t="s">
        <v>39</v>
      </c>
      <c r="AE1080" s="66"/>
      <c r="AF1080" s="66"/>
    </row>
    <row r="1081" spans="1:33" x14ac:dyDescent="0.25">
      <c r="A1081" s="137" t="s">
        <v>807</v>
      </c>
      <c r="B1081" s="68" t="s">
        <v>38</v>
      </c>
      <c r="C1081" s="69" t="s">
        <v>45</v>
      </c>
      <c r="D1081" s="70" t="s">
        <v>40</v>
      </c>
      <c r="E1081" s="70" t="s">
        <v>808</v>
      </c>
      <c r="F1081" s="71" t="s">
        <v>90</v>
      </c>
      <c r="G1081" s="71">
        <v>1</v>
      </c>
      <c r="H1081" s="72">
        <f>IF(
                        C1081="INSUMO",
                                        IFERROR(
                                            IF(
                                                INDEX(
                                                    Insumos!C:C,
                                                    MATCH(
                                                        A1081&amp;B1081,
                                                        Insumos!I:I,
                                                        0)
                                                )="Material",
                                                INDEX(
                                                    Insumos!F:F,
                                                    MATCH(
                                                        A1081&amp;B1081,
                                                        Insumos!I:I,
                                                        0)
                                                ),
                                                0
                                            ),
                                            "Não encontrado"),
                                        IFERROR(
                                            INDEX(I:I,
                                                MATCH(
                                                    A1081&amp;B1081,AG:AG,
                                                    0)
                                            ),
                                            "Não encontrado")
                                    )</f>
        <v>0</v>
      </c>
      <c r="I1081" s="72">
        <f t="shared" si="612"/>
        <v>0</v>
      </c>
      <c r="J1081" s="72">
        <f t="shared" si="613"/>
        <v>0.01</v>
      </c>
      <c r="K1081" s="72">
        <f t="shared" si="613"/>
        <v>0.01</v>
      </c>
      <c r="L1081" s="72">
        <f>IF(
                        C1081="INSUMO",
                                        IFERROR(
                                            IF(
                                                INDEX(
                                                    Insumos!C:C,
                                                    MATCH(
                                                        A1081&amp;B1081,
                                                        Insumos!I:I,
                                                        0)
                                                )="Mao_obra",
                                                INDEX(
                                                    Insumos!F:F,
                                                    MATCH(
                                                        A1081&amp;B1081,
                                                        Insumos!I:I,
                                                        0)
                                                ),
                                                0
                                            ),
                                            "Não encontrado"),
                                        IFERROR(
                                            INDEX(M:M,
                                                MATCH(
                                                    A1081&amp;B1081,AG:AG,
                                                    0)
                                            ),
                                            "Não encontrado")
                                    )</f>
        <v>0</v>
      </c>
      <c r="M1081" s="72">
        <f t="shared" si="614"/>
        <v>0</v>
      </c>
      <c r="N1081" s="72">
        <f>IF(
                        C1081="INSUMO",
                                        IFERROR(
                                            IF(
                                                INDEX(
                                                    Insumos!C:C,
                                                    MATCH(
                                                        A1081&amp;B1081,
                                                        Insumos!I:I,
                                                        0)
                                                )="Equipamento",
                                                INDEX(
                                                    Insumos!F:F,
                                                    MATCH(
                                                        A1081&amp;B1081,
                                                        Insumos!I:I,
                                                        0)
                                                ),
                                                0
                                            ),
                                            "Não encontrado"),
                                        IFERROR(
                                            INDEX(O:O,
                                                MATCH(
                                                    A1081&amp;B1081,AG:AG,
                                                    0)
                                            ),
                                            "Não encontrado")
                                    )</f>
        <v>0</v>
      </c>
      <c r="O1081" s="72">
        <f t="shared" si="615"/>
        <v>0</v>
      </c>
      <c r="P1081" s="72">
        <f>IF(
                        C1081="INSUMO",
                                        IFERROR(
                                            IF(
                                                INDEX(
                                                    Insumos!C:C,
                                                    MATCH(
                                                        A1081&amp;B1081,
                                                        Insumos!I:I,
                                                        0)
                                                )="Transporte",
                                                INDEX(
                                                    Insumos!F:F,
                                                    MATCH(
                                                        A1081&amp;B1081,
                                                        Insumos!I:I,
                                                        0)
                                                ),
                                                0
                                            ),
                                            "Não encontrado"),
                                        IFERROR(
                                            INDEX(Q:Q,
                                                MATCH(
                                                    A1081&amp;B1081,AG:AG,
                                                    0)
                                            ),
                                            "Não encontrado")
                                    )</f>
        <v>0</v>
      </c>
      <c r="Q1081" s="72">
        <f t="shared" si="616"/>
        <v>0</v>
      </c>
      <c r="R1081" s="72">
        <f>IF(
                        C1081="INSUMO",
                                        IFERROR(
                                            IF(
                                                INDEX(
                                                    Insumos!C:C,
                                                    MATCH(
                                                        A1081&amp;B1081,
                                                        Insumos!I:I,
                                                        0)
                                                )="Terceirizados",
                                                INDEX(
                                                    Insumos!F:F,
                                                    MATCH(
                                                        A1081&amp;B1081,
                                                        Insumos!I:I,
                                                        0)
                                                ),
                                                0
                                            ),
                                            "Não encontrado"),
                                        IFERROR(
                                            INDEX(S:S,
                                                MATCH(
                                                    A1081&amp;B1081,AG:AG,
                                                    0)
                                            ),
                                            "Não encontrado")
                                    )</f>
        <v>0</v>
      </c>
      <c r="S1081" s="72">
        <f t="shared" si="617"/>
        <v>0</v>
      </c>
      <c r="T1081" s="72">
        <f>IF(
                        C1081="INSUMO",
                                        IFERROR(
                                            IF(
                                                INDEX(
                                                    Insumos!C:C,
                                                    MATCH(
                                                        A1081&amp;B1081,
                                                        Insumos!I:I,
                                                        0)
                                                )="Comissionamento",
                                                INDEX(
                                                    Insumos!F:F,
                                                    MATCH(
                                                        A1081&amp;B1081,
                                                        Insumos!I:I,
                                                        0)
                                                ),
                                                0
                                            ),
                                            "Não encontrado"),
                                        IFERROR(
                                            INDEX(U:U,
                                                MATCH(
                                                    A1081&amp;B1081,AG:AG,
                                                    0)
                                            ),
                                            "Não encontrado")
                                    )</f>
        <v>0</v>
      </c>
      <c r="U1081" s="72">
        <f t="shared" si="618"/>
        <v>0</v>
      </c>
      <c r="V1081" s="72">
        <f>IF(
                        C1081="INSUMO",
                                        IFERROR(
                                            IF(
                                                INDEX(
                                                    Insumos!C:C,
                                                    MATCH(
                                                        A1081&amp;B1081,
                                                        Insumos!I:I,
                                                        0)
                                                )="Verba",
                                                INDEX(
                                                    Insumos!F:F,
                                                    MATCH(
                                                        A1081&amp;B1081,
                                                        Insumos!I:I,
                                                        0)
                                                ),
                                                0
                                            ),
                                            "Não encontrado"),
                                        IFERROR(
                                            INDEX(W:W,
                                                MATCH(
                                                    A1081&amp;B1081,AG:AG,
                                                    0)
                                            ),
                                            "Não encontrado")
                                    )</f>
        <v>0</v>
      </c>
      <c r="W1081" s="72">
        <f t="shared" si="619"/>
        <v>0</v>
      </c>
      <c r="X1081" s="72">
        <f>IF(
                        C1081="INSUMO",
                                        IFERROR(
                                            IF(
                                                INDEX(
                                                    Insumos!C:C,
                                                    MATCH(
                                                        A1081&amp;B1081,
                                                        Insumos!I:I,
                                                        0)
                                                )="Outro",
                                                INDEX(
                                                    Insumos!F:F,
                                                    MATCH(
                                                        A1081&amp;B1081,
                                                        Insumos!I:I,
                                                        0)
                                                ),
                                                0
                                            ),
                                            "Não encontrado"),
                                        IFERROR(
                                            INDEX(Y:Y,
                                                MATCH(
                                                    A1081&amp;B1081,AG:AG,
                                                    0)
                                            ),
                                            "Não encontrado")
                                    )</f>
        <v>0.01</v>
      </c>
      <c r="Y1081" s="72">
        <f t="shared" si="620"/>
        <v>0.01</v>
      </c>
      <c r="Z1081" s="72">
        <f>IF(
                            C1081="INSUMO",
                            IFERROR(
                                INDEX(
                                    Insumos!F:F,
                                    MATCH(
                                        A1081&amp;B1081,
                                        Insumos!I:I,
                                        0)
                                ),
                                "Não encontrado"),
                            IFERROR(
                                INDEX(AA:AA,
                                    MATCH(
                                        A1081&amp;B1081,AG:AG,
                                        0)
                                ),
                                "Não encontrado")
                        )</f>
        <v>0.01</v>
      </c>
      <c r="AA1081" s="72">
        <f t="shared" si="621"/>
        <v>0.01</v>
      </c>
      <c r="AB1081" s="73"/>
      <c r="AC1081" s="73"/>
      <c r="AD1081" s="70" t="s">
        <v>39</v>
      </c>
      <c r="AE1081" s="74"/>
      <c r="AF1081" s="74"/>
    </row>
    <row r="1082" spans="1:33" x14ac:dyDescent="0.25">
      <c r="A1082" s="138" t="s">
        <v>1010</v>
      </c>
      <c r="B1082" s="60" t="s">
        <v>38</v>
      </c>
      <c r="C1082" s="61" t="s">
        <v>45</v>
      </c>
      <c r="D1082" s="62" t="s">
        <v>40</v>
      </c>
      <c r="E1082" s="62" t="s">
        <v>1011</v>
      </c>
      <c r="F1082" s="63" t="s">
        <v>90</v>
      </c>
      <c r="G1082" s="63">
        <v>1</v>
      </c>
      <c r="H1082" s="64">
        <f>IF(
                        C1082="INSUMO",
                                        IFERROR(
                                            IF(
                                                INDEX(
                                                    Insumos!C:C,
                                                    MATCH(
                                                        A1082&amp;B1082,
                                                        Insumos!I:I,
                                                        0)
                                                )="Material",
                                                INDEX(
                                                    Insumos!F:F,
                                                    MATCH(
                                                        A1082&amp;B1082,
                                                        Insumos!I:I,
                                                        0)
                                                ),
                                                0
                                            ),
                                            "Não encontrado"),
                                        IFERROR(
                                            INDEX(I:I,
                                                MATCH(
                                                    A1082&amp;B1082,AG:AG,
                                                    0)
                                            ),
                                            "Não encontrado")
                                    )</f>
        <v>0</v>
      </c>
      <c r="I1082" s="64">
        <f t="shared" si="612"/>
        <v>0</v>
      </c>
      <c r="J1082" s="64">
        <f t="shared" si="613"/>
        <v>24.77</v>
      </c>
      <c r="K1082" s="64">
        <f t="shared" si="613"/>
        <v>24.77</v>
      </c>
      <c r="L1082" s="64">
        <f>IF(
                        C1082="INSUMO",
                                        IFERROR(
                                            IF(
                                                INDEX(
                                                    Insumos!C:C,
                                                    MATCH(
                                                        A1082&amp;B1082,
                                                        Insumos!I:I,
                                                        0)
                                                )="Mao_obra",
                                                INDEX(
                                                    Insumos!F:F,
                                                    MATCH(
                                                        A1082&amp;B1082,
                                                        Insumos!I:I,
                                                        0)
                                                ),
                                                0
                                            ),
                                            "Não encontrado"),
                                        IFERROR(
                                            INDEX(M:M,
                                                MATCH(
                                                    A1082&amp;B1082,AG:AG,
                                                    0)
                                            ),
                                            "Não encontrado")
                                    )</f>
        <v>24.77</v>
      </c>
      <c r="M1082" s="64">
        <f t="shared" si="614"/>
        <v>24.77</v>
      </c>
      <c r="N1082" s="64">
        <f>IF(
                        C1082="INSUMO",
                                        IFERROR(
                                            IF(
                                                INDEX(
                                                    Insumos!C:C,
                                                    MATCH(
                                                        A1082&amp;B1082,
                                                        Insumos!I:I,
                                                        0)
                                                )="Equipamento",
                                                INDEX(
                                                    Insumos!F:F,
                                                    MATCH(
                                                        A1082&amp;B1082,
                                                        Insumos!I:I,
                                                        0)
                                                ),
                                                0
                                            ),
                                            "Não encontrado"),
                                        IFERROR(
                                            INDEX(O:O,
                                                MATCH(
                                                    A1082&amp;B1082,AG:AG,
                                                    0)
                                            ),
                                            "Não encontrado")
                                    )</f>
        <v>0</v>
      </c>
      <c r="O1082" s="64">
        <f t="shared" si="615"/>
        <v>0</v>
      </c>
      <c r="P1082" s="64">
        <f>IF(
                        C1082="INSUMO",
                                        IFERROR(
                                            IF(
                                                INDEX(
                                                    Insumos!C:C,
                                                    MATCH(
                                                        A1082&amp;B1082,
                                                        Insumos!I:I,
                                                        0)
                                                )="Transporte",
                                                INDEX(
                                                    Insumos!F:F,
                                                    MATCH(
                                                        A1082&amp;B1082,
                                                        Insumos!I:I,
                                                        0)
                                                ),
                                                0
                                            ),
                                            "Não encontrado"),
                                        IFERROR(
                                            INDEX(Q:Q,
                                                MATCH(
                                                    A1082&amp;B1082,AG:AG,
                                                    0)
                                            ),
                                            "Não encontrado")
                                    )</f>
        <v>0</v>
      </c>
      <c r="Q1082" s="64">
        <f t="shared" si="616"/>
        <v>0</v>
      </c>
      <c r="R1082" s="64">
        <f>IF(
                        C1082="INSUMO",
                                        IFERROR(
                                            IF(
                                                INDEX(
                                                    Insumos!C:C,
                                                    MATCH(
                                                        A1082&amp;B1082,
                                                        Insumos!I:I,
                                                        0)
                                                )="Terceirizados",
                                                INDEX(
                                                    Insumos!F:F,
                                                    MATCH(
                                                        A1082&amp;B1082,
                                                        Insumos!I:I,
                                                        0)
                                                ),
                                                0
                                            ),
                                            "Não encontrado"),
                                        IFERROR(
                                            INDEX(S:S,
                                                MATCH(
                                                    A1082&amp;B1082,AG:AG,
                                                    0)
                                            ),
                                            "Não encontrado")
                                    )</f>
        <v>0</v>
      </c>
      <c r="S1082" s="64">
        <f t="shared" si="617"/>
        <v>0</v>
      </c>
      <c r="T1082" s="64">
        <f>IF(
                        C1082="INSUMO",
                                        IFERROR(
                                            IF(
                                                INDEX(
                                                    Insumos!C:C,
                                                    MATCH(
                                                        A1082&amp;B1082,
                                                        Insumos!I:I,
                                                        0)
                                                )="Comissionamento",
                                                INDEX(
                                                    Insumos!F:F,
                                                    MATCH(
                                                        A1082&amp;B1082,
                                                        Insumos!I:I,
                                                        0)
                                                ),
                                                0
                                            ),
                                            "Não encontrado"),
                                        IFERROR(
                                            INDEX(U:U,
                                                MATCH(
                                                    A1082&amp;B1082,AG:AG,
                                                    0)
                                            ),
                                            "Não encontrado")
                                    )</f>
        <v>0</v>
      </c>
      <c r="U1082" s="64">
        <f t="shared" si="618"/>
        <v>0</v>
      </c>
      <c r="V1082" s="64">
        <f>IF(
                        C1082="INSUMO",
                                        IFERROR(
                                            IF(
                                                INDEX(
                                                    Insumos!C:C,
                                                    MATCH(
                                                        A1082&amp;B1082,
                                                        Insumos!I:I,
                                                        0)
                                                )="Verba",
                                                INDEX(
                                                    Insumos!F:F,
                                                    MATCH(
                                                        A1082&amp;B1082,
                                                        Insumos!I:I,
                                                        0)
                                                ),
                                                0
                                            ),
                                            "Não encontrado"),
                                        IFERROR(
                                            INDEX(W:W,
                                                MATCH(
                                                    A1082&amp;B1082,AG:AG,
                                                    0)
                                            ),
                                            "Não encontrado")
                                    )</f>
        <v>0</v>
      </c>
      <c r="W1082" s="64">
        <f t="shared" si="619"/>
        <v>0</v>
      </c>
      <c r="X1082" s="64">
        <f>IF(
                        C1082="INSUMO",
                                        IFERROR(
                                            IF(
                                                INDEX(
                                                    Insumos!C:C,
                                                    MATCH(
                                                        A1082&amp;B1082,
                                                        Insumos!I:I,
                                                        0)
                                                )="Outro",
                                                INDEX(
                                                    Insumos!F:F,
                                                    MATCH(
                                                        A1082&amp;B1082,
                                                        Insumos!I:I,
                                                        0)
                                                ),
                                                0
                                            ),
                                            "Não encontrado"),
                                        IFERROR(
                                            INDEX(Y:Y,
                                                MATCH(
                                                    A1082&amp;B1082,AG:AG,
                                                    0)
                                            ),
                                            "Não encontrado")
                                    )</f>
        <v>0</v>
      </c>
      <c r="Y1082" s="64">
        <f t="shared" si="620"/>
        <v>0</v>
      </c>
      <c r="Z1082" s="64">
        <f>IF(
                            C1082="INSUMO",
                            IFERROR(
                                INDEX(
                                    Insumos!F:F,
                                    MATCH(
                                        A1082&amp;B1082,
                                        Insumos!I:I,
                                        0)
                                ),
                                "Não encontrado"),
                            IFERROR(
                                INDEX(AA:AA,
                                    MATCH(
                                        A1082&amp;B1082,AG:AG,
                                        0)
                                ),
                                "Não encontrado")
                        )</f>
        <v>24.77</v>
      </c>
      <c r="AA1082" s="64">
        <f t="shared" si="621"/>
        <v>24.77</v>
      </c>
      <c r="AB1082" s="65"/>
      <c r="AC1082" s="65"/>
      <c r="AD1082" s="62" t="s">
        <v>39</v>
      </c>
      <c r="AE1082" s="66"/>
      <c r="AF1082" s="66"/>
    </row>
    <row r="1083" spans="1:33" x14ac:dyDescent="0.25">
      <c r="A1083" s="136" t="s">
        <v>1004</v>
      </c>
      <c r="B1083" s="51" t="s">
        <v>38</v>
      </c>
      <c r="C1083" s="52" t="s">
        <v>39</v>
      </c>
      <c r="D1083" s="53" t="s">
        <v>40</v>
      </c>
      <c r="E1083" s="53" t="s">
        <v>1005</v>
      </c>
      <c r="F1083" s="54" t="s">
        <v>90</v>
      </c>
      <c r="G1083" s="55"/>
      <c r="H1083" s="56"/>
      <c r="I1083" s="56">
        <f>SUM(I1084:I1084)</f>
        <v>0</v>
      </c>
      <c r="J1083" s="56"/>
      <c r="K1083" s="56">
        <f>SUM(K1084:K1084)</f>
        <v>0.37389600000000001</v>
      </c>
      <c r="L1083" s="56"/>
      <c r="M1083" s="56">
        <f>SUM(M1084:M1084)</f>
        <v>0.37389600000000001</v>
      </c>
      <c r="N1083" s="56"/>
      <c r="O1083" s="56">
        <f>SUM(O1084:O1084)</f>
        <v>0</v>
      </c>
      <c r="P1083" s="56"/>
      <c r="Q1083" s="56">
        <f>SUM(Q1084:Q1084)</f>
        <v>0</v>
      </c>
      <c r="R1083" s="56"/>
      <c r="S1083" s="56">
        <f>SUM(S1084:S1084)</f>
        <v>0</v>
      </c>
      <c r="T1083" s="56"/>
      <c r="U1083" s="56">
        <f>SUM(U1084:U1084)</f>
        <v>0</v>
      </c>
      <c r="V1083" s="56"/>
      <c r="W1083" s="56">
        <f>SUM(W1084:W1084)</f>
        <v>0</v>
      </c>
      <c r="X1083" s="56"/>
      <c r="Y1083" s="56">
        <f>SUM(Y1084:Y1084)</f>
        <v>0</v>
      </c>
      <c r="Z1083" s="56"/>
      <c r="AA1083" s="56">
        <f>SUM(AA1084:AA1084)</f>
        <v>0.37389600000000001</v>
      </c>
      <c r="AB1083" s="57" t="s">
        <v>39</v>
      </c>
      <c r="AC1083" s="57"/>
      <c r="AD1083" s="53" t="s">
        <v>39</v>
      </c>
      <c r="AE1083" s="58" t="s">
        <v>39</v>
      </c>
      <c r="AF1083" s="58" t="s">
        <v>43</v>
      </c>
      <c r="AG1083" t="str">
        <f>A1083&amp;B1083&amp;C1083</f>
        <v>95314SINAPI</v>
      </c>
    </row>
    <row r="1084" spans="1:33" x14ac:dyDescent="0.25">
      <c r="A1084" s="137" t="s">
        <v>1006</v>
      </c>
      <c r="B1084" s="68" t="s">
        <v>38</v>
      </c>
      <c r="C1084" s="69" t="s">
        <v>45</v>
      </c>
      <c r="D1084" s="70" t="s">
        <v>40</v>
      </c>
      <c r="E1084" s="70" t="s">
        <v>1007</v>
      </c>
      <c r="F1084" s="71" t="s">
        <v>90</v>
      </c>
      <c r="G1084" s="71">
        <v>1.154E-2</v>
      </c>
      <c r="H1084" s="72">
        <f>IF(
                        C1084="INSUMO",
                                        IFERROR(
                                            IF(
                                                INDEX(
                                                    Insumos!C:C,
                                                    MATCH(
                                                        A1084&amp;B1084,
                                                        Insumos!I:I,
                                                        0)
                                                )="Material",
                                                INDEX(
                                                    Insumos!F:F,
                                                    MATCH(
                                                        A1084&amp;B1084,
                                                        Insumos!I:I,
                                                        0)
                                                ),
                                                0
                                            ),
                                            "Não encontrado"),
                                        IFERROR(
                                            INDEX(I:I,
                                                MATCH(
                                                    A1084&amp;B1084,AG:AG,
                                                    0)
                                            ),
                                            "Não encontrado")
                                    )</f>
        <v>0</v>
      </c>
      <c r="I1084" s="72">
        <f>H1084*G1084/1</f>
        <v>0</v>
      </c>
      <c r="J1084" s="72">
        <f>T1084 + N1084 + L1084 + X1084 + R1084 + P1084 + V1084</f>
        <v>32.4</v>
      </c>
      <c r="K1084" s="72">
        <f>U1084 + O1084 + M1084 + Y1084 + S1084 + Q1084 + W1084</f>
        <v>0.37389600000000001</v>
      </c>
      <c r="L1084" s="72">
        <f>IF(
                        C1084="INSUMO",
                                        IFERROR(
                                            IF(
                                                INDEX(
                                                    Insumos!C:C,
                                                    MATCH(
                                                        A1084&amp;B1084,
                                                        Insumos!I:I,
                                                        0)
                                                )="Mao_obra",
                                                INDEX(
                                                    Insumos!F:F,
                                                    MATCH(
                                                        A1084&amp;B1084,
                                                        Insumos!I:I,
                                                        0)
                                                ),
                                                0
                                            ),
                                            "Não encontrado"),
                                        IFERROR(
                                            INDEX(M:M,
                                                MATCH(
                                                    A1084&amp;B1084,AG:AG,
                                                    0)
                                            ),
                                            "Não encontrado")
                                    )</f>
        <v>32.4</v>
      </c>
      <c r="M1084" s="72">
        <f>L1084*G1084/1</f>
        <v>0.37389600000000001</v>
      </c>
      <c r="N1084" s="72">
        <f>IF(
                        C1084="INSUMO",
                                        IFERROR(
                                            IF(
                                                INDEX(
                                                    Insumos!C:C,
                                                    MATCH(
                                                        A1084&amp;B1084,
                                                        Insumos!I:I,
                                                        0)
                                                )="Equipamento",
                                                INDEX(
                                                    Insumos!F:F,
                                                    MATCH(
                                                        A1084&amp;B1084,
                                                        Insumos!I:I,
                                                        0)
                                                ),
                                                0
                                            ),
                                            "Não encontrado"),
                                        IFERROR(
                                            INDEX(O:O,
                                                MATCH(
                                                    A1084&amp;B1084,AG:AG,
                                                    0)
                                            ),
                                            "Não encontrado")
                                    )</f>
        <v>0</v>
      </c>
      <c r="O1084" s="72">
        <f>N1084*G1084/1</f>
        <v>0</v>
      </c>
      <c r="P1084" s="72">
        <f>IF(
                        C1084="INSUMO",
                                        IFERROR(
                                            IF(
                                                INDEX(
                                                    Insumos!C:C,
                                                    MATCH(
                                                        A1084&amp;B1084,
                                                        Insumos!I:I,
                                                        0)
                                                )="Transporte",
                                                INDEX(
                                                    Insumos!F:F,
                                                    MATCH(
                                                        A1084&amp;B1084,
                                                        Insumos!I:I,
                                                        0)
                                                ),
                                                0
                                            ),
                                            "Não encontrado"),
                                        IFERROR(
                                            INDEX(Q:Q,
                                                MATCH(
                                                    A1084&amp;B1084,AG:AG,
                                                    0)
                                            ),
                                            "Não encontrado")
                                    )</f>
        <v>0</v>
      </c>
      <c r="Q1084" s="72">
        <f>P1084*G1084/1</f>
        <v>0</v>
      </c>
      <c r="R1084" s="72">
        <f>IF(
                        C1084="INSUMO",
                                        IFERROR(
                                            IF(
                                                INDEX(
                                                    Insumos!C:C,
                                                    MATCH(
                                                        A1084&amp;B1084,
                                                        Insumos!I:I,
                                                        0)
                                                )="Terceirizados",
                                                INDEX(
                                                    Insumos!F:F,
                                                    MATCH(
                                                        A1084&amp;B1084,
                                                        Insumos!I:I,
                                                        0)
                                                ),
                                                0
                                            ),
                                            "Não encontrado"),
                                        IFERROR(
                                            INDEX(S:S,
                                                MATCH(
                                                    A1084&amp;B1084,AG:AG,
                                                    0)
                                            ),
                                            "Não encontrado")
                                    )</f>
        <v>0</v>
      </c>
      <c r="S1084" s="72">
        <f>R1084*G1084/1</f>
        <v>0</v>
      </c>
      <c r="T1084" s="72">
        <f>IF(
                        C1084="INSUMO",
                                        IFERROR(
                                            IF(
                                                INDEX(
                                                    Insumos!C:C,
                                                    MATCH(
                                                        A1084&amp;B1084,
                                                        Insumos!I:I,
                                                        0)
                                                )="Comissionamento",
                                                INDEX(
                                                    Insumos!F:F,
                                                    MATCH(
                                                        A1084&amp;B1084,
                                                        Insumos!I:I,
                                                        0)
                                                ),
                                                0
                                            ),
                                            "Não encontrado"),
                                        IFERROR(
                                            INDEX(U:U,
                                                MATCH(
                                                    A1084&amp;B1084,AG:AG,
                                                    0)
                                            ),
                                            "Não encontrado")
                                    )</f>
        <v>0</v>
      </c>
      <c r="U1084" s="72">
        <f>T1084*G1084/1</f>
        <v>0</v>
      </c>
      <c r="V1084" s="72">
        <f>IF(
                        C1084="INSUMO",
                                        IFERROR(
                                            IF(
                                                INDEX(
                                                    Insumos!C:C,
                                                    MATCH(
                                                        A1084&amp;B1084,
                                                        Insumos!I:I,
                                                        0)
                                                )="Verba",
                                                INDEX(
                                                    Insumos!F:F,
                                                    MATCH(
                                                        A1084&amp;B1084,
                                                        Insumos!I:I,
                                                        0)
                                                ),
                                                0
                                            ),
                                            "Não encontrado"),
                                        IFERROR(
                                            INDEX(W:W,
                                                MATCH(
                                                    A1084&amp;B1084,AG:AG,
                                                    0)
                                            ),
                                            "Não encontrado")
                                    )</f>
        <v>0</v>
      </c>
      <c r="W1084" s="72">
        <f>V1084*G1084/1</f>
        <v>0</v>
      </c>
      <c r="X1084" s="72">
        <f>IF(
                        C1084="INSUMO",
                                        IFERROR(
                                            IF(
                                                INDEX(
                                                    Insumos!C:C,
                                                    MATCH(
                                                        A1084&amp;B1084,
                                                        Insumos!I:I,
                                                        0)
                                                )="Outro",
                                                INDEX(
                                                    Insumos!F:F,
                                                    MATCH(
                                                        A1084&amp;B1084,
                                                        Insumos!I:I,
                                                        0)
                                                ),
                                                0
                                            ),
                                            "Não encontrado"),
                                        IFERROR(
                                            INDEX(Y:Y,
                                                MATCH(
                                                    A1084&amp;B1084,AG:AG,
                                                    0)
                                            ),
                                            "Não encontrado")
                                    )</f>
        <v>0</v>
      </c>
      <c r="Y1084" s="72">
        <f>X1084*G1084/1</f>
        <v>0</v>
      </c>
      <c r="Z1084" s="72">
        <f>IF(
                            C1084="INSUMO",
                            IFERROR(
                                INDEX(
                                    Insumos!F:F,
                                    MATCH(
                                        A1084&amp;B1084,
                                        Insumos!I:I,
                                        0)
                                ),
                                "Não encontrado"),
                            IFERROR(
                                INDEX(AA:AA,
                                    MATCH(
                                        A1084&amp;B1084,AG:AG,
                                        0)
                                ),
                                "Não encontrado")
                        )</f>
        <v>32.4</v>
      </c>
      <c r="AA1084" s="72">
        <f>G1084*Z1084</f>
        <v>0.37389600000000001</v>
      </c>
      <c r="AB1084" s="73"/>
      <c r="AC1084" s="73"/>
      <c r="AD1084" s="70" t="s">
        <v>39</v>
      </c>
      <c r="AE1084" s="74"/>
      <c r="AF1084" s="74"/>
    </row>
    <row r="1085" spans="1:33" x14ac:dyDescent="0.25">
      <c r="A1085" s="136" t="s">
        <v>1008</v>
      </c>
      <c r="B1085" s="51" t="s">
        <v>38</v>
      </c>
      <c r="C1085" s="52" t="s">
        <v>39</v>
      </c>
      <c r="D1085" s="53" t="s">
        <v>40</v>
      </c>
      <c r="E1085" s="53" t="s">
        <v>1009</v>
      </c>
      <c r="F1085" s="54" t="s">
        <v>90</v>
      </c>
      <c r="G1085" s="55"/>
      <c r="H1085" s="56"/>
      <c r="I1085" s="56">
        <f>SUM(I1086:I1086)</f>
        <v>0</v>
      </c>
      <c r="J1085" s="56"/>
      <c r="K1085" s="56">
        <f>SUM(K1086:K1086)</f>
        <v>0.28584579999999998</v>
      </c>
      <c r="L1085" s="56"/>
      <c r="M1085" s="56">
        <f>SUM(M1086:M1086)</f>
        <v>0.28584579999999998</v>
      </c>
      <c r="N1085" s="56"/>
      <c r="O1085" s="56">
        <f>SUM(O1086:O1086)</f>
        <v>0</v>
      </c>
      <c r="P1085" s="56"/>
      <c r="Q1085" s="56">
        <f>SUM(Q1086:Q1086)</f>
        <v>0</v>
      </c>
      <c r="R1085" s="56"/>
      <c r="S1085" s="56">
        <f>SUM(S1086:S1086)</f>
        <v>0</v>
      </c>
      <c r="T1085" s="56"/>
      <c r="U1085" s="56">
        <f>SUM(U1086:U1086)</f>
        <v>0</v>
      </c>
      <c r="V1085" s="56"/>
      <c r="W1085" s="56">
        <f>SUM(W1086:W1086)</f>
        <v>0</v>
      </c>
      <c r="X1085" s="56"/>
      <c r="Y1085" s="56">
        <f>SUM(Y1086:Y1086)</f>
        <v>0</v>
      </c>
      <c r="Z1085" s="56"/>
      <c r="AA1085" s="56">
        <f>SUM(AA1086:AA1086)</f>
        <v>0.28584579999999998</v>
      </c>
      <c r="AB1085" s="57" t="s">
        <v>39</v>
      </c>
      <c r="AC1085" s="57"/>
      <c r="AD1085" s="53" t="s">
        <v>39</v>
      </c>
      <c r="AE1085" s="58" t="s">
        <v>39</v>
      </c>
      <c r="AF1085" s="58" t="s">
        <v>43</v>
      </c>
      <c r="AG1085" t="str">
        <f>A1085&amp;B1085&amp;C1085</f>
        <v>95308SINAPI</v>
      </c>
    </row>
    <row r="1086" spans="1:33" x14ac:dyDescent="0.25">
      <c r="A1086" s="137" t="s">
        <v>1010</v>
      </c>
      <c r="B1086" s="68" t="s">
        <v>38</v>
      </c>
      <c r="C1086" s="69" t="s">
        <v>45</v>
      </c>
      <c r="D1086" s="70" t="s">
        <v>40</v>
      </c>
      <c r="E1086" s="70" t="s">
        <v>1011</v>
      </c>
      <c r="F1086" s="71" t="s">
        <v>90</v>
      </c>
      <c r="G1086" s="71">
        <v>1.154E-2</v>
      </c>
      <c r="H1086" s="72">
        <f>IF(
                        C1086="INSUMO",
                                        IFERROR(
                                            IF(
                                                INDEX(
                                                    Insumos!C:C,
                                                    MATCH(
                                                        A1086&amp;B1086,
                                                        Insumos!I:I,
                                                        0)
                                                )="Material",
                                                INDEX(
                                                    Insumos!F:F,
                                                    MATCH(
                                                        A1086&amp;B1086,
                                                        Insumos!I:I,
                                                        0)
                                                ),
                                                0
                                            ),
                                            "Não encontrado"),
                                        IFERROR(
                                            INDEX(I:I,
                                                MATCH(
                                                    A1086&amp;B1086,AG:AG,
                                                    0)
                                            ),
                                            "Não encontrado")
                                    )</f>
        <v>0</v>
      </c>
      <c r="I1086" s="72">
        <f>H1086*G1086/1</f>
        <v>0</v>
      </c>
      <c r="J1086" s="72">
        <f>T1086 + N1086 + L1086 + X1086 + R1086 + P1086 + V1086</f>
        <v>24.77</v>
      </c>
      <c r="K1086" s="72">
        <f>U1086 + O1086 + M1086 + Y1086 + S1086 + Q1086 + W1086</f>
        <v>0.28584579999999998</v>
      </c>
      <c r="L1086" s="72">
        <f>IF(
                        C1086="INSUMO",
                                        IFERROR(
                                            IF(
                                                INDEX(
                                                    Insumos!C:C,
                                                    MATCH(
                                                        A1086&amp;B1086,
                                                        Insumos!I:I,
                                                        0)
                                                )="Mao_obra",
                                                INDEX(
                                                    Insumos!F:F,
                                                    MATCH(
                                                        A1086&amp;B1086,
                                                        Insumos!I:I,
                                                        0)
                                                ),
                                                0
                                            ),
                                            "Não encontrado"),
                                        IFERROR(
                                            INDEX(M:M,
                                                MATCH(
                                                    A1086&amp;B1086,AG:AG,
                                                    0)
                                            ),
                                            "Não encontrado")
                                    )</f>
        <v>24.77</v>
      </c>
      <c r="M1086" s="72">
        <f>L1086*G1086/1</f>
        <v>0.28584579999999998</v>
      </c>
      <c r="N1086" s="72">
        <f>IF(
                        C1086="INSUMO",
                                        IFERROR(
                                            IF(
                                                INDEX(
                                                    Insumos!C:C,
                                                    MATCH(
                                                        A1086&amp;B1086,
                                                        Insumos!I:I,
                                                        0)
                                                )="Equipamento",
                                                INDEX(
                                                    Insumos!F:F,
                                                    MATCH(
                                                        A1086&amp;B1086,
                                                        Insumos!I:I,
                                                        0)
                                                ),
                                                0
                                            ),
                                            "Não encontrado"),
                                        IFERROR(
                                            INDEX(O:O,
                                                MATCH(
                                                    A1086&amp;B1086,AG:AG,
                                                    0)
                                            ),
                                            "Não encontrado")
                                    )</f>
        <v>0</v>
      </c>
      <c r="O1086" s="72">
        <f>N1086*G1086/1</f>
        <v>0</v>
      </c>
      <c r="P1086" s="72">
        <f>IF(
                        C1086="INSUMO",
                                        IFERROR(
                                            IF(
                                                INDEX(
                                                    Insumos!C:C,
                                                    MATCH(
                                                        A1086&amp;B1086,
                                                        Insumos!I:I,
                                                        0)
                                                )="Transporte",
                                                INDEX(
                                                    Insumos!F:F,
                                                    MATCH(
                                                        A1086&amp;B1086,
                                                        Insumos!I:I,
                                                        0)
                                                ),
                                                0
                                            ),
                                            "Não encontrado"),
                                        IFERROR(
                                            INDEX(Q:Q,
                                                MATCH(
                                                    A1086&amp;B1086,AG:AG,
                                                    0)
                                            ),
                                            "Não encontrado")
                                    )</f>
        <v>0</v>
      </c>
      <c r="Q1086" s="72">
        <f>P1086*G1086/1</f>
        <v>0</v>
      </c>
      <c r="R1086" s="72">
        <f>IF(
                        C1086="INSUMO",
                                        IFERROR(
                                            IF(
                                                INDEX(
                                                    Insumos!C:C,
                                                    MATCH(
                                                        A1086&amp;B1086,
                                                        Insumos!I:I,
                                                        0)
                                                )="Terceirizados",
                                                INDEX(
                                                    Insumos!F:F,
                                                    MATCH(
                                                        A1086&amp;B1086,
                                                        Insumos!I:I,
                                                        0)
                                                ),
                                                0
                                            ),
                                            "Não encontrado"),
                                        IFERROR(
                                            INDEX(S:S,
                                                MATCH(
                                                    A1086&amp;B1086,AG:AG,
                                                    0)
                                            ),
                                            "Não encontrado")
                                    )</f>
        <v>0</v>
      </c>
      <c r="S1086" s="72">
        <f>R1086*G1086/1</f>
        <v>0</v>
      </c>
      <c r="T1086" s="72">
        <f>IF(
                        C1086="INSUMO",
                                        IFERROR(
                                            IF(
                                                INDEX(
                                                    Insumos!C:C,
                                                    MATCH(
                                                        A1086&amp;B1086,
                                                        Insumos!I:I,
                                                        0)
                                                )="Comissionamento",
                                                INDEX(
                                                    Insumos!F:F,
                                                    MATCH(
                                                        A1086&amp;B1086,
                                                        Insumos!I:I,
                                                        0)
                                                ),
                                                0
                                            ),
                                            "Não encontrado"),
                                        IFERROR(
                                            INDEX(U:U,
                                                MATCH(
                                                    A1086&amp;B1086,AG:AG,
                                                    0)
                                            ),
                                            "Não encontrado")
                                    )</f>
        <v>0</v>
      </c>
      <c r="U1086" s="72">
        <f>T1086*G1086/1</f>
        <v>0</v>
      </c>
      <c r="V1086" s="72">
        <f>IF(
                        C1086="INSUMO",
                                        IFERROR(
                                            IF(
                                                INDEX(
                                                    Insumos!C:C,
                                                    MATCH(
                                                        A1086&amp;B1086,
                                                        Insumos!I:I,
                                                        0)
                                                )="Verba",
                                                INDEX(
                                                    Insumos!F:F,
                                                    MATCH(
                                                        A1086&amp;B1086,
                                                        Insumos!I:I,
                                                        0)
                                                ),
                                                0
                                            ),
                                            "Não encontrado"),
                                        IFERROR(
                                            INDEX(W:W,
                                                MATCH(
                                                    A1086&amp;B1086,AG:AG,
                                                    0)
                                            ),
                                            "Não encontrado")
                                    )</f>
        <v>0</v>
      </c>
      <c r="W1086" s="72">
        <f>V1086*G1086/1</f>
        <v>0</v>
      </c>
      <c r="X1086" s="72">
        <f>IF(
                        C1086="INSUMO",
                                        IFERROR(
                                            IF(
                                                INDEX(
                                                    Insumos!C:C,
                                                    MATCH(
                                                        A1086&amp;B1086,
                                                        Insumos!I:I,
                                                        0)
                                                )="Outro",
                                                INDEX(
                                                    Insumos!F:F,
                                                    MATCH(
                                                        A1086&amp;B1086,
                                                        Insumos!I:I,
                                                        0)
                                                ),
                                                0
                                            ),
                                            "Não encontrado"),
                                        IFERROR(
                                            INDEX(Y:Y,
                                                MATCH(
                                                    A1086&amp;B1086,AG:AG,
                                                    0)
                                            ),
                                            "Não encontrado")
                                    )</f>
        <v>0</v>
      </c>
      <c r="Y1086" s="72">
        <f>X1086*G1086/1</f>
        <v>0</v>
      </c>
      <c r="Z1086" s="72">
        <f>IF(
                            C1086="INSUMO",
                            IFERROR(
                                INDEX(
                                    Insumos!F:F,
                                    MATCH(
                                        A1086&amp;B1086,
                                        Insumos!I:I,
                                        0)
                                ),
                                "Não encontrado"),
                            IFERROR(
                                INDEX(AA:AA,
                                    MATCH(
                                        A1086&amp;B1086,AG:AG,
                                        0)
                                ),
                                "Não encontrado")
                        )</f>
        <v>24.77</v>
      </c>
      <c r="AA1086" s="72">
        <f>G1086*Z1086</f>
        <v>0.28584579999999998</v>
      </c>
      <c r="AB1086" s="73"/>
      <c r="AC1086" s="73"/>
      <c r="AD1086" s="70" t="s">
        <v>39</v>
      </c>
      <c r="AE1086" s="74"/>
      <c r="AF1086" s="74"/>
    </row>
    <row r="1087" spans="1:33" x14ac:dyDescent="0.25">
      <c r="A1087" s="136" t="s">
        <v>296</v>
      </c>
      <c r="B1087" s="51" t="s">
        <v>38</v>
      </c>
      <c r="C1087" s="52" t="s">
        <v>39</v>
      </c>
      <c r="D1087" s="53" t="s">
        <v>40</v>
      </c>
      <c r="E1087" s="53" t="s">
        <v>297</v>
      </c>
      <c r="F1087" s="54" t="s">
        <v>95</v>
      </c>
      <c r="G1087" s="55"/>
      <c r="H1087" s="56"/>
      <c r="I1087" s="56">
        <f>SUM(I1088:I1090)</f>
        <v>8.7357000000000014</v>
      </c>
      <c r="J1087" s="56"/>
      <c r="K1087" s="56">
        <f>SUM(K1088:K1090)</f>
        <v>0.69045831427999993</v>
      </c>
      <c r="L1087" s="56"/>
      <c r="M1087" s="56">
        <f>SUM(M1088:M1090)</f>
        <v>0.59608231428000003</v>
      </c>
      <c r="N1087" s="56"/>
      <c r="O1087" s="56">
        <f>SUM(O1088:O1090)</f>
        <v>0</v>
      </c>
      <c r="P1087" s="56"/>
      <c r="Q1087" s="56">
        <f>SUM(Q1088:Q1090)</f>
        <v>0</v>
      </c>
      <c r="R1087" s="56"/>
      <c r="S1087" s="56">
        <f>SUM(S1088:S1090)</f>
        <v>0</v>
      </c>
      <c r="T1087" s="56"/>
      <c r="U1087" s="56">
        <f>SUM(U1088:U1090)</f>
        <v>0</v>
      </c>
      <c r="V1087" s="56"/>
      <c r="W1087" s="56">
        <f>SUM(W1088:W1090)</f>
        <v>0</v>
      </c>
      <c r="X1087" s="56"/>
      <c r="Y1087" s="56">
        <f>SUM(Y1088:Y1090)</f>
        <v>9.4375999999999988E-2</v>
      </c>
      <c r="Z1087" s="56"/>
      <c r="AA1087" s="56">
        <f>SUM(AA1088:AA1090)</f>
        <v>9.4261583142800021</v>
      </c>
      <c r="AB1087" s="57" t="s">
        <v>39</v>
      </c>
      <c r="AC1087" s="57"/>
      <c r="AD1087" s="53" t="s">
        <v>39</v>
      </c>
      <c r="AE1087" s="58" t="s">
        <v>39</v>
      </c>
      <c r="AF1087" s="58" t="s">
        <v>348</v>
      </c>
      <c r="AG1087" t="str">
        <f>A1087&amp;B1087&amp;C1087</f>
        <v>92802SINAPI</v>
      </c>
    </row>
    <row r="1088" spans="1:33" x14ac:dyDescent="0.25">
      <c r="A1088" s="137" t="s">
        <v>286</v>
      </c>
      <c r="B1088" s="68" t="s">
        <v>38</v>
      </c>
      <c r="C1088" s="69" t="s">
        <v>86</v>
      </c>
      <c r="D1088" s="70" t="s">
        <v>40</v>
      </c>
      <c r="E1088" s="70" t="s">
        <v>287</v>
      </c>
      <c r="F1088" s="71" t="s">
        <v>90</v>
      </c>
      <c r="G1088" s="71">
        <v>1.6199999999999999E-2</v>
      </c>
      <c r="H1088" s="72">
        <f>IF(
                        C1088="INSUMO",
                                        IFERROR(
                                            IF(
                                                INDEX(
                                                    Insumos!C:C,
                                                    MATCH(
                                                        A1088&amp;B1088,
                                                        Insumos!I:I,
                                                        0)
                                                )="Material",
                                                INDEX(
                                                    Insumos!F:F,
                                                    MATCH(
                                                        A1088&amp;B1088,
                                                        Insumos!I:I,
                                                        0)
                                                ),
                                                0
                                            ),
                                            "Não encontrado"),
                                        IFERROR(
                                            INDEX(I:I,
                                                MATCH(
                                                    A1088&amp;B1088,AG:AG,
                                                    0)
                                            ),
                                            "Não encontrado")
                                    )</f>
        <v>0</v>
      </c>
      <c r="I1088" s="72">
        <f>H1088*G1088/1</f>
        <v>0</v>
      </c>
      <c r="J1088" s="72">
        <f t="shared" ref="J1088:K1090" si="622">T1088 + N1088 + L1088 + X1088 + R1088 + P1088 + V1088</f>
        <v>37.793896000000004</v>
      </c>
      <c r="K1088" s="72">
        <f t="shared" si="622"/>
        <v>0.61226111519999993</v>
      </c>
      <c r="L1088" s="72">
        <f>IF(
                        C1088="INSUMO",
                                        IFERROR(
                                            IF(
                                                INDEX(
                                                    Insumos!C:C,
                                                    MATCH(
                                                        A1088&amp;B1088,
                                                        Insumos!I:I,
                                                        0)
                                                )="Mao_obra",
                                                INDEX(
                                                    Insumos!F:F,
                                                    MATCH(
                                                        A1088&amp;B1088,
                                                        Insumos!I:I,
                                                        0)
                                                ),
                                                0
                                            ),
                                            "Não encontrado"),
                                        IFERROR(
                                            INDEX(M:M,
                                                MATCH(
                                                    A1088&amp;B1088,AG:AG,
                                                    0)
                                            ),
                                            "Não encontrado")
                                    )</f>
        <v>32.773896000000001</v>
      </c>
      <c r="M1088" s="72">
        <f>L1088*G1088/1</f>
        <v>0.53093711519999998</v>
      </c>
      <c r="N1088" s="72">
        <f>IF(
                        C1088="INSUMO",
                                        IFERROR(
                                            IF(
                                                INDEX(
                                                    Insumos!C:C,
                                                    MATCH(
                                                        A1088&amp;B1088,
                                                        Insumos!I:I,
                                                        0)
                                                )="Equipamento",
                                                INDEX(
                                                    Insumos!F:F,
                                                    MATCH(
                                                        A1088&amp;B1088,
                                                        Insumos!I:I,
                                                        0)
                                                ),
                                                0
                                            ),
                                            "Não encontrado"),
                                        IFERROR(
                                            INDEX(O:O,
                                                MATCH(
                                                    A1088&amp;B1088,AG:AG,
                                                    0)
                                            ),
                                            "Não encontrado")
                                    )</f>
        <v>0</v>
      </c>
      <c r="O1088" s="72">
        <f>N1088*G1088/1</f>
        <v>0</v>
      </c>
      <c r="P1088" s="72">
        <f>IF(
                        C1088="INSUMO",
                                        IFERROR(
                                            IF(
                                                INDEX(
                                                    Insumos!C:C,
                                                    MATCH(
                                                        A1088&amp;B1088,
                                                        Insumos!I:I,
                                                        0)
                                                )="Transporte",
                                                INDEX(
                                                    Insumos!F:F,
                                                    MATCH(
                                                        A1088&amp;B1088,
                                                        Insumos!I:I,
                                                        0)
                                                ),
                                                0
                                            ),
                                            "Não encontrado"),
                                        IFERROR(
                                            INDEX(Q:Q,
                                                MATCH(
                                                    A1088&amp;B1088,AG:AG,
                                                    0)
                                            ),
                                            "Não encontrado")
                                    )</f>
        <v>0</v>
      </c>
      <c r="Q1088" s="72">
        <f>P1088*G1088/1</f>
        <v>0</v>
      </c>
      <c r="R1088" s="72">
        <f>IF(
                        C1088="INSUMO",
                                        IFERROR(
                                            IF(
                                                INDEX(
                                                    Insumos!C:C,
                                                    MATCH(
                                                        A1088&amp;B1088,
                                                        Insumos!I:I,
                                                        0)
                                                )="Terceirizados",
                                                INDEX(
                                                    Insumos!F:F,
                                                    MATCH(
                                                        A1088&amp;B1088,
                                                        Insumos!I:I,
                                                        0)
                                                ),
                                                0
                                            ),
                                            "Não encontrado"),
                                        IFERROR(
                                            INDEX(S:S,
                                                MATCH(
                                                    A1088&amp;B1088,AG:AG,
                                                    0)
                                            ),
                                            "Não encontrado")
                                    )</f>
        <v>0</v>
      </c>
      <c r="S1088" s="72">
        <f>R1088*G1088/1</f>
        <v>0</v>
      </c>
      <c r="T1088" s="72">
        <f>IF(
                        C1088="INSUMO",
                                        IFERROR(
                                            IF(
                                                INDEX(
                                                    Insumos!C:C,
                                                    MATCH(
                                                        A1088&amp;B1088,
                                                        Insumos!I:I,
                                                        0)
                                                )="Comissionamento",
                                                INDEX(
                                                    Insumos!F:F,
                                                    MATCH(
                                                        A1088&amp;B1088,
                                                        Insumos!I:I,
                                                        0)
                                                ),
                                                0
                                            ),
                                            "Não encontrado"),
                                        IFERROR(
                                            INDEX(U:U,
                                                MATCH(
                                                    A1088&amp;B1088,AG:AG,
                                                    0)
                                            ),
                                            "Não encontrado")
                                    )</f>
        <v>0</v>
      </c>
      <c r="U1088" s="72">
        <f>T1088*G1088/1</f>
        <v>0</v>
      </c>
      <c r="V1088" s="72">
        <f>IF(
                        C1088="INSUMO",
                                        IFERROR(
                                            IF(
                                                INDEX(
                                                    Insumos!C:C,
                                                    MATCH(
                                                        A1088&amp;B1088,
                                                        Insumos!I:I,
                                                        0)
                                                )="Verba",
                                                INDEX(
                                                    Insumos!F:F,
                                                    MATCH(
                                                        A1088&amp;B1088,
                                                        Insumos!I:I,
                                                        0)
                                                ),
                                                0
                                            ),
                                            "Não encontrado"),
                                        IFERROR(
                                            INDEX(W:W,
                                                MATCH(
                                                    A1088&amp;B1088,AG:AG,
                                                    0)
                                            ),
                                            "Não encontrado")
                                    )</f>
        <v>0</v>
      </c>
      <c r="W1088" s="72">
        <f>V1088*G1088/1</f>
        <v>0</v>
      </c>
      <c r="X1088" s="72">
        <f>IF(
                        C1088="INSUMO",
                                        IFERROR(
                                            IF(
                                                INDEX(
                                                    Insumos!C:C,
                                                    MATCH(
                                                        A1088&amp;B1088,
                                                        Insumos!I:I,
                                                        0)
                                                )="Outro",
                                                INDEX(
                                                    Insumos!F:F,
                                                    MATCH(
                                                        A1088&amp;B1088,
                                                        Insumos!I:I,
                                                        0)
                                                ),
                                                0
                                            ),
                                            "Não encontrado"),
                                        IFERROR(
                                            INDEX(Y:Y,
                                                MATCH(
                                                    A1088&amp;B1088,AG:AG,
                                                    0)
                                            ),
                                            "Não encontrado")
                                    )</f>
        <v>5.0199999999999996</v>
      </c>
      <c r="Y1088" s="72">
        <f>X1088*G1088/1</f>
        <v>8.1323999999999994E-2</v>
      </c>
      <c r="Z1088" s="72">
        <f>IF(
                            C1088="INSUMO",
                            IFERROR(
                                INDEX(
                                    Insumos!F:F,
                                    MATCH(
                                        A1088&amp;B1088,
                                        Insumos!I:I,
                                        0)
                                ),
                                "Não encontrado"),
                            IFERROR(
                                INDEX(AA:AA,
                                    MATCH(
                                        A1088&amp;B1088,AG:AG,
                                        0)
                                ),
                                "Não encontrado")
                        )</f>
        <v>37.793895999999997</v>
      </c>
      <c r="AA1088" s="72">
        <f>G1088*Z1088</f>
        <v>0.61226111519999993</v>
      </c>
      <c r="AB1088" s="73"/>
      <c r="AC1088" s="73"/>
      <c r="AD1088" s="70" t="s">
        <v>39</v>
      </c>
      <c r="AE1088" s="74"/>
      <c r="AF1088" s="74"/>
    </row>
    <row r="1089" spans="1:33" x14ac:dyDescent="0.25">
      <c r="A1089" s="138" t="s">
        <v>288</v>
      </c>
      <c r="B1089" s="60" t="s">
        <v>38</v>
      </c>
      <c r="C1089" s="61" t="s">
        <v>86</v>
      </c>
      <c r="D1089" s="62" t="s">
        <v>40</v>
      </c>
      <c r="E1089" s="62" t="s">
        <v>289</v>
      </c>
      <c r="F1089" s="63" t="s">
        <v>90</v>
      </c>
      <c r="G1089" s="63">
        <v>2.5999999999999999E-3</v>
      </c>
      <c r="H1089" s="64">
        <f>IF(
                        C1089="INSUMO",
                                        IFERROR(
                                            IF(
                                                INDEX(
                                                    Insumos!C:C,
                                                    MATCH(
                                                        A1089&amp;B1089,
                                                        Insumos!I:I,
                                                        0)
                                                )="Material",
                                                INDEX(
                                                    Insumos!F:F,
                                                    MATCH(
                                                        A1089&amp;B1089,
                                                        Insumos!I:I,
                                                        0)
                                                ),
                                                0
                                            ),
                                            "Não encontrado"),
                                        IFERROR(
                                            INDEX(I:I,
                                                MATCH(
                                                    A1089&amp;B1089,AG:AG,
                                                    0)
                                            ),
                                            "Não encontrado")
                                    )</f>
        <v>0</v>
      </c>
      <c r="I1089" s="64">
        <f>H1089*G1089/1</f>
        <v>0</v>
      </c>
      <c r="J1089" s="64">
        <f t="shared" si="622"/>
        <v>30.0758458</v>
      </c>
      <c r="K1089" s="64">
        <f t="shared" si="622"/>
        <v>7.8197199079999988E-2</v>
      </c>
      <c r="L1089" s="64">
        <f>IF(
                        C1089="INSUMO",
                                        IFERROR(
                                            IF(
                                                INDEX(
                                                    Insumos!C:C,
                                                    MATCH(
                                                        A1089&amp;B1089,
                                                        Insumos!I:I,
                                                        0)
                                                )="Mao_obra",
                                                INDEX(
                                                    Insumos!F:F,
                                                    MATCH(
                                                        A1089&amp;B1089,
                                                        Insumos!I:I,
                                                        0)
                                                ),
                                                0
                                            ),
                                            "Não encontrado"),
                                        IFERROR(
                                            INDEX(M:M,
                                                MATCH(
                                                    A1089&amp;B1089,AG:AG,
                                                    0)
                                            ),
                                            "Não encontrado")
                                    )</f>
        <v>25.0558458</v>
      </c>
      <c r="M1089" s="64">
        <f>L1089*G1089/1</f>
        <v>6.5145199079999994E-2</v>
      </c>
      <c r="N1089" s="64">
        <f>IF(
                        C1089="INSUMO",
                                        IFERROR(
                                            IF(
                                                INDEX(
                                                    Insumos!C:C,
                                                    MATCH(
                                                        A1089&amp;B1089,
                                                        Insumos!I:I,
                                                        0)
                                                )="Equipamento",
                                                INDEX(
                                                    Insumos!F:F,
                                                    MATCH(
                                                        A1089&amp;B1089,
                                                        Insumos!I:I,
                                                        0)
                                                ),
                                                0
                                            ),
                                            "Não encontrado"),
                                        IFERROR(
                                            INDEX(O:O,
                                                MATCH(
                                                    A1089&amp;B1089,AG:AG,
                                                    0)
                                            ),
                                            "Não encontrado")
                                    )</f>
        <v>0</v>
      </c>
      <c r="O1089" s="64">
        <f>N1089*G1089/1</f>
        <v>0</v>
      </c>
      <c r="P1089" s="64">
        <f>IF(
                        C1089="INSUMO",
                                        IFERROR(
                                            IF(
                                                INDEX(
                                                    Insumos!C:C,
                                                    MATCH(
                                                        A1089&amp;B1089,
                                                        Insumos!I:I,
                                                        0)
                                                )="Transporte",
                                                INDEX(
                                                    Insumos!F:F,
                                                    MATCH(
                                                        A1089&amp;B1089,
                                                        Insumos!I:I,
                                                        0)
                                                ),
                                                0
                                            ),
                                            "Não encontrado"),
                                        IFERROR(
                                            INDEX(Q:Q,
                                                MATCH(
                                                    A1089&amp;B1089,AG:AG,
                                                    0)
                                            ),
                                            "Não encontrado")
                                    )</f>
        <v>0</v>
      </c>
      <c r="Q1089" s="64">
        <f>P1089*G1089/1</f>
        <v>0</v>
      </c>
      <c r="R1089" s="64">
        <f>IF(
                        C1089="INSUMO",
                                        IFERROR(
                                            IF(
                                                INDEX(
                                                    Insumos!C:C,
                                                    MATCH(
                                                        A1089&amp;B1089,
                                                        Insumos!I:I,
                                                        0)
                                                )="Terceirizados",
                                                INDEX(
                                                    Insumos!F:F,
                                                    MATCH(
                                                        A1089&amp;B1089,
                                                        Insumos!I:I,
                                                        0)
                                                ),
                                                0
                                            ),
                                            "Não encontrado"),
                                        IFERROR(
                                            INDEX(S:S,
                                                MATCH(
                                                    A1089&amp;B1089,AG:AG,
                                                    0)
                                            ),
                                            "Não encontrado")
                                    )</f>
        <v>0</v>
      </c>
      <c r="S1089" s="64">
        <f>R1089*G1089/1</f>
        <v>0</v>
      </c>
      <c r="T1089" s="64">
        <f>IF(
                        C1089="INSUMO",
                                        IFERROR(
                                            IF(
                                                INDEX(
                                                    Insumos!C:C,
                                                    MATCH(
                                                        A1089&amp;B1089,
                                                        Insumos!I:I,
                                                        0)
                                                )="Comissionamento",
                                                INDEX(
                                                    Insumos!F:F,
                                                    MATCH(
                                                        A1089&amp;B1089,
                                                        Insumos!I:I,
                                                        0)
                                                ),
                                                0
                                            ),
                                            "Não encontrado"),
                                        IFERROR(
                                            INDEX(U:U,
                                                MATCH(
                                                    A1089&amp;B1089,AG:AG,
                                                    0)
                                            ),
                                            "Não encontrado")
                                    )</f>
        <v>0</v>
      </c>
      <c r="U1089" s="64">
        <f>T1089*G1089/1</f>
        <v>0</v>
      </c>
      <c r="V1089" s="64">
        <f>IF(
                        C1089="INSUMO",
                                        IFERROR(
                                            IF(
                                                INDEX(
                                                    Insumos!C:C,
                                                    MATCH(
                                                        A1089&amp;B1089,
                                                        Insumos!I:I,
                                                        0)
                                                )="Verba",
                                                INDEX(
                                                    Insumos!F:F,
                                                    MATCH(
                                                        A1089&amp;B1089,
                                                        Insumos!I:I,
                                                        0)
                                                ),
                                                0
                                            ),
                                            "Não encontrado"),
                                        IFERROR(
                                            INDEX(W:W,
                                                MATCH(
                                                    A1089&amp;B1089,AG:AG,
                                                    0)
                                            ),
                                            "Não encontrado")
                                    )</f>
        <v>0</v>
      </c>
      <c r="W1089" s="64">
        <f>V1089*G1089/1</f>
        <v>0</v>
      </c>
      <c r="X1089" s="64">
        <f>IF(
                        C1089="INSUMO",
                                        IFERROR(
                                            IF(
                                                INDEX(
                                                    Insumos!C:C,
                                                    MATCH(
                                                        A1089&amp;B1089,
                                                        Insumos!I:I,
                                                        0)
                                                )="Outro",
                                                INDEX(
                                                    Insumos!F:F,
                                                    MATCH(
                                                        A1089&amp;B1089,
                                                        Insumos!I:I,
                                                        0)
                                                ),
                                                0
                                            ),
                                            "Não encontrado"),
                                        IFERROR(
                                            INDEX(Y:Y,
                                                MATCH(
                                                    A1089&amp;B1089,AG:AG,
                                                    0)
                                            ),
                                            "Não encontrado")
                                    )</f>
        <v>5.0199999999999996</v>
      </c>
      <c r="Y1089" s="64">
        <f>X1089*G1089/1</f>
        <v>1.3051999999999998E-2</v>
      </c>
      <c r="Z1089" s="64">
        <f>IF(
                            C1089="INSUMO",
                            IFERROR(
                                INDEX(
                                    Insumos!F:F,
                                    MATCH(
                                        A1089&amp;B1089,
                                        Insumos!I:I,
                                        0)
                                ),
                                "Não encontrado"),
                            IFERROR(
                                INDEX(AA:AA,
                                    MATCH(
                                        A1089&amp;B1089,AG:AG,
                                        0)
                                ),
                                "Não encontrado")
                        )</f>
        <v>30.0758458</v>
      </c>
      <c r="AA1089" s="64">
        <f>G1089*Z1089</f>
        <v>7.8197199080000002E-2</v>
      </c>
      <c r="AB1089" s="65"/>
      <c r="AC1089" s="65"/>
      <c r="AD1089" s="62" t="s">
        <v>39</v>
      </c>
      <c r="AE1089" s="66"/>
      <c r="AF1089" s="66"/>
    </row>
    <row r="1090" spans="1:33" x14ac:dyDescent="0.25">
      <c r="A1090" s="137" t="s">
        <v>1012</v>
      </c>
      <c r="B1090" s="68" t="s">
        <v>38</v>
      </c>
      <c r="C1090" s="69" t="s">
        <v>45</v>
      </c>
      <c r="D1090" s="70" t="s">
        <v>40</v>
      </c>
      <c r="E1090" s="70" t="s">
        <v>1013</v>
      </c>
      <c r="F1090" s="71" t="s">
        <v>95</v>
      </c>
      <c r="G1090" s="71">
        <v>1.1100000000000001</v>
      </c>
      <c r="H1090" s="72">
        <f>IF(
                        C1090="INSUMO",
                                        IFERROR(
                                            IF(
                                                INDEX(
                                                    Insumos!C:C,
                                                    MATCH(
                                                        A1090&amp;B1090,
                                                        Insumos!I:I,
                                                        0)
                                                )="Material",
                                                INDEX(
                                                    Insumos!F:F,
                                                    MATCH(
                                                        A1090&amp;B1090,
                                                        Insumos!I:I,
                                                        0)
                                                ),
                                                0
                                            ),
                                            "Não encontrado"),
                                        IFERROR(
                                            INDEX(I:I,
                                                MATCH(
                                                    A1090&amp;B1090,AG:AG,
                                                    0)
                                            ),
                                            "Não encontrado")
                                    )</f>
        <v>7.87</v>
      </c>
      <c r="I1090" s="72">
        <f>H1090*G1090/1</f>
        <v>8.7357000000000014</v>
      </c>
      <c r="J1090" s="72">
        <f t="shared" si="622"/>
        <v>0</v>
      </c>
      <c r="K1090" s="72">
        <f t="shared" si="622"/>
        <v>0</v>
      </c>
      <c r="L1090" s="72">
        <f>IF(
                        C1090="INSUMO",
                                        IFERROR(
                                            IF(
                                                INDEX(
                                                    Insumos!C:C,
                                                    MATCH(
                                                        A1090&amp;B1090,
                                                        Insumos!I:I,
                                                        0)
                                                )="Mao_obra",
                                                INDEX(
                                                    Insumos!F:F,
                                                    MATCH(
                                                        A1090&amp;B1090,
                                                        Insumos!I:I,
                                                        0)
                                                ),
                                                0
                                            ),
                                            "Não encontrado"),
                                        IFERROR(
                                            INDEX(M:M,
                                                MATCH(
                                                    A1090&amp;B1090,AG:AG,
                                                    0)
                                            ),
                                            "Não encontrado")
                                    )</f>
        <v>0</v>
      </c>
      <c r="M1090" s="72">
        <f>L1090*G1090/1</f>
        <v>0</v>
      </c>
      <c r="N1090" s="72">
        <f>IF(
                        C1090="INSUMO",
                                        IFERROR(
                                            IF(
                                                INDEX(
                                                    Insumos!C:C,
                                                    MATCH(
                                                        A1090&amp;B1090,
                                                        Insumos!I:I,
                                                        0)
                                                )="Equipamento",
                                                INDEX(
                                                    Insumos!F:F,
                                                    MATCH(
                                                        A1090&amp;B1090,
                                                        Insumos!I:I,
                                                        0)
                                                ),
                                                0
                                            ),
                                            "Não encontrado"),
                                        IFERROR(
                                            INDEX(O:O,
                                                MATCH(
                                                    A1090&amp;B1090,AG:AG,
                                                    0)
                                            ),
                                            "Não encontrado")
                                    )</f>
        <v>0</v>
      </c>
      <c r="O1090" s="72">
        <f>N1090*G1090/1</f>
        <v>0</v>
      </c>
      <c r="P1090" s="72">
        <f>IF(
                        C1090="INSUMO",
                                        IFERROR(
                                            IF(
                                                INDEX(
                                                    Insumos!C:C,
                                                    MATCH(
                                                        A1090&amp;B1090,
                                                        Insumos!I:I,
                                                        0)
                                                )="Transporte",
                                                INDEX(
                                                    Insumos!F:F,
                                                    MATCH(
                                                        A1090&amp;B1090,
                                                        Insumos!I:I,
                                                        0)
                                                ),
                                                0
                                            ),
                                            "Não encontrado"),
                                        IFERROR(
                                            INDEX(Q:Q,
                                                MATCH(
                                                    A1090&amp;B1090,AG:AG,
                                                    0)
                                            ),
                                            "Não encontrado")
                                    )</f>
        <v>0</v>
      </c>
      <c r="Q1090" s="72">
        <f>P1090*G1090/1</f>
        <v>0</v>
      </c>
      <c r="R1090" s="72">
        <f>IF(
                        C1090="INSUMO",
                                        IFERROR(
                                            IF(
                                                INDEX(
                                                    Insumos!C:C,
                                                    MATCH(
                                                        A1090&amp;B1090,
                                                        Insumos!I:I,
                                                        0)
                                                )="Terceirizados",
                                                INDEX(
                                                    Insumos!F:F,
                                                    MATCH(
                                                        A1090&amp;B1090,
                                                        Insumos!I:I,
                                                        0)
                                                ),
                                                0
                                            ),
                                            "Não encontrado"),
                                        IFERROR(
                                            INDEX(S:S,
                                                MATCH(
                                                    A1090&amp;B1090,AG:AG,
                                                    0)
                                            ),
                                            "Não encontrado")
                                    )</f>
        <v>0</v>
      </c>
      <c r="S1090" s="72">
        <f>R1090*G1090/1</f>
        <v>0</v>
      </c>
      <c r="T1090" s="72">
        <f>IF(
                        C1090="INSUMO",
                                        IFERROR(
                                            IF(
                                                INDEX(
                                                    Insumos!C:C,
                                                    MATCH(
                                                        A1090&amp;B1090,
                                                        Insumos!I:I,
                                                        0)
                                                )="Comissionamento",
                                                INDEX(
                                                    Insumos!F:F,
                                                    MATCH(
                                                        A1090&amp;B1090,
                                                        Insumos!I:I,
                                                        0)
                                                ),
                                                0
                                            ),
                                            "Não encontrado"),
                                        IFERROR(
                                            INDEX(U:U,
                                                MATCH(
                                                    A1090&amp;B1090,AG:AG,
                                                    0)
                                            ),
                                            "Não encontrado")
                                    )</f>
        <v>0</v>
      </c>
      <c r="U1090" s="72">
        <f>T1090*G1090/1</f>
        <v>0</v>
      </c>
      <c r="V1090" s="72">
        <f>IF(
                        C1090="INSUMO",
                                        IFERROR(
                                            IF(
                                                INDEX(
                                                    Insumos!C:C,
                                                    MATCH(
                                                        A1090&amp;B1090,
                                                        Insumos!I:I,
                                                        0)
                                                )="Verba",
                                                INDEX(
                                                    Insumos!F:F,
                                                    MATCH(
                                                        A1090&amp;B1090,
                                                        Insumos!I:I,
                                                        0)
                                                ),
                                                0
                                            ),
                                            "Não encontrado"),
                                        IFERROR(
                                            INDEX(W:W,
                                                MATCH(
                                                    A1090&amp;B1090,AG:AG,
                                                    0)
                                            ),
                                            "Não encontrado")
                                    )</f>
        <v>0</v>
      </c>
      <c r="W1090" s="72">
        <f>V1090*G1090/1</f>
        <v>0</v>
      </c>
      <c r="X1090" s="72">
        <f>IF(
                        C1090="INSUMO",
                                        IFERROR(
                                            IF(
                                                INDEX(
                                                    Insumos!C:C,
                                                    MATCH(
                                                        A1090&amp;B1090,
                                                        Insumos!I:I,
                                                        0)
                                                )="Outro",
                                                INDEX(
                                                    Insumos!F:F,
                                                    MATCH(
                                                        A1090&amp;B1090,
                                                        Insumos!I:I,
                                                        0)
                                                ),
                                                0
                                            ),
                                            "Não encontrado"),
                                        IFERROR(
                                            INDEX(Y:Y,
                                                MATCH(
                                                    A1090&amp;B1090,AG:AG,
                                                    0)
                                            ),
                                            "Não encontrado")
                                    )</f>
        <v>0</v>
      </c>
      <c r="Y1090" s="72">
        <f>X1090*G1090/1</f>
        <v>0</v>
      </c>
      <c r="Z1090" s="72">
        <f>IF(
                            C1090="INSUMO",
                            IFERROR(
                                INDEX(
                                    Insumos!F:F,
                                    MATCH(
                                        A1090&amp;B1090,
                                        Insumos!I:I,
                                        0)
                                ),
                                "Não encontrado"),
                            IFERROR(
                                INDEX(AA:AA,
                                    MATCH(
                                        A1090&amp;B1090,AG:AG,
                                        0)
                                ),
                                "Não encontrado")
                        )</f>
        <v>7.87</v>
      </c>
      <c r="AA1090" s="72">
        <f>G1090*Z1090</f>
        <v>8.7357000000000014</v>
      </c>
      <c r="AB1090" s="73"/>
      <c r="AC1090" s="73"/>
      <c r="AD1090" s="70" t="s">
        <v>39</v>
      </c>
      <c r="AE1090" s="74"/>
      <c r="AF1090" s="74"/>
    </row>
    <row r="1091" spans="1:33" x14ac:dyDescent="0.25">
      <c r="A1091" s="136" t="s">
        <v>300</v>
      </c>
      <c r="B1091" s="51" t="s">
        <v>38</v>
      </c>
      <c r="C1091" s="52" t="s">
        <v>39</v>
      </c>
      <c r="D1091" s="53" t="s">
        <v>40</v>
      </c>
      <c r="E1091" s="53" t="s">
        <v>301</v>
      </c>
      <c r="F1091" s="54" t="s">
        <v>95</v>
      </c>
      <c r="G1091" s="55"/>
      <c r="H1091" s="56"/>
      <c r="I1091" s="56">
        <f>SUM(I1092:I1094)</f>
        <v>8.2362000000000002</v>
      </c>
      <c r="J1091" s="56"/>
      <c r="K1091" s="56">
        <f>SUM(K1092:K1094)</f>
        <v>0.37469246892000002</v>
      </c>
      <c r="L1091" s="56"/>
      <c r="M1091" s="56">
        <f>SUM(M1092:M1094)</f>
        <v>0.32348846892000005</v>
      </c>
      <c r="N1091" s="56"/>
      <c r="O1091" s="56">
        <f>SUM(O1092:O1094)</f>
        <v>0</v>
      </c>
      <c r="P1091" s="56"/>
      <c r="Q1091" s="56">
        <f>SUM(Q1092:Q1094)</f>
        <v>0</v>
      </c>
      <c r="R1091" s="56"/>
      <c r="S1091" s="56">
        <f>SUM(S1092:S1094)</f>
        <v>0</v>
      </c>
      <c r="T1091" s="56"/>
      <c r="U1091" s="56">
        <f>SUM(U1092:U1094)</f>
        <v>0</v>
      </c>
      <c r="V1091" s="56"/>
      <c r="W1091" s="56">
        <f>SUM(W1092:W1094)</f>
        <v>0</v>
      </c>
      <c r="X1091" s="56"/>
      <c r="Y1091" s="56">
        <f>SUM(Y1092:Y1094)</f>
        <v>5.1204E-2</v>
      </c>
      <c r="Z1091" s="56"/>
      <c r="AA1091" s="56">
        <f>SUM(AA1092:AA1094)</f>
        <v>8.6108924689199995</v>
      </c>
      <c r="AB1091" s="57" t="s">
        <v>39</v>
      </c>
      <c r="AC1091" s="57"/>
      <c r="AD1091" s="53" t="s">
        <v>39</v>
      </c>
      <c r="AE1091" s="58" t="s">
        <v>39</v>
      </c>
      <c r="AF1091" s="58" t="s">
        <v>348</v>
      </c>
      <c r="AG1091" t="str">
        <f>A1091&amp;B1091&amp;C1091</f>
        <v>92803SINAPI</v>
      </c>
    </row>
    <row r="1092" spans="1:33" x14ac:dyDescent="0.25">
      <c r="A1092" s="137" t="s">
        <v>286</v>
      </c>
      <c r="B1092" s="68" t="s">
        <v>38</v>
      </c>
      <c r="C1092" s="69" t="s">
        <v>86</v>
      </c>
      <c r="D1092" s="70" t="s">
        <v>40</v>
      </c>
      <c r="E1092" s="70" t="s">
        <v>287</v>
      </c>
      <c r="F1092" s="71" t="s">
        <v>90</v>
      </c>
      <c r="G1092" s="71">
        <v>8.8000000000000005E-3</v>
      </c>
      <c r="H1092" s="72">
        <f>IF(
                        C1092="INSUMO",
                                        IFERROR(
                                            IF(
                                                INDEX(
                                                    Insumos!C:C,
                                                    MATCH(
                                                        A1092&amp;B1092,
                                                        Insumos!I:I,
                                                        0)
                                                )="Material",
                                                INDEX(
                                                    Insumos!F:F,
                                                    MATCH(
                                                        A1092&amp;B1092,
                                                        Insumos!I:I,
                                                        0)
                                                ),
                                                0
                                            ),
                                            "Não encontrado"),
                                        IFERROR(
                                            INDEX(I:I,
                                                MATCH(
                                                    A1092&amp;B1092,AG:AG,
                                                    0)
                                            ),
                                            "Não encontrado")
                                    )</f>
        <v>0</v>
      </c>
      <c r="I1092" s="72">
        <f>H1092*G1092/1</f>
        <v>0</v>
      </c>
      <c r="J1092" s="72">
        <f t="shared" ref="J1092:K1094" si="623">T1092 + N1092 + L1092 + X1092 + R1092 + P1092 + V1092</f>
        <v>37.793896000000004</v>
      </c>
      <c r="K1092" s="72">
        <f t="shared" si="623"/>
        <v>0.33258628480000002</v>
      </c>
      <c r="L1092" s="72">
        <f>IF(
                        C1092="INSUMO",
                                        IFERROR(
                                            IF(
                                                INDEX(
                                                    Insumos!C:C,
                                                    MATCH(
                                                        A1092&amp;B1092,
                                                        Insumos!I:I,
                                                        0)
                                                )="Mao_obra",
                                                INDEX(
                                                    Insumos!F:F,
                                                    MATCH(
                                                        A1092&amp;B1092,
                                                        Insumos!I:I,
                                                        0)
                                                ),
                                                0
                                            ),
                                            "Não encontrado"),
                                        IFERROR(
                                            INDEX(M:M,
                                                MATCH(
                                                    A1092&amp;B1092,AG:AG,
                                                    0)
                                            ),
                                            "Não encontrado")
                                    )</f>
        <v>32.773896000000001</v>
      </c>
      <c r="M1092" s="72">
        <f>L1092*G1092/1</f>
        <v>0.28841028480000003</v>
      </c>
      <c r="N1092" s="72">
        <f>IF(
                        C1092="INSUMO",
                                        IFERROR(
                                            IF(
                                                INDEX(
                                                    Insumos!C:C,
                                                    MATCH(
                                                        A1092&amp;B1092,
                                                        Insumos!I:I,
                                                        0)
                                                )="Equipamento",
                                                INDEX(
                                                    Insumos!F:F,
                                                    MATCH(
                                                        A1092&amp;B1092,
                                                        Insumos!I:I,
                                                        0)
                                                ),
                                                0
                                            ),
                                            "Não encontrado"),
                                        IFERROR(
                                            INDEX(O:O,
                                                MATCH(
                                                    A1092&amp;B1092,AG:AG,
                                                    0)
                                            ),
                                            "Não encontrado")
                                    )</f>
        <v>0</v>
      </c>
      <c r="O1092" s="72">
        <f>N1092*G1092/1</f>
        <v>0</v>
      </c>
      <c r="P1092" s="72">
        <f>IF(
                        C1092="INSUMO",
                                        IFERROR(
                                            IF(
                                                INDEX(
                                                    Insumos!C:C,
                                                    MATCH(
                                                        A1092&amp;B1092,
                                                        Insumos!I:I,
                                                        0)
                                                )="Transporte",
                                                INDEX(
                                                    Insumos!F:F,
                                                    MATCH(
                                                        A1092&amp;B1092,
                                                        Insumos!I:I,
                                                        0)
                                                ),
                                                0
                                            ),
                                            "Não encontrado"),
                                        IFERROR(
                                            INDEX(Q:Q,
                                                MATCH(
                                                    A1092&amp;B1092,AG:AG,
                                                    0)
                                            ),
                                            "Não encontrado")
                                    )</f>
        <v>0</v>
      </c>
      <c r="Q1092" s="72">
        <f>P1092*G1092/1</f>
        <v>0</v>
      </c>
      <c r="R1092" s="72">
        <f>IF(
                        C1092="INSUMO",
                                        IFERROR(
                                            IF(
                                                INDEX(
                                                    Insumos!C:C,
                                                    MATCH(
                                                        A1092&amp;B1092,
                                                        Insumos!I:I,
                                                        0)
                                                )="Terceirizados",
                                                INDEX(
                                                    Insumos!F:F,
                                                    MATCH(
                                                        A1092&amp;B1092,
                                                        Insumos!I:I,
                                                        0)
                                                ),
                                                0
                                            ),
                                            "Não encontrado"),
                                        IFERROR(
                                            INDEX(S:S,
                                                MATCH(
                                                    A1092&amp;B1092,AG:AG,
                                                    0)
                                            ),
                                            "Não encontrado")
                                    )</f>
        <v>0</v>
      </c>
      <c r="S1092" s="72">
        <f>R1092*G1092/1</f>
        <v>0</v>
      </c>
      <c r="T1092" s="72">
        <f>IF(
                        C1092="INSUMO",
                                        IFERROR(
                                            IF(
                                                INDEX(
                                                    Insumos!C:C,
                                                    MATCH(
                                                        A1092&amp;B1092,
                                                        Insumos!I:I,
                                                        0)
                                                )="Comissionamento",
                                                INDEX(
                                                    Insumos!F:F,
                                                    MATCH(
                                                        A1092&amp;B1092,
                                                        Insumos!I:I,
                                                        0)
                                                ),
                                                0
                                            ),
                                            "Não encontrado"),
                                        IFERROR(
                                            INDEX(U:U,
                                                MATCH(
                                                    A1092&amp;B1092,AG:AG,
                                                    0)
                                            ),
                                            "Não encontrado")
                                    )</f>
        <v>0</v>
      </c>
      <c r="U1092" s="72">
        <f>T1092*G1092/1</f>
        <v>0</v>
      </c>
      <c r="V1092" s="72">
        <f>IF(
                        C1092="INSUMO",
                                        IFERROR(
                                            IF(
                                                INDEX(
                                                    Insumos!C:C,
                                                    MATCH(
                                                        A1092&amp;B1092,
                                                        Insumos!I:I,
                                                        0)
                                                )="Verba",
                                                INDEX(
                                                    Insumos!F:F,
                                                    MATCH(
                                                        A1092&amp;B1092,
                                                        Insumos!I:I,
                                                        0)
                                                ),
                                                0
                                            ),
                                            "Não encontrado"),
                                        IFERROR(
                                            INDEX(W:W,
                                                MATCH(
                                                    A1092&amp;B1092,AG:AG,
                                                    0)
                                            ),
                                            "Não encontrado")
                                    )</f>
        <v>0</v>
      </c>
      <c r="W1092" s="72">
        <f>V1092*G1092/1</f>
        <v>0</v>
      </c>
      <c r="X1092" s="72">
        <f>IF(
                        C1092="INSUMO",
                                        IFERROR(
                                            IF(
                                                INDEX(
                                                    Insumos!C:C,
                                                    MATCH(
                                                        A1092&amp;B1092,
                                                        Insumos!I:I,
                                                        0)
                                                )="Outro",
                                                INDEX(
                                                    Insumos!F:F,
                                                    MATCH(
                                                        A1092&amp;B1092,
                                                        Insumos!I:I,
                                                        0)
                                                ),
                                                0
                                            ),
                                            "Não encontrado"),
                                        IFERROR(
                                            INDEX(Y:Y,
                                                MATCH(
                                                    A1092&amp;B1092,AG:AG,
                                                    0)
                                            ),
                                            "Não encontrado")
                                    )</f>
        <v>5.0199999999999996</v>
      </c>
      <c r="Y1092" s="72">
        <f>X1092*G1092/1</f>
        <v>4.4176E-2</v>
      </c>
      <c r="Z1092" s="72">
        <f>IF(
                            C1092="INSUMO",
                            IFERROR(
                                INDEX(
                                    Insumos!F:F,
                                    MATCH(
                                        A1092&amp;B1092,
                                        Insumos!I:I,
                                        0)
                                ),
                                "Não encontrado"),
                            IFERROR(
                                INDEX(AA:AA,
                                    MATCH(
                                        A1092&amp;B1092,AG:AG,
                                        0)
                                ),
                                "Não encontrado")
                        )</f>
        <v>37.793895999999997</v>
      </c>
      <c r="AA1092" s="72">
        <f>G1092*Z1092</f>
        <v>0.33258628479999996</v>
      </c>
      <c r="AB1092" s="73"/>
      <c r="AC1092" s="73"/>
      <c r="AD1092" s="70" t="s">
        <v>39</v>
      </c>
      <c r="AE1092" s="74"/>
      <c r="AF1092" s="74"/>
    </row>
    <row r="1093" spans="1:33" x14ac:dyDescent="0.25">
      <c r="A1093" s="138" t="s">
        <v>288</v>
      </c>
      <c r="B1093" s="60" t="s">
        <v>38</v>
      </c>
      <c r="C1093" s="61" t="s">
        <v>86</v>
      </c>
      <c r="D1093" s="62" t="s">
        <v>40</v>
      </c>
      <c r="E1093" s="62" t="s">
        <v>289</v>
      </c>
      <c r="F1093" s="63" t="s">
        <v>90</v>
      </c>
      <c r="G1093" s="63">
        <v>1.4E-3</v>
      </c>
      <c r="H1093" s="64">
        <f>IF(
                        C1093="INSUMO",
                                        IFERROR(
                                            IF(
                                                INDEX(
                                                    Insumos!C:C,
                                                    MATCH(
                                                        A1093&amp;B1093,
                                                        Insumos!I:I,
                                                        0)
                                                )="Material",
                                                INDEX(
                                                    Insumos!F:F,
                                                    MATCH(
                                                        A1093&amp;B1093,
                                                        Insumos!I:I,
                                                        0)
                                                ),
                                                0
                                            ),
                                            "Não encontrado"),
                                        IFERROR(
                                            INDEX(I:I,
                                                MATCH(
                                                    A1093&amp;B1093,AG:AG,
                                                    0)
                                            ),
                                            "Não encontrado")
                                    )</f>
        <v>0</v>
      </c>
      <c r="I1093" s="64">
        <f>H1093*G1093/1</f>
        <v>0</v>
      </c>
      <c r="J1093" s="64">
        <f t="shared" si="623"/>
        <v>30.0758458</v>
      </c>
      <c r="K1093" s="64">
        <f t="shared" si="623"/>
        <v>4.2106184120000001E-2</v>
      </c>
      <c r="L1093" s="64">
        <f>IF(
                        C1093="INSUMO",
                                        IFERROR(
                                            IF(
                                                INDEX(
                                                    Insumos!C:C,
                                                    MATCH(
                                                        A1093&amp;B1093,
                                                        Insumos!I:I,
                                                        0)
                                                )="Mao_obra",
                                                INDEX(
                                                    Insumos!F:F,
                                                    MATCH(
                                                        A1093&amp;B1093,
                                                        Insumos!I:I,
                                                        0)
                                                ),
                                                0
                                            ),
                                            "Não encontrado"),
                                        IFERROR(
                                            INDEX(M:M,
                                                MATCH(
                                                    A1093&amp;B1093,AG:AG,
                                                    0)
                                            ),
                                            "Não encontrado")
                                    )</f>
        <v>25.0558458</v>
      </c>
      <c r="M1093" s="64">
        <f>L1093*G1093/1</f>
        <v>3.5078184120000001E-2</v>
      </c>
      <c r="N1093" s="64">
        <f>IF(
                        C1093="INSUMO",
                                        IFERROR(
                                            IF(
                                                INDEX(
                                                    Insumos!C:C,
                                                    MATCH(
                                                        A1093&amp;B1093,
                                                        Insumos!I:I,
                                                        0)
                                                )="Equipamento",
                                                INDEX(
                                                    Insumos!F:F,
                                                    MATCH(
                                                        A1093&amp;B1093,
                                                        Insumos!I:I,
                                                        0)
                                                ),
                                                0
                                            ),
                                            "Não encontrado"),
                                        IFERROR(
                                            INDEX(O:O,
                                                MATCH(
                                                    A1093&amp;B1093,AG:AG,
                                                    0)
                                            ),
                                            "Não encontrado")
                                    )</f>
        <v>0</v>
      </c>
      <c r="O1093" s="64">
        <f>N1093*G1093/1</f>
        <v>0</v>
      </c>
      <c r="P1093" s="64">
        <f>IF(
                        C1093="INSUMO",
                                        IFERROR(
                                            IF(
                                                INDEX(
                                                    Insumos!C:C,
                                                    MATCH(
                                                        A1093&amp;B1093,
                                                        Insumos!I:I,
                                                        0)
                                                )="Transporte",
                                                INDEX(
                                                    Insumos!F:F,
                                                    MATCH(
                                                        A1093&amp;B1093,
                                                        Insumos!I:I,
                                                        0)
                                                ),
                                                0
                                            ),
                                            "Não encontrado"),
                                        IFERROR(
                                            INDEX(Q:Q,
                                                MATCH(
                                                    A1093&amp;B1093,AG:AG,
                                                    0)
                                            ),
                                            "Não encontrado")
                                    )</f>
        <v>0</v>
      </c>
      <c r="Q1093" s="64">
        <f>P1093*G1093/1</f>
        <v>0</v>
      </c>
      <c r="R1093" s="64">
        <f>IF(
                        C1093="INSUMO",
                                        IFERROR(
                                            IF(
                                                INDEX(
                                                    Insumos!C:C,
                                                    MATCH(
                                                        A1093&amp;B1093,
                                                        Insumos!I:I,
                                                        0)
                                                )="Terceirizados",
                                                INDEX(
                                                    Insumos!F:F,
                                                    MATCH(
                                                        A1093&amp;B1093,
                                                        Insumos!I:I,
                                                        0)
                                                ),
                                                0
                                            ),
                                            "Não encontrado"),
                                        IFERROR(
                                            INDEX(S:S,
                                                MATCH(
                                                    A1093&amp;B1093,AG:AG,
                                                    0)
                                            ),
                                            "Não encontrado")
                                    )</f>
        <v>0</v>
      </c>
      <c r="S1093" s="64">
        <f>R1093*G1093/1</f>
        <v>0</v>
      </c>
      <c r="T1093" s="64">
        <f>IF(
                        C1093="INSUMO",
                                        IFERROR(
                                            IF(
                                                INDEX(
                                                    Insumos!C:C,
                                                    MATCH(
                                                        A1093&amp;B1093,
                                                        Insumos!I:I,
                                                        0)
                                                )="Comissionamento",
                                                INDEX(
                                                    Insumos!F:F,
                                                    MATCH(
                                                        A1093&amp;B1093,
                                                        Insumos!I:I,
                                                        0)
                                                ),
                                                0
                                            ),
                                            "Não encontrado"),
                                        IFERROR(
                                            INDEX(U:U,
                                                MATCH(
                                                    A1093&amp;B1093,AG:AG,
                                                    0)
                                            ),
                                            "Não encontrado")
                                    )</f>
        <v>0</v>
      </c>
      <c r="U1093" s="64">
        <f>T1093*G1093/1</f>
        <v>0</v>
      </c>
      <c r="V1093" s="64">
        <f>IF(
                        C1093="INSUMO",
                                        IFERROR(
                                            IF(
                                                INDEX(
                                                    Insumos!C:C,
                                                    MATCH(
                                                        A1093&amp;B1093,
                                                        Insumos!I:I,
                                                        0)
                                                )="Verba",
                                                INDEX(
                                                    Insumos!F:F,
                                                    MATCH(
                                                        A1093&amp;B1093,
                                                        Insumos!I:I,
                                                        0)
                                                ),
                                                0
                                            ),
                                            "Não encontrado"),
                                        IFERROR(
                                            INDEX(W:W,
                                                MATCH(
                                                    A1093&amp;B1093,AG:AG,
                                                    0)
                                            ),
                                            "Não encontrado")
                                    )</f>
        <v>0</v>
      </c>
      <c r="W1093" s="64">
        <f>V1093*G1093/1</f>
        <v>0</v>
      </c>
      <c r="X1093" s="64">
        <f>IF(
                        C1093="INSUMO",
                                        IFERROR(
                                            IF(
                                                INDEX(
                                                    Insumos!C:C,
                                                    MATCH(
                                                        A1093&amp;B1093,
                                                        Insumos!I:I,
                                                        0)
                                                )="Outro",
                                                INDEX(
                                                    Insumos!F:F,
                                                    MATCH(
                                                        A1093&amp;B1093,
                                                        Insumos!I:I,
                                                        0)
                                                ),
                                                0
                                            ),
                                            "Não encontrado"),
                                        IFERROR(
                                            INDEX(Y:Y,
                                                MATCH(
                                                    A1093&amp;B1093,AG:AG,
                                                    0)
                                            ),
                                            "Não encontrado")
                                    )</f>
        <v>5.0199999999999996</v>
      </c>
      <c r="Y1093" s="64">
        <f>X1093*G1093/1</f>
        <v>7.0279999999999995E-3</v>
      </c>
      <c r="Z1093" s="64">
        <f>IF(
                            C1093="INSUMO",
                            IFERROR(
                                INDEX(
                                    Insumos!F:F,
                                    MATCH(
                                        A1093&amp;B1093,
                                        Insumos!I:I,
                                        0)
                                ),
                                "Não encontrado"),
                            IFERROR(
                                INDEX(AA:AA,
                                    MATCH(
                                        A1093&amp;B1093,AG:AG,
                                        0)
                                ),
                                "Não encontrado")
                        )</f>
        <v>30.0758458</v>
      </c>
      <c r="AA1093" s="64">
        <f>G1093*Z1093</f>
        <v>4.2106184120000001E-2</v>
      </c>
      <c r="AB1093" s="65"/>
      <c r="AC1093" s="65"/>
      <c r="AD1093" s="62" t="s">
        <v>39</v>
      </c>
      <c r="AE1093" s="66"/>
      <c r="AF1093" s="66"/>
    </row>
    <row r="1094" spans="1:33" x14ac:dyDescent="0.25">
      <c r="A1094" s="137" t="s">
        <v>1014</v>
      </c>
      <c r="B1094" s="68" t="s">
        <v>38</v>
      </c>
      <c r="C1094" s="69" t="s">
        <v>45</v>
      </c>
      <c r="D1094" s="70" t="s">
        <v>40</v>
      </c>
      <c r="E1094" s="70" t="s">
        <v>1015</v>
      </c>
      <c r="F1094" s="71" t="s">
        <v>95</v>
      </c>
      <c r="G1094" s="71">
        <v>1.1100000000000001</v>
      </c>
      <c r="H1094" s="72">
        <f>IF(
                        C1094="INSUMO",
                                        IFERROR(
                                            IF(
                                                INDEX(
                                                    Insumos!C:C,
                                                    MATCH(
                                                        A1094&amp;B1094,
                                                        Insumos!I:I,
                                                        0)
                                                )="Material",
                                                INDEX(
                                                    Insumos!F:F,
                                                    MATCH(
                                                        A1094&amp;B1094,
                                                        Insumos!I:I,
                                                        0)
                                                ),
                                                0
                                            ),
                                            "Não encontrado"),
                                        IFERROR(
                                            INDEX(I:I,
                                                MATCH(
                                                    A1094&amp;B1094,AG:AG,
                                                    0)
                                            ),
                                            "Não encontrado")
                                    )</f>
        <v>7.42</v>
      </c>
      <c r="I1094" s="72">
        <f>H1094*G1094/1</f>
        <v>8.2362000000000002</v>
      </c>
      <c r="J1094" s="72">
        <f t="shared" si="623"/>
        <v>0</v>
      </c>
      <c r="K1094" s="72">
        <f t="shared" si="623"/>
        <v>0</v>
      </c>
      <c r="L1094" s="72">
        <f>IF(
                        C1094="INSUMO",
                                        IFERROR(
                                            IF(
                                                INDEX(
                                                    Insumos!C:C,
                                                    MATCH(
                                                        A1094&amp;B1094,
                                                        Insumos!I:I,
                                                        0)
                                                )="Mao_obra",
                                                INDEX(
                                                    Insumos!F:F,
                                                    MATCH(
                                                        A1094&amp;B1094,
                                                        Insumos!I:I,
                                                        0)
                                                ),
                                                0
                                            ),
                                            "Não encontrado"),
                                        IFERROR(
                                            INDEX(M:M,
                                                MATCH(
                                                    A1094&amp;B1094,AG:AG,
                                                    0)
                                            ),
                                            "Não encontrado")
                                    )</f>
        <v>0</v>
      </c>
      <c r="M1094" s="72">
        <f>L1094*G1094/1</f>
        <v>0</v>
      </c>
      <c r="N1094" s="72">
        <f>IF(
                        C1094="INSUMO",
                                        IFERROR(
                                            IF(
                                                INDEX(
                                                    Insumos!C:C,
                                                    MATCH(
                                                        A1094&amp;B1094,
                                                        Insumos!I:I,
                                                        0)
                                                )="Equipamento",
                                                INDEX(
                                                    Insumos!F:F,
                                                    MATCH(
                                                        A1094&amp;B1094,
                                                        Insumos!I:I,
                                                        0)
                                                ),
                                                0
                                            ),
                                            "Não encontrado"),
                                        IFERROR(
                                            INDEX(O:O,
                                                MATCH(
                                                    A1094&amp;B1094,AG:AG,
                                                    0)
                                            ),
                                            "Não encontrado")
                                    )</f>
        <v>0</v>
      </c>
      <c r="O1094" s="72">
        <f>N1094*G1094/1</f>
        <v>0</v>
      </c>
      <c r="P1094" s="72">
        <f>IF(
                        C1094="INSUMO",
                                        IFERROR(
                                            IF(
                                                INDEX(
                                                    Insumos!C:C,
                                                    MATCH(
                                                        A1094&amp;B1094,
                                                        Insumos!I:I,
                                                        0)
                                                )="Transporte",
                                                INDEX(
                                                    Insumos!F:F,
                                                    MATCH(
                                                        A1094&amp;B1094,
                                                        Insumos!I:I,
                                                        0)
                                                ),
                                                0
                                            ),
                                            "Não encontrado"),
                                        IFERROR(
                                            INDEX(Q:Q,
                                                MATCH(
                                                    A1094&amp;B1094,AG:AG,
                                                    0)
                                            ),
                                            "Não encontrado")
                                    )</f>
        <v>0</v>
      </c>
      <c r="Q1094" s="72">
        <f>P1094*G1094/1</f>
        <v>0</v>
      </c>
      <c r="R1094" s="72">
        <f>IF(
                        C1094="INSUMO",
                                        IFERROR(
                                            IF(
                                                INDEX(
                                                    Insumos!C:C,
                                                    MATCH(
                                                        A1094&amp;B1094,
                                                        Insumos!I:I,
                                                        0)
                                                )="Terceirizados",
                                                INDEX(
                                                    Insumos!F:F,
                                                    MATCH(
                                                        A1094&amp;B1094,
                                                        Insumos!I:I,
                                                        0)
                                                ),
                                                0
                                            ),
                                            "Não encontrado"),
                                        IFERROR(
                                            INDEX(S:S,
                                                MATCH(
                                                    A1094&amp;B1094,AG:AG,
                                                    0)
                                            ),
                                            "Não encontrado")
                                    )</f>
        <v>0</v>
      </c>
      <c r="S1094" s="72">
        <f>R1094*G1094/1</f>
        <v>0</v>
      </c>
      <c r="T1094" s="72">
        <f>IF(
                        C1094="INSUMO",
                                        IFERROR(
                                            IF(
                                                INDEX(
                                                    Insumos!C:C,
                                                    MATCH(
                                                        A1094&amp;B1094,
                                                        Insumos!I:I,
                                                        0)
                                                )="Comissionamento",
                                                INDEX(
                                                    Insumos!F:F,
                                                    MATCH(
                                                        A1094&amp;B1094,
                                                        Insumos!I:I,
                                                        0)
                                                ),
                                                0
                                            ),
                                            "Não encontrado"),
                                        IFERROR(
                                            INDEX(U:U,
                                                MATCH(
                                                    A1094&amp;B1094,AG:AG,
                                                    0)
                                            ),
                                            "Não encontrado")
                                    )</f>
        <v>0</v>
      </c>
      <c r="U1094" s="72">
        <f>T1094*G1094/1</f>
        <v>0</v>
      </c>
      <c r="V1094" s="72">
        <f>IF(
                        C1094="INSUMO",
                                        IFERROR(
                                            IF(
                                                INDEX(
                                                    Insumos!C:C,
                                                    MATCH(
                                                        A1094&amp;B1094,
                                                        Insumos!I:I,
                                                        0)
                                                )="Verba",
                                                INDEX(
                                                    Insumos!F:F,
                                                    MATCH(
                                                        A1094&amp;B1094,
                                                        Insumos!I:I,
                                                        0)
                                                ),
                                                0
                                            ),
                                            "Não encontrado"),
                                        IFERROR(
                                            INDEX(W:W,
                                                MATCH(
                                                    A1094&amp;B1094,AG:AG,
                                                    0)
                                            ),
                                            "Não encontrado")
                                    )</f>
        <v>0</v>
      </c>
      <c r="W1094" s="72">
        <f>V1094*G1094/1</f>
        <v>0</v>
      </c>
      <c r="X1094" s="72">
        <f>IF(
                        C1094="INSUMO",
                                        IFERROR(
                                            IF(
                                                INDEX(
                                                    Insumos!C:C,
                                                    MATCH(
                                                        A1094&amp;B1094,
                                                        Insumos!I:I,
                                                        0)
                                                )="Outro",
                                                INDEX(
                                                    Insumos!F:F,
                                                    MATCH(
                                                        A1094&amp;B1094,
                                                        Insumos!I:I,
                                                        0)
                                                ),
                                                0
                                            ),
                                            "Não encontrado"),
                                        IFERROR(
                                            INDEX(Y:Y,
                                                MATCH(
                                                    A1094&amp;B1094,AG:AG,
                                                    0)
                                            ),
                                            "Não encontrado")
                                    )</f>
        <v>0</v>
      </c>
      <c r="Y1094" s="72">
        <f>X1094*G1094/1</f>
        <v>0</v>
      </c>
      <c r="Z1094" s="72">
        <f>IF(
                            C1094="INSUMO",
                            IFERROR(
                                INDEX(
                                    Insumos!F:F,
                                    MATCH(
                                        A1094&amp;B1094,
                                        Insumos!I:I,
                                        0)
                                ),
                                "Não encontrado"),
                            IFERROR(
                                INDEX(AA:AA,
                                    MATCH(
                                        A1094&amp;B1094,AG:AG,
                                        0)
                                ),
                                "Não encontrado")
                        )</f>
        <v>7.42</v>
      </c>
      <c r="AA1094" s="72">
        <f>G1094*Z1094</f>
        <v>8.2362000000000002</v>
      </c>
      <c r="AB1094" s="73"/>
      <c r="AC1094" s="73"/>
      <c r="AD1094" s="70" t="s">
        <v>39</v>
      </c>
      <c r="AE1094" s="74"/>
      <c r="AF1094" s="74"/>
    </row>
    <row r="1095" spans="1:33" x14ac:dyDescent="0.25">
      <c r="A1095" s="136" t="s">
        <v>304</v>
      </c>
      <c r="B1095" s="51" t="s">
        <v>38</v>
      </c>
      <c r="C1095" s="52" t="s">
        <v>39</v>
      </c>
      <c r="D1095" s="53" t="s">
        <v>40</v>
      </c>
      <c r="E1095" s="53" t="s">
        <v>305</v>
      </c>
      <c r="F1095" s="54" t="s">
        <v>111</v>
      </c>
      <c r="G1095" s="55"/>
      <c r="H1095" s="56"/>
      <c r="I1095" s="56">
        <f>SUM(I1096:I1097)</f>
        <v>0</v>
      </c>
      <c r="J1095" s="56"/>
      <c r="K1095" s="56">
        <f>SUM(K1096:K1097)</f>
        <v>0.60566310400000001</v>
      </c>
      <c r="L1095" s="56"/>
      <c r="M1095" s="56">
        <f>SUM(M1096:M1097)</f>
        <v>0</v>
      </c>
      <c r="N1095" s="56"/>
      <c r="O1095" s="56">
        <f>SUM(O1096:O1097)</f>
        <v>0.60566310400000001</v>
      </c>
      <c r="P1095" s="56"/>
      <c r="Q1095" s="56">
        <f>SUM(Q1096:Q1097)</f>
        <v>0</v>
      </c>
      <c r="R1095" s="56"/>
      <c r="S1095" s="56">
        <f>SUM(S1096:S1097)</f>
        <v>0</v>
      </c>
      <c r="T1095" s="56"/>
      <c r="U1095" s="56">
        <f>SUM(U1096:U1097)</f>
        <v>0</v>
      </c>
      <c r="V1095" s="56"/>
      <c r="W1095" s="56">
        <f>SUM(W1096:W1097)</f>
        <v>0</v>
      </c>
      <c r="X1095" s="56"/>
      <c r="Y1095" s="56">
        <f>SUM(Y1096:Y1097)</f>
        <v>0</v>
      </c>
      <c r="Z1095" s="56"/>
      <c r="AA1095" s="56">
        <f>SUM(AA1096:AA1097)</f>
        <v>0.60566310400000001</v>
      </c>
      <c r="AB1095" s="57" t="s">
        <v>39</v>
      </c>
      <c r="AC1095" s="57"/>
      <c r="AD1095" s="53" t="s">
        <v>39</v>
      </c>
      <c r="AE1095" s="58" t="s">
        <v>39</v>
      </c>
      <c r="AF1095" s="58" t="s">
        <v>830</v>
      </c>
      <c r="AG1095" t="str">
        <f>A1095&amp;B1095&amp;C1095</f>
        <v>90587SINAPI</v>
      </c>
    </row>
    <row r="1096" spans="1:33" x14ac:dyDescent="0.25">
      <c r="A1096" s="137" t="s">
        <v>1016</v>
      </c>
      <c r="B1096" s="68" t="s">
        <v>38</v>
      </c>
      <c r="C1096" s="69" t="s">
        <v>86</v>
      </c>
      <c r="D1096" s="70" t="s">
        <v>40</v>
      </c>
      <c r="E1096" s="70" t="s">
        <v>1017</v>
      </c>
      <c r="F1096" s="71" t="s">
        <v>90</v>
      </c>
      <c r="G1096" s="71">
        <v>1</v>
      </c>
      <c r="H1096" s="72">
        <f>IF(
                        C1096="INSUMO",
                                        IFERROR(
                                            IF(
                                                INDEX(
                                                    Insumos!C:C,
                                                    MATCH(
                                                        A1096&amp;B1096,
                                                        Insumos!I:I,
                                                        0)
                                                )="Material",
                                                INDEX(
                                                    Insumos!F:F,
                                                    MATCH(
                                                        A1096&amp;B1096,
                                                        Insumos!I:I,
                                                        0)
                                                ),
                                                0
                                            ),
                                            "Não encontrado"),
                                        IFERROR(
                                            INDEX(I:I,
                                                MATCH(
                                                    A1096&amp;B1096,AG:AG,
                                                    0)
                                            ),
                                            "Não encontrado")
                                    )</f>
        <v>0</v>
      </c>
      <c r="I1096" s="72">
        <f>H1096*G1096/1</f>
        <v>0</v>
      </c>
      <c r="J1096" s="72">
        <f>T1096 + N1096 + L1096 + X1096 + R1096 + P1096 + V1096</f>
        <v>0.113753984</v>
      </c>
      <c r="K1096" s="72">
        <f>U1096 + O1096 + M1096 + Y1096 + S1096 + Q1096 + W1096</f>
        <v>0.113753984</v>
      </c>
      <c r="L1096" s="72">
        <f>IF(
                        C1096="INSUMO",
                                        IFERROR(
                                            IF(
                                                INDEX(
                                                    Insumos!C:C,
                                                    MATCH(
                                                        A1096&amp;B1096,
                                                        Insumos!I:I,
                                                        0)
                                                )="Mao_obra",
                                                INDEX(
                                                    Insumos!F:F,
                                                    MATCH(
                                                        A1096&amp;B1096,
                                                        Insumos!I:I,
                                                        0)
                                                ),
                                                0
                                            ),
                                            "Não encontrado"),
                                        IFERROR(
                                            INDEX(M:M,
                                                MATCH(
                                                    A1096&amp;B1096,AG:AG,
                                                    0)
                                            ),
                                            "Não encontrado")
                                    )</f>
        <v>0</v>
      </c>
      <c r="M1096" s="72">
        <f>L1096*G1096/1</f>
        <v>0</v>
      </c>
      <c r="N1096" s="72">
        <f>IF(
                        C1096="INSUMO",
                                        IFERROR(
                                            IF(
                                                INDEX(
                                                    Insumos!C:C,
                                                    MATCH(
                                                        A1096&amp;B1096,
                                                        Insumos!I:I,
                                                        0)
                                                )="Equipamento",
                                                INDEX(
                                                    Insumos!F:F,
                                                    MATCH(
                                                        A1096&amp;B1096,
                                                        Insumos!I:I,
                                                        0)
                                                ),
                                                0
                                            ),
                                            "Não encontrado"),
                                        IFERROR(
                                            INDEX(O:O,
                                                MATCH(
                                                    A1096&amp;B1096,AG:AG,
                                                    0)
                                            ),
                                            "Não encontrado")
                                    )</f>
        <v>0.113753984</v>
      </c>
      <c r="O1096" s="72">
        <f>N1096*G1096/1</f>
        <v>0.113753984</v>
      </c>
      <c r="P1096" s="72">
        <f>IF(
                        C1096="INSUMO",
                                        IFERROR(
                                            IF(
                                                INDEX(
                                                    Insumos!C:C,
                                                    MATCH(
                                                        A1096&amp;B1096,
                                                        Insumos!I:I,
                                                        0)
                                                )="Transporte",
                                                INDEX(
                                                    Insumos!F:F,
                                                    MATCH(
                                                        A1096&amp;B1096,
                                                        Insumos!I:I,
                                                        0)
                                                ),
                                                0
                                            ),
                                            "Não encontrado"),
                                        IFERROR(
                                            INDEX(Q:Q,
                                                MATCH(
                                                    A1096&amp;B1096,AG:AG,
                                                    0)
                                            ),
                                            "Não encontrado")
                                    )</f>
        <v>0</v>
      </c>
      <c r="Q1096" s="72">
        <f>P1096*G1096/1</f>
        <v>0</v>
      </c>
      <c r="R1096" s="72">
        <f>IF(
                        C1096="INSUMO",
                                        IFERROR(
                                            IF(
                                                INDEX(
                                                    Insumos!C:C,
                                                    MATCH(
                                                        A1096&amp;B1096,
                                                        Insumos!I:I,
                                                        0)
                                                )="Terceirizados",
                                                INDEX(
                                                    Insumos!F:F,
                                                    MATCH(
                                                        A1096&amp;B1096,
                                                        Insumos!I:I,
                                                        0)
                                                ),
                                                0
                                            ),
                                            "Não encontrado"),
                                        IFERROR(
                                            INDEX(S:S,
                                                MATCH(
                                                    A1096&amp;B1096,AG:AG,
                                                    0)
                                            ),
                                            "Não encontrado")
                                    )</f>
        <v>0</v>
      </c>
      <c r="S1096" s="72">
        <f>R1096*G1096/1</f>
        <v>0</v>
      </c>
      <c r="T1096" s="72">
        <f>IF(
                        C1096="INSUMO",
                                        IFERROR(
                                            IF(
                                                INDEX(
                                                    Insumos!C:C,
                                                    MATCH(
                                                        A1096&amp;B1096,
                                                        Insumos!I:I,
                                                        0)
                                                )="Comissionamento",
                                                INDEX(
                                                    Insumos!F:F,
                                                    MATCH(
                                                        A1096&amp;B1096,
                                                        Insumos!I:I,
                                                        0)
                                                ),
                                                0
                                            ),
                                            "Não encontrado"),
                                        IFERROR(
                                            INDEX(U:U,
                                                MATCH(
                                                    A1096&amp;B1096,AG:AG,
                                                    0)
                                            ),
                                            "Não encontrado")
                                    )</f>
        <v>0</v>
      </c>
      <c r="U1096" s="72">
        <f>T1096*G1096/1</f>
        <v>0</v>
      </c>
      <c r="V1096" s="72">
        <f>IF(
                        C1096="INSUMO",
                                        IFERROR(
                                            IF(
                                                INDEX(
                                                    Insumos!C:C,
                                                    MATCH(
                                                        A1096&amp;B1096,
                                                        Insumos!I:I,
                                                        0)
                                                )="Verba",
                                                INDEX(
                                                    Insumos!F:F,
                                                    MATCH(
                                                        A1096&amp;B1096,
                                                        Insumos!I:I,
                                                        0)
                                                ),
                                                0
                                            ),
                                            "Não encontrado"),
                                        IFERROR(
                                            INDEX(W:W,
                                                MATCH(
                                                    A1096&amp;B1096,AG:AG,
                                                    0)
                                            ),
                                            "Não encontrado")
                                    )</f>
        <v>0</v>
      </c>
      <c r="W1096" s="72">
        <f>V1096*G1096/1</f>
        <v>0</v>
      </c>
      <c r="X1096" s="72">
        <f>IF(
                        C1096="INSUMO",
                                        IFERROR(
                                            IF(
                                                INDEX(
                                                    Insumos!C:C,
                                                    MATCH(
                                                        A1096&amp;B1096,
                                                        Insumos!I:I,
                                                        0)
                                                )="Outro",
                                                INDEX(
                                                    Insumos!F:F,
                                                    MATCH(
                                                        A1096&amp;B1096,
                                                        Insumos!I:I,
                                                        0)
                                                ),
                                                0
                                            ),
                                            "Não encontrado"),
                                        IFERROR(
                                            INDEX(Y:Y,
                                                MATCH(
                                                    A1096&amp;B1096,AG:AG,
                                                    0)
                                            ),
                                            "Não encontrado")
                                    )</f>
        <v>0</v>
      </c>
      <c r="Y1096" s="72">
        <f>X1096*G1096/1</f>
        <v>0</v>
      </c>
      <c r="Z1096" s="72">
        <f>IF(
                            C1096="INSUMO",
                            IFERROR(
                                INDEX(
                                    Insumos!F:F,
                                    MATCH(
                                        A1096&amp;B1096,
                                        Insumos!I:I,
                                        0)
                                ),
                                "Não encontrado"),
                            IFERROR(
                                INDEX(AA:AA,
                                    MATCH(
                                        A1096&amp;B1096,AG:AG,
                                        0)
                                ),
                                "Não encontrado")
                        )</f>
        <v>0.113753984</v>
      </c>
      <c r="AA1096" s="72">
        <f>G1096*Z1096</f>
        <v>0.113753984</v>
      </c>
      <c r="AB1096" s="73"/>
      <c r="AC1096" s="73"/>
      <c r="AD1096" s="70" t="s">
        <v>39</v>
      </c>
      <c r="AE1096" s="74"/>
      <c r="AF1096" s="74"/>
    </row>
    <row r="1097" spans="1:33" x14ac:dyDescent="0.25">
      <c r="A1097" s="138" t="s">
        <v>1018</v>
      </c>
      <c r="B1097" s="60" t="s">
        <v>38</v>
      </c>
      <c r="C1097" s="61" t="s">
        <v>86</v>
      </c>
      <c r="D1097" s="62" t="s">
        <v>40</v>
      </c>
      <c r="E1097" s="62" t="s">
        <v>1019</v>
      </c>
      <c r="F1097" s="63" t="s">
        <v>90</v>
      </c>
      <c r="G1097" s="63">
        <v>1</v>
      </c>
      <c r="H1097" s="64">
        <f>IF(
                        C1097="INSUMO",
                                        IFERROR(
                                            IF(
                                                INDEX(
                                                    Insumos!C:C,
                                                    MATCH(
                                                        A1097&amp;B1097,
                                                        Insumos!I:I,
                                                        0)
                                                )="Material",
                                                INDEX(
                                                    Insumos!F:F,
                                                    MATCH(
                                                        A1097&amp;B1097,
                                                        Insumos!I:I,
                                                        0)
                                                ),
                                                0
                                            ),
                                            "Não encontrado"),
                                        IFERROR(
                                            INDEX(I:I,
                                                MATCH(
                                                    A1097&amp;B1097,AG:AG,
                                                    0)
                                            ),
                                            "Não encontrado")
                                    )</f>
        <v>0</v>
      </c>
      <c r="I1097" s="64">
        <f>H1097*G1097/1</f>
        <v>0</v>
      </c>
      <c r="J1097" s="64">
        <f>T1097 + N1097 + L1097 + X1097 + R1097 + P1097 + V1097</f>
        <v>0.49190911999999998</v>
      </c>
      <c r="K1097" s="64">
        <f>U1097 + O1097 + M1097 + Y1097 + S1097 + Q1097 + W1097</f>
        <v>0.49190911999999998</v>
      </c>
      <c r="L1097" s="64">
        <f>IF(
                        C1097="INSUMO",
                                        IFERROR(
                                            IF(
                                                INDEX(
                                                    Insumos!C:C,
                                                    MATCH(
                                                        A1097&amp;B1097,
                                                        Insumos!I:I,
                                                        0)
                                                )="Mao_obra",
                                                INDEX(
                                                    Insumos!F:F,
                                                    MATCH(
                                                        A1097&amp;B1097,
                                                        Insumos!I:I,
                                                        0)
                                                ),
                                                0
                                            ),
                                            "Não encontrado"),
                                        IFERROR(
                                            INDEX(M:M,
                                                MATCH(
                                                    A1097&amp;B1097,AG:AG,
                                                    0)
                                            ),
                                            "Não encontrado")
                                    )</f>
        <v>0</v>
      </c>
      <c r="M1097" s="64">
        <f>L1097*G1097/1</f>
        <v>0</v>
      </c>
      <c r="N1097" s="64">
        <f>IF(
                        C1097="INSUMO",
                                        IFERROR(
                                            IF(
                                                INDEX(
                                                    Insumos!C:C,
                                                    MATCH(
                                                        A1097&amp;B1097,
                                                        Insumos!I:I,
                                                        0)
                                                )="Equipamento",
                                                INDEX(
                                                    Insumos!F:F,
                                                    MATCH(
                                                        A1097&amp;B1097,
                                                        Insumos!I:I,
                                                        0)
                                                ),
                                                0
                                            ),
                                            "Não encontrado"),
                                        IFERROR(
                                            INDEX(O:O,
                                                MATCH(
                                                    A1097&amp;B1097,AG:AG,
                                                    0)
                                            ),
                                            "Não encontrado")
                                    )</f>
        <v>0.49190911999999998</v>
      </c>
      <c r="O1097" s="64">
        <f>N1097*G1097/1</f>
        <v>0.49190911999999998</v>
      </c>
      <c r="P1097" s="64">
        <f>IF(
                        C1097="INSUMO",
                                        IFERROR(
                                            IF(
                                                INDEX(
                                                    Insumos!C:C,
                                                    MATCH(
                                                        A1097&amp;B1097,
                                                        Insumos!I:I,
                                                        0)
                                                )="Transporte",
                                                INDEX(
                                                    Insumos!F:F,
                                                    MATCH(
                                                        A1097&amp;B1097,
                                                        Insumos!I:I,
                                                        0)
                                                ),
                                                0
                                            ),
                                            "Não encontrado"),
                                        IFERROR(
                                            INDEX(Q:Q,
                                                MATCH(
                                                    A1097&amp;B1097,AG:AG,
                                                    0)
                                            ),
                                            "Não encontrado")
                                    )</f>
        <v>0</v>
      </c>
      <c r="Q1097" s="64">
        <f>P1097*G1097/1</f>
        <v>0</v>
      </c>
      <c r="R1097" s="64">
        <f>IF(
                        C1097="INSUMO",
                                        IFERROR(
                                            IF(
                                                INDEX(
                                                    Insumos!C:C,
                                                    MATCH(
                                                        A1097&amp;B1097,
                                                        Insumos!I:I,
                                                        0)
                                                )="Terceirizados",
                                                INDEX(
                                                    Insumos!F:F,
                                                    MATCH(
                                                        A1097&amp;B1097,
                                                        Insumos!I:I,
                                                        0)
                                                ),
                                                0
                                            ),
                                            "Não encontrado"),
                                        IFERROR(
                                            INDEX(S:S,
                                                MATCH(
                                                    A1097&amp;B1097,AG:AG,
                                                    0)
                                            ),
                                            "Não encontrado")
                                    )</f>
        <v>0</v>
      </c>
      <c r="S1097" s="64">
        <f>R1097*G1097/1</f>
        <v>0</v>
      </c>
      <c r="T1097" s="64">
        <f>IF(
                        C1097="INSUMO",
                                        IFERROR(
                                            IF(
                                                INDEX(
                                                    Insumos!C:C,
                                                    MATCH(
                                                        A1097&amp;B1097,
                                                        Insumos!I:I,
                                                        0)
                                                )="Comissionamento",
                                                INDEX(
                                                    Insumos!F:F,
                                                    MATCH(
                                                        A1097&amp;B1097,
                                                        Insumos!I:I,
                                                        0)
                                                ),
                                                0
                                            ),
                                            "Não encontrado"),
                                        IFERROR(
                                            INDEX(U:U,
                                                MATCH(
                                                    A1097&amp;B1097,AG:AG,
                                                    0)
                                            ),
                                            "Não encontrado")
                                    )</f>
        <v>0</v>
      </c>
      <c r="U1097" s="64">
        <f>T1097*G1097/1</f>
        <v>0</v>
      </c>
      <c r="V1097" s="64">
        <f>IF(
                        C1097="INSUMO",
                                        IFERROR(
                                            IF(
                                                INDEX(
                                                    Insumos!C:C,
                                                    MATCH(
                                                        A1097&amp;B1097,
                                                        Insumos!I:I,
                                                        0)
                                                )="Verba",
                                                INDEX(
                                                    Insumos!F:F,
                                                    MATCH(
                                                        A1097&amp;B1097,
                                                        Insumos!I:I,
                                                        0)
                                                ),
                                                0
                                            ),
                                            "Não encontrado"),
                                        IFERROR(
                                            INDEX(W:W,
                                                MATCH(
                                                    A1097&amp;B1097,AG:AG,
                                                    0)
                                            ),
                                            "Não encontrado")
                                    )</f>
        <v>0</v>
      </c>
      <c r="W1097" s="64">
        <f>V1097*G1097/1</f>
        <v>0</v>
      </c>
      <c r="X1097" s="64">
        <f>IF(
                        C1097="INSUMO",
                                        IFERROR(
                                            IF(
                                                INDEX(
                                                    Insumos!C:C,
                                                    MATCH(
                                                        A1097&amp;B1097,
                                                        Insumos!I:I,
                                                        0)
                                                )="Outro",
                                                INDEX(
                                                    Insumos!F:F,
                                                    MATCH(
                                                        A1097&amp;B1097,
                                                        Insumos!I:I,
                                                        0)
                                                ),
                                                0
                                            ),
                                            "Não encontrado"),
                                        IFERROR(
                                            INDEX(Y:Y,
                                                MATCH(
                                                    A1097&amp;B1097,AG:AG,
                                                    0)
                                            ),
                                            "Não encontrado")
                                    )</f>
        <v>0</v>
      </c>
      <c r="Y1097" s="64">
        <f>X1097*G1097/1</f>
        <v>0</v>
      </c>
      <c r="Z1097" s="64">
        <f>IF(
                            C1097="INSUMO",
                            IFERROR(
                                INDEX(
                                    Insumos!F:F,
                                    MATCH(
                                        A1097&amp;B1097,
                                        Insumos!I:I,
                                        0)
                                ),
                                "Não encontrado"),
                            IFERROR(
                                INDEX(AA:AA,
                                    MATCH(
                                        A1097&amp;B1097,AG:AG,
                                        0)
                                ),
                                "Não encontrado")
                        )</f>
        <v>0.49190911999999998</v>
      </c>
      <c r="AA1097" s="64">
        <f>G1097*Z1097</f>
        <v>0.49190911999999998</v>
      </c>
      <c r="AB1097" s="65"/>
      <c r="AC1097" s="65"/>
      <c r="AD1097" s="62" t="s">
        <v>39</v>
      </c>
      <c r="AE1097" s="66"/>
      <c r="AF1097" s="66"/>
    </row>
    <row r="1098" spans="1:33" x14ac:dyDescent="0.25">
      <c r="A1098" s="136" t="s">
        <v>306</v>
      </c>
      <c r="B1098" s="51" t="s">
        <v>38</v>
      </c>
      <c r="C1098" s="52" t="s">
        <v>39</v>
      </c>
      <c r="D1098" s="53" t="s">
        <v>40</v>
      </c>
      <c r="E1098" s="53" t="s">
        <v>307</v>
      </c>
      <c r="F1098" s="54" t="s">
        <v>114</v>
      </c>
      <c r="G1098" s="55"/>
      <c r="H1098" s="56"/>
      <c r="I1098" s="56">
        <f>SUM(I1099:I1102)</f>
        <v>0</v>
      </c>
      <c r="J1098" s="56"/>
      <c r="K1098" s="56">
        <f>SUM(K1099:K1102)</f>
        <v>1.4319671039999999</v>
      </c>
      <c r="L1098" s="56"/>
      <c r="M1098" s="56">
        <f>SUM(M1099:M1102)</f>
        <v>0</v>
      </c>
      <c r="N1098" s="56"/>
      <c r="O1098" s="56">
        <f>SUM(O1099:O1102)</f>
        <v>0.98996710399999999</v>
      </c>
      <c r="P1098" s="56"/>
      <c r="Q1098" s="56">
        <f>SUM(Q1099:Q1102)</f>
        <v>0</v>
      </c>
      <c r="R1098" s="56"/>
      <c r="S1098" s="56">
        <f>SUM(S1099:S1102)</f>
        <v>0</v>
      </c>
      <c r="T1098" s="56"/>
      <c r="U1098" s="56">
        <f>SUM(U1099:U1102)</f>
        <v>0</v>
      </c>
      <c r="V1098" s="56"/>
      <c r="W1098" s="56">
        <f>SUM(W1099:W1102)</f>
        <v>0</v>
      </c>
      <c r="X1098" s="56"/>
      <c r="Y1098" s="56">
        <f>SUM(Y1099:Y1102)</f>
        <v>0.442</v>
      </c>
      <c r="Z1098" s="56"/>
      <c r="AA1098" s="56">
        <f>SUM(AA1099:AA1102)</f>
        <v>1.4319671039999999</v>
      </c>
      <c r="AB1098" s="57" t="s">
        <v>39</v>
      </c>
      <c r="AC1098" s="57"/>
      <c r="AD1098" s="53" t="s">
        <v>39</v>
      </c>
      <c r="AE1098" s="58" t="s">
        <v>39</v>
      </c>
      <c r="AF1098" s="58" t="s">
        <v>830</v>
      </c>
      <c r="AG1098" t="str">
        <f>A1098&amp;B1098&amp;C1098</f>
        <v>90586SINAPI</v>
      </c>
    </row>
    <row r="1099" spans="1:33" x14ac:dyDescent="0.25">
      <c r="A1099" s="137" t="s">
        <v>1020</v>
      </c>
      <c r="B1099" s="68" t="s">
        <v>38</v>
      </c>
      <c r="C1099" s="69" t="s">
        <v>86</v>
      </c>
      <c r="D1099" s="70" t="s">
        <v>40</v>
      </c>
      <c r="E1099" s="70" t="s">
        <v>1021</v>
      </c>
      <c r="F1099" s="71" t="s">
        <v>90</v>
      </c>
      <c r="G1099" s="71">
        <v>1</v>
      </c>
      <c r="H1099" s="72">
        <f>IF(
                        C1099="INSUMO",
                                        IFERROR(
                                            IF(
                                                INDEX(
                                                    Insumos!C:C,
                                                    MATCH(
                                                        A1099&amp;B1099,
                                                        Insumos!I:I,
                                                        0)
                                                )="Material",
                                                INDEX(
                                                    Insumos!F:F,
                                                    MATCH(
                                                        A1099&amp;B1099,
                                                        Insumos!I:I,
                                                        0)
                                                ),
                                                0
                                            ),
                                            "Não encontrado"),
                                        IFERROR(
                                            INDEX(I:I,
                                                MATCH(
                                                    A1099&amp;B1099,AG:AG,
                                                    0)
                                            ),
                                            "Não encontrado")
                                    )</f>
        <v>0</v>
      </c>
      <c r="I1099" s="72">
        <f>H1099*G1099/1</f>
        <v>0</v>
      </c>
      <c r="J1099" s="72">
        <f t="shared" ref="J1099:K1102" si="624">T1099 + N1099 + L1099 + X1099 + R1099 + P1099 + V1099</f>
        <v>0.442</v>
      </c>
      <c r="K1099" s="72">
        <f t="shared" si="624"/>
        <v>0.442</v>
      </c>
      <c r="L1099" s="72">
        <f>IF(
                        C1099="INSUMO",
                                        IFERROR(
                                            IF(
                                                INDEX(
                                                    Insumos!C:C,
                                                    MATCH(
                                                        A1099&amp;B1099,
                                                        Insumos!I:I,
                                                        0)
                                                )="Mao_obra",
                                                INDEX(
                                                    Insumos!F:F,
                                                    MATCH(
                                                        A1099&amp;B1099,
                                                        Insumos!I:I,
                                                        0)
                                                ),
                                                0
                                            ),
                                            "Não encontrado"),
                                        IFERROR(
                                            INDEX(M:M,
                                                MATCH(
                                                    A1099&amp;B1099,AG:AG,
                                                    0)
                                            ),
                                            "Não encontrado")
                                    )</f>
        <v>0</v>
      </c>
      <c r="M1099" s="72">
        <f>L1099*G1099/1</f>
        <v>0</v>
      </c>
      <c r="N1099" s="72">
        <f>IF(
                        C1099="INSUMO",
                                        IFERROR(
                                            IF(
                                                INDEX(
                                                    Insumos!C:C,
                                                    MATCH(
                                                        A1099&amp;B1099,
                                                        Insumos!I:I,
                                                        0)
                                                )="Equipamento",
                                                INDEX(
                                                    Insumos!F:F,
                                                    MATCH(
                                                        A1099&amp;B1099,
                                                        Insumos!I:I,
                                                        0)
                                                ),
                                                0
                                            ),
                                            "Não encontrado"),
                                        IFERROR(
                                            INDEX(O:O,
                                                MATCH(
                                                    A1099&amp;B1099,AG:AG,
                                                    0)
                                            ),
                                            "Não encontrado")
                                    )</f>
        <v>0</v>
      </c>
      <c r="O1099" s="72">
        <f>N1099*G1099/1</f>
        <v>0</v>
      </c>
      <c r="P1099" s="72">
        <f>IF(
                        C1099="INSUMO",
                                        IFERROR(
                                            IF(
                                                INDEX(
                                                    Insumos!C:C,
                                                    MATCH(
                                                        A1099&amp;B1099,
                                                        Insumos!I:I,
                                                        0)
                                                )="Transporte",
                                                INDEX(
                                                    Insumos!F:F,
                                                    MATCH(
                                                        A1099&amp;B1099,
                                                        Insumos!I:I,
                                                        0)
                                                ),
                                                0
                                            ),
                                            "Não encontrado"),
                                        IFERROR(
                                            INDEX(Q:Q,
                                                MATCH(
                                                    A1099&amp;B1099,AG:AG,
                                                    0)
                                            ),
                                            "Não encontrado")
                                    )</f>
        <v>0</v>
      </c>
      <c r="Q1099" s="72">
        <f>P1099*G1099/1</f>
        <v>0</v>
      </c>
      <c r="R1099" s="72">
        <f>IF(
                        C1099="INSUMO",
                                        IFERROR(
                                            IF(
                                                INDEX(
                                                    Insumos!C:C,
                                                    MATCH(
                                                        A1099&amp;B1099,
                                                        Insumos!I:I,
                                                        0)
                                                )="Terceirizados",
                                                INDEX(
                                                    Insumos!F:F,
                                                    MATCH(
                                                        A1099&amp;B1099,
                                                        Insumos!I:I,
                                                        0)
                                                ),
                                                0
                                            ),
                                            "Não encontrado"),
                                        IFERROR(
                                            INDEX(S:S,
                                                MATCH(
                                                    A1099&amp;B1099,AG:AG,
                                                    0)
                                            ),
                                            "Não encontrado")
                                    )</f>
        <v>0</v>
      </c>
      <c r="S1099" s="72">
        <f>R1099*G1099/1</f>
        <v>0</v>
      </c>
      <c r="T1099" s="72">
        <f>IF(
                        C1099="INSUMO",
                                        IFERROR(
                                            IF(
                                                INDEX(
                                                    Insumos!C:C,
                                                    MATCH(
                                                        A1099&amp;B1099,
                                                        Insumos!I:I,
                                                        0)
                                                )="Comissionamento",
                                                INDEX(
                                                    Insumos!F:F,
                                                    MATCH(
                                                        A1099&amp;B1099,
                                                        Insumos!I:I,
                                                        0)
                                                ),
                                                0
                                            ),
                                            "Não encontrado"),
                                        IFERROR(
                                            INDEX(U:U,
                                                MATCH(
                                                    A1099&amp;B1099,AG:AG,
                                                    0)
                                            ),
                                            "Não encontrado")
                                    )</f>
        <v>0</v>
      </c>
      <c r="U1099" s="72">
        <f>T1099*G1099/1</f>
        <v>0</v>
      </c>
      <c r="V1099" s="72">
        <f>IF(
                        C1099="INSUMO",
                                        IFERROR(
                                            IF(
                                                INDEX(
                                                    Insumos!C:C,
                                                    MATCH(
                                                        A1099&amp;B1099,
                                                        Insumos!I:I,
                                                        0)
                                                )="Verba",
                                                INDEX(
                                                    Insumos!F:F,
                                                    MATCH(
                                                        A1099&amp;B1099,
                                                        Insumos!I:I,
                                                        0)
                                                ),
                                                0
                                            ),
                                            "Não encontrado"),
                                        IFERROR(
                                            INDEX(W:W,
                                                MATCH(
                                                    A1099&amp;B1099,AG:AG,
                                                    0)
                                            ),
                                            "Não encontrado")
                                    )</f>
        <v>0</v>
      </c>
      <c r="W1099" s="72">
        <f>V1099*G1099/1</f>
        <v>0</v>
      </c>
      <c r="X1099" s="72">
        <f>IF(
                        C1099="INSUMO",
                                        IFERROR(
                                            IF(
                                                INDEX(
                                                    Insumos!C:C,
                                                    MATCH(
                                                        A1099&amp;B1099,
                                                        Insumos!I:I,
                                                        0)
                                                )="Outro",
                                                INDEX(
                                                    Insumos!F:F,
                                                    MATCH(
                                                        A1099&amp;B1099,
                                                        Insumos!I:I,
                                                        0)
                                                ),
                                                0
                                            ),
                                            "Não encontrado"),
                                        IFERROR(
                                            INDEX(Y:Y,
                                                MATCH(
                                                    A1099&amp;B1099,AG:AG,
                                                    0)
                                            ),
                                            "Não encontrado")
                                    )</f>
        <v>0.442</v>
      </c>
      <c r="Y1099" s="72">
        <f>X1099*G1099/1</f>
        <v>0.442</v>
      </c>
      <c r="Z1099" s="72">
        <f>IF(
                            C1099="INSUMO",
                            IFERROR(
                                INDEX(
                                    Insumos!F:F,
                                    MATCH(
                                        A1099&amp;B1099,
                                        Insumos!I:I,
                                        0)
                                ),
                                "Não encontrado"),
                            IFERROR(
                                INDEX(AA:AA,
                                    MATCH(
                                        A1099&amp;B1099,AG:AG,
                                        0)
                                ),
                                "Não encontrado")
                        )</f>
        <v>0.442</v>
      </c>
      <c r="AA1099" s="72">
        <f>G1099*Z1099</f>
        <v>0.442</v>
      </c>
      <c r="AB1099" s="73"/>
      <c r="AC1099" s="73"/>
      <c r="AD1099" s="70" t="s">
        <v>39</v>
      </c>
      <c r="AE1099" s="74"/>
      <c r="AF1099" s="74"/>
    </row>
    <row r="1100" spans="1:33" x14ac:dyDescent="0.25">
      <c r="A1100" s="138" t="s">
        <v>1022</v>
      </c>
      <c r="B1100" s="60" t="s">
        <v>38</v>
      </c>
      <c r="C1100" s="61" t="s">
        <v>86</v>
      </c>
      <c r="D1100" s="62" t="s">
        <v>40</v>
      </c>
      <c r="E1100" s="62" t="s">
        <v>1023</v>
      </c>
      <c r="F1100" s="63" t="s">
        <v>90</v>
      </c>
      <c r="G1100" s="63">
        <v>1</v>
      </c>
      <c r="H1100" s="64">
        <f>IF(
                        C1100="INSUMO",
                                        IFERROR(
                                            IF(
                                                INDEX(
                                                    Insumos!C:C,
                                                    MATCH(
                                                        A1100&amp;B1100,
                                                        Insumos!I:I,
                                                        0)
                                                )="Material",
                                                INDEX(
                                                    Insumos!F:F,
                                                    MATCH(
                                                        A1100&amp;B1100,
                                                        Insumos!I:I,
                                                        0)
                                                ),
                                                0
                                            ),
                                            "Não encontrado"),
                                        IFERROR(
                                            INDEX(I:I,
                                                MATCH(
                                                    A1100&amp;B1100,AG:AG,
                                                    0)
                                            ),
                                            "Não encontrado")
                                    )</f>
        <v>0</v>
      </c>
      <c r="I1100" s="64">
        <f>H1100*G1100/1</f>
        <v>0</v>
      </c>
      <c r="J1100" s="64">
        <f t="shared" si="624"/>
        <v>0.38430400000000003</v>
      </c>
      <c r="K1100" s="64">
        <f t="shared" si="624"/>
        <v>0.38430400000000003</v>
      </c>
      <c r="L1100" s="64">
        <f>IF(
                        C1100="INSUMO",
                                        IFERROR(
                                            IF(
                                                INDEX(
                                                    Insumos!C:C,
                                                    MATCH(
                                                        A1100&amp;B1100,
                                                        Insumos!I:I,
                                                        0)
                                                )="Mao_obra",
                                                INDEX(
                                                    Insumos!F:F,
                                                    MATCH(
                                                        A1100&amp;B1100,
                                                        Insumos!I:I,
                                                        0)
                                                ),
                                                0
                                            ),
                                            "Não encontrado"),
                                        IFERROR(
                                            INDEX(M:M,
                                                MATCH(
                                                    A1100&amp;B1100,AG:AG,
                                                    0)
                                            ),
                                            "Não encontrado")
                                    )</f>
        <v>0</v>
      </c>
      <c r="M1100" s="64">
        <f>L1100*G1100/1</f>
        <v>0</v>
      </c>
      <c r="N1100" s="64">
        <f>IF(
                        C1100="INSUMO",
                                        IFERROR(
                                            IF(
                                                INDEX(
                                                    Insumos!C:C,
                                                    MATCH(
                                                        A1100&amp;B1100,
                                                        Insumos!I:I,
                                                        0)
                                                )="Equipamento",
                                                INDEX(
                                                    Insumos!F:F,
                                                    MATCH(
                                                        A1100&amp;B1100,
                                                        Insumos!I:I,
                                                        0)
                                                ),
                                                0
                                            ),
                                            "Não encontrado"),
                                        IFERROR(
                                            INDEX(O:O,
                                                MATCH(
                                                    A1100&amp;B1100,AG:AG,
                                                    0)
                                            ),
                                            "Não encontrado")
                                    )</f>
        <v>0.38430400000000003</v>
      </c>
      <c r="O1100" s="64">
        <f>N1100*G1100/1</f>
        <v>0.38430400000000003</v>
      </c>
      <c r="P1100" s="64">
        <f>IF(
                        C1100="INSUMO",
                                        IFERROR(
                                            IF(
                                                INDEX(
                                                    Insumos!C:C,
                                                    MATCH(
                                                        A1100&amp;B1100,
                                                        Insumos!I:I,
                                                        0)
                                                )="Transporte",
                                                INDEX(
                                                    Insumos!F:F,
                                                    MATCH(
                                                        A1100&amp;B1100,
                                                        Insumos!I:I,
                                                        0)
                                                ),
                                                0
                                            ),
                                            "Não encontrado"),
                                        IFERROR(
                                            INDEX(Q:Q,
                                                MATCH(
                                                    A1100&amp;B1100,AG:AG,
                                                    0)
                                            ),
                                            "Não encontrado")
                                    )</f>
        <v>0</v>
      </c>
      <c r="Q1100" s="64">
        <f>P1100*G1100/1</f>
        <v>0</v>
      </c>
      <c r="R1100" s="64">
        <f>IF(
                        C1100="INSUMO",
                                        IFERROR(
                                            IF(
                                                INDEX(
                                                    Insumos!C:C,
                                                    MATCH(
                                                        A1100&amp;B1100,
                                                        Insumos!I:I,
                                                        0)
                                                )="Terceirizados",
                                                INDEX(
                                                    Insumos!F:F,
                                                    MATCH(
                                                        A1100&amp;B1100,
                                                        Insumos!I:I,
                                                        0)
                                                ),
                                                0
                                            ),
                                            "Não encontrado"),
                                        IFERROR(
                                            INDEX(S:S,
                                                MATCH(
                                                    A1100&amp;B1100,AG:AG,
                                                    0)
                                            ),
                                            "Não encontrado")
                                    )</f>
        <v>0</v>
      </c>
      <c r="S1100" s="64">
        <f>R1100*G1100/1</f>
        <v>0</v>
      </c>
      <c r="T1100" s="64">
        <f>IF(
                        C1100="INSUMO",
                                        IFERROR(
                                            IF(
                                                INDEX(
                                                    Insumos!C:C,
                                                    MATCH(
                                                        A1100&amp;B1100,
                                                        Insumos!I:I,
                                                        0)
                                                )="Comissionamento",
                                                INDEX(
                                                    Insumos!F:F,
                                                    MATCH(
                                                        A1100&amp;B1100,
                                                        Insumos!I:I,
                                                        0)
                                                ),
                                                0
                                            ),
                                            "Não encontrado"),
                                        IFERROR(
                                            INDEX(U:U,
                                                MATCH(
                                                    A1100&amp;B1100,AG:AG,
                                                    0)
                                            ),
                                            "Não encontrado")
                                    )</f>
        <v>0</v>
      </c>
      <c r="U1100" s="64">
        <f>T1100*G1100/1</f>
        <v>0</v>
      </c>
      <c r="V1100" s="64">
        <f>IF(
                        C1100="INSUMO",
                                        IFERROR(
                                            IF(
                                                INDEX(
                                                    Insumos!C:C,
                                                    MATCH(
                                                        A1100&amp;B1100,
                                                        Insumos!I:I,
                                                        0)
                                                )="Verba",
                                                INDEX(
                                                    Insumos!F:F,
                                                    MATCH(
                                                        A1100&amp;B1100,
                                                        Insumos!I:I,
                                                        0)
                                                ),
                                                0
                                            ),
                                            "Não encontrado"),
                                        IFERROR(
                                            INDEX(W:W,
                                                MATCH(
                                                    A1100&amp;B1100,AG:AG,
                                                    0)
                                            ),
                                            "Não encontrado")
                                    )</f>
        <v>0</v>
      </c>
      <c r="W1100" s="64">
        <f>V1100*G1100/1</f>
        <v>0</v>
      </c>
      <c r="X1100" s="64">
        <f>IF(
                        C1100="INSUMO",
                                        IFERROR(
                                            IF(
                                                INDEX(
                                                    Insumos!C:C,
                                                    MATCH(
                                                        A1100&amp;B1100,
                                                        Insumos!I:I,
                                                        0)
                                                )="Outro",
                                                INDEX(
                                                    Insumos!F:F,
                                                    MATCH(
                                                        A1100&amp;B1100,
                                                        Insumos!I:I,
                                                        0)
                                                ),
                                                0
                                            ),
                                            "Não encontrado"),
                                        IFERROR(
                                            INDEX(Y:Y,
                                                MATCH(
                                                    A1100&amp;B1100,AG:AG,
                                                    0)
                                            ),
                                            "Não encontrado")
                                    )</f>
        <v>0</v>
      </c>
      <c r="Y1100" s="64">
        <f>X1100*G1100/1</f>
        <v>0</v>
      </c>
      <c r="Z1100" s="64">
        <f>IF(
                            C1100="INSUMO",
                            IFERROR(
                                INDEX(
                                    Insumos!F:F,
                                    MATCH(
                                        A1100&amp;B1100,
                                        Insumos!I:I,
                                        0)
                                ),
                                "Não encontrado"),
                            IFERROR(
                                INDEX(AA:AA,
                                    MATCH(
                                        A1100&amp;B1100,AG:AG,
                                        0)
                                ),
                                "Não encontrado")
                        )</f>
        <v>0.38430400000000003</v>
      </c>
      <c r="AA1100" s="64">
        <f>G1100*Z1100</f>
        <v>0.38430400000000003</v>
      </c>
      <c r="AB1100" s="65"/>
      <c r="AC1100" s="65"/>
      <c r="AD1100" s="62" t="s">
        <v>39</v>
      </c>
      <c r="AE1100" s="66"/>
      <c r="AF1100" s="66"/>
    </row>
    <row r="1101" spans="1:33" x14ac:dyDescent="0.25">
      <c r="A1101" s="137" t="s">
        <v>1016</v>
      </c>
      <c r="B1101" s="68" t="s">
        <v>38</v>
      </c>
      <c r="C1101" s="69" t="s">
        <v>86</v>
      </c>
      <c r="D1101" s="70" t="s">
        <v>40</v>
      </c>
      <c r="E1101" s="70" t="s">
        <v>1017</v>
      </c>
      <c r="F1101" s="71" t="s">
        <v>90</v>
      </c>
      <c r="G1101" s="71">
        <v>1</v>
      </c>
      <c r="H1101" s="72">
        <f>IF(
                        C1101="INSUMO",
                                        IFERROR(
                                            IF(
                                                INDEX(
                                                    Insumos!C:C,
                                                    MATCH(
                                                        A1101&amp;B1101,
                                                        Insumos!I:I,
                                                        0)
                                                )="Material",
                                                INDEX(
                                                    Insumos!F:F,
                                                    MATCH(
                                                        A1101&amp;B1101,
                                                        Insumos!I:I,
                                                        0)
                                                ),
                                                0
                                            ),
                                            "Não encontrado"),
                                        IFERROR(
                                            INDEX(I:I,
                                                MATCH(
                                                    A1101&amp;B1101,AG:AG,
                                                    0)
                                            ),
                                            "Não encontrado")
                                    )</f>
        <v>0</v>
      </c>
      <c r="I1101" s="72">
        <f>H1101*G1101/1</f>
        <v>0</v>
      </c>
      <c r="J1101" s="72">
        <f t="shared" si="624"/>
        <v>0.113753984</v>
      </c>
      <c r="K1101" s="72">
        <f t="shared" si="624"/>
        <v>0.113753984</v>
      </c>
      <c r="L1101" s="72">
        <f>IF(
                        C1101="INSUMO",
                                        IFERROR(
                                            IF(
                                                INDEX(
                                                    Insumos!C:C,
                                                    MATCH(
                                                        A1101&amp;B1101,
                                                        Insumos!I:I,
                                                        0)
                                                )="Mao_obra",
                                                INDEX(
                                                    Insumos!F:F,
                                                    MATCH(
                                                        A1101&amp;B1101,
                                                        Insumos!I:I,
                                                        0)
                                                ),
                                                0
                                            ),
                                            "Não encontrado"),
                                        IFERROR(
                                            INDEX(M:M,
                                                MATCH(
                                                    A1101&amp;B1101,AG:AG,
                                                    0)
                                            ),
                                            "Não encontrado")
                                    )</f>
        <v>0</v>
      </c>
      <c r="M1101" s="72">
        <f>L1101*G1101/1</f>
        <v>0</v>
      </c>
      <c r="N1101" s="72">
        <f>IF(
                        C1101="INSUMO",
                                        IFERROR(
                                            IF(
                                                INDEX(
                                                    Insumos!C:C,
                                                    MATCH(
                                                        A1101&amp;B1101,
                                                        Insumos!I:I,
                                                        0)
                                                )="Equipamento",
                                                INDEX(
                                                    Insumos!F:F,
                                                    MATCH(
                                                        A1101&amp;B1101,
                                                        Insumos!I:I,
                                                        0)
                                                ),
                                                0
                                            ),
                                            "Não encontrado"),
                                        IFERROR(
                                            INDEX(O:O,
                                                MATCH(
                                                    A1101&amp;B1101,AG:AG,
                                                    0)
                                            ),
                                            "Não encontrado")
                                    )</f>
        <v>0.113753984</v>
      </c>
      <c r="O1101" s="72">
        <f>N1101*G1101/1</f>
        <v>0.113753984</v>
      </c>
      <c r="P1101" s="72">
        <f>IF(
                        C1101="INSUMO",
                                        IFERROR(
                                            IF(
                                                INDEX(
                                                    Insumos!C:C,
                                                    MATCH(
                                                        A1101&amp;B1101,
                                                        Insumos!I:I,
                                                        0)
                                                )="Transporte",
                                                INDEX(
                                                    Insumos!F:F,
                                                    MATCH(
                                                        A1101&amp;B1101,
                                                        Insumos!I:I,
                                                        0)
                                                ),
                                                0
                                            ),
                                            "Não encontrado"),
                                        IFERROR(
                                            INDEX(Q:Q,
                                                MATCH(
                                                    A1101&amp;B1101,AG:AG,
                                                    0)
                                            ),
                                            "Não encontrado")
                                    )</f>
        <v>0</v>
      </c>
      <c r="Q1101" s="72">
        <f>P1101*G1101/1</f>
        <v>0</v>
      </c>
      <c r="R1101" s="72">
        <f>IF(
                        C1101="INSUMO",
                                        IFERROR(
                                            IF(
                                                INDEX(
                                                    Insumos!C:C,
                                                    MATCH(
                                                        A1101&amp;B1101,
                                                        Insumos!I:I,
                                                        0)
                                                )="Terceirizados",
                                                INDEX(
                                                    Insumos!F:F,
                                                    MATCH(
                                                        A1101&amp;B1101,
                                                        Insumos!I:I,
                                                        0)
                                                ),
                                                0
                                            ),
                                            "Não encontrado"),
                                        IFERROR(
                                            INDEX(S:S,
                                                MATCH(
                                                    A1101&amp;B1101,AG:AG,
                                                    0)
                                            ),
                                            "Não encontrado")
                                    )</f>
        <v>0</v>
      </c>
      <c r="S1101" s="72">
        <f>R1101*G1101/1</f>
        <v>0</v>
      </c>
      <c r="T1101" s="72">
        <f>IF(
                        C1101="INSUMO",
                                        IFERROR(
                                            IF(
                                                INDEX(
                                                    Insumos!C:C,
                                                    MATCH(
                                                        A1101&amp;B1101,
                                                        Insumos!I:I,
                                                        0)
                                                )="Comissionamento",
                                                INDEX(
                                                    Insumos!F:F,
                                                    MATCH(
                                                        A1101&amp;B1101,
                                                        Insumos!I:I,
                                                        0)
                                                ),
                                                0
                                            ),
                                            "Não encontrado"),
                                        IFERROR(
                                            INDEX(U:U,
                                                MATCH(
                                                    A1101&amp;B1101,AG:AG,
                                                    0)
                                            ),
                                            "Não encontrado")
                                    )</f>
        <v>0</v>
      </c>
      <c r="U1101" s="72">
        <f>T1101*G1101/1</f>
        <v>0</v>
      </c>
      <c r="V1101" s="72">
        <f>IF(
                        C1101="INSUMO",
                                        IFERROR(
                                            IF(
                                                INDEX(
                                                    Insumos!C:C,
                                                    MATCH(
                                                        A1101&amp;B1101,
                                                        Insumos!I:I,
                                                        0)
                                                )="Verba",
                                                INDEX(
                                                    Insumos!F:F,
                                                    MATCH(
                                                        A1101&amp;B1101,
                                                        Insumos!I:I,
                                                        0)
                                                ),
                                                0
                                            ),
                                            "Não encontrado"),
                                        IFERROR(
                                            INDEX(W:W,
                                                MATCH(
                                                    A1101&amp;B1101,AG:AG,
                                                    0)
                                            ),
                                            "Não encontrado")
                                    )</f>
        <v>0</v>
      </c>
      <c r="W1101" s="72">
        <f>V1101*G1101/1</f>
        <v>0</v>
      </c>
      <c r="X1101" s="72">
        <f>IF(
                        C1101="INSUMO",
                                        IFERROR(
                                            IF(
                                                INDEX(
                                                    Insumos!C:C,
                                                    MATCH(
                                                        A1101&amp;B1101,
                                                        Insumos!I:I,
                                                        0)
                                                )="Outro",
                                                INDEX(
                                                    Insumos!F:F,
                                                    MATCH(
                                                        A1101&amp;B1101,
                                                        Insumos!I:I,
                                                        0)
                                                ),
                                                0
                                            ),
                                            "Não encontrado"),
                                        IFERROR(
                                            INDEX(Y:Y,
                                                MATCH(
                                                    A1101&amp;B1101,AG:AG,
                                                    0)
                                            ),
                                            "Não encontrado")
                                    )</f>
        <v>0</v>
      </c>
      <c r="Y1101" s="72">
        <f>X1101*G1101/1</f>
        <v>0</v>
      </c>
      <c r="Z1101" s="72">
        <f>IF(
                            C1101="INSUMO",
                            IFERROR(
                                INDEX(
                                    Insumos!F:F,
                                    MATCH(
                                        A1101&amp;B1101,
                                        Insumos!I:I,
                                        0)
                                ),
                                "Não encontrado"),
                            IFERROR(
                                INDEX(AA:AA,
                                    MATCH(
                                        A1101&amp;B1101,AG:AG,
                                        0)
                                ),
                                "Não encontrado")
                        )</f>
        <v>0.113753984</v>
      </c>
      <c r="AA1101" s="72">
        <f>G1101*Z1101</f>
        <v>0.113753984</v>
      </c>
      <c r="AB1101" s="73"/>
      <c r="AC1101" s="73"/>
      <c r="AD1101" s="70" t="s">
        <v>39</v>
      </c>
      <c r="AE1101" s="74"/>
      <c r="AF1101" s="74"/>
    </row>
    <row r="1102" spans="1:33" x14ac:dyDescent="0.25">
      <c r="A1102" s="138" t="s">
        <v>1018</v>
      </c>
      <c r="B1102" s="60" t="s">
        <v>38</v>
      </c>
      <c r="C1102" s="61" t="s">
        <v>86</v>
      </c>
      <c r="D1102" s="62" t="s">
        <v>40</v>
      </c>
      <c r="E1102" s="62" t="s">
        <v>1019</v>
      </c>
      <c r="F1102" s="63" t="s">
        <v>90</v>
      </c>
      <c r="G1102" s="63">
        <v>1</v>
      </c>
      <c r="H1102" s="64">
        <f>IF(
                        C1102="INSUMO",
                                        IFERROR(
                                            IF(
                                                INDEX(
                                                    Insumos!C:C,
                                                    MATCH(
                                                        A1102&amp;B1102,
                                                        Insumos!I:I,
                                                        0)
                                                )="Material",
                                                INDEX(
                                                    Insumos!F:F,
                                                    MATCH(
                                                        A1102&amp;B1102,
                                                        Insumos!I:I,
                                                        0)
                                                ),
                                                0
                                            ),
                                            "Não encontrado"),
                                        IFERROR(
                                            INDEX(I:I,
                                                MATCH(
                                                    A1102&amp;B1102,AG:AG,
                                                    0)
                                            ),
                                            "Não encontrado")
                                    )</f>
        <v>0</v>
      </c>
      <c r="I1102" s="64">
        <f>H1102*G1102/1</f>
        <v>0</v>
      </c>
      <c r="J1102" s="64">
        <f t="shared" si="624"/>
        <v>0.49190911999999998</v>
      </c>
      <c r="K1102" s="64">
        <f t="shared" si="624"/>
        <v>0.49190911999999998</v>
      </c>
      <c r="L1102" s="64">
        <f>IF(
                        C1102="INSUMO",
                                        IFERROR(
                                            IF(
                                                INDEX(
                                                    Insumos!C:C,
                                                    MATCH(
                                                        A1102&amp;B1102,
                                                        Insumos!I:I,
                                                        0)
                                                )="Mao_obra",
                                                INDEX(
                                                    Insumos!F:F,
                                                    MATCH(
                                                        A1102&amp;B1102,
                                                        Insumos!I:I,
                                                        0)
                                                ),
                                                0
                                            ),
                                            "Não encontrado"),
                                        IFERROR(
                                            INDEX(M:M,
                                                MATCH(
                                                    A1102&amp;B1102,AG:AG,
                                                    0)
                                            ),
                                            "Não encontrado")
                                    )</f>
        <v>0</v>
      </c>
      <c r="M1102" s="64">
        <f>L1102*G1102/1</f>
        <v>0</v>
      </c>
      <c r="N1102" s="64">
        <f>IF(
                        C1102="INSUMO",
                                        IFERROR(
                                            IF(
                                                INDEX(
                                                    Insumos!C:C,
                                                    MATCH(
                                                        A1102&amp;B1102,
                                                        Insumos!I:I,
                                                        0)
                                                )="Equipamento",
                                                INDEX(
                                                    Insumos!F:F,
                                                    MATCH(
                                                        A1102&amp;B1102,
                                                        Insumos!I:I,
                                                        0)
                                                ),
                                                0
                                            ),
                                            "Não encontrado"),
                                        IFERROR(
                                            INDEX(O:O,
                                                MATCH(
                                                    A1102&amp;B1102,AG:AG,
                                                    0)
                                            ),
                                            "Não encontrado")
                                    )</f>
        <v>0.49190911999999998</v>
      </c>
      <c r="O1102" s="64">
        <f>N1102*G1102/1</f>
        <v>0.49190911999999998</v>
      </c>
      <c r="P1102" s="64">
        <f>IF(
                        C1102="INSUMO",
                                        IFERROR(
                                            IF(
                                                INDEX(
                                                    Insumos!C:C,
                                                    MATCH(
                                                        A1102&amp;B1102,
                                                        Insumos!I:I,
                                                        0)
                                                )="Transporte",
                                                INDEX(
                                                    Insumos!F:F,
                                                    MATCH(
                                                        A1102&amp;B1102,
                                                        Insumos!I:I,
                                                        0)
                                                ),
                                                0
                                            ),
                                            "Não encontrado"),
                                        IFERROR(
                                            INDEX(Q:Q,
                                                MATCH(
                                                    A1102&amp;B1102,AG:AG,
                                                    0)
                                            ),
                                            "Não encontrado")
                                    )</f>
        <v>0</v>
      </c>
      <c r="Q1102" s="64">
        <f>P1102*G1102/1</f>
        <v>0</v>
      </c>
      <c r="R1102" s="64">
        <f>IF(
                        C1102="INSUMO",
                                        IFERROR(
                                            IF(
                                                INDEX(
                                                    Insumos!C:C,
                                                    MATCH(
                                                        A1102&amp;B1102,
                                                        Insumos!I:I,
                                                        0)
                                                )="Terceirizados",
                                                INDEX(
                                                    Insumos!F:F,
                                                    MATCH(
                                                        A1102&amp;B1102,
                                                        Insumos!I:I,
                                                        0)
                                                ),
                                                0
                                            ),
                                            "Não encontrado"),
                                        IFERROR(
                                            INDEX(S:S,
                                                MATCH(
                                                    A1102&amp;B1102,AG:AG,
                                                    0)
                                            ),
                                            "Não encontrado")
                                    )</f>
        <v>0</v>
      </c>
      <c r="S1102" s="64">
        <f>R1102*G1102/1</f>
        <v>0</v>
      </c>
      <c r="T1102" s="64">
        <f>IF(
                        C1102="INSUMO",
                                        IFERROR(
                                            IF(
                                                INDEX(
                                                    Insumos!C:C,
                                                    MATCH(
                                                        A1102&amp;B1102,
                                                        Insumos!I:I,
                                                        0)
                                                )="Comissionamento",
                                                INDEX(
                                                    Insumos!F:F,
                                                    MATCH(
                                                        A1102&amp;B1102,
                                                        Insumos!I:I,
                                                        0)
                                                ),
                                                0
                                            ),
                                            "Não encontrado"),
                                        IFERROR(
                                            INDEX(U:U,
                                                MATCH(
                                                    A1102&amp;B1102,AG:AG,
                                                    0)
                                            ),
                                            "Não encontrado")
                                    )</f>
        <v>0</v>
      </c>
      <c r="U1102" s="64">
        <f>T1102*G1102/1</f>
        <v>0</v>
      </c>
      <c r="V1102" s="64">
        <f>IF(
                        C1102="INSUMO",
                                        IFERROR(
                                            IF(
                                                INDEX(
                                                    Insumos!C:C,
                                                    MATCH(
                                                        A1102&amp;B1102,
                                                        Insumos!I:I,
                                                        0)
                                                )="Verba",
                                                INDEX(
                                                    Insumos!F:F,
                                                    MATCH(
                                                        A1102&amp;B1102,
                                                        Insumos!I:I,
                                                        0)
                                                ),
                                                0
                                            ),
                                            "Não encontrado"),
                                        IFERROR(
                                            INDEX(W:W,
                                                MATCH(
                                                    A1102&amp;B1102,AG:AG,
                                                    0)
                                            ),
                                            "Não encontrado")
                                    )</f>
        <v>0</v>
      </c>
      <c r="W1102" s="64">
        <f>V1102*G1102/1</f>
        <v>0</v>
      </c>
      <c r="X1102" s="64">
        <f>IF(
                        C1102="INSUMO",
                                        IFERROR(
                                            IF(
                                                INDEX(
                                                    Insumos!C:C,
                                                    MATCH(
                                                        A1102&amp;B1102,
                                                        Insumos!I:I,
                                                        0)
                                                )="Outro",
                                                INDEX(
                                                    Insumos!F:F,
                                                    MATCH(
                                                        A1102&amp;B1102,
                                                        Insumos!I:I,
                                                        0)
                                                ),
                                                0
                                            ),
                                            "Não encontrado"),
                                        IFERROR(
                                            INDEX(Y:Y,
                                                MATCH(
                                                    A1102&amp;B1102,AG:AG,
                                                    0)
                                            ),
                                            "Não encontrado")
                                    )</f>
        <v>0</v>
      </c>
      <c r="Y1102" s="64">
        <f>X1102*G1102/1</f>
        <v>0</v>
      </c>
      <c r="Z1102" s="64">
        <f>IF(
                            C1102="INSUMO",
                            IFERROR(
                                INDEX(
                                    Insumos!F:F,
                                    MATCH(
                                        A1102&amp;B1102,
                                        Insumos!I:I,
                                        0)
                                ),
                                "Não encontrado"),
                            IFERROR(
                                INDEX(AA:AA,
                                    MATCH(
                                        A1102&amp;B1102,AG:AG,
                                        0)
                                ),
                                "Não encontrado")
                        )</f>
        <v>0.49190911999999998</v>
      </c>
      <c r="AA1102" s="64">
        <f>G1102*Z1102</f>
        <v>0.49190911999999998</v>
      </c>
      <c r="AB1102" s="65"/>
      <c r="AC1102" s="65"/>
      <c r="AD1102" s="62" t="s">
        <v>39</v>
      </c>
      <c r="AE1102" s="66"/>
      <c r="AF1102" s="66"/>
    </row>
    <row r="1103" spans="1:33" x14ac:dyDescent="0.25">
      <c r="A1103" s="136" t="s">
        <v>1016</v>
      </c>
      <c r="B1103" s="51" t="s">
        <v>38</v>
      </c>
      <c r="C1103" s="52" t="s">
        <v>39</v>
      </c>
      <c r="D1103" s="53" t="s">
        <v>40</v>
      </c>
      <c r="E1103" s="53" t="s">
        <v>1017</v>
      </c>
      <c r="F1103" s="54" t="s">
        <v>90</v>
      </c>
      <c r="G1103" s="55"/>
      <c r="H1103" s="56"/>
      <c r="I1103" s="56">
        <f>SUM(I1104:I1104)</f>
        <v>0</v>
      </c>
      <c r="J1103" s="56"/>
      <c r="K1103" s="56">
        <f>SUM(K1104:K1104)</f>
        <v>0.113753984</v>
      </c>
      <c r="L1103" s="56"/>
      <c r="M1103" s="56">
        <f>SUM(M1104:M1104)</f>
        <v>0</v>
      </c>
      <c r="N1103" s="56"/>
      <c r="O1103" s="56">
        <f>SUM(O1104:O1104)</f>
        <v>0.113753984</v>
      </c>
      <c r="P1103" s="56"/>
      <c r="Q1103" s="56">
        <f>SUM(Q1104:Q1104)</f>
        <v>0</v>
      </c>
      <c r="R1103" s="56"/>
      <c r="S1103" s="56">
        <f>SUM(S1104:S1104)</f>
        <v>0</v>
      </c>
      <c r="T1103" s="56"/>
      <c r="U1103" s="56">
        <f>SUM(U1104:U1104)</f>
        <v>0</v>
      </c>
      <c r="V1103" s="56"/>
      <c r="W1103" s="56">
        <f>SUM(W1104:W1104)</f>
        <v>0</v>
      </c>
      <c r="X1103" s="56"/>
      <c r="Y1103" s="56">
        <f>SUM(Y1104:Y1104)</f>
        <v>0</v>
      </c>
      <c r="Z1103" s="56"/>
      <c r="AA1103" s="56">
        <f>SUM(AA1104:AA1104)</f>
        <v>0.113753984</v>
      </c>
      <c r="AB1103" s="57" t="s">
        <v>39</v>
      </c>
      <c r="AC1103" s="57"/>
      <c r="AD1103" s="53" t="s">
        <v>39</v>
      </c>
      <c r="AE1103" s="58" t="s">
        <v>39</v>
      </c>
      <c r="AF1103" s="58" t="s">
        <v>845</v>
      </c>
      <c r="AG1103" t="str">
        <f>A1103&amp;B1103&amp;C1103</f>
        <v>90583SINAPI</v>
      </c>
    </row>
    <row r="1104" spans="1:33" x14ac:dyDescent="0.25">
      <c r="A1104" s="137" t="s">
        <v>1024</v>
      </c>
      <c r="B1104" s="68" t="s">
        <v>38</v>
      </c>
      <c r="C1104" s="69" t="s">
        <v>45</v>
      </c>
      <c r="D1104" s="70" t="s">
        <v>40</v>
      </c>
      <c r="E1104" s="70" t="s">
        <v>1025</v>
      </c>
      <c r="F1104" s="71" t="s">
        <v>78</v>
      </c>
      <c r="G1104" s="71">
        <v>2.9600000000000001E-5</v>
      </c>
      <c r="H1104" s="72">
        <f>IF(
                        C1104="INSUMO",
                                        IFERROR(
                                            IF(
                                                INDEX(
                                                    Insumos!C:C,
                                                    MATCH(
                                                        A1104&amp;B1104,
                                                        Insumos!I:I,
                                                        0)
                                                )="Material",
                                                INDEX(
                                                    Insumos!F:F,
                                                    MATCH(
                                                        A1104&amp;B1104,
                                                        Insumos!I:I,
                                                        0)
                                                ),
                                                0
                                            ),
                                            "Não encontrado"),
                                        IFERROR(
                                            INDEX(I:I,
                                                MATCH(
                                                    A1104&amp;B1104,AG:AG,
                                                    0)
                                            ),
                                            "Não encontrado")
                                    )</f>
        <v>0</v>
      </c>
      <c r="I1104" s="72">
        <f>H1104*G1104/1</f>
        <v>0</v>
      </c>
      <c r="J1104" s="72">
        <f>T1104 + N1104 + L1104 + X1104 + R1104 + P1104 + V1104</f>
        <v>3843.04</v>
      </c>
      <c r="K1104" s="72">
        <f>U1104 + O1104 + M1104 + Y1104 + S1104 + Q1104 + W1104</f>
        <v>0.113753984</v>
      </c>
      <c r="L1104" s="72">
        <f>IF(
                        C1104="INSUMO",
                                        IFERROR(
                                            IF(
                                                INDEX(
                                                    Insumos!C:C,
                                                    MATCH(
                                                        A1104&amp;B1104,
                                                        Insumos!I:I,
                                                        0)
                                                )="Mao_obra",
                                                INDEX(
                                                    Insumos!F:F,
                                                    MATCH(
                                                        A1104&amp;B1104,
                                                        Insumos!I:I,
                                                        0)
                                                ),
                                                0
                                            ),
                                            "Não encontrado"),
                                        IFERROR(
                                            INDEX(M:M,
                                                MATCH(
                                                    A1104&amp;B1104,AG:AG,
                                                    0)
                                            ),
                                            "Não encontrado")
                                    )</f>
        <v>0</v>
      </c>
      <c r="M1104" s="72">
        <f>L1104*G1104/1</f>
        <v>0</v>
      </c>
      <c r="N1104" s="72">
        <f>IF(
                        C1104="INSUMO",
                                        IFERROR(
                                            IF(
                                                INDEX(
                                                    Insumos!C:C,
                                                    MATCH(
                                                        A1104&amp;B1104,
                                                        Insumos!I:I,
                                                        0)
                                                )="Equipamento",
                                                INDEX(
                                                    Insumos!F:F,
                                                    MATCH(
                                                        A1104&amp;B1104,
                                                        Insumos!I:I,
                                                        0)
                                                ),
                                                0
                                            ),
                                            "Não encontrado"),
                                        IFERROR(
                                            INDEX(O:O,
                                                MATCH(
                                                    A1104&amp;B1104,AG:AG,
                                                    0)
                                            ),
                                            "Não encontrado")
                                    )</f>
        <v>3843.04</v>
      </c>
      <c r="O1104" s="72">
        <f>N1104*G1104/1</f>
        <v>0.113753984</v>
      </c>
      <c r="P1104" s="72">
        <f>IF(
                        C1104="INSUMO",
                                        IFERROR(
                                            IF(
                                                INDEX(
                                                    Insumos!C:C,
                                                    MATCH(
                                                        A1104&amp;B1104,
                                                        Insumos!I:I,
                                                        0)
                                                )="Transporte",
                                                INDEX(
                                                    Insumos!F:F,
                                                    MATCH(
                                                        A1104&amp;B1104,
                                                        Insumos!I:I,
                                                        0)
                                                ),
                                                0
                                            ),
                                            "Não encontrado"),
                                        IFERROR(
                                            INDEX(Q:Q,
                                                MATCH(
                                                    A1104&amp;B1104,AG:AG,
                                                    0)
                                            ),
                                            "Não encontrado")
                                    )</f>
        <v>0</v>
      </c>
      <c r="Q1104" s="72">
        <f>P1104*G1104/1</f>
        <v>0</v>
      </c>
      <c r="R1104" s="72">
        <f>IF(
                        C1104="INSUMO",
                                        IFERROR(
                                            IF(
                                                INDEX(
                                                    Insumos!C:C,
                                                    MATCH(
                                                        A1104&amp;B1104,
                                                        Insumos!I:I,
                                                        0)
                                                )="Terceirizados",
                                                INDEX(
                                                    Insumos!F:F,
                                                    MATCH(
                                                        A1104&amp;B1104,
                                                        Insumos!I:I,
                                                        0)
                                                ),
                                                0
                                            ),
                                            "Não encontrado"),
                                        IFERROR(
                                            INDEX(S:S,
                                                MATCH(
                                                    A1104&amp;B1104,AG:AG,
                                                    0)
                                            ),
                                            "Não encontrado")
                                    )</f>
        <v>0</v>
      </c>
      <c r="S1104" s="72">
        <f>R1104*G1104/1</f>
        <v>0</v>
      </c>
      <c r="T1104" s="72">
        <f>IF(
                        C1104="INSUMO",
                                        IFERROR(
                                            IF(
                                                INDEX(
                                                    Insumos!C:C,
                                                    MATCH(
                                                        A1104&amp;B1104,
                                                        Insumos!I:I,
                                                        0)
                                                )="Comissionamento",
                                                INDEX(
                                                    Insumos!F:F,
                                                    MATCH(
                                                        A1104&amp;B1104,
                                                        Insumos!I:I,
                                                        0)
                                                ),
                                                0
                                            ),
                                            "Não encontrado"),
                                        IFERROR(
                                            INDEX(U:U,
                                                MATCH(
                                                    A1104&amp;B1104,AG:AG,
                                                    0)
                                            ),
                                            "Não encontrado")
                                    )</f>
        <v>0</v>
      </c>
      <c r="U1104" s="72">
        <f>T1104*G1104/1</f>
        <v>0</v>
      </c>
      <c r="V1104" s="72">
        <f>IF(
                        C1104="INSUMO",
                                        IFERROR(
                                            IF(
                                                INDEX(
                                                    Insumos!C:C,
                                                    MATCH(
                                                        A1104&amp;B1104,
                                                        Insumos!I:I,
                                                        0)
                                                )="Verba",
                                                INDEX(
                                                    Insumos!F:F,
                                                    MATCH(
                                                        A1104&amp;B1104,
                                                        Insumos!I:I,
                                                        0)
                                                ),
                                                0
                                            ),
                                            "Não encontrado"),
                                        IFERROR(
                                            INDEX(W:W,
                                                MATCH(
                                                    A1104&amp;B1104,AG:AG,
                                                    0)
                                            ),
                                            "Não encontrado")
                                    )</f>
        <v>0</v>
      </c>
      <c r="W1104" s="72">
        <f>V1104*G1104/1</f>
        <v>0</v>
      </c>
      <c r="X1104" s="72">
        <f>IF(
                        C1104="INSUMO",
                                        IFERROR(
                                            IF(
                                                INDEX(
                                                    Insumos!C:C,
                                                    MATCH(
                                                        A1104&amp;B1104,
                                                        Insumos!I:I,
                                                        0)
                                                )="Outro",
                                                INDEX(
                                                    Insumos!F:F,
                                                    MATCH(
                                                        A1104&amp;B1104,
                                                        Insumos!I:I,
                                                        0)
                                                ),
                                                0
                                            ),
                                            "Não encontrado"),
                                        IFERROR(
                                            INDEX(Y:Y,
                                                MATCH(
                                                    A1104&amp;B1104,AG:AG,
                                                    0)
                                            ),
                                            "Não encontrado")
                                    )</f>
        <v>0</v>
      </c>
      <c r="Y1104" s="72">
        <f>X1104*G1104/1</f>
        <v>0</v>
      </c>
      <c r="Z1104" s="72">
        <f>IF(
                            C1104="INSUMO",
                            IFERROR(
                                INDEX(
                                    Insumos!F:F,
                                    MATCH(
                                        A1104&amp;B1104,
                                        Insumos!I:I,
                                        0)
                                ),
                                "Não encontrado"),
                            IFERROR(
                                INDEX(AA:AA,
                                    MATCH(
                                        A1104&amp;B1104,AG:AG,
                                        0)
                                ),
                                "Não encontrado")
                        )</f>
        <v>3843.04</v>
      </c>
      <c r="AA1104" s="72">
        <f>G1104*Z1104</f>
        <v>0.113753984</v>
      </c>
      <c r="AB1104" s="73"/>
      <c r="AC1104" s="73"/>
      <c r="AD1104" s="70" t="s">
        <v>39</v>
      </c>
      <c r="AE1104" s="74"/>
      <c r="AF1104" s="74"/>
    </row>
    <row r="1105" spans="1:33" x14ac:dyDescent="0.25">
      <c r="A1105" s="136" t="s">
        <v>1018</v>
      </c>
      <c r="B1105" s="51" t="s">
        <v>38</v>
      </c>
      <c r="C1105" s="52" t="s">
        <v>39</v>
      </c>
      <c r="D1105" s="53" t="s">
        <v>40</v>
      </c>
      <c r="E1105" s="53" t="s">
        <v>1019</v>
      </c>
      <c r="F1105" s="54" t="s">
        <v>90</v>
      </c>
      <c r="G1105" s="55"/>
      <c r="H1105" s="56"/>
      <c r="I1105" s="56">
        <f>SUM(I1106:I1106)</f>
        <v>0</v>
      </c>
      <c r="J1105" s="56"/>
      <c r="K1105" s="56">
        <f>SUM(K1106:K1106)</f>
        <v>0.49190911999999998</v>
      </c>
      <c r="L1105" s="56"/>
      <c r="M1105" s="56">
        <f>SUM(M1106:M1106)</f>
        <v>0</v>
      </c>
      <c r="N1105" s="56"/>
      <c r="O1105" s="56">
        <f>SUM(O1106:O1106)</f>
        <v>0.49190911999999998</v>
      </c>
      <c r="P1105" s="56"/>
      <c r="Q1105" s="56">
        <f>SUM(Q1106:Q1106)</f>
        <v>0</v>
      </c>
      <c r="R1105" s="56"/>
      <c r="S1105" s="56">
        <f>SUM(S1106:S1106)</f>
        <v>0</v>
      </c>
      <c r="T1105" s="56"/>
      <c r="U1105" s="56">
        <f>SUM(U1106:U1106)</f>
        <v>0</v>
      </c>
      <c r="V1105" s="56"/>
      <c r="W1105" s="56">
        <f>SUM(W1106:W1106)</f>
        <v>0</v>
      </c>
      <c r="X1105" s="56"/>
      <c r="Y1105" s="56">
        <f>SUM(Y1106:Y1106)</f>
        <v>0</v>
      </c>
      <c r="Z1105" s="56"/>
      <c r="AA1105" s="56">
        <f>SUM(AA1106:AA1106)</f>
        <v>0.49190911999999998</v>
      </c>
      <c r="AB1105" s="57" t="s">
        <v>39</v>
      </c>
      <c r="AC1105" s="57"/>
      <c r="AD1105" s="53" t="s">
        <v>39</v>
      </c>
      <c r="AE1105" s="58" t="s">
        <v>39</v>
      </c>
      <c r="AF1105" s="58" t="s">
        <v>845</v>
      </c>
      <c r="AG1105" t="str">
        <f>A1105&amp;B1105&amp;C1105</f>
        <v>90582SINAPI</v>
      </c>
    </row>
    <row r="1106" spans="1:33" x14ac:dyDescent="0.25">
      <c r="A1106" s="137" t="s">
        <v>1024</v>
      </c>
      <c r="B1106" s="68" t="s">
        <v>38</v>
      </c>
      <c r="C1106" s="69" t="s">
        <v>45</v>
      </c>
      <c r="D1106" s="70" t="s">
        <v>40</v>
      </c>
      <c r="E1106" s="70" t="s">
        <v>1025</v>
      </c>
      <c r="F1106" s="71" t="s">
        <v>78</v>
      </c>
      <c r="G1106" s="71">
        <v>1.2799999999999999E-4</v>
      </c>
      <c r="H1106" s="72">
        <f>IF(
                        C1106="INSUMO",
                                        IFERROR(
                                            IF(
                                                INDEX(
                                                    Insumos!C:C,
                                                    MATCH(
                                                        A1106&amp;B1106,
                                                        Insumos!I:I,
                                                        0)
                                                )="Material",
                                                INDEX(
                                                    Insumos!F:F,
                                                    MATCH(
                                                        A1106&amp;B1106,
                                                        Insumos!I:I,
                                                        0)
                                                ),
                                                0
                                            ),
                                            "Não encontrado"),
                                        IFERROR(
                                            INDEX(I:I,
                                                MATCH(
                                                    A1106&amp;B1106,AG:AG,
                                                    0)
                                            ),
                                            "Não encontrado")
                                    )</f>
        <v>0</v>
      </c>
      <c r="I1106" s="72">
        <f>H1106*G1106/1</f>
        <v>0</v>
      </c>
      <c r="J1106" s="72">
        <f>T1106 + N1106 + L1106 + X1106 + R1106 + P1106 + V1106</f>
        <v>3843.04</v>
      </c>
      <c r="K1106" s="72">
        <f>U1106 + O1106 + M1106 + Y1106 + S1106 + Q1106 + W1106</f>
        <v>0.49190911999999998</v>
      </c>
      <c r="L1106" s="72">
        <f>IF(
                        C1106="INSUMO",
                                        IFERROR(
                                            IF(
                                                INDEX(
                                                    Insumos!C:C,
                                                    MATCH(
                                                        A1106&amp;B1106,
                                                        Insumos!I:I,
                                                        0)
                                                )="Mao_obra",
                                                INDEX(
                                                    Insumos!F:F,
                                                    MATCH(
                                                        A1106&amp;B1106,
                                                        Insumos!I:I,
                                                        0)
                                                ),
                                                0
                                            ),
                                            "Não encontrado"),
                                        IFERROR(
                                            INDEX(M:M,
                                                MATCH(
                                                    A1106&amp;B1106,AG:AG,
                                                    0)
                                            ),
                                            "Não encontrado")
                                    )</f>
        <v>0</v>
      </c>
      <c r="M1106" s="72">
        <f>L1106*G1106/1</f>
        <v>0</v>
      </c>
      <c r="N1106" s="72">
        <f>IF(
                        C1106="INSUMO",
                                        IFERROR(
                                            IF(
                                                INDEX(
                                                    Insumos!C:C,
                                                    MATCH(
                                                        A1106&amp;B1106,
                                                        Insumos!I:I,
                                                        0)
                                                )="Equipamento",
                                                INDEX(
                                                    Insumos!F:F,
                                                    MATCH(
                                                        A1106&amp;B1106,
                                                        Insumos!I:I,
                                                        0)
                                                ),
                                                0
                                            ),
                                            "Não encontrado"),
                                        IFERROR(
                                            INDEX(O:O,
                                                MATCH(
                                                    A1106&amp;B1106,AG:AG,
                                                    0)
                                            ),
                                            "Não encontrado")
                                    )</f>
        <v>3843.04</v>
      </c>
      <c r="O1106" s="72">
        <f>N1106*G1106/1</f>
        <v>0.49190911999999998</v>
      </c>
      <c r="P1106" s="72">
        <f>IF(
                        C1106="INSUMO",
                                        IFERROR(
                                            IF(
                                                INDEX(
                                                    Insumos!C:C,
                                                    MATCH(
                                                        A1106&amp;B1106,
                                                        Insumos!I:I,
                                                        0)
                                                )="Transporte",
                                                INDEX(
                                                    Insumos!F:F,
                                                    MATCH(
                                                        A1106&amp;B1106,
                                                        Insumos!I:I,
                                                        0)
                                                ),
                                                0
                                            ),
                                            "Não encontrado"),
                                        IFERROR(
                                            INDEX(Q:Q,
                                                MATCH(
                                                    A1106&amp;B1106,AG:AG,
                                                    0)
                                            ),
                                            "Não encontrado")
                                    )</f>
        <v>0</v>
      </c>
      <c r="Q1106" s="72">
        <f>P1106*G1106/1</f>
        <v>0</v>
      </c>
      <c r="R1106" s="72">
        <f>IF(
                        C1106="INSUMO",
                                        IFERROR(
                                            IF(
                                                INDEX(
                                                    Insumos!C:C,
                                                    MATCH(
                                                        A1106&amp;B1106,
                                                        Insumos!I:I,
                                                        0)
                                                )="Terceirizados",
                                                INDEX(
                                                    Insumos!F:F,
                                                    MATCH(
                                                        A1106&amp;B1106,
                                                        Insumos!I:I,
                                                        0)
                                                ),
                                                0
                                            ),
                                            "Não encontrado"),
                                        IFERROR(
                                            INDEX(S:S,
                                                MATCH(
                                                    A1106&amp;B1106,AG:AG,
                                                    0)
                                            ),
                                            "Não encontrado")
                                    )</f>
        <v>0</v>
      </c>
      <c r="S1106" s="72">
        <f>R1106*G1106/1</f>
        <v>0</v>
      </c>
      <c r="T1106" s="72">
        <f>IF(
                        C1106="INSUMO",
                                        IFERROR(
                                            IF(
                                                INDEX(
                                                    Insumos!C:C,
                                                    MATCH(
                                                        A1106&amp;B1106,
                                                        Insumos!I:I,
                                                        0)
                                                )="Comissionamento",
                                                INDEX(
                                                    Insumos!F:F,
                                                    MATCH(
                                                        A1106&amp;B1106,
                                                        Insumos!I:I,
                                                        0)
                                                ),
                                                0
                                            ),
                                            "Não encontrado"),
                                        IFERROR(
                                            INDEX(U:U,
                                                MATCH(
                                                    A1106&amp;B1106,AG:AG,
                                                    0)
                                            ),
                                            "Não encontrado")
                                    )</f>
        <v>0</v>
      </c>
      <c r="U1106" s="72">
        <f>T1106*G1106/1</f>
        <v>0</v>
      </c>
      <c r="V1106" s="72">
        <f>IF(
                        C1106="INSUMO",
                                        IFERROR(
                                            IF(
                                                INDEX(
                                                    Insumos!C:C,
                                                    MATCH(
                                                        A1106&amp;B1106,
                                                        Insumos!I:I,
                                                        0)
                                                )="Verba",
                                                INDEX(
                                                    Insumos!F:F,
                                                    MATCH(
                                                        A1106&amp;B1106,
                                                        Insumos!I:I,
                                                        0)
                                                ),
                                                0
                                            ),
                                            "Não encontrado"),
                                        IFERROR(
                                            INDEX(W:W,
                                                MATCH(
                                                    A1106&amp;B1106,AG:AG,
                                                    0)
                                            ),
                                            "Não encontrado")
                                    )</f>
        <v>0</v>
      </c>
      <c r="W1106" s="72">
        <f>V1106*G1106/1</f>
        <v>0</v>
      </c>
      <c r="X1106" s="72">
        <f>IF(
                        C1106="INSUMO",
                                        IFERROR(
                                            IF(
                                                INDEX(
                                                    Insumos!C:C,
                                                    MATCH(
                                                        A1106&amp;B1106,
                                                        Insumos!I:I,
                                                        0)
                                                )="Outro",
                                                INDEX(
                                                    Insumos!F:F,
                                                    MATCH(
                                                        A1106&amp;B1106,
                                                        Insumos!I:I,
                                                        0)
                                                ),
                                                0
                                            ),
                                            "Não encontrado"),
                                        IFERROR(
                                            INDEX(Y:Y,
                                                MATCH(
                                                    A1106&amp;B1106,AG:AG,
                                                    0)
                                            ),
                                            "Não encontrado")
                                    )</f>
        <v>0</v>
      </c>
      <c r="Y1106" s="72">
        <f>X1106*G1106/1</f>
        <v>0</v>
      </c>
      <c r="Z1106" s="72">
        <f>IF(
                            C1106="INSUMO",
                            IFERROR(
                                INDEX(
                                    Insumos!F:F,
                                    MATCH(
                                        A1106&amp;B1106,
                                        Insumos!I:I,
                                        0)
                                ),
                                "Não encontrado"),
                            IFERROR(
                                INDEX(AA:AA,
                                    MATCH(
                                        A1106&amp;B1106,AG:AG,
                                        0)
                                ),
                                "Não encontrado")
                        )</f>
        <v>3843.04</v>
      </c>
      <c r="AA1106" s="72">
        <f>G1106*Z1106</f>
        <v>0.49190911999999998</v>
      </c>
      <c r="AB1106" s="73"/>
      <c r="AC1106" s="73"/>
      <c r="AD1106" s="70" t="s">
        <v>39</v>
      </c>
      <c r="AE1106" s="74"/>
      <c r="AF1106" s="74"/>
    </row>
    <row r="1107" spans="1:33" x14ac:dyDescent="0.25">
      <c r="A1107" s="136" t="s">
        <v>1020</v>
      </c>
      <c r="B1107" s="51" t="s">
        <v>38</v>
      </c>
      <c r="C1107" s="52" t="s">
        <v>39</v>
      </c>
      <c r="D1107" s="53" t="s">
        <v>40</v>
      </c>
      <c r="E1107" s="53" t="s">
        <v>1021</v>
      </c>
      <c r="F1107" s="54" t="s">
        <v>90</v>
      </c>
      <c r="G1107" s="55"/>
      <c r="H1107" s="56"/>
      <c r="I1107" s="56">
        <f>SUM(I1108:I1108)</f>
        <v>0</v>
      </c>
      <c r="J1107" s="56"/>
      <c r="K1107" s="56">
        <f>SUM(K1108:K1108)</f>
        <v>0.442</v>
      </c>
      <c r="L1107" s="56"/>
      <c r="M1107" s="56">
        <f>SUM(M1108:M1108)</f>
        <v>0</v>
      </c>
      <c r="N1107" s="56"/>
      <c r="O1107" s="56">
        <f>SUM(O1108:O1108)</f>
        <v>0</v>
      </c>
      <c r="P1107" s="56"/>
      <c r="Q1107" s="56">
        <f>SUM(Q1108:Q1108)</f>
        <v>0</v>
      </c>
      <c r="R1107" s="56"/>
      <c r="S1107" s="56">
        <f>SUM(S1108:S1108)</f>
        <v>0</v>
      </c>
      <c r="T1107" s="56"/>
      <c r="U1107" s="56">
        <f>SUM(U1108:U1108)</f>
        <v>0</v>
      </c>
      <c r="V1107" s="56"/>
      <c r="W1107" s="56">
        <f>SUM(W1108:W1108)</f>
        <v>0</v>
      </c>
      <c r="X1107" s="56"/>
      <c r="Y1107" s="56">
        <f>SUM(Y1108:Y1108)</f>
        <v>0.442</v>
      </c>
      <c r="Z1107" s="56"/>
      <c r="AA1107" s="56">
        <f>SUM(AA1108:AA1108)</f>
        <v>0.442</v>
      </c>
      <c r="AB1107" s="57" t="s">
        <v>39</v>
      </c>
      <c r="AC1107" s="57"/>
      <c r="AD1107" s="53" t="s">
        <v>39</v>
      </c>
      <c r="AE1107" s="58" t="s">
        <v>39</v>
      </c>
      <c r="AF1107" s="58" t="s">
        <v>845</v>
      </c>
      <c r="AG1107" t="str">
        <f>A1107&amp;B1107&amp;C1107</f>
        <v>90585SINAPI</v>
      </c>
    </row>
    <row r="1108" spans="1:33" x14ac:dyDescent="0.25">
      <c r="A1108" s="137" t="s">
        <v>856</v>
      </c>
      <c r="B1108" s="68" t="s">
        <v>38</v>
      </c>
      <c r="C1108" s="69" t="s">
        <v>45</v>
      </c>
      <c r="D1108" s="70" t="s">
        <v>40</v>
      </c>
      <c r="E1108" s="70" t="s">
        <v>857</v>
      </c>
      <c r="F1108" s="71" t="s">
        <v>858</v>
      </c>
      <c r="G1108" s="71">
        <v>0.52</v>
      </c>
      <c r="H1108" s="72">
        <f>IF(
                        C1108="INSUMO",
                                        IFERROR(
                                            IF(
                                                INDEX(
                                                    Insumos!C:C,
                                                    MATCH(
                                                        A1108&amp;B1108,
                                                        Insumos!I:I,
                                                        0)
                                                )="Material",
                                                INDEX(
                                                    Insumos!F:F,
                                                    MATCH(
                                                        A1108&amp;B1108,
                                                        Insumos!I:I,
                                                        0)
                                                ),
                                                0
                                            ),
                                            "Não encontrado"),
                                        IFERROR(
                                            INDEX(I:I,
                                                MATCH(
                                                    A1108&amp;B1108,AG:AG,
                                                    0)
                                            ),
                                            "Não encontrado")
                                    )</f>
        <v>0</v>
      </c>
      <c r="I1108" s="72">
        <f>H1108*G1108/1</f>
        <v>0</v>
      </c>
      <c r="J1108" s="72">
        <f>T1108 + N1108 + L1108 + X1108 + R1108 + P1108 + V1108</f>
        <v>0.85</v>
      </c>
      <c r="K1108" s="72">
        <f>U1108 + O1108 + M1108 + Y1108 + S1108 + Q1108 + W1108</f>
        <v>0.442</v>
      </c>
      <c r="L1108" s="72">
        <f>IF(
                        C1108="INSUMO",
                                        IFERROR(
                                            IF(
                                                INDEX(
                                                    Insumos!C:C,
                                                    MATCH(
                                                        A1108&amp;B1108,
                                                        Insumos!I:I,
                                                        0)
                                                )="Mao_obra",
                                                INDEX(
                                                    Insumos!F:F,
                                                    MATCH(
                                                        A1108&amp;B1108,
                                                        Insumos!I:I,
                                                        0)
                                                ),
                                                0
                                            ),
                                            "Não encontrado"),
                                        IFERROR(
                                            INDEX(M:M,
                                                MATCH(
                                                    A1108&amp;B1108,AG:AG,
                                                    0)
                                            ),
                                            "Não encontrado")
                                    )</f>
        <v>0</v>
      </c>
      <c r="M1108" s="72">
        <f>L1108*G1108/1</f>
        <v>0</v>
      </c>
      <c r="N1108" s="72">
        <f>IF(
                        C1108="INSUMO",
                                        IFERROR(
                                            IF(
                                                INDEX(
                                                    Insumos!C:C,
                                                    MATCH(
                                                        A1108&amp;B1108,
                                                        Insumos!I:I,
                                                        0)
                                                )="Equipamento",
                                                INDEX(
                                                    Insumos!F:F,
                                                    MATCH(
                                                        A1108&amp;B1108,
                                                        Insumos!I:I,
                                                        0)
                                                ),
                                                0
                                            ),
                                            "Não encontrado"),
                                        IFERROR(
                                            INDEX(O:O,
                                                MATCH(
                                                    A1108&amp;B1108,AG:AG,
                                                    0)
                                            ),
                                            "Não encontrado")
                                    )</f>
        <v>0</v>
      </c>
      <c r="O1108" s="72">
        <f>N1108*G1108/1</f>
        <v>0</v>
      </c>
      <c r="P1108" s="72">
        <f>IF(
                        C1108="INSUMO",
                                        IFERROR(
                                            IF(
                                                INDEX(
                                                    Insumos!C:C,
                                                    MATCH(
                                                        A1108&amp;B1108,
                                                        Insumos!I:I,
                                                        0)
                                                )="Transporte",
                                                INDEX(
                                                    Insumos!F:F,
                                                    MATCH(
                                                        A1108&amp;B1108,
                                                        Insumos!I:I,
                                                        0)
                                                ),
                                                0
                                            ),
                                            "Não encontrado"),
                                        IFERROR(
                                            INDEX(Q:Q,
                                                MATCH(
                                                    A1108&amp;B1108,AG:AG,
                                                    0)
                                            ),
                                            "Não encontrado")
                                    )</f>
        <v>0</v>
      </c>
      <c r="Q1108" s="72">
        <f>P1108*G1108/1</f>
        <v>0</v>
      </c>
      <c r="R1108" s="72">
        <f>IF(
                        C1108="INSUMO",
                                        IFERROR(
                                            IF(
                                                INDEX(
                                                    Insumos!C:C,
                                                    MATCH(
                                                        A1108&amp;B1108,
                                                        Insumos!I:I,
                                                        0)
                                                )="Terceirizados",
                                                INDEX(
                                                    Insumos!F:F,
                                                    MATCH(
                                                        A1108&amp;B1108,
                                                        Insumos!I:I,
                                                        0)
                                                ),
                                                0
                                            ),
                                            "Não encontrado"),
                                        IFERROR(
                                            INDEX(S:S,
                                                MATCH(
                                                    A1108&amp;B1108,AG:AG,
                                                    0)
                                            ),
                                            "Não encontrado")
                                    )</f>
        <v>0</v>
      </c>
      <c r="S1108" s="72">
        <f>R1108*G1108/1</f>
        <v>0</v>
      </c>
      <c r="T1108" s="72">
        <f>IF(
                        C1108="INSUMO",
                                        IFERROR(
                                            IF(
                                                INDEX(
                                                    Insumos!C:C,
                                                    MATCH(
                                                        A1108&amp;B1108,
                                                        Insumos!I:I,
                                                        0)
                                                )="Comissionamento",
                                                INDEX(
                                                    Insumos!F:F,
                                                    MATCH(
                                                        A1108&amp;B1108,
                                                        Insumos!I:I,
                                                        0)
                                                ),
                                                0
                                            ),
                                            "Não encontrado"),
                                        IFERROR(
                                            INDEX(U:U,
                                                MATCH(
                                                    A1108&amp;B1108,AG:AG,
                                                    0)
                                            ),
                                            "Não encontrado")
                                    )</f>
        <v>0</v>
      </c>
      <c r="U1108" s="72">
        <f>T1108*G1108/1</f>
        <v>0</v>
      </c>
      <c r="V1108" s="72">
        <f>IF(
                        C1108="INSUMO",
                                        IFERROR(
                                            IF(
                                                INDEX(
                                                    Insumos!C:C,
                                                    MATCH(
                                                        A1108&amp;B1108,
                                                        Insumos!I:I,
                                                        0)
                                                )="Verba",
                                                INDEX(
                                                    Insumos!F:F,
                                                    MATCH(
                                                        A1108&amp;B1108,
                                                        Insumos!I:I,
                                                        0)
                                                ),
                                                0
                                            ),
                                            "Não encontrado"),
                                        IFERROR(
                                            INDEX(W:W,
                                                MATCH(
                                                    A1108&amp;B1108,AG:AG,
                                                    0)
                                            ),
                                            "Não encontrado")
                                    )</f>
        <v>0</v>
      </c>
      <c r="W1108" s="72">
        <f>V1108*G1108/1</f>
        <v>0</v>
      </c>
      <c r="X1108" s="72">
        <f>IF(
                        C1108="INSUMO",
                                        IFERROR(
                                            IF(
                                                INDEX(
                                                    Insumos!C:C,
                                                    MATCH(
                                                        A1108&amp;B1108,
                                                        Insumos!I:I,
                                                        0)
                                                )="Outro",
                                                INDEX(
                                                    Insumos!F:F,
                                                    MATCH(
                                                        A1108&amp;B1108,
                                                        Insumos!I:I,
                                                        0)
                                                ),
                                                0
                                            ),
                                            "Não encontrado"),
                                        IFERROR(
                                            INDEX(Y:Y,
                                                MATCH(
                                                    A1108&amp;B1108,AG:AG,
                                                    0)
                                            ),
                                            "Não encontrado")
                                    )</f>
        <v>0.85</v>
      </c>
      <c r="Y1108" s="72">
        <f>X1108*G1108/1</f>
        <v>0.442</v>
      </c>
      <c r="Z1108" s="72">
        <f>IF(
                            C1108="INSUMO",
                            IFERROR(
                                INDEX(
                                    Insumos!F:F,
                                    MATCH(
                                        A1108&amp;B1108,
                                        Insumos!I:I,
                                        0)
                                ),
                                "Não encontrado"),
                            IFERROR(
                                INDEX(AA:AA,
                                    MATCH(
                                        A1108&amp;B1108,AG:AG,
                                        0)
                                ),
                                "Não encontrado")
                        )</f>
        <v>0.85</v>
      </c>
      <c r="AA1108" s="72">
        <f>G1108*Z1108</f>
        <v>0.442</v>
      </c>
      <c r="AB1108" s="73"/>
      <c r="AC1108" s="73"/>
      <c r="AD1108" s="70" t="s">
        <v>39</v>
      </c>
      <c r="AE1108" s="74"/>
      <c r="AF1108" s="74"/>
    </row>
    <row r="1109" spans="1:33" x14ac:dyDescent="0.25">
      <c r="A1109" s="136" t="s">
        <v>1022</v>
      </c>
      <c r="B1109" s="51" t="s">
        <v>38</v>
      </c>
      <c r="C1109" s="52" t="s">
        <v>39</v>
      </c>
      <c r="D1109" s="53" t="s">
        <v>40</v>
      </c>
      <c r="E1109" s="53" t="s">
        <v>1023</v>
      </c>
      <c r="F1109" s="54" t="s">
        <v>90</v>
      </c>
      <c r="G1109" s="55"/>
      <c r="H1109" s="56"/>
      <c r="I1109" s="56">
        <f>SUM(I1110:I1110)</f>
        <v>0</v>
      </c>
      <c r="J1109" s="56"/>
      <c r="K1109" s="56">
        <f>SUM(K1110:K1110)</f>
        <v>0.38430400000000003</v>
      </c>
      <c r="L1109" s="56"/>
      <c r="M1109" s="56">
        <f>SUM(M1110:M1110)</f>
        <v>0</v>
      </c>
      <c r="N1109" s="56"/>
      <c r="O1109" s="56">
        <f>SUM(O1110:O1110)</f>
        <v>0.38430400000000003</v>
      </c>
      <c r="P1109" s="56"/>
      <c r="Q1109" s="56">
        <f>SUM(Q1110:Q1110)</f>
        <v>0</v>
      </c>
      <c r="R1109" s="56"/>
      <c r="S1109" s="56">
        <f>SUM(S1110:S1110)</f>
        <v>0</v>
      </c>
      <c r="T1109" s="56"/>
      <c r="U1109" s="56">
        <f>SUM(U1110:U1110)</f>
        <v>0</v>
      </c>
      <c r="V1109" s="56"/>
      <c r="W1109" s="56">
        <f>SUM(W1110:W1110)</f>
        <v>0</v>
      </c>
      <c r="X1109" s="56"/>
      <c r="Y1109" s="56">
        <f>SUM(Y1110:Y1110)</f>
        <v>0</v>
      </c>
      <c r="Z1109" s="56"/>
      <c r="AA1109" s="56">
        <f>SUM(AA1110:AA1110)</f>
        <v>0.38430400000000003</v>
      </c>
      <c r="AB1109" s="57" t="s">
        <v>39</v>
      </c>
      <c r="AC1109" s="57"/>
      <c r="AD1109" s="53" t="s">
        <v>39</v>
      </c>
      <c r="AE1109" s="58" t="s">
        <v>39</v>
      </c>
      <c r="AF1109" s="58" t="s">
        <v>845</v>
      </c>
      <c r="AG1109" t="str">
        <f>A1109&amp;B1109&amp;C1109</f>
        <v>90584SINAPI</v>
      </c>
    </row>
    <row r="1110" spans="1:33" x14ac:dyDescent="0.25">
      <c r="A1110" s="137" t="s">
        <v>1024</v>
      </c>
      <c r="B1110" s="68" t="s">
        <v>38</v>
      </c>
      <c r="C1110" s="69" t="s">
        <v>45</v>
      </c>
      <c r="D1110" s="70" t="s">
        <v>40</v>
      </c>
      <c r="E1110" s="70" t="s">
        <v>1025</v>
      </c>
      <c r="F1110" s="71" t="s">
        <v>78</v>
      </c>
      <c r="G1110" s="71">
        <v>1E-4</v>
      </c>
      <c r="H1110" s="72">
        <f>IF(
                        C1110="INSUMO",
                                        IFERROR(
                                            IF(
                                                INDEX(
                                                    Insumos!C:C,
                                                    MATCH(
                                                        A1110&amp;B1110,
                                                        Insumos!I:I,
                                                        0)
                                                )="Material",
                                                INDEX(
                                                    Insumos!F:F,
                                                    MATCH(
                                                        A1110&amp;B1110,
                                                        Insumos!I:I,
                                                        0)
                                                ),
                                                0
                                            ),
                                            "Não encontrado"),
                                        IFERROR(
                                            INDEX(I:I,
                                                MATCH(
                                                    A1110&amp;B1110,AG:AG,
                                                    0)
                                            ),
                                            "Não encontrado")
                                    )</f>
        <v>0</v>
      </c>
      <c r="I1110" s="72">
        <f>H1110*G1110/1</f>
        <v>0</v>
      </c>
      <c r="J1110" s="72">
        <f>T1110 + N1110 + L1110 + X1110 + R1110 + P1110 + V1110</f>
        <v>3843.04</v>
      </c>
      <c r="K1110" s="72">
        <f>U1110 + O1110 + M1110 + Y1110 + S1110 + Q1110 + W1110</f>
        <v>0.38430400000000003</v>
      </c>
      <c r="L1110" s="72">
        <f>IF(
                        C1110="INSUMO",
                                        IFERROR(
                                            IF(
                                                INDEX(
                                                    Insumos!C:C,
                                                    MATCH(
                                                        A1110&amp;B1110,
                                                        Insumos!I:I,
                                                        0)
                                                )="Mao_obra",
                                                INDEX(
                                                    Insumos!F:F,
                                                    MATCH(
                                                        A1110&amp;B1110,
                                                        Insumos!I:I,
                                                        0)
                                                ),
                                                0
                                            ),
                                            "Não encontrado"),
                                        IFERROR(
                                            INDEX(M:M,
                                                MATCH(
                                                    A1110&amp;B1110,AG:AG,
                                                    0)
                                            ),
                                            "Não encontrado")
                                    )</f>
        <v>0</v>
      </c>
      <c r="M1110" s="72">
        <f>L1110*G1110/1</f>
        <v>0</v>
      </c>
      <c r="N1110" s="72">
        <f>IF(
                        C1110="INSUMO",
                                        IFERROR(
                                            IF(
                                                INDEX(
                                                    Insumos!C:C,
                                                    MATCH(
                                                        A1110&amp;B1110,
                                                        Insumos!I:I,
                                                        0)
                                                )="Equipamento",
                                                INDEX(
                                                    Insumos!F:F,
                                                    MATCH(
                                                        A1110&amp;B1110,
                                                        Insumos!I:I,
                                                        0)
                                                ),
                                                0
                                            ),
                                            "Não encontrado"),
                                        IFERROR(
                                            INDEX(O:O,
                                                MATCH(
                                                    A1110&amp;B1110,AG:AG,
                                                    0)
                                            ),
                                            "Não encontrado")
                                    )</f>
        <v>3843.04</v>
      </c>
      <c r="O1110" s="72">
        <f>N1110*G1110/1</f>
        <v>0.38430400000000003</v>
      </c>
      <c r="P1110" s="72">
        <f>IF(
                        C1110="INSUMO",
                                        IFERROR(
                                            IF(
                                                INDEX(
                                                    Insumos!C:C,
                                                    MATCH(
                                                        A1110&amp;B1110,
                                                        Insumos!I:I,
                                                        0)
                                                )="Transporte",
                                                INDEX(
                                                    Insumos!F:F,
                                                    MATCH(
                                                        A1110&amp;B1110,
                                                        Insumos!I:I,
                                                        0)
                                                ),
                                                0
                                            ),
                                            "Não encontrado"),
                                        IFERROR(
                                            INDEX(Q:Q,
                                                MATCH(
                                                    A1110&amp;B1110,AG:AG,
                                                    0)
                                            ),
                                            "Não encontrado")
                                    )</f>
        <v>0</v>
      </c>
      <c r="Q1110" s="72">
        <f>P1110*G1110/1</f>
        <v>0</v>
      </c>
      <c r="R1110" s="72">
        <f>IF(
                        C1110="INSUMO",
                                        IFERROR(
                                            IF(
                                                INDEX(
                                                    Insumos!C:C,
                                                    MATCH(
                                                        A1110&amp;B1110,
                                                        Insumos!I:I,
                                                        0)
                                                )="Terceirizados",
                                                INDEX(
                                                    Insumos!F:F,
                                                    MATCH(
                                                        A1110&amp;B1110,
                                                        Insumos!I:I,
                                                        0)
                                                ),
                                                0
                                            ),
                                            "Não encontrado"),
                                        IFERROR(
                                            INDEX(S:S,
                                                MATCH(
                                                    A1110&amp;B1110,AG:AG,
                                                    0)
                                            ),
                                            "Não encontrado")
                                    )</f>
        <v>0</v>
      </c>
      <c r="S1110" s="72">
        <f>R1110*G1110/1</f>
        <v>0</v>
      </c>
      <c r="T1110" s="72">
        <f>IF(
                        C1110="INSUMO",
                                        IFERROR(
                                            IF(
                                                INDEX(
                                                    Insumos!C:C,
                                                    MATCH(
                                                        A1110&amp;B1110,
                                                        Insumos!I:I,
                                                        0)
                                                )="Comissionamento",
                                                INDEX(
                                                    Insumos!F:F,
                                                    MATCH(
                                                        A1110&amp;B1110,
                                                        Insumos!I:I,
                                                        0)
                                                ),
                                                0
                                            ),
                                            "Não encontrado"),
                                        IFERROR(
                                            INDEX(U:U,
                                                MATCH(
                                                    A1110&amp;B1110,AG:AG,
                                                    0)
                                            ),
                                            "Não encontrado")
                                    )</f>
        <v>0</v>
      </c>
      <c r="U1110" s="72">
        <f>T1110*G1110/1</f>
        <v>0</v>
      </c>
      <c r="V1110" s="72">
        <f>IF(
                        C1110="INSUMO",
                                        IFERROR(
                                            IF(
                                                INDEX(
                                                    Insumos!C:C,
                                                    MATCH(
                                                        A1110&amp;B1110,
                                                        Insumos!I:I,
                                                        0)
                                                )="Verba",
                                                INDEX(
                                                    Insumos!F:F,
                                                    MATCH(
                                                        A1110&amp;B1110,
                                                        Insumos!I:I,
                                                        0)
                                                ),
                                                0
                                            ),
                                            "Não encontrado"),
                                        IFERROR(
                                            INDEX(W:W,
                                                MATCH(
                                                    A1110&amp;B1110,AG:AG,
                                                    0)
                                            ),
                                            "Não encontrado")
                                    )</f>
        <v>0</v>
      </c>
      <c r="W1110" s="72">
        <f>V1110*G1110/1</f>
        <v>0</v>
      </c>
      <c r="X1110" s="72">
        <f>IF(
                        C1110="INSUMO",
                                        IFERROR(
                                            IF(
                                                INDEX(
                                                    Insumos!C:C,
                                                    MATCH(
                                                        A1110&amp;B1110,
                                                        Insumos!I:I,
                                                        0)
                                                )="Outro",
                                                INDEX(
                                                    Insumos!F:F,
                                                    MATCH(
                                                        A1110&amp;B1110,
                                                        Insumos!I:I,
                                                        0)
                                                ),
                                                0
                                            ),
                                            "Não encontrado"),
                                        IFERROR(
                                            INDEX(Y:Y,
                                                MATCH(
                                                    A1110&amp;B1110,AG:AG,
                                                    0)
                                            ),
                                            "Não encontrado")
                                    )</f>
        <v>0</v>
      </c>
      <c r="Y1110" s="72">
        <f>X1110*G1110/1</f>
        <v>0</v>
      </c>
      <c r="Z1110" s="72">
        <f>IF(
                            C1110="INSUMO",
                            IFERROR(
                                INDEX(
                                    Insumos!F:F,
                                    MATCH(
                                        A1110&amp;B1110,
                                        Insumos!I:I,
                                        0)
                                ),
                                "Não encontrado"),
                            IFERROR(
                                INDEX(AA:AA,
                                    MATCH(
                                        A1110&amp;B1110,AG:AG,
                                        0)
                                ),
                                "Não encontrado")
                        )</f>
        <v>3843.04</v>
      </c>
      <c r="AA1110" s="72">
        <f>G1110*Z1110</f>
        <v>0.38430400000000003</v>
      </c>
      <c r="AB1110" s="73"/>
      <c r="AC1110" s="73"/>
      <c r="AD1110" s="70" t="s">
        <v>39</v>
      </c>
      <c r="AE1110" s="74"/>
      <c r="AF1110" s="74"/>
    </row>
    <row r="1111" spans="1:33" x14ac:dyDescent="0.25">
      <c r="A1111" s="136" t="s">
        <v>313</v>
      </c>
      <c r="B1111" s="51" t="s">
        <v>38</v>
      </c>
      <c r="C1111" s="52" t="s">
        <v>39</v>
      </c>
      <c r="D1111" s="53" t="s">
        <v>40</v>
      </c>
      <c r="E1111" s="53" t="s">
        <v>314</v>
      </c>
      <c r="F1111" s="54" t="s">
        <v>114</v>
      </c>
      <c r="G1111" s="55"/>
      <c r="H1111" s="56"/>
      <c r="I1111" s="56">
        <f>SUM(I1112:I1116)</f>
        <v>6.7671000000000001</v>
      </c>
      <c r="J1111" s="56"/>
      <c r="K1111" s="56">
        <f>SUM(K1112:K1116)</f>
        <v>42.062146839000008</v>
      </c>
      <c r="L1111" s="56"/>
      <c r="M1111" s="56">
        <f>SUM(M1112:M1116)</f>
        <v>36.769479000000004</v>
      </c>
      <c r="N1111" s="56"/>
      <c r="O1111" s="56">
        <f>SUM(O1112:O1116)</f>
        <v>1.5426678389999999</v>
      </c>
      <c r="P1111" s="56"/>
      <c r="Q1111" s="56">
        <f>SUM(Q1112:Q1116)</f>
        <v>0</v>
      </c>
      <c r="R1111" s="56"/>
      <c r="S1111" s="56">
        <f>SUM(S1112:S1116)</f>
        <v>0</v>
      </c>
      <c r="T1111" s="56"/>
      <c r="U1111" s="56">
        <f>SUM(U1112:U1116)</f>
        <v>0</v>
      </c>
      <c r="V1111" s="56"/>
      <c r="W1111" s="56">
        <f>SUM(W1112:W1116)</f>
        <v>0</v>
      </c>
      <c r="X1111" s="56"/>
      <c r="Y1111" s="56">
        <f>SUM(Y1112:Y1116)</f>
        <v>3.7499999999999996</v>
      </c>
      <c r="Z1111" s="56"/>
      <c r="AA1111" s="56">
        <f>SUM(AA1112:AA1116)</f>
        <v>48.829246839000007</v>
      </c>
      <c r="AB1111" s="57" t="s">
        <v>39</v>
      </c>
      <c r="AC1111" s="57"/>
      <c r="AD1111" s="53" t="s">
        <v>39</v>
      </c>
      <c r="AE1111" s="58" t="s">
        <v>39</v>
      </c>
      <c r="AF1111" s="58" t="s">
        <v>830</v>
      </c>
      <c r="AG1111" t="str">
        <f>A1111&amp;B1111&amp;C1111</f>
        <v>91533SINAPI</v>
      </c>
    </row>
    <row r="1112" spans="1:33" x14ac:dyDescent="0.25">
      <c r="A1112" s="137" t="s">
        <v>1026</v>
      </c>
      <c r="B1112" s="68" t="s">
        <v>38</v>
      </c>
      <c r="C1112" s="69" t="s">
        <v>86</v>
      </c>
      <c r="D1112" s="70" t="s">
        <v>40</v>
      </c>
      <c r="E1112" s="70" t="s">
        <v>1027</v>
      </c>
      <c r="F1112" s="71" t="s">
        <v>90</v>
      </c>
      <c r="G1112" s="71">
        <v>1</v>
      </c>
      <c r="H1112" s="72">
        <f>IF(
                        C1112="INSUMO",
                                        IFERROR(
                                            IF(
                                                INDEX(
                                                    Insumos!C:C,
                                                    MATCH(
                                                        A1112&amp;B1112,
                                                        Insumos!I:I,
                                                        0)
                                                )="Material",
                                                INDEX(
                                                    Insumos!F:F,
                                                    MATCH(
                                                        A1112&amp;B1112,
                                                        Insumos!I:I,
                                                        0)
                                                ),
                                                0
                                            ),
                                            "Não encontrado"),
                                        IFERROR(
                                            INDEX(I:I,
                                                MATCH(
                                                    A1112&amp;B1112,AG:AG,
                                                    0)
                                            ),
                                            "Não encontrado")
                                    )</f>
        <v>6.7671000000000001</v>
      </c>
      <c r="I1112" s="72">
        <f>H1112*G1112/1</f>
        <v>6.7671000000000001</v>
      </c>
      <c r="J1112" s="72">
        <f t="shared" ref="J1112:K1116" si="625">T1112 + N1112 + L1112 + X1112 + R1112 + P1112 + V1112</f>
        <v>0</v>
      </c>
      <c r="K1112" s="72">
        <f t="shared" si="625"/>
        <v>0</v>
      </c>
      <c r="L1112" s="72">
        <f>IF(
                        C1112="INSUMO",
                                        IFERROR(
                                            IF(
                                                INDEX(
                                                    Insumos!C:C,
                                                    MATCH(
                                                        A1112&amp;B1112,
                                                        Insumos!I:I,
                                                        0)
                                                )="Mao_obra",
                                                INDEX(
                                                    Insumos!F:F,
                                                    MATCH(
                                                        A1112&amp;B1112,
                                                        Insumos!I:I,
                                                        0)
                                                ),
                                                0
                                            ),
                                            "Não encontrado"),
                                        IFERROR(
                                            INDEX(M:M,
                                                MATCH(
                                                    A1112&amp;B1112,AG:AG,
                                                    0)
                                            ),
                                            "Não encontrado")
                                    )</f>
        <v>0</v>
      </c>
      <c r="M1112" s="72">
        <f>L1112*G1112/1</f>
        <v>0</v>
      </c>
      <c r="N1112" s="72">
        <f>IF(
                        C1112="INSUMO",
                                        IFERROR(
                                            IF(
                                                INDEX(
                                                    Insumos!C:C,
                                                    MATCH(
                                                        A1112&amp;B1112,
                                                        Insumos!I:I,
                                                        0)
                                                )="Equipamento",
                                                INDEX(
                                                    Insumos!F:F,
                                                    MATCH(
                                                        A1112&amp;B1112,
                                                        Insumos!I:I,
                                                        0)
                                                ),
                                                0
                                            ),
                                            "Não encontrado"),
                                        IFERROR(
                                            INDEX(O:O,
                                                MATCH(
                                                    A1112&amp;B1112,AG:AG,
                                                    0)
                                            ),
                                            "Não encontrado")
                                    )</f>
        <v>0</v>
      </c>
      <c r="O1112" s="72">
        <f>N1112*G1112/1</f>
        <v>0</v>
      </c>
      <c r="P1112" s="72">
        <f>IF(
                        C1112="INSUMO",
                                        IFERROR(
                                            IF(
                                                INDEX(
                                                    Insumos!C:C,
                                                    MATCH(
                                                        A1112&amp;B1112,
                                                        Insumos!I:I,
                                                        0)
                                                )="Transporte",
                                                INDEX(
                                                    Insumos!F:F,
                                                    MATCH(
                                                        A1112&amp;B1112,
                                                        Insumos!I:I,
                                                        0)
                                                ),
                                                0
                                            ),
                                            "Não encontrado"),
                                        IFERROR(
                                            INDEX(Q:Q,
                                                MATCH(
                                                    A1112&amp;B1112,AG:AG,
                                                    0)
                                            ),
                                            "Não encontrado")
                                    )</f>
        <v>0</v>
      </c>
      <c r="Q1112" s="72">
        <f>P1112*G1112/1</f>
        <v>0</v>
      </c>
      <c r="R1112" s="72">
        <f>IF(
                        C1112="INSUMO",
                                        IFERROR(
                                            IF(
                                                INDEX(
                                                    Insumos!C:C,
                                                    MATCH(
                                                        A1112&amp;B1112,
                                                        Insumos!I:I,
                                                        0)
                                                )="Terceirizados",
                                                INDEX(
                                                    Insumos!F:F,
                                                    MATCH(
                                                        A1112&amp;B1112,
                                                        Insumos!I:I,
                                                        0)
                                                ),
                                                0
                                            ),
                                            "Não encontrado"),
                                        IFERROR(
                                            INDEX(S:S,
                                                MATCH(
                                                    A1112&amp;B1112,AG:AG,
                                                    0)
                                            ),
                                            "Não encontrado")
                                    )</f>
        <v>0</v>
      </c>
      <c r="S1112" s="72">
        <f>R1112*G1112/1</f>
        <v>0</v>
      </c>
      <c r="T1112" s="72">
        <f>IF(
                        C1112="INSUMO",
                                        IFERROR(
                                            IF(
                                                INDEX(
                                                    Insumos!C:C,
                                                    MATCH(
                                                        A1112&amp;B1112,
                                                        Insumos!I:I,
                                                        0)
                                                )="Comissionamento",
                                                INDEX(
                                                    Insumos!F:F,
                                                    MATCH(
                                                        A1112&amp;B1112,
                                                        Insumos!I:I,
                                                        0)
                                                ),
                                                0
                                            ),
                                            "Não encontrado"),
                                        IFERROR(
                                            INDEX(U:U,
                                                MATCH(
                                                    A1112&amp;B1112,AG:AG,
                                                    0)
                                            ),
                                            "Não encontrado")
                                    )</f>
        <v>0</v>
      </c>
      <c r="U1112" s="72">
        <f>T1112*G1112/1</f>
        <v>0</v>
      </c>
      <c r="V1112" s="72">
        <f>IF(
                        C1112="INSUMO",
                                        IFERROR(
                                            IF(
                                                INDEX(
                                                    Insumos!C:C,
                                                    MATCH(
                                                        A1112&amp;B1112,
                                                        Insumos!I:I,
                                                        0)
                                                )="Verba",
                                                INDEX(
                                                    Insumos!F:F,
                                                    MATCH(
                                                        A1112&amp;B1112,
                                                        Insumos!I:I,
                                                        0)
                                                ),
                                                0
                                            ),
                                            "Não encontrado"),
                                        IFERROR(
                                            INDEX(W:W,
                                                MATCH(
                                                    A1112&amp;B1112,AG:AG,
                                                    0)
                                            ),
                                            "Não encontrado")
                                    )</f>
        <v>0</v>
      </c>
      <c r="W1112" s="72">
        <f>V1112*G1112/1</f>
        <v>0</v>
      </c>
      <c r="X1112" s="72">
        <f>IF(
                        C1112="INSUMO",
                                        IFERROR(
                                            IF(
                                                INDEX(
                                                    Insumos!C:C,
                                                    MATCH(
                                                        A1112&amp;B1112,
                                                        Insumos!I:I,
                                                        0)
                                                )="Outro",
                                                INDEX(
                                                    Insumos!F:F,
                                                    MATCH(
                                                        A1112&amp;B1112,
                                                        Insumos!I:I,
                                                        0)
                                                ),
                                                0
                                            ),
                                            "Não encontrado"),
                                        IFERROR(
                                            INDEX(Y:Y,
                                                MATCH(
                                                    A1112&amp;B1112,AG:AG,
                                                    0)
                                            ),
                                            "Não encontrado")
                                    )</f>
        <v>0</v>
      </c>
      <c r="Y1112" s="72">
        <f>X1112*G1112/1</f>
        <v>0</v>
      </c>
      <c r="Z1112" s="72">
        <f>IF(
                            C1112="INSUMO",
                            IFERROR(
                                INDEX(
                                    Insumos!F:F,
                                    MATCH(
                                        A1112&amp;B1112,
                                        Insumos!I:I,
                                        0)
                                ),
                                "Não encontrado"),
                            IFERROR(
                                INDEX(AA:AA,
                                    MATCH(
                                        A1112&amp;B1112,AG:AG,
                                        0)
                                ),
                                "Não encontrado")
                        )</f>
        <v>6.7671000000000001</v>
      </c>
      <c r="AA1112" s="72">
        <f>G1112*Z1112</f>
        <v>6.7671000000000001</v>
      </c>
      <c r="AB1112" s="73"/>
      <c r="AC1112" s="73"/>
      <c r="AD1112" s="70" t="s">
        <v>39</v>
      </c>
      <c r="AE1112" s="74"/>
      <c r="AF1112" s="74"/>
    </row>
    <row r="1113" spans="1:33" x14ac:dyDescent="0.25">
      <c r="A1113" s="138" t="s">
        <v>1028</v>
      </c>
      <c r="B1113" s="60" t="s">
        <v>38</v>
      </c>
      <c r="C1113" s="61" t="s">
        <v>86</v>
      </c>
      <c r="D1113" s="62" t="s">
        <v>40</v>
      </c>
      <c r="E1113" s="62" t="s">
        <v>1029</v>
      </c>
      <c r="F1113" s="63" t="s">
        <v>90</v>
      </c>
      <c r="G1113" s="63">
        <v>1</v>
      </c>
      <c r="H1113" s="64">
        <f>IF(
                        C1113="INSUMO",
                                        IFERROR(
                                            IF(
                                                INDEX(
                                                    Insumos!C:C,
                                                    MATCH(
                                                        A1113&amp;B1113,
                                                        Insumos!I:I,
                                                        0)
                                                )="Material",
                                                INDEX(
                                                    Insumos!F:F,
                                                    MATCH(
                                                        A1113&amp;B1113,
                                                        Insumos!I:I,
                                                        0)
                                                ),
                                                0
                                            ),
                                            "Não encontrado"),
                                        IFERROR(
                                            INDEX(I:I,
                                                MATCH(
                                                    A1113&amp;B1113,AG:AG,
                                                    0)
                                            ),
                                            "Não encontrado")
                                    )</f>
        <v>0</v>
      </c>
      <c r="I1113" s="64">
        <f>H1113*G1113/1</f>
        <v>0</v>
      </c>
      <c r="J1113" s="64">
        <f t="shared" si="625"/>
        <v>0.76616489099999996</v>
      </c>
      <c r="K1113" s="64">
        <f t="shared" si="625"/>
        <v>0.76616489099999996</v>
      </c>
      <c r="L1113" s="64">
        <f>IF(
                        C1113="INSUMO",
                                        IFERROR(
                                            IF(
                                                INDEX(
                                                    Insumos!C:C,
                                                    MATCH(
                                                        A1113&amp;B1113,
                                                        Insumos!I:I,
                                                        0)
                                                )="Mao_obra",
                                                INDEX(
                                                    Insumos!F:F,
                                                    MATCH(
                                                        A1113&amp;B1113,
                                                        Insumos!I:I,
                                                        0)
                                                ),
                                                0
                                            ),
                                            "Não encontrado"),
                                        IFERROR(
                                            INDEX(M:M,
                                                MATCH(
                                                    A1113&amp;B1113,AG:AG,
                                                    0)
                                            ),
                                            "Não encontrado")
                                    )</f>
        <v>0</v>
      </c>
      <c r="M1113" s="64">
        <f>L1113*G1113/1</f>
        <v>0</v>
      </c>
      <c r="N1113" s="64">
        <f>IF(
                        C1113="INSUMO",
                                        IFERROR(
                                            IF(
                                                INDEX(
                                                    Insumos!C:C,
                                                    MATCH(
                                                        A1113&amp;B1113,
                                                        Insumos!I:I,
                                                        0)
                                                )="Equipamento",
                                                INDEX(
                                                    Insumos!F:F,
                                                    MATCH(
                                                        A1113&amp;B1113,
                                                        Insumos!I:I,
                                                        0)
                                                ),
                                                0
                                            ),
                                            "Não encontrado"),
                                        IFERROR(
                                            INDEX(O:O,
                                                MATCH(
                                                    A1113&amp;B1113,AG:AG,
                                                    0)
                                            ),
                                            "Não encontrado")
                                    )</f>
        <v>0.76616489099999996</v>
      </c>
      <c r="O1113" s="64">
        <f>N1113*G1113/1</f>
        <v>0.76616489099999996</v>
      </c>
      <c r="P1113" s="64">
        <f>IF(
                        C1113="INSUMO",
                                        IFERROR(
                                            IF(
                                                INDEX(
                                                    Insumos!C:C,
                                                    MATCH(
                                                        A1113&amp;B1113,
                                                        Insumos!I:I,
                                                        0)
                                                )="Transporte",
                                                INDEX(
                                                    Insumos!F:F,
                                                    MATCH(
                                                        A1113&amp;B1113,
                                                        Insumos!I:I,
                                                        0)
                                                ),
                                                0
                                            ),
                                            "Não encontrado"),
                                        IFERROR(
                                            INDEX(Q:Q,
                                                MATCH(
                                                    A1113&amp;B1113,AG:AG,
                                                    0)
                                            ),
                                            "Não encontrado")
                                    )</f>
        <v>0</v>
      </c>
      <c r="Q1113" s="64">
        <f>P1113*G1113/1</f>
        <v>0</v>
      </c>
      <c r="R1113" s="64">
        <f>IF(
                        C1113="INSUMO",
                                        IFERROR(
                                            IF(
                                                INDEX(
                                                    Insumos!C:C,
                                                    MATCH(
                                                        A1113&amp;B1113,
                                                        Insumos!I:I,
                                                        0)
                                                )="Terceirizados",
                                                INDEX(
                                                    Insumos!F:F,
                                                    MATCH(
                                                        A1113&amp;B1113,
                                                        Insumos!I:I,
                                                        0)
                                                ),
                                                0
                                            ),
                                            "Não encontrado"),
                                        IFERROR(
                                            INDEX(S:S,
                                                MATCH(
                                                    A1113&amp;B1113,AG:AG,
                                                    0)
                                            ),
                                            "Não encontrado")
                                    )</f>
        <v>0</v>
      </c>
      <c r="S1113" s="64">
        <f>R1113*G1113/1</f>
        <v>0</v>
      </c>
      <c r="T1113" s="64">
        <f>IF(
                        C1113="INSUMO",
                                        IFERROR(
                                            IF(
                                                INDEX(
                                                    Insumos!C:C,
                                                    MATCH(
                                                        A1113&amp;B1113,
                                                        Insumos!I:I,
                                                        0)
                                                )="Comissionamento",
                                                INDEX(
                                                    Insumos!F:F,
                                                    MATCH(
                                                        A1113&amp;B1113,
                                                        Insumos!I:I,
                                                        0)
                                                ),
                                                0
                                            ),
                                            "Não encontrado"),
                                        IFERROR(
                                            INDEX(U:U,
                                                MATCH(
                                                    A1113&amp;B1113,AG:AG,
                                                    0)
                                            ),
                                            "Não encontrado")
                                    )</f>
        <v>0</v>
      </c>
      <c r="U1113" s="64">
        <f>T1113*G1113/1</f>
        <v>0</v>
      </c>
      <c r="V1113" s="64">
        <f>IF(
                        C1113="INSUMO",
                                        IFERROR(
                                            IF(
                                                INDEX(
                                                    Insumos!C:C,
                                                    MATCH(
                                                        A1113&amp;B1113,
                                                        Insumos!I:I,
                                                        0)
                                                )="Verba",
                                                INDEX(
                                                    Insumos!F:F,
                                                    MATCH(
                                                        A1113&amp;B1113,
                                                        Insumos!I:I,
                                                        0)
                                                ),
                                                0
                                            ),
                                            "Não encontrado"),
                                        IFERROR(
                                            INDEX(W:W,
                                                MATCH(
                                                    A1113&amp;B1113,AG:AG,
                                                    0)
                                            ),
                                            "Não encontrado")
                                    )</f>
        <v>0</v>
      </c>
      <c r="W1113" s="64">
        <f>V1113*G1113/1</f>
        <v>0</v>
      </c>
      <c r="X1113" s="64">
        <f>IF(
                        C1113="INSUMO",
                                        IFERROR(
                                            IF(
                                                INDEX(
                                                    Insumos!C:C,
                                                    MATCH(
                                                        A1113&amp;B1113,
                                                        Insumos!I:I,
                                                        0)
                                                )="Outro",
                                                INDEX(
                                                    Insumos!F:F,
                                                    MATCH(
                                                        A1113&amp;B1113,
                                                        Insumos!I:I,
                                                        0)
                                                ),
                                                0
                                            ),
                                            "Não encontrado"),
                                        IFERROR(
                                            INDEX(Y:Y,
                                                MATCH(
                                                    A1113&amp;B1113,AG:AG,
                                                    0)
                                            ),
                                            "Não encontrado")
                                    )</f>
        <v>0</v>
      </c>
      <c r="Y1113" s="64">
        <f>X1113*G1113/1</f>
        <v>0</v>
      </c>
      <c r="Z1113" s="64">
        <f>IF(
                            C1113="INSUMO",
                            IFERROR(
                                INDEX(
                                    Insumos!F:F,
                                    MATCH(
                                        A1113&amp;B1113,
                                        Insumos!I:I,
                                        0)
                                ),
                                "Não encontrado"),
                            IFERROR(
                                INDEX(AA:AA,
                                    MATCH(
                                        A1113&amp;B1113,AG:AG,
                                        0)
                                ),
                                "Não encontrado")
                        )</f>
        <v>0.76616489099999996</v>
      </c>
      <c r="AA1113" s="64">
        <f>G1113*Z1113</f>
        <v>0.76616489099999996</v>
      </c>
      <c r="AB1113" s="65"/>
      <c r="AC1113" s="65"/>
      <c r="AD1113" s="62" t="s">
        <v>39</v>
      </c>
      <c r="AE1113" s="66"/>
      <c r="AF1113" s="66"/>
    </row>
    <row r="1114" spans="1:33" x14ac:dyDescent="0.25">
      <c r="A1114" s="137" t="s">
        <v>1030</v>
      </c>
      <c r="B1114" s="68" t="s">
        <v>38</v>
      </c>
      <c r="C1114" s="69" t="s">
        <v>86</v>
      </c>
      <c r="D1114" s="70" t="s">
        <v>40</v>
      </c>
      <c r="E1114" s="70" t="s">
        <v>1031</v>
      </c>
      <c r="F1114" s="71" t="s">
        <v>90</v>
      </c>
      <c r="G1114" s="71">
        <v>1</v>
      </c>
      <c r="H1114" s="72">
        <f>IF(
                        C1114="INSUMO",
                                        IFERROR(
                                            IF(
                                                INDEX(
                                                    Insumos!C:C,
                                                    MATCH(
                                                        A1114&amp;B1114,
                                                        Insumos!I:I,
                                                        0)
                                                )="Material",
                                                INDEX(
                                                    Insumos!F:F,
                                                    MATCH(
                                                        A1114&amp;B1114,
                                                        Insumos!I:I,
                                                        0)
                                                ),
                                                0
                                            ),
                                            "Não encontrado"),
                                        IFERROR(
                                            INDEX(I:I,
                                                MATCH(
                                                    A1114&amp;B1114,AG:AG,
                                                    0)
                                            ),
                                            "Não encontrado")
                                    )</f>
        <v>0</v>
      </c>
      <c r="I1114" s="72">
        <f>H1114*G1114/1</f>
        <v>0</v>
      </c>
      <c r="J1114" s="72">
        <f t="shared" si="625"/>
        <v>0.164260239</v>
      </c>
      <c r="K1114" s="72">
        <f t="shared" si="625"/>
        <v>0.164260239</v>
      </c>
      <c r="L1114" s="72">
        <f>IF(
                        C1114="INSUMO",
                                        IFERROR(
                                            IF(
                                                INDEX(
                                                    Insumos!C:C,
                                                    MATCH(
                                                        A1114&amp;B1114,
                                                        Insumos!I:I,
                                                        0)
                                                )="Mao_obra",
                                                INDEX(
                                                    Insumos!F:F,
                                                    MATCH(
                                                        A1114&amp;B1114,
                                                        Insumos!I:I,
                                                        0)
                                                ),
                                                0
                                            ),
                                            "Não encontrado"),
                                        IFERROR(
                                            INDEX(M:M,
                                                MATCH(
                                                    A1114&amp;B1114,AG:AG,
                                                    0)
                                            ),
                                            "Não encontrado")
                                    )</f>
        <v>0</v>
      </c>
      <c r="M1114" s="72">
        <f>L1114*G1114/1</f>
        <v>0</v>
      </c>
      <c r="N1114" s="72">
        <f>IF(
                        C1114="INSUMO",
                                        IFERROR(
                                            IF(
                                                INDEX(
                                                    Insumos!C:C,
                                                    MATCH(
                                                        A1114&amp;B1114,
                                                        Insumos!I:I,
                                                        0)
                                                )="Equipamento",
                                                INDEX(
                                                    Insumos!F:F,
                                                    MATCH(
                                                        A1114&amp;B1114,
                                                        Insumos!I:I,
                                                        0)
                                                ),
                                                0
                                            ),
                                            "Não encontrado"),
                                        IFERROR(
                                            INDEX(O:O,
                                                MATCH(
                                                    A1114&amp;B1114,AG:AG,
                                                    0)
                                            ),
                                            "Não encontrado")
                                    )</f>
        <v>0.164260239</v>
      </c>
      <c r="O1114" s="72">
        <f>N1114*G1114/1</f>
        <v>0.164260239</v>
      </c>
      <c r="P1114" s="72">
        <f>IF(
                        C1114="INSUMO",
                                        IFERROR(
                                            IF(
                                                INDEX(
                                                    Insumos!C:C,
                                                    MATCH(
                                                        A1114&amp;B1114,
                                                        Insumos!I:I,
                                                        0)
                                                )="Transporte",
                                                INDEX(
                                                    Insumos!F:F,
                                                    MATCH(
                                                        A1114&amp;B1114,
                                                        Insumos!I:I,
                                                        0)
                                                ),
                                                0
                                            ),
                                            "Não encontrado"),
                                        IFERROR(
                                            INDEX(Q:Q,
                                                MATCH(
                                                    A1114&amp;B1114,AG:AG,
                                                    0)
                                            ),
                                            "Não encontrado")
                                    )</f>
        <v>0</v>
      </c>
      <c r="Q1114" s="72">
        <f>P1114*G1114/1</f>
        <v>0</v>
      </c>
      <c r="R1114" s="72">
        <f>IF(
                        C1114="INSUMO",
                                        IFERROR(
                                            IF(
                                                INDEX(
                                                    Insumos!C:C,
                                                    MATCH(
                                                        A1114&amp;B1114,
                                                        Insumos!I:I,
                                                        0)
                                                )="Terceirizados",
                                                INDEX(
                                                    Insumos!F:F,
                                                    MATCH(
                                                        A1114&amp;B1114,
                                                        Insumos!I:I,
                                                        0)
                                                ),
                                                0
                                            ),
                                            "Não encontrado"),
                                        IFERROR(
                                            INDEX(S:S,
                                                MATCH(
                                                    A1114&amp;B1114,AG:AG,
                                                    0)
                                            ),
                                            "Não encontrado")
                                    )</f>
        <v>0</v>
      </c>
      <c r="S1114" s="72">
        <f>R1114*G1114/1</f>
        <v>0</v>
      </c>
      <c r="T1114" s="72">
        <f>IF(
                        C1114="INSUMO",
                                        IFERROR(
                                            IF(
                                                INDEX(
                                                    Insumos!C:C,
                                                    MATCH(
                                                        A1114&amp;B1114,
                                                        Insumos!I:I,
                                                        0)
                                                )="Comissionamento",
                                                INDEX(
                                                    Insumos!F:F,
                                                    MATCH(
                                                        A1114&amp;B1114,
                                                        Insumos!I:I,
                                                        0)
                                                ),
                                                0
                                            ),
                                            "Não encontrado"),
                                        IFERROR(
                                            INDEX(U:U,
                                                MATCH(
                                                    A1114&amp;B1114,AG:AG,
                                                    0)
                                            ),
                                            "Não encontrado")
                                    )</f>
        <v>0</v>
      </c>
      <c r="U1114" s="72">
        <f>T1114*G1114/1</f>
        <v>0</v>
      </c>
      <c r="V1114" s="72">
        <f>IF(
                        C1114="INSUMO",
                                        IFERROR(
                                            IF(
                                                INDEX(
                                                    Insumos!C:C,
                                                    MATCH(
                                                        A1114&amp;B1114,
                                                        Insumos!I:I,
                                                        0)
                                                )="Verba",
                                                INDEX(
                                                    Insumos!F:F,
                                                    MATCH(
                                                        A1114&amp;B1114,
                                                        Insumos!I:I,
                                                        0)
                                                ),
                                                0
                                            ),
                                            "Não encontrado"),
                                        IFERROR(
                                            INDEX(W:W,
                                                MATCH(
                                                    A1114&amp;B1114,AG:AG,
                                                    0)
                                            ),
                                            "Não encontrado")
                                    )</f>
        <v>0</v>
      </c>
      <c r="W1114" s="72">
        <f>V1114*G1114/1</f>
        <v>0</v>
      </c>
      <c r="X1114" s="72">
        <f>IF(
                        C1114="INSUMO",
                                        IFERROR(
                                            IF(
                                                INDEX(
                                                    Insumos!C:C,
                                                    MATCH(
                                                        A1114&amp;B1114,
                                                        Insumos!I:I,
                                                        0)
                                                )="Outro",
                                                INDEX(
                                                    Insumos!F:F,
                                                    MATCH(
                                                        A1114&amp;B1114,
                                                        Insumos!I:I,
                                                        0)
                                                ),
                                                0
                                            ),
                                            "Não encontrado"),
                                        IFERROR(
                                            INDEX(Y:Y,
                                                MATCH(
                                                    A1114&amp;B1114,AG:AG,
                                                    0)
                                            ),
                                            "Não encontrado")
                                    )</f>
        <v>0</v>
      </c>
      <c r="Y1114" s="72">
        <f>X1114*G1114/1</f>
        <v>0</v>
      </c>
      <c r="Z1114" s="72">
        <f>IF(
                            C1114="INSUMO",
                            IFERROR(
                                INDEX(
                                    Insumos!F:F,
                                    MATCH(
                                        A1114&amp;B1114,
                                        Insumos!I:I,
                                        0)
                                ),
                                "Não encontrado"),
                            IFERROR(
                                INDEX(AA:AA,
                                    MATCH(
                                        A1114&amp;B1114,AG:AG,
                                        0)
                                ),
                                "Não encontrado")
                        )</f>
        <v>0.164260239</v>
      </c>
      <c r="AA1114" s="72">
        <f>G1114*Z1114</f>
        <v>0.164260239</v>
      </c>
      <c r="AB1114" s="73"/>
      <c r="AC1114" s="73"/>
      <c r="AD1114" s="70" t="s">
        <v>39</v>
      </c>
      <c r="AE1114" s="74"/>
      <c r="AF1114" s="74"/>
    </row>
    <row r="1115" spans="1:33" x14ac:dyDescent="0.25">
      <c r="A1115" s="138" t="s">
        <v>1032</v>
      </c>
      <c r="B1115" s="60" t="s">
        <v>38</v>
      </c>
      <c r="C1115" s="61" t="s">
        <v>86</v>
      </c>
      <c r="D1115" s="62" t="s">
        <v>40</v>
      </c>
      <c r="E1115" s="62" t="s">
        <v>1033</v>
      </c>
      <c r="F1115" s="63" t="s">
        <v>90</v>
      </c>
      <c r="G1115" s="63">
        <v>1</v>
      </c>
      <c r="H1115" s="64">
        <f>IF(
                        C1115="INSUMO",
                                        IFERROR(
                                            IF(
                                                INDEX(
                                                    Insumos!C:C,
                                                    MATCH(
                                                        A1115&amp;B1115,
                                                        Insumos!I:I,
                                                        0)
                                                )="Material",
                                                INDEX(
                                                    Insumos!F:F,
                                                    MATCH(
                                                        A1115&amp;B1115,
                                                        Insumos!I:I,
                                                        0)
                                                ),
                                                0
                                            ),
                                            "Não encontrado"),
                                        IFERROR(
                                            INDEX(I:I,
                                                MATCH(
                                                    A1115&amp;B1115,AG:AG,
                                                    0)
                                            ),
                                            "Não encontrado")
                                    )</f>
        <v>0</v>
      </c>
      <c r="I1115" s="64">
        <f>H1115*G1115/1</f>
        <v>0</v>
      </c>
      <c r="J1115" s="64">
        <f t="shared" si="625"/>
        <v>0.612242709</v>
      </c>
      <c r="K1115" s="64">
        <f t="shared" si="625"/>
        <v>0.612242709</v>
      </c>
      <c r="L1115" s="64">
        <f>IF(
                        C1115="INSUMO",
                                        IFERROR(
                                            IF(
                                                INDEX(
                                                    Insumos!C:C,
                                                    MATCH(
                                                        A1115&amp;B1115,
                                                        Insumos!I:I,
                                                        0)
                                                )="Mao_obra",
                                                INDEX(
                                                    Insumos!F:F,
                                                    MATCH(
                                                        A1115&amp;B1115,
                                                        Insumos!I:I,
                                                        0)
                                                ),
                                                0
                                            ),
                                            "Não encontrado"),
                                        IFERROR(
                                            INDEX(M:M,
                                                MATCH(
                                                    A1115&amp;B1115,AG:AG,
                                                    0)
                                            ),
                                            "Não encontrado")
                                    )</f>
        <v>0</v>
      </c>
      <c r="M1115" s="64">
        <f>L1115*G1115/1</f>
        <v>0</v>
      </c>
      <c r="N1115" s="64">
        <f>IF(
                        C1115="INSUMO",
                                        IFERROR(
                                            IF(
                                                INDEX(
                                                    Insumos!C:C,
                                                    MATCH(
                                                        A1115&amp;B1115,
                                                        Insumos!I:I,
                                                        0)
                                                )="Equipamento",
                                                INDEX(
                                                    Insumos!F:F,
                                                    MATCH(
                                                        A1115&amp;B1115,
                                                        Insumos!I:I,
                                                        0)
                                                ),
                                                0
                                            ),
                                            "Não encontrado"),
                                        IFERROR(
                                            INDEX(O:O,
                                                MATCH(
                                                    A1115&amp;B1115,AG:AG,
                                                    0)
                                            ),
                                            "Não encontrado")
                                    )</f>
        <v>0.612242709</v>
      </c>
      <c r="O1115" s="64">
        <f>N1115*G1115/1</f>
        <v>0.612242709</v>
      </c>
      <c r="P1115" s="64">
        <f>IF(
                        C1115="INSUMO",
                                        IFERROR(
                                            IF(
                                                INDEX(
                                                    Insumos!C:C,
                                                    MATCH(
                                                        A1115&amp;B1115,
                                                        Insumos!I:I,
                                                        0)
                                                )="Transporte",
                                                INDEX(
                                                    Insumos!F:F,
                                                    MATCH(
                                                        A1115&amp;B1115,
                                                        Insumos!I:I,
                                                        0)
                                                ),
                                                0
                                            ),
                                            "Não encontrado"),
                                        IFERROR(
                                            INDEX(Q:Q,
                                                MATCH(
                                                    A1115&amp;B1115,AG:AG,
                                                    0)
                                            ),
                                            "Não encontrado")
                                    )</f>
        <v>0</v>
      </c>
      <c r="Q1115" s="64">
        <f>P1115*G1115/1</f>
        <v>0</v>
      </c>
      <c r="R1115" s="64">
        <f>IF(
                        C1115="INSUMO",
                                        IFERROR(
                                            IF(
                                                INDEX(
                                                    Insumos!C:C,
                                                    MATCH(
                                                        A1115&amp;B1115,
                                                        Insumos!I:I,
                                                        0)
                                                )="Terceirizados",
                                                INDEX(
                                                    Insumos!F:F,
                                                    MATCH(
                                                        A1115&amp;B1115,
                                                        Insumos!I:I,
                                                        0)
                                                ),
                                                0
                                            ),
                                            "Não encontrado"),
                                        IFERROR(
                                            INDEX(S:S,
                                                MATCH(
                                                    A1115&amp;B1115,AG:AG,
                                                    0)
                                            ),
                                            "Não encontrado")
                                    )</f>
        <v>0</v>
      </c>
      <c r="S1115" s="64">
        <f>R1115*G1115/1</f>
        <v>0</v>
      </c>
      <c r="T1115" s="64">
        <f>IF(
                        C1115="INSUMO",
                                        IFERROR(
                                            IF(
                                                INDEX(
                                                    Insumos!C:C,
                                                    MATCH(
                                                        A1115&amp;B1115,
                                                        Insumos!I:I,
                                                        0)
                                                )="Comissionamento",
                                                INDEX(
                                                    Insumos!F:F,
                                                    MATCH(
                                                        A1115&amp;B1115,
                                                        Insumos!I:I,
                                                        0)
                                                ),
                                                0
                                            ),
                                            "Não encontrado"),
                                        IFERROR(
                                            INDEX(U:U,
                                                MATCH(
                                                    A1115&amp;B1115,AG:AG,
                                                    0)
                                            ),
                                            "Não encontrado")
                                    )</f>
        <v>0</v>
      </c>
      <c r="U1115" s="64">
        <f>T1115*G1115/1</f>
        <v>0</v>
      </c>
      <c r="V1115" s="64">
        <f>IF(
                        C1115="INSUMO",
                                        IFERROR(
                                            IF(
                                                INDEX(
                                                    Insumos!C:C,
                                                    MATCH(
                                                        A1115&amp;B1115,
                                                        Insumos!I:I,
                                                        0)
                                                )="Verba",
                                                INDEX(
                                                    Insumos!F:F,
                                                    MATCH(
                                                        A1115&amp;B1115,
                                                        Insumos!I:I,
                                                        0)
                                                ),
                                                0
                                            ),
                                            "Não encontrado"),
                                        IFERROR(
                                            INDEX(W:W,
                                                MATCH(
                                                    A1115&amp;B1115,AG:AG,
                                                    0)
                                            ),
                                            "Não encontrado")
                                    )</f>
        <v>0</v>
      </c>
      <c r="W1115" s="64">
        <f>V1115*G1115/1</f>
        <v>0</v>
      </c>
      <c r="X1115" s="64">
        <f>IF(
                        C1115="INSUMO",
                                        IFERROR(
                                            IF(
                                                INDEX(
                                                    Insumos!C:C,
                                                    MATCH(
                                                        A1115&amp;B1115,
                                                        Insumos!I:I,
                                                        0)
                                                )="Outro",
                                                INDEX(
                                                    Insumos!F:F,
                                                    MATCH(
                                                        A1115&amp;B1115,
                                                        Insumos!I:I,
                                                        0)
                                                ),
                                                0
                                            ),
                                            "Não encontrado"),
                                        IFERROR(
                                            INDEX(Y:Y,
                                                MATCH(
                                                    A1115&amp;B1115,AG:AG,
                                                    0)
                                            ),
                                            "Não encontrado")
                                    )</f>
        <v>0</v>
      </c>
      <c r="Y1115" s="64">
        <f>X1115*G1115/1</f>
        <v>0</v>
      </c>
      <c r="Z1115" s="64">
        <f>IF(
                            C1115="INSUMO",
                            IFERROR(
                                INDEX(
                                    Insumos!F:F,
                                    MATCH(
                                        A1115&amp;B1115,
                                        Insumos!I:I,
                                        0)
                                ),
                                "Não encontrado"),
                            IFERROR(
                                INDEX(AA:AA,
                                    MATCH(
                                        A1115&amp;B1115,AG:AG,
                                        0)
                                ),
                                "Não encontrado")
                        )</f>
        <v>0.612242709</v>
      </c>
      <c r="AA1115" s="64">
        <f>G1115*Z1115</f>
        <v>0.612242709</v>
      </c>
      <c r="AB1115" s="65"/>
      <c r="AC1115" s="65"/>
      <c r="AD1115" s="62" t="s">
        <v>39</v>
      </c>
      <c r="AE1115" s="66"/>
      <c r="AF1115" s="66"/>
    </row>
    <row r="1116" spans="1:33" x14ac:dyDescent="0.25">
      <c r="A1116" s="137" t="s">
        <v>835</v>
      </c>
      <c r="B1116" s="68" t="s">
        <v>38</v>
      </c>
      <c r="C1116" s="69" t="s">
        <v>86</v>
      </c>
      <c r="D1116" s="70" t="s">
        <v>40</v>
      </c>
      <c r="E1116" s="70" t="s">
        <v>836</v>
      </c>
      <c r="F1116" s="71" t="s">
        <v>90</v>
      </c>
      <c r="G1116" s="71">
        <v>1</v>
      </c>
      <c r="H1116" s="72">
        <f>IF(
                        C1116="INSUMO",
                                        IFERROR(
                                            IF(
                                                INDEX(
                                                    Insumos!C:C,
                                                    MATCH(
                                                        A1116&amp;B1116,
                                                        Insumos!I:I,
                                                        0)
                                                )="Material",
                                                INDEX(
                                                    Insumos!F:F,
                                                    MATCH(
                                                        A1116&amp;B1116,
                                                        Insumos!I:I,
                                                        0)
                                                ),
                                                0
                                            ),
                                            "Não encontrado"),
                                        IFERROR(
                                            INDEX(I:I,
                                                MATCH(
                                                    A1116&amp;B1116,AG:AG,
                                                    0)
                                            ),
                                            "Não encontrado")
                                    )</f>
        <v>0</v>
      </c>
      <c r="I1116" s="72">
        <f>H1116*G1116/1</f>
        <v>0</v>
      </c>
      <c r="J1116" s="72">
        <f t="shared" si="625"/>
        <v>40.519479000000004</v>
      </c>
      <c r="K1116" s="72">
        <f t="shared" si="625"/>
        <v>40.519479000000004</v>
      </c>
      <c r="L1116" s="72">
        <f>IF(
                        C1116="INSUMO",
                                        IFERROR(
                                            IF(
                                                INDEX(
                                                    Insumos!C:C,
                                                    MATCH(
                                                        A1116&amp;B1116,
                                                        Insumos!I:I,
                                                        0)
                                                )="Mao_obra",
                                                INDEX(
                                                    Insumos!F:F,
                                                    MATCH(
                                                        A1116&amp;B1116,
                                                        Insumos!I:I,
                                                        0)
                                                ),
                                                0
                                            ),
                                            "Não encontrado"),
                                        IFERROR(
                                            INDEX(M:M,
                                                MATCH(
                                                    A1116&amp;B1116,AG:AG,
                                                    0)
                                            ),
                                            "Não encontrado")
                                    )</f>
        <v>36.769479000000004</v>
      </c>
      <c r="M1116" s="72">
        <f>L1116*G1116/1</f>
        <v>36.769479000000004</v>
      </c>
      <c r="N1116" s="72">
        <f>IF(
                        C1116="INSUMO",
                                        IFERROR(
                                            IF(
                                                INDEX(
                                                    Insumos!C:C,
                                                    MATCH(
                                                        A1116&amp;B1116,
                                                        Insumos!I:I,
                                                        0)
                                                )="Equipamento",
                                                INDEX(
                                                    Insumos!F:F,
                                                    MATCH(
                                                        A1116&amp;B1116,
                                                        Insumos!I:I,
                                                        0)
                                                ),
                                                0
                                            ),
                                            "Não encontrado"),
                                        IFERROR(
                                            INDEX(O:O,
                                                MATCH(
                                                    A1116&amp;B1116,AG:AG,
                                                    0)
                                            ),
                                            "Não encontrado")
                                    )</f>
        <v>0</v>
      </c>
      <c r="O1116" s="72">
        <f>N1116*G1116/1</f>
        <v>0</v>
      </c>
      <c r="P1116" s="72">
        <f>IF(
                        C1116="INSUMO",
                                        IFERROR(
                                            IF(
                                                INDEX(
                                                    Insumos!C:C,
                                                    MATCH(
                                                        A1116&amp;B1116,
                                                        Insumos!I:I,
                                                        0)
                                                )="Transporte",
                                                INDEX(
                                                    Insumos!F:F,
                                                    MATCH(
                                                        A1116&amp;B1116,
                                                        Insumos!I:I,
                                                        0)
                                                ),
                                                0
                                            ),
                                            "Não encontrado"),
                                        IFERROR(
                                            INDEX(Q:Q,
                                                MATCH(
                                                    A1116&amp;B1116,AG:AG,
                                                    0)
                                            ),
                                            "Não encontrado")
                                    )</f>
        <v>0</v>
      </c>
      <c r="Q1116" s="72">
        <f>P1116*G1116/1</f>
        <v>0</v>
      </c>
      <c r="R1116" s="72">
        <f>IF(
                        C1116="INSUMO",
                                        IFERROR(
                                            IF(
                                                INDEX(
                                                    Insumos!C:C,
                                                    MATCH(
                                                        A1116&amp;B1116,
                                                        Insumos!I:I,
                                                        0)
                                                )="Terceirizados",
                                                INDEX(
                                                    Insumos!F:F,
                                                    MATCH(
                                                        A1116&amp;B1116,
                                                        Insumos!I:I,
                                                        0)
                                                ),
                                                0
                                            ),
                                            "Não encontrado"),
                                        IFERROR(
                                            INDEX(S:S,
                                                MATCH(
                                                    A1116&amp;B1116,AG:AG,
                                                    0)
                                            ),
                                            "Não encontrado")
                                    )</f>
        <v>0</v>
      </c>
      <c r="S1116" s="72">
        <f>R1116*G1116/1</f>
        <v>0</v>
      </c>
      <c r="T1116" s="72">
        <f>IF(
                        C1116="INSUMO",
                                        IFERROR(
                                            IF(
                                                INDEX(
                                                    Insumos!C:C,
                                                    MATCH(
                                                        A1116&amp;B1116,
                                                        Insumos!I:I,
                                                        0)
                                                )="Comissionamento",
                                                INDEX(
                                                    Insumos!F:F,
                                                    MATCH(
                                                        A1116&amp;B1116,
                                                        Insumos!I:I,
                                                        0)
                                                ),
                                                0
                                            ),
                                            "Não encontrado"),
                                        IFERROR(
                                            INDEX(U:U,
                                                MATCH(
                                                    A1116&amp;B1116,AG:AG,
                                                    0)
                                            ),
                                            "Não encontrado")
                                    )</f>
        <v>0</v>
      </c>
      <c r="U1116" s="72">
        <f>T1116*G1116/1</f>
        <v>0</v>
      </c>
      <c r="V1116" s="72">
        <f>IF(
                        C1116="INSUMO",
                                        IFERROR(
                                            IF(
                                                INDEX(
                                                    Insumos!C:C,
                                                    MATCH(
                                                        A1116&amp;B1116,
                                                        Insumos!I:I,
                                                        0)
                                                )="Verba",
                                                INDEX(
                                                    Insumos!F:F,
                                                    MATCH(
                                                        A1116&amp;B1116,
                                                        Insumos!I:I,
                                                        0)
                                                ),
                                                0
                                            ),
                                            "Não encontrado"),
                                        IFERROR(
                                            INDEX(W:W,
                                                MATCH(
                                                    A1116&amp;B1116,AG:AG,
                                                    0)
                                            ),
                                            "Não encontrado")
                                    )</f>
        <v>0</v>
      </c>
      <c r="W1116" s="72">
        <f>V1116*G1116/1</f>
        <v>0</v>
      </c>
      <c r="X1116" s="72">
        <f>IF(
                        C1116="INSUMO",
                                        IFERROR(
                                            IF(
                                                INDEX(
                                                    Insumos!C:C,
                                                    MATCH(
                                                        A1116&amp;B1116,
                                                        Insumos!I:I,
                                                        0)
                                                )="Outro",
                                                INDEX(
                                                    Insumos!F:F,
                                                    MATCH(
                                                        A1116&amp;B1116,
                                                        Insumos!I:I,
                                                        0)
                                                ),
                                                0
                                            ),
                                            "Não encontrado"),
                                        IFERROR(
                                            INDEX(Y:Y,
                                                MATCH(
                                                    A1116&amp;B1116,AG:AG,
                                                    0)
                                            ),
                                            "Não encontrado")
                                    )</f>
        <v>3.7499999999999996</v>
      </c>
      <c r="Y1116" s="72">
        <f>X1116*G1116/1</f>
        <v>3.7499999999999996</v>
      </c>
      <c r="Z1116" s="72">
        <f>IF(
                            C1116="INSUMO",
                            IFERROR(
                                INDEX(
                                    Insumos!F:F,
                                    MATCH(
                                        A1116&amp;B1116,
                                        Insumos!I:I,
                                        0)
                                ),
                                "Não encontrado"),
                            IFERROR(
                                INDEX(AA:AA,
                                    MATCH(
                                        A1116&amp;B1116,AG:AG,
                                        0)
                                ),
                                "Não encontrado")
                        )</f>
        <v>40.519479000000004</v>
      </c>
      <c r="AA1116" s="72">
        <f>G1116*Z1116</f>
        <v>40.519479000000004</v>
      </c>
      <c r="AB1116" s="73"/>
      <c r="AC1116" s="73"/>
      <c r="AD1116" s="70" t="s">
        <v>39</v>
      </c>
      <c r="AE1116" s="74"/>
      <c r="AF1116" s="74"/>
    </row>
    <row r="1117" spans="1:33" x14ac:dyDescent="0.25">
      <c r="A1117" s="136" t="s">
        <v>315</v>
      </c>
      <c r="B1117" s="51" t="s">
        <v>38</v>
      </c>
      <c r="C1117" s="52" t="s">
        <v>39</v>
      </c>
      <c r="D1117" s="53" t="s">
        <v>40</v>
      </c>
      <c r="E1117" s="53" t="s">
        <v>316</v>
      </c>
      <c r="F1117" s="54" t="s">
        <v>111</v>
      </c>
      <c r="G1117" s="55"/>
      <c r="H1117" s="56"/>
      <c r="I1117" s="56">
        <f>SUM(I1118:I1121)</f>
        <v>0</v>
      </c>
      <c r="J1117" s="56"/>
      <c r="K1117" s="56">
        <f>SUM(K1118:K1121)</f>
        <v>86.626843954999998</v>
      </c>
      <c r="L1117" s="56"/>
      <c r="M1117" s="56">
        <f>SUM(M1118:M1121)</f>
        <v>36.615428700000002</v>
      </c>
      <c r="N1117" s="56"/>
      <c r="O1117" s="56">
        <f>SUM(O1118:O1121)</f>
        <v>46.261415255000003</v>
      </c>
      <c r="P1117" s="56"/>
      <c r="Q1117" s="56">
        <f>SUM(Q1118:Q1121)</f>
        <v>0</v>
      </c>
      <c r="R1117" s="56"/>
      <c r="S1117" s="56">
        <f>SUM(S1118:S1121)</f>
        <v>0</v>
      </c>
      <c r="T1117" s="56"/>
      <c r="U1117" s="56">
        <f>SUM(U1118:U1121)</f>
        <v>0</v>
      </c>
      <c r="V1117" s="56"/>
      <c r="W1117" s="56">
        <f>SUM(W1118:W1121)</f>
        <v>0</v>
      </c>
      <c r="X1117" s="56"/>
      <c r="Y1117" s="56">
        <f>SUM(Y1118:Y1121)</f>
        <v>3.7499999999999996</v>
      </c>
      <c r="Z1117" s="56"/>
      <c r="AA1117" s="56">
        <f>SUM(AA1118:AA1121)</f>
        <v>86.626843954999998</v>
      </c>
      <c r="AB1117" s="57" t="s">
        <v>39</v>
      </c>
      <c r="AC1117" s="57"/>
      <c r="AD1117" s="53" t="s">
        <v>39</v>
      </c>
      <c r="AE1117" s="58" t="s">
        <v>39</v>
      </c>
      <c r="AF1117" s="58" t="s">
        <v>830</v>
      </c>
      <c r="AG1117" t="str">
        <f>A1117&amp;B1117&amp;C1117</f>
        <v>5903SINAPI</v>
      </c>
    </row>
    <row r="1118" spans="1:33" x14ac:dyDescent="0.25">
      <c r="A1118" s="137" t="s">
        <v>1034</v>
      </c>
      <c r="B1118" s="68" t="s">
        <v>38</v>
      </c>
      <c r="C1118" s="69" t="s">
        <v>86</v>
      </c>
      <c r="D1118" s="70" t="s">
        <v>40</v>
      </c>
      <c r="E1118" s="70" t="s">
        <v>1035</v>
      </c>
      <c r="F1118" s="71" t="s">
        <v>90</v>
      </c>
      <c r="G1118" s="71">
        <v>1</v>
      </c>
      <c r="H1118" s="72">
        <f>IF(
                        C1118="INSUMO",
                                        IFERROR(
                                            IF(
                                                INDEX(
                                                    Insumos!C:C,
                                                    MATCH(
                                                        A1118&amp;B1118,
                                                        Insumos!I:I,
                                                        0)
                                                )="Material",
                                                INDEX(
                                                    Insumos!F:F,
                                                    MATCH(
                                                        A1118&amp;B1118,
                                                        Insumos!I:I,
                                                        0)
                                                ),
                                                0
                                            ),
                                            "Não encontrado"),
                                        IFERROR(
                                            INDEX(I:I,
                                                MATCH(
                                                    A1118&amp;B1118,AG:AG,
                                                    0)
                                            ),
                                            "Não encontrado")
                                    )</f>
        <v>0</v>
      </c>
      <c r="I1118" s="72">
        <f>H1118*G1118/1</f>
        <v>0</v>
      </c>
      <c r="J1118" s="72">
        <f t="shared" ref="J1118:K1121" si="626">T1118 + N1118 + L1118 + X1118 + R1118 + P1118 + V1118</f>
        <v>4.6783616349999999</v>
      </c>
      <c r="K1118" s="72">
        <f t="shared" si="626"/>
        <v>4.6783616349999999</v>
      </c>
      <c r="L1118" s="72">
        <f>IF(
                        C1118="INSUMO",
                                        IFERROR(
                                            IF(
                                                INDEX(
                                                    Insumos!C:C,
                                                    MATCH(
                                                        A1118&amp;B1118,
                                                        Insumos!I:I,
                                                        0)
                                                )="Mao_obra",
                                                INDEX(
                                                    Insumos!F:F,
                                                    MATCH(
                                                        A1118&amp;B1118,
                                                        Insumos!I:I,
                                                        0)
                                                ),
                                                0
                                            ),
                                            "Não encontrado"),
                                        IFERROR(
                                            INDEX(M:M,
                                                MATCH(
                                                    A1118&amp;B1118,AG:AG,
                                                    0)
                                            ),
                                            "Não encontrado")
                                    )</f>
        <v>0</v>
      </c>
      <c r="M1118" s="72">
        <f>L1118*G1118/1</f>
        <v>0</v>
      </c>
      <c r="N1118" s="72">
        <f>IF(
                        C1118="INSUMO",
                                        IFERROR(
                                            IF(
                                                INDEX(
                                                    Insumos!C:C,
                                                    MATCH(
                                                        A1118&amp;B1118,
                                                        Insumos!I:I,
                                                        0)
                                                )="Equipamento",
                                                INDEX(
                                                    Insumos!F:F,
                                                    MATCH(
                                                        A1118&amp;B1118,
                                                        Insumos!I:I,
                                                        0)
                                                ),
                                                0
                                            ),
                                            "Não encontrado"),
                                        IFERROR(
                                            INDEX(O:O,
                                                MATCH(
                                                    A1118&amp;B1118,AG:AG,
                                                    0)
                                            ),
                                            "Não encontrado")
                                    )</f>
        <v>4.6783616349999999</v>
      </c>
      <c r="O1118" s="72">
        <f>N1118*G1118/1</f>
        <v>4.6783616349999999</v>
      </c>
      <c r="P1118" s="72">
        <f>IF(
                        C1118="INSUMO",
                                        IFERROR(
                                            IF(
                                                INDEX(
                                                    Insumos!C:C,
                                                    MATCH(
                                                        A1118&amp;B1118,
                                                        Insumos!I:I,
                                                        0)
                                                )="Transporte",
                                                INDEX(
                                                    Insumos!F:F,
                                                    MATCH(
                                                        A1118&amp;B1118,
                                                        Insumos!I:I,
                                                        0)
                                                ),
                                                0
                                            ),
                                            "Não encontrado"),
                                        IFERROR(
                                            INDEX(Q:Q,
                                                MATCH(
                                                    A1118&amp;B1118,AG:AG,
                                                    0)
                                            ),
                                            "Não encontrado")
                                    )</f>
        <v>0</v>
      </c>
      <c r="Q1118" s="72">
        <f>P1118*G1118/1</f>
        <v>0</v>
      </c>
      <c r="R1118" s="72">
        <f>IF(
                        C1118="INSUMO",
                                        IFERROR(
                                            IF(
                                                INDEX(
                                                    Insumos!C:C,
                                                    MATCH(
                                                        A1118&amp;B1118,
                                                        Insumos!I:I,
                                                        0)
                                                )="Terceirizados",
                                                INDEX(
                                                    Insumos!F:F,
                                                    MATCH(
                                                        A1118&amp;B1118,
                                                        Insumos!I:I,
                                                        0)
                                                ),
                                                0
                                            ),
                                            "Não encontrado"),
                                        IFERROR(
                                            INDEX(S:S,
                                                MATCH(
                                                    A1118&amp;B1118,AG:AG,
                                                    0)
                                            ),
                                            "Não encontrado")
                                    )</f>
        <v>0</v>
      </c>
      <c r="S1118" s="72">
        <f>R1118*G1118/1</f>
        <v>0</v>
      </c>
      <c r="T1118" s="72">
        <f>IF(
                        C1118="INSUMO",
                                        IFERROR(
                                            IF(
                                                INDEX(
                                                    Insumos!C:C,
                                                    MATCH(
                                                        A1118&amp;B1118,
                                                        Insumos!I:I,
                                                        0)
                                                )="Comissionamento",
                                                INDEX(
                                                    Insumos!F:F,
                                                    MATCH(
                                                        A1118&amp;B1118,
                                                        Insumos!I:I,
                                                        0)
                                                ),
                                                0
                                            ),
                                            "Não encontrado"),
                                        IFERROR(
                                            INDEX(U:U,
                                                MATCH(
                                                    A1118&amp;B1118,AG:AG,
                                                    0)
                                            ),
                                            "Não encontrado")
                                    )</f>
        <v>0</v>
      </c>
      <c r="U1118" s="72">
        <f>T1118*G1118/1</f>
        <v>0</v>
      </c>
      <c r="V1118" s="72">
        <f>IF(
                        C1118="INSUMO",
                                        IFERROR(
                                            IF(
                                                INDEX(
                                                    Insumos!C:C,
                                                    MATCH(
                                                        A1118&amp;B1118,
                                                        Insumos!I:I,
                                                        0)
                                                )="Verba",
                                                INDEX(
                                                    Insumos!F:F,
                                                    MATCH(
                                                        A1118&amp;B1118,
                                                        Insumos!I:I,
                                                        0)
                                                ),
                                                0
                                            ),
                                            "Não encontrado"),
                                        IFERROR(
                                            INDEX(W:W,
                                                MATCH(
                                                    A1118&amp;B1118,AG:AG,
                                                    0)
                                            ),
                                            "Não encontrado")
                                    )</f>
        <v>0</v>
      </c>
      <c r="W1118" s="72">
        <f>V1118*G1118/1</f>
        <v>0</v>
      </c>
      <c r="X1118" s="72">
        <f>IF(
                        C1118="INSUMO",
                                        IFERROR(
                                            IF(
                                                INDEX(
                                                    Insumos!C:C,
                                                    MATCH(
                                                        A1118&amp;B1118,
                                                        Insumos!I:I,
                                                        0)
                                                )="Outro",
                                                INDEX(
                                                    Insumos!F:F,
                                                    MATCH(
                                                        A1118&amp;B1118,
                                                        Insumos!I:I,
                                                        0)
                                                ),
                                                0
                                            ),
                                            "Não encontrado"),
                                        IFERROR(
                                            INDEX(Y:Y,
                                                MATCH(
                                                    A1118&amp;B1118,AG:AG,
                                                    0)
                                            ),
                                            "Não encontrado")
                                    )</f>
        <v>0</v>
      </c>
      <c r="Y1118" s="72">
        <f>X1118*G1118/1</f>
        <v>0</v>
      </c>
      <c r="Z1118" s="72">
        <f>IF(
                            C1118="INSUMO",
                            IFERROR(
                                INDEX(
                                    Insumos!F:F,
                                    MATCH(
                                        A1118&amp;B1118,
                                        Insumos!I:I,
                                        0)
                                ),
                                "Não encontrado"),
                            IFERROR(
                                INDEX(AA:AA,
                                    MATCH(
                                        A1118&amp;B1118,AG:AG,
                                        0)
                                ),
                                "Não encontrado")
                        )</f>
        <v>4.6783616349999999</v>
      </c>
      <c r="AA1118" s="72">
        <f>G1118*Z1118</f>
        <v>4.6783616349999999</v>
      </c>
      <c r="AB1118" s="73"/>
      <c r="AC1118" s="73"/>
      <c r="AD1118" s="70" t="s">
        <v>39</v>
      </c>
      <c r="AE1118" s="74"/>
      <c r="AF1118" s="74"/>
    </row>
    <row r="1119" spans="1:33" x14ac:dyDescent="0.25">
      <c r="A1119" s="138" t="s">
        <v>1036</v>
      </c>
      <c r="B1119" s="60" t="s">
        <v>38</v>
      </c>
      <c r="C1119" s="61" t="s">
        <v>86</v>
      </c>
      <c r="D1119" s="62" t="s">
        <v>40</v>
      </c>
      <c r="E1119" s="62" t="s">
        <v>1037</v>
      </c>
      <c r="F1119" s="63" t="s">
        <v>90</v>
      </c>
      <c r="G1119" s="63">
        <v>1</v>
      </c>
      <c r="H1119" s="64">
        <f>IF(
                        C1119="INSUMO",
                                        IFERROR(
                                            IF(
                                                INDEX(
                                                    Insumos!C:C,
                                                    MATCH(
                                                        A1119&amp;B1119,
                                                        Insumos!I:I,
                                                        0)
                                                )="Material",
                                                INDEX(
                                                    Insumos!F:F,
                                                    MATCH(
                                                        A1119&amp;B1119,
                                                        Insumos!I:I,
                                                        0)
                                                ),
                                                0
                                            ),
                                            "Não encontrado"),
                                        IFERROR(
                                            INDEX(I:I,
                                                MATCH(
                                                    A1119&amp;B1119,AG:AG,
                                                    0)
                                            ),
                                            "Não encontrado")
                                    )</f>
        <v>0</v>
      </c>
      <c r="I1119" s="64">
        <f>H1119*G1119/1</f>
        <v>0</v>
      </c>
      <c r="J1119" s="64">
        <f t="shared" si="626"/>
        <v>11.577618255000001</v>
      </c>
      <c r="K1119" s="64">
        <f t="shared" si="626"/>
        <v>11.577618255000001</v>
      </c>
      <c r="L1119" s="64">
        <f>IF(
                        C1119="INSUMO",
                                        IFERROR(
                                            IF(
                                                INDEX(
                                                    Insumos!C:C,
                                                    MATCH(
                                                        A1119&amp;B1119,
                                                        Insumos!I:I,
                                                        0)
                                                )="Mao_obra",
                                                INDEX(
                                                    Insumos!F:F,
                                                    MATCH(
                                                        A1119&amp;B1119,
                                                        Insumos!I:I,
                                                        0)
                                                ),
                                                0
                                            ),
                                            "Não encontrado"),
                                        IFERROR(
                                            INDEX(M:M,
                                                MATCH(
                                                    A1119&amp;B1119,AG:AG,
                                                    0)
                                            ),
                                            "Não encontrado")
                                    )</f>
        <v>0</v>
      </c>
      <c r="M1119" s="64">
        <f>L1119*G1119/1</f>
        <v>0</v>
      </c>
      <c r="N1119" s="64">
        <f>IF(
                        C1119="INSUMO",
                                        IFERROR(
                                            IF(
                                                INDEX(
                                                    Insumos!C:C,
                                                    MATCH(
                                                        A1119&amp;B1119,
                                                        Insumos!I:I,
                                                        0)
                                                )="Equipamento",
                                                INDEX(
                                                    Insumos!F:F,
                                                    MATCH(
                                                        A1119&amp;B1119,
                                                        Insumos!I:I,
                                                        0)
                                                ),
                                                0
                                            ),
                                            "Não encontrado"),
                                        IFERROR(
                                            INDEX(O:O,
                                                MATCH(
                                                    A1119&amp;B1119,AG:AG,
                                                    0)
                                            ),
                                            "Não encontrado")
                                    )</f>
        <v>11.577618255000001</v>
      </c>
      <c r="O1119" s="64">
        <f>N1119*G1119/1</f>
        <v>11.577618255000001</v>
      </c>
      <c r="P1119" s="64">
        <f>IF(
                        C1119="INSUMO",
                                        IFERROR(
                                            IF(
                                                INDEX(
                                                    Insumos!C:C,
                                                    MATCH(
                                                        A1119&amp;B1119,
                                                        Insumos!I:I,
                                                        0)
                                                )="Transporte",
                                                INDEX(
                                                    Insumos!F:F,
                                                    MATCH(
                                                        A1119&amp;B1119,
                                                        Insumos!I:I,
                                                        0)
                                                ),
                                                0
                                            ),
                                            "Não encontrado"),
                                        IFERROR(
                                            INDEX(Q:Q,
                                                MATCH(
                                                    A1119&amp;B1119,AG:AG,
                                                    0)
                                            ),
                                            "Não encontrado")
                                    )</f>
        <v>0</v>
      </c>
      <c r="Q1119" s="64">
        <f>P1119*G1119/1</f>
        <v>0</v>
      </c>
      <c r="R1119" s="64">
        <f>IF(
                        C1119="INSUMO",
                                        IFERROR(
                                            IF(
                                                INDEX(
                                                    Insumos!C:C,
                                                    MATCH(
                                                        A1119&amp;B1119,
                                                        Insumos!I:I,
                                                        0)
                                                )="Terceirizados",
                                                INDEX(
                                                    Insumos!F:F,
                                                    MATCH(
                                                        A1119&amp;B1119,
                                                        Insumos!I:I,
                                                        0)
                                                ),
                                                0
                                            ),
                                            "Não encontrado"),
                                        IFERROR(
                                            INDEX(S:S,
                                                MATCH(
                                                    A1119&amp;B1119,AG:AG,
                                                    0)
                                            ),
                                            "Não encontrado")
                                    )</f>
        <v>0</v>
      </c>
      <c r="S1119" s="64">
        <f>R1119*G1119/1</f>
        <v>0</v>
      </c>
      <c r="T1119" s="64">
        <f>IF(
                        C1119="INSUMO",
                                        IFERROR(
                                            IF(
                                                INDEX(
                                                    Insumos!C:C,
                                                    MATCH(
                                                        A1119&amp;B1119,
                                                        Insumos!I:I,
                                                        0)
                                                )="Comissionamento",
                                                INDEX(
                                                    Insumos!F:F,
                                                    MATCH(
                                                        A1119&amp;B1119,
                                                        Insumos!I:I,
                                                        0)
                                                ),
                                                0
                                            ),
                                            "Não encontrado"),
                                        IFERROR(
                                            INDEX(U:U,
                                                MATCH(
                                                    A1119&amp;B1119,AG:AG,
                                                    0)
                                            ),
                                            "Não encontrado")
                                    )</f>
        <v>0</v>
      </c>
      <c r="U1119" s="64">
        <f>T1119*G1119/1</f>
        <v>0</v>
      </c>
      <c r="V1119" s="64">
        <f>IF(
                        C1119="INSUMO",
                                        IFERROR(
                                            IF(
                                                INDEX(
                                                    Insumos!C:C,
                                                    MATCH(
                                                        A1119&amp;B1119,
                                                        Insumos!I:I,
                                                        0)
                                                )="Verba",
                                                INDEX(
                                                    Insumos!F:F,
                                                    MATCH(
                                                        A1119&amp;B1119,
                                                        Insumos!I:I,
                                                        0)
                                                ),
                                                0
                                            ),
                                            "Não encontrado"),
                                        IFERROR(
                                            INDEX(W:W,
                                                MATCH(
                                                    A1119&amp;B1119,AG:AG,
                                                    0)
                                            ),
                                            "Não encontrado")
                                    )</f>
        <v>0</v>
      </c>
      <c r="W1119" s="64">
        <f>V1119*G1119/1</f>
        <v>0</v>
      </c>
      <c r="X1119" s="64">
        <f>IF(
                        C1119="INSUMO",
                                        IFERROR(
                                            IF(
                                                INDEX(
                                                    Insumos!C:C,
                                                    MATCH(
                                                        A1119&amp;B1119,
                                                        Insumos!I:I,
                                                        0)
                                                )="Outro",
                                                INDEX(
                                                    Insumos!F:F,
                                                    MATCH(
                                                        A1119&amp;B1119,
                                                        Insumos!I:I,
                                                        0)
                                                ),
                                                0
                                            ),
                                            "Não encontrado"),
                                        IFERROR(
                                            INDEX(Y:Y,
                                                MATCH(
                                                    A1119&amp;B1119,AG:AG,
                                                    0)
                                            ),
                                            "Não encontrado")
                                    )</f>
        <v>0</v>
      </c>
      <c r="Y1119" s="64">
        <f>X1119*G1119/1</f>
        <v>0</v>
      </c>
      <c r="Z1119" s="64">
        <f>IF(
                            C1119="INSUMO",
                            IFERROR(
                                INDEX(
                                    Insumos!F:F,
                                    MATCH(
                                        A1119&amp;B1119,
                                        Insumos!I:I,
                                        0)
                                ),
                                "Não encontrado"),
                            IFERROR(
                                INDEX(AA:AA,
                                    MATCH(
                                        A1119&amp;B1119,AG:AG,
                                        0)
                                ),
                                "Não encontrado")
                        )</f>
        <v>11.577618255000001</v>
      </c>
      <c r="AA1119" s="64">
        <f>G1119*Z1119</f>
        <v>11.577618255000001</v>
      </c>
      <c r="AB1119" s="65"/>
      <c r="AC1119" s="65"/>
      <c r="AD1119" s="62" t="s">
        <v>39</v>
      </c>
      <c r="AE1119" s="66"/>
      <c r="AF1119" s="66"/>
    </row>
    <row r="1120" spans="1:33" x14ac:dyDescent="0.25">
      <c r="A1120" s="137" t="s">
        <v>1038</v>
      </c>
      <c r="B1120" s="68" t="s">
        <v>38</v>
      </c>
      <c r="C1120" s="69" t="s">
        <v>86</v>
      </c>
      <c r="D1120" s="70" t="s">
        <v>40</v>
      </c>
      <c r="E1120" s="70" t="s">
        <v>1039</v>
      </c>
      <c r="F1120" s="71" t="s">
        <v>90</v>
      </c>
      <c r="G1120" s="71">
        <v>1</v>
      </c>
      <c r="H1120" s="72">
        <f>IF(
                        C1120="INSUMO",
                                        IFERROR(
                                            IF(
                                                INDEX(
                                                    Insumos!C:C,
                                                    MATCH(
                                                        A1120&amp;B1120,
                                                        Insumos!I:I,
                                                        0)
                                                )="Material",
                                                INDEX(
                                                    Insumos!F:F,
                                                    MATCH(
                                                        A1120&amp;B1120,
                                                        Insumos!I:I,
                                                        0)
                                                ),
                                                0
                                            ),
                                            "Não encontrado"),
                                        IFERROR(
                                            INDEX(I:I,
                                                MATCH(
                                                    A1120&amp;B1120,AG:AG,
                                                    0)
                                            ),
                                            "Não encontrado")
                                    )</f>
        <v>0</v>
      </c>
      <c r="I1120" s="72">
        <f>H1120*G1120/1</f>
        <v>0</v>
      </c>
      <c r="J1120" s="72">
        <f t="shared" si="626"/>
        <v>30.005435365</v>
      </c>
      <c r="K1120" s="72">
        <f t="shared" si="626"/>
        <v>30.005435365</v>
      </c>
      <c r="L1120" s="72">
        <f>IF(
                        C1120="INSUMO",
                                        IFERROR(
                                            IF(
                                                INDEX(
                                                    Insumos!C:C,
                                                    MATCH(
                                                        A1120&amp;B1120,
                                                        Insumos!I:I,
                                                        0)
                                                )="Mao_obra",
                                                INDEX(
                                                    Insumos!F:F,
                                                    MATCH(
                                                        A1120&amp;B1120,
                                                        Insumos!I:I,
                                                        0)
                                                ),
                                                0
                                            ),
                                            "Não encontrado"),
                                        IFERROR(
                                            INDEX(M:M,
                                                MATCH(
                                                    A1120&amp;B1120,AG:AG,
                                                    0)
                                            ),
                                            "Não encontrado")
                                    )</f>
        <v>0</v>
      </c>
      <c r="M1120" s="72">
        <f>L1120*G1120/1</f>
        <v>0</v>
      </c>
      <c r="N1120" s="72">
        <f>IF(
                        C1120="INSUMO",
                                        IFERROR(
                                            IF(
                                                INDEX(
                                                    Insumos!C:C,
                                                    MATCH(
                                                        A1120&amp;B1120,
                                                        Insumos!I:I,
                                                        0)
                                                )="Equipamento",
                                                INDEX(
                                                    Insumos!F:F,
                                                    MATCH(
                                                        A1120&amp;B1120,
                                                        Insumos!I:I,
                                                        0)
                                                ),
                                                0
                                            ),
                                            "Não encontrado"),
                                        IFERROR(
                                            INDEX(O:O,
                                                MATCH(
                                                    A1120&amp;B1120,AG:AG,
                                                    0)
                                            ),
                                            "Não encontrado")
                                    )</f>
        <v>30.005435365</v>
      </c>
      <c r="O1120" s="72">
        <f>N1120*G1120/1</f>
        <v>30.005435365</v>
      </c>
      <c r="P1120" s="72">
        <f>IF(
                        C1120="INSUMO",
                                        IFERROR(
                                            IF(
                                                INDEX(
                                                    Insumos!C:C,
                                                    MATCH(
                                                        A1120&amp;B1120,
                                                        Insumos!I:I,
                                                        0)
                                                )="Transporte",
                                                INDEX(
                                                    Insumos!F:F,
                                                    MATCH(
                                                        A1120&amp;B1120,
                                                        Insumos!I:I,
                                                        0)
                                                ),
                                                0
                                            ),
                                            "Não encontrado"),
                                        IFERROR(
                                            INDEX(Q:Q,
                                                MATCH(
                                                    A1120&amp;B1120,AG:AG,
                                                    0)
                                            ),
                                            "Não encontrado")
                                    )</f>
        <v>0</v>
      </c>
      <c r="Q1120" s="72">
        <f>P1120*G1120/1</f>
        <v>0</v>
      </c>
      <c r="R1120" s="72">
        <f>IF(
                        C1120="INSUMO",
                                        IFERROR(
                                            IF(
                                                INDEX(
                                                    Insumos!C:C,
                                                    MATCH(
                                                        A1120&amp;B1120,
                                                        Insumos!I:I,
                                                        0)
                                                )="Terceirizados",
                                                INDEX(
                                                    Insumos!F:F,
                                                    MATCH(
                                                        A1120&amp;B1120,
                                                        Insumos!I:I,
                                                        0)
                                                ),
                                                0
                                            ),
                                            "Não encontrado"),
                                        IFERROR(
                                            INDEX(S:S,
                                                MATCH(
                                                    A1120&amp;B1120,AG:AG,
                                                    0)
                                            ),
                                            "Não encontrado")
                                    )</f>
        <v>0</v>
      </c>
      <c r="S1120" s="72">
        <f>R1120*G1120/1</f>
        <v>0</v>
      </c>
      <c r="T1120" s="72">
        <f>IF(
                        C1120="INSUMO",
                                        IFERROR(
                                            IF(
                                                INDEX(
                                                    Insumos!C:C,
                                                    MATCH(
                                                        A1120&amp;B1120,
                                                        Insumos!I:I,
                                                        0)
                                                )="Comissionamento",
                                                INDEX(
                                                    Insumos!F:F,
                                                    MATCH(
                                                        A1120&amp;B1120,
                                                        Insumos!I:I,
                                                        0)
                                                ),
                                                0
                                            ),
                                            "Não encontrado"),
                                        IFERROR(
                                            INDEX(U:U,
                                                MATCH(
                                                    A1120&amp;B1120,AG:AG,
                                                    0)
                                            ),
                                            "Não encontrado")
                                    )</f>
        <v>0</v>
      </c>
      <c r="U1120" s="72">
        <f>T1120*G1120/1</f>
        <v>0</v>
      </c>
      <c r="V1120" s="72">
        <f>IF(
                        C1120="INSUMO",
                                        IFERROR(
                                            IF(
                                                INDEX(
                                                    Insumos!C:C,
                                                    MATCH(
                                                        A1120&amp;B1120,
                                                        Insumos!I:I,
                                                        0)
                                                )="Verba",
                                                INDEX(
                                                    Insumos!F:F,
                                                    MATCH(
                                                        A1120&amp;B1120,
                                                        Insumos!I:I,
                                                        0)
                                                ),
                                                0
                                            ),
                                            "Não encontrado"),
                                        IFERROR(
                                            INDEX(W:W,
                                                MATCH(
                                                    A1120&amp;B1120,AG:AG,
                                                    0)
                                            ),
                                            "Não encontrado")
                                    )</f>
        <v>0</v>
      </c>
      <c r="W1120" s="72">
        <f>V1120*G1120/1</f>
        <v>0</v>
      </c>
      <c r="X1120" s="72">
        <f>IF(
                        C1120="INSUMO",
                                        IFERROR(
                                            IF(
                                                INDEX(
                                                    Insumos!C:C,
                                                    MATCH(
                                                        A1120&amp;B1120,
                                                        Insumos!I:I,
                                                        0)
                                                )="Outro",
                                                INDEX(
                                                    Insumos!F:F,
                                                    MATCH(
                                                        A1120&amp;B1120,
                                                        Insumos!I:I,
                                                        0)
                                                ),
                                                0
                                            ),
                                            "Não encontrado"),
                                        IFERROR(
                                            INDEX(Y:Y,
                                                MATCH(
                                                    A1120&amp;B1120,AG:AG,
                                                    0)
                                            ),
                                            "Não encontrado")
                                    )</f>
        <v>0</v>
      </c>
      <c r="Y1120" s="72">
        <f>X1120*G1120/1</f>
        <v>0</v>
      </c>
      <c r="Z1120" s="72">
        <f>IF(
                            C1120="INSUMO",
                            IFERROR(
                                INDEX(
                                    Insumos!F:F,
                                    MATCH(
                                        A1120&amp;B1120,
                                        Insumos!I:I,
                                        0)
                                ),
                                "Não encontrado"),
                            IFERROR(
                                INDEX(AA:AA,
                                    MATCH(
                                        A1120&amp;B1120,AG:AG,
                                        0)
                                ),
                                "Não encontrado")
                        )</f>
        <v>30.005435365</v>
      </c>
      <c r="AA1120" s="72">
        <f>G1120*Z1120</f>
        <v>30.005435365</v>
      </c>
      <c r="AB1120" s="73"/>
      <c r="AC1120" s="73"/>
      <c r="AD1120" s="70" t="s">
        <v>39</v>
      </c>
      <c r="AE1120" s="74"/>
      <c r="AF1120" s="74"/>
    </row>
    <row r="1121" spans="1:33" x14ac:dyDescent="0.25">
      <c r="A1121" s="138" t="s">
        <v>960</v>
      </c>
      <c r="B1121" s="60" t="s">
        <v>38</v>
      </c>
      <c r="C1121" s="61" t="s">
        <v>86</v>
      </c>
      <c r="D1121" s="62" t="s">
        <v>40</v>
      </c>
      <c r="E1121" s="62" t="s">
        <v>961</v>
      </c>
      <c r="F1121" s="63" t="s">
        <v>90</v>
      </c>
      <c r="G1121" s="63">
        <v>1</v>
      </c>
      <c r="H1121" s="64">
        <f>IF(
                        C1121="INSUMO",
                                        IFERROR(
                                            IF(
                                                INDEX(
                                                    Insumos!C:C,
                                                    MATCH(
                                                        A1121&amp;B1121,
                                                        Insumos!I:I,
                                                        0)
                                                )="Material",
                                                INDEX(
                                                    Insumos!F:F,
                                                    MATCH(
                                                        A1121&amp;B1121,
                                                        Insumos!I:I,
                                                        0)
                                                ),
                                                0
                                            ),
                                            "Não encontrado"),
                                        IFERROR(
                                            INDEX(I:I,
                                                MATCH(
                                                    A1121&amp;B1121,AG:AG,
                                                    0)
                                            ),
                                            "Não encontrado")
                                    )</f>
        <v>0</v>
      </c>
      <c r="I1121" s="64">
        <f>H1121*G1121/1</f>
        <v>0</v>
      </c>
      <c r="J1121" s="64">
        <f t="shared" si="626"/>
        <v>40.365428700000002</v>
      </c>
      <c r="K1121" s="64">
        <f t="shared" si="626"/>
        <v>40.365428700000002</v>
      </c>
      <c r="L1121" s="64">
        <f>IF(
                        C1121="INSUMO",
                                        IFERROR(
                                            IF(
                                                INDEX(
                                                    Insumos!C:C,
                                                    MATCH(
                                                        A1121&amp;B1121,
                                                        Insumos!I:I,
                                                        0)
                                                )="Mao_obra",
                                                INDEX(
                                                    Insumos!F:F,
                                                    MATCH(
                                                        A1121&amp;B1121,
                                                        Insumos!I:I,
                                                        0)
                                                ),
                                                0
                                            ),
                                            "Não encontrado"),
                                        IFERROR(
                                            INDEX(M:M,
                                                MATCH(
                                                    A1121&amp;B1121,AG:AG,
                                                    0)
                                            ),
                                            "Não encontrado")
                                    )</f>
        <v>36.615428700000002</v>
      </c>
      <c r="M1121" s="64">
        <f>L1121*G1121/1</f>
        <v>36.615428700000002</v>
      </c>
      <c r="N1121" s="64">
        <f>IF(
                        C1121="INSUMO",
                                        IFERROR(
                                            IF(
                                                INDEX(
                                                    Insumos!C:C,
                                                    MATCH(
                                                        A1121&amp;B1121,
                                                        Insumos!I:I,
                                                        0)
                                                )="Equipamento",
                                                INDEX(
                                                    Insumos!F:F,
                                                    MATCH(
                                                        A1121&amp;B1121,
                                                        Insumos!I:I,
                                                        0)
                                                ),
                                                0
                                            ),
                                            "Não encontrado"),
                                        IFERROR(
                                            INDEX(O:O,
                                                MATCH(
                                                    A1121&amp;B1121,AG:AG,
                                                    0)
                                            ),
                                            "Não encontrado")
                                    )</f>
        <v>0</v>
      </c>
      <c r="O1121" s="64">
        <f>N1121*G1121/1</f>
        <v>0</v>
      </c>
      <c r="P1121" s="64">
        <f>IF(
                        C1121="INSUMO",
                                        IFERROR(
                                            IF(
                                                INDEX(
                                                    Insumos!C:C,
                                                    MATCH(
                                                        A1121&amp;B1121,
                                                        Insumos!I:I,
                                                        0)
                                                )="Transporte",
                                                INDEX(
                                                    Insumos!F:F,
                                                    MATCH(
                                                        A1121&amp;B1121,
                                                        Insumos!I:I,
                                                        0)
                                                ),
                                                0
                                            ),
                                            "Não encontrado"),
                                        IFERROR(
                                            INDEX(Q:Q,
                                                MATCH(
                                                    A1121&amp;B1121,AG:AG,
                                                    0)
                                            ),
                                            "Não encontrado")
                                    )</f>
        <v>0</v>
      </c>
      <c r="Q1121" s="64">
        <f>P1121*G1121/1</f>
        <v>0</v>
      </c>
      <c r="R1121" s="64">
        <f>IF(
                        C1121="INSUMO",
                                        IFERROR(
                                            IF(
                                                INDEX(
                                                    Insumos!C:C,
                                                    MATCH(
                                                        A1121&amp;B1121,
                                                        Insumos!I:I,
                                                        0)
                                                )="Terceirizados",
                                                INDEX(
                                                    Insumos!F:F,
                                                    MATCH(
                                                        A1121&amp;B1121,
                                                        Insumos!I:I,
                                                        0)
                                                ),
                                                0
                                            ),
                                            "Não encontrado"),
                                        IFERROR(
                                            INDEX(S:S,
                                                MATCH(
                                                    A1121&amp;B1121,AG:AG,
                                                    0)
                                            ),
                                            "Não encontrado")
                                    )</f>
        <v>0</v>
      </c>
      <c r="S1121" s="64">
        <f>R1121*G1121/1</f>
        <v>0</v>
      </c>
      <c r="T1121" s="64">
        <f>IF(
                        C1121="INSUMO",
                                        IFERROR(
                                            IF(
                                                INDEX(
                                                    Insumos!C:C,
                                                    MATCH(
                                                        A1121&amp;B1121,
                                                        Insumos!I:I,
                                                        0)
                                                )="Comissionamento",
                                                INDEX(
                                                    Insumos!F:F,
                                                    MATCH(
                                                        A1121&amp;B1121,
                                                        Insumos!I:I,
                                                        0)
                                                ),
                                                0
                                            ),
                                            "Não encontrado"),
                                        IFERROR(
                                            INDEX(U:U,
                                                MATCH(
                                                    A1121&amp;B1121,AG:AG,
                                                    0)
                                            ),
                                            "Não encontrado")
                                    )</f>
        <v>0</v>
      </c>
      <c r="U1121" s="64">
        <f>T1121*G1121/1</f>
        <v>0</v>
      </c>
      <c r="V1121" s="64">
        <f>IF(
                        C1121="INSUMO",
                                        IFERROR(
                                            IF(
                                                INDEX(
                                                    Insumos!C:C,
                                                    MATCH(
                                                        A1121&amp;B1121,
                                                        Insumos!I:I,
                                                        0)
                                                )="Verba",
                                                INDEX(
                                                    Insumos!F:F,
                                                    MATCH(
                                                        A1121&amp;B1121,
                                                        Insumos!I:I,
                                                        0)
                                                ),
                                                0
                                            ),
                                            "Não encontrado"),
                                        IFERROR(
                                            INDEX(W:W,
                                                MATCH(
                                                    A1121&amp;B1121,AG:AG,
                                                    0)
                                            ),
                                            "Não encontrado")
                                    )</f>
        <v>0</v>
      </c>
      <c r="W1121" s="64">
        <f>V1121*G1121/1</f>
        <v>0</v>
      </c>
      <c r="X1121" s="64">
        <f>IF(
                        C1121="INSUMO",
                                        IFERROR(
                                            IF(
                                                INDEX(
                                                    Insumos!C:C,
                                                    MATCH(
                                                        A1121&amp;B1121,
                                                        Insumos!I:I,
                                                        0)
                                                )="Outro",
                                                INDEX(
                                                    Insumos!F:F,
                                                    MATCH(
                                                        A1121&amp;B1121,
                                                        Insumos!I:I,
                                                        0)
                                                ),
                                                0
                                            ),
                                            "Não encontrado"),
                                        IFERROR(
                                            INDEX(Y:Y,
                                                MATCH(
                                                    A1121&amp;B1121,AG:AG,
                                                    0)
                                            ),
                                            "Não encontrado")
                                    )</f>
        <v>3.7499999999999996</v>
      </c>
      <c r="Y1121" s="64">
        <f>X1121*G1121/1</f>
        <v>3.7499999999999996</v>
      </c>
      <c r="Z1121" s="64">
        <f>IF(
                            C1121="INSUMO",
                            IFERROR(
                                INDEX(
                                    Insumos!F:F,
                                    MATCH(
                                        A1121&amp;B1121,
                                        Insumos!I:I,
                                        0)
                                ),
                                "Não encontrado"),
                            IFERROR(
                                INDEX(AA:AA,
                                    MATCH(
                                        A1121&amp;B1121,AG:AG,
                                        0)
                                ),
                                "Não encontrado")
                        )</f>
        <v>40.365428700000002</v>
      </c>
      <c r="AA1121" s="64">
        <f>G1121*Z1121</f>
        <v>40.365428700000002</v>
      </c>
      <c r="AB1121" s="65"/>
      <c r="AC1121" s="65"/>
      <c r="AD1121" s="62" t="s">
        <v>39</v>
      </c>
      <c r="AE1121" s="66"/>
      <c r="AF1121" s="66"/>
    </row>
    <row r="1122" spans="1:33" x14ac:dyDescent="0.25">
      <c r="A1122" s="136" t="s">
        <v>317</v>
      </c>
      <c r="B1122" s="51" t="s">
        <v>38</v>
      </c>
      <c r="C1122" s="52" t="s">
        <v>39</v>
      </c>
      <c r="D1122" s="53" t="s">
        <v>40</v>
      </c>
      <c r="E1122" s="53" t="s">
        <v>318</v>
      </c>
      <c r="F1122" s="54" t="s">
        <v>114</v>
      </c>
      <c r="G1122" s="55"/>
      <c r="H1122" s="56"/>
      <c r="I1122" s="56">
        <f>SUM(I1123:I1128)</f>
        <v>218.36639999999997</v>
      </c>
      <c r="J1122" s="56"/>
      <c r="K1122" s="56">
        <f>SUM(K1123:K1128)</f>
        <v>139.72059582</v>
      </c>
      <c r="L1122" s="56"/>
      <c r="M1122" s="56">
        <f>SUM(M1123:M1128)</f>
        <v>36.615428700000002</v>
      </c>
      <c r="N1122" s="56"/>
      <c r="O1122" s="56">
        <f>SUM(O1123:O1128)</f>
        <v>99.355167120000004</v>
      </c>
      <c r="P1122" s="56"/>
      <c r="Q1122" s="56">
        <f>SUM(Q1123:Q1128)</f>
        <v>0</v>
      </c>
      <c r="R1122" s="56"/>
      <c r="S1122" s="56">
        <f>SUM(S1123:S1128)</f>
        <v>0</v>
      </c>
      <c r="T1122" s="56"/>
      <c r="U1122" s="56">
        <f>SUM(U1123:U1128)</f>
        <v>0</v>
      </c>
      <c r="V1122" s="56"/>
      <c r="W1122" s="56">
        <f>SUM(W1123:W1128)</f>
        <v>0</v>
      </c>
      <c r="X1122" s="56"/>
      <c r="Y1122" s="56">
        <f>SUM(Y1123:Y1128)</f>
        <v>3.7499999999999996</v>
      </c>
      <c r="Z1122" s="56"/>
      <c r="AA1122" s="56">
        <f>SUM(AA1123:AA1128)</f>
        <v>358.08699581999997</v>
      </c>
      <c r="AB1122" s="57" t="s">
        <v>39</v>
      </c>
      <c r="AC1122" s="57"/>
      <c r="AD1122" s="53" t="s">
        <v>39</v>
      </c>
      <c r="AE1122" s="58" t="s">
        <v>39</v>
      </c>
      <c r="AF1122" s="58" t="s">
        <v>830</v>
      </c>
      <c r="AG1122" t="str">
        <f>A1122&amp;B1122&amp;C1122</f>
        <v>5901SINAPI</v>
      </c>
    </row>
    <row r="1123" spans="1:33" x14ac:dyDescent="0.25">
      <c r="A1123" s="137" t="s">
        <v>1034</v>
      </c>
      <c r="B1123" s="68" t="s">
        <v>38</v>
      </c>
      <c r="C1123" s="69" t="s">
        <v>86</v>
      </c>
      <c r="D1123" s="70" t="s">
        <v>40</v>
      </c>
      <c r="E1123" s="70" t="s">
        <v>1035</v>
      </c>
      <c r="F1123" s="71" t="s">
        <v>90</v>
      </c>
      <c r="G1123" s="71">
        <v>1</v>
      </c>
      <c r="H1123" s="72">
        <f>IF(
                        C1123="INSUMO",
                                        IFERROR(
                                            IF(
                                                INDEX(
                                                    Insumos!C:C,
                                                    MATCH(
                                                        A1123&amp;B1123,
                                                        Insumos!I:I,
                                                        0)
                                                )="Material",
                                                INDEX(
                                                    Insumos!F:F,
                                                    MATCH(
                                                        A1123&amp;B1123,
                                                        Insumos!I:I,
                                                        0)
                                                ),
                                                0
                                            ),
                                            "Não encontrado"),
                                        IFERROR(
                                            INDEX(I:I,
                                                MATCH(
                                                    A1123&amp;B1123,AG:AG,
                                                    0)
                                            ),
                                            "Não encontrado")
                                    )</f>
        <v>0</v>
      </c>
      <c r="I1123" s="72">
        <f t="shared" ref="I1123:I1128" si="627">H1123*G1123/1</f>
        <v>0</v>
      </c>
      <c r="J1123" s="72">
        <f t="shared" ref="J1123:K1128" si="628">T1123 + N1123 + L1123 + X1123 + R1123 + P1123 + V1123</f>
        <v>4.6783616349999999</v>
      </c>
      <c r="K1123" s="72">
        <f t="shared" si="628"/>
        <v>4.6783616349999999</v>
      </c>
      <c r="L1123" s="72">
        <f>IF(
                        C1123="INSUMO",
                                        IFERROR(
                                            IF(
                                                INDEX(
                                                    Insumos!C:C,
                                                    MATCH(
                                                        A1123&amp;B1123,
                                                        Insumos!I:I,
                                                        0)
                                                )="Mao_obra",
                                                INDEX(
                                                    Insumos!F:F,
                                                    MATCH(
                                                        A1123&amp;B1123,
                                                        Insumos!I:I,
                                                        0)
                                                ),
                                                0
                                            ),
                                            "Não encontrado"),
                                        IFERROR(
                                            INDEX(M:M,
                                                MATCH(
                                                    A1123&amp;B1123,AG:AG,
                                                    0)
                                            ),
                                            "Não encontrado")
                                    )</f>
        <v>0</v>
      </c>
      <c r="M1123" s="72">
        <f t="shared" ref="M1123:M1128" si="629">L1123*G1123/1</f>
        <v>0</v>
      </c>
      <c r="N1123" s="72">
        <f>IF(
                        C1123="INSUMO",
                                        IFERROR(
                                            IF(
                                                INDEX(
                                                    Insumos!C:C,
                                                    MATCH(
                                                        A1123&amp;B1123,
                                                        Insumos!I:I,
                                                        0)
                                                )="Equipamento",
                                                INDEX(
                                                    Insumos!F:F,
                                                    MATCH(
                                                        A1123&amp;B1123,
                                                        Insumos!I:I,
                                                        0)
                                                ),
                                                0
                                            ),
                                            "Não encontrado"),
                                        IFERROR(
                                            INDEX(O:O,
                                                MATCH(
                                                    A1123&amp;B1123,AG:AG,
                                                    0)
                                            ),
                                            "Não encontrado")
                                    )</f>
        <v>4.6783616349999999</v>
      </c>
      <c r="O1123" s="72">
        <f t="shared" ref="O1123:O1128" si="630">N1123*G1123/1</f>
        <v>4.6783616349999999</v>
      </c>
      <c r="P1123" s="72">
        <f>IF(
                        C1123="INSUMO",
                                        IFERROR(
                                            IF(
                                                INDEX(
                                                    Insumos!C:C,
                                                    MATCH(
                                                        A1123&amp;B1123,
                                                        Insumos!I:I,
                                                        0)
                                                )="Transporte",
                                                INDEX(
                                                    Insumos!F:F,
                                                    MATCH(
                                                        A1123&amp;B1123,
                                                        Insumos!I:I,
                                                        0)
                                                ),
                                                0
                                            ),
                                            "Não encontrado"),
                                        IFERROR(
                                            INDEX(Q:Q,
                                                MATCH(
                                                    A1123&amp;B1123,AG:AG,
                                                    0)
                                            ),
                                            "Não encontrado")
                                    )</f>
        <v>0</v>
      </c>
      <c r="Q1123" s="72">
        <f t="shared" ref="Q1123:Q1128" si="631">P1123*G1123/1</f>
        <v>0</v>
      </c>
      <c r="R1123" s="72">
        <f>IF(
                        C1123="INSUMO",
                                        IFERROR(
                                            IF(
                                                INDEX(
                                                    Insumos!C:C,
                                                    MATCH(
                                                        A1123&amp;B1123,
                                                        Insumos!I:I,
                                                        0)
                                                )="Terceirizados",
                                                INDEX(
                                                    Insumos!F:F,
                                                    MATCH(
                                                        A1123&amp;B1123,
                                                        Insumos!I:I,
                                                        0)
                                                ),
                                                0
                                            ),
                                            "Não encontrado"),
                                        IFERROR(
                                            INDEX(S:S,
                                                MATCH(
                                                    A1123&amp;B1123,AG:AG,
                                                    0)
                                            ),
                                            "Não encontrado")
                                    )</f>
        <v>0</v>
      </c>
      <c r="S1123" s="72">
        <f t="shared" ref="S1123:S1128" si="632">R1123*G1123/1</f>
        <v>0</v>
      </c>
      <c r="T1123" s="72">
        <f>IF(
                        C1123="INSUMO",
                                        IFERROR(
                                            IF(
                                                INDEX(
                                                    Insumos!C:C,
                                                    MATCH(
                                                        A1123&amp;B1123,
                                                        Insumos!I:I,
                                                        0)
                                                )="Comissionamento",
                                                INDEX(
                                                    Insumos!F:F,
                                                    MATCH(
                                                        A1123&amp;B1123,
                                                        Insumos!I:I,
                                                        0)
                                                ),
                                                0
                                            ),
                                            "Não encontrado"),
                                        IFERROR(
                                            INDEX(U:U,
                                                MATCH(
                                                    A1123&amp;B1123,AG:AG,
                                                    0)
                                            ),
                                            "Não encontrado")
                                    )</f>
        <v>0</v>
      </c>
      <c r="U1123" s="72">
        <f t="shared" ref="U1123:U1128" si="633">T1123*G1123/1</f>
        <v>0</v>
      </c>
      <c r="V1123" s="72">
        <f>IF(
                        C1123="INSUMO",
                                        IFERROR(
                                            IF(
                                                INDEX(
                                                    Insumos!C:C,
                                                    MATCH(
                                                        A1123&amp;B1123,
                                                        Insumos!I:I,
                                                        0)
                                                )="Verba",
                                                INDEX(
                                                    Insumos!F:F,
                                                    MATCH(
                                                        A1123&amp;B1123,
                                                        Insumos!I:I,
                                                        0)
                                                ),
                                                0
                                            ),
                                            "Não encontrado"),
                                        IFERROR(
                                            INDEX(W:W,
                                                MATCH(
                                                    A1123&amp;B1123,AG:AG,
                                                    0)
                                            ),
                                            "Não encontrado")
                                    )</f>
        <v>0</v>
      </c>
      <c r="W1123" s="72">
        <f t="shared" ref="W1123:W1128" si="634">V1123*G1123/1</f>
        <v>0</v>
      </c>
      <c r="X1123" s="72">
        <f>IF(
                        C1123="INSUMO",
                                        IFERROR(
                                            IF(
                                                INDEX(
                                                    Insumos!C:C,
                                                    MATCH(
                                                        A1123&amp;B1123,
                                                        Insumos!I:I,
                                                        0)
                                                )="Outro",
                                                INDEX(
                                                    Insumos!F:F,
                                                    MATCH(
                                                        A1123&amp;B1123,
                                                        Insumos!I:I,
                                                        0)
                                                ),
                                                0
                                            ),
                                            "Não encontrado"),
                                        IFERROR(
                                            INDEX(Y:Y,
                                                MATCH(
                                                    A1123&amp;B1123,AG:AG,
                                                    0)
                                            ),
                                            "Não encontrado")
                                    )</f>
        <v>0</v>
      </c>
      <c r="Y1123" s="72">
        <f t="shared" ref="Y1123:Y1128" si="635">X1123*G1123/1</f>
        <v>0</v>
      </c>
      <c r="Z1123" s="72">
        <f>IF(
                            C1123="INSUMO",
                            IFERROR(
                                INDEX(
                                    Insumos!F:F,
                                    MATCH(
                                        A1123&amp;B1123,
                                        Insumos!I:I,
                                        0)
                                ),
                                "Não encontrado"),
                            IFERROR(
                                INDEX(AA:AA,
                                    MATCH(
                                        A1123&amp;B1123,AG:AG,
                                        0)
                                ),
                                "Não encontrado")
                        )</f>
        <v>4.6783616349999999</v>
      </c>
      <c r="AA1123" s="72">
        <f t="shared" ref="AA1123:AA1128" si="636">G1123*Z1123</f>
        <v>4.6783616349999999</v>
      </c>
      <c r="AB1123" s="73"/>
      <c r="AC1123" s="73"/>
      <c r="AD1123" s="70" t="s">
        <v>39</v>
      </c>
      <c r="AE1123" s="74"/>
      <c r="AF1123" s="74"/>
    </row>
    <row r="1124" spans="1:33" x14ac:dyDescent="0.25">
      <c r="A1124" s="138" t="s">
        <v>1036</v>
      </c>
      <c r="B1124" s="60" t="s">
        <v>38</v>
      </c>
      <c r="C1124" s="61" t="s">
        <v>86</v>
      </c>
      <c r="D1124" s="62" t="s">
        <v>40</v>
      </c>
      <c r="E1124" s="62" t="s">
        <v>1037</v>
      </c>
      <c r="F1124" s="63" t="s">
        <v>90</v>
      </c>
      <c r="G1124" s="63">
        <v>1</v>
      </c>
      <c r="H1124" s="64">
        <f>IF(
                        C1124="INSUMO",
                                        IFERROR(
                                            IF(
                                                INDEX(
                                                    Insumos!C:C,
                                                    MATCH(
                                                        A1124&amp;B1124,
                                                        Insumos!I:I,
                                                        0)
                                                )="Material",
                                                INDEX(
                                                    Insumos!F:F,
                                                    MATCH(
                                                        A1124&amp;B1124,
                                                        Insumos!I:I,
                                                        0)
                                                ),
                                                0
                                            ),
                                            "Não encontrado"),
                                        IFERROR(
                                            INDEX(I:I,
                                                MATCH(
                                                    A1124&amp;B1124,AG:AG,
                                                    0)
                                            ),
                                            "Não encontrado")
                                    )</f>
        <v>0</v>
      </c>
      <c r="I1124" s="64">
        <f t="shared" si="627"/>
        <v>0</v>
      </c>
      <c r="J1124" s="64">
        <f t="shared" si="628"/>
        <v>11.577618255000001</v>
      </c>
      <c r="K1124" s="64">
        <f t="shared" si="628"/>
        <v>11.577618255000001</v>
      </c>
      <c r="L1124" s="64">
        <f>IF(
                        C1124="INSUMO",
                                        IFERROR(
                                            IF(
                                                INDEX(
                                                    Insumos!C:C,
                                                    MATCH(
                                                        A1124&amp;B1124,
                                                        Insumos!I:I,
                                                        0)
                                                )="Mao_obra",
                                                INDEX(
                                                    Insumos!F:F,
                                                    MATCH(
                                                        A1124&amp;B1124,
                                                        Insumos!I:I,
                                                        0)
                                                ),
                                                0
                                            ),
                                            "Não encontrado"),
                                        IFERROR(
                                            INDEX(M:M,
                                                MATCH(
                                                    A1124&amp;B1124,AG:AG,
                                                    0)
                                            ),
                                            "Não encontrado")
                                    )</f>
        <v>0</v>
      </c>
      <c r="M1124" s="64">
        <f t="shared" si="629"/>
        <v>0</v>
      </c>
      <c r="N1124" s="64">
        <f>IF(
                        C1124="INSUMO",
                                        IFERROR(
                                            IF(
                                                INDEX(
                                                    Insumos!C:C,
                                                    MATCH(
                                                        A1124&amp;B1124,
                                                        Insumos!I:I,
                                                        0)
                                                )="Equipamento",
                                                INDEX(
                                                    Insumos!F:F,
                                                    MATCH(
                                                        A1124&amp;B1124,
                                                        Insumos!I:I,
                                                        0)
                                                ),
                                                0
                                            ),
                                            "Não encontrado"),
                                        IFERROR(
                                            INDEX(O:O,
                                                MATCH(
                                                    A1124&amp;B1124,AG:AG,
                                                    0)
                                            ),
                                            "Não encontrado")
                                    )</f>
        <v>11.577618255000001</v>
      </c>
      <c r="O1124" s="64">
        <f t="shared" si="630"/>
        <v>11.577618255000001</v>
      </c>
      <c r="P1124" s="64">
        <f>IF(
                        C1124="INSUMO",
                                        IFERROR(
                                            IF(
                                                INDEX(
                                                    Insumos!C:C,
                                                    MATCH(
                                                        A1124&amp;B1124,
                                                        Insumos!I:I,
                                                        0)
                                                )="Transporte",
                                                INDEX(
                                                    Insumos!F:F,
                                                    MATCH(
                                                        A1124&amp;B1124,
                                                        Insumos!I:I,
                                                        0)
                                                ),
                                                0
                                            ),
                                            "Não encontrado"),
                                        IFERROR(
                                            INDEX(Q:Q,
                                                MATCH(
                                                    A1124&amp;B1124,AG:AG,
                                                    0)
                                            ),
                                            "Não encontrado")
                                    )</f>
        <v>0</v>
      </c>
      <c r="Q1124" s="64">
        <f t="shared" si="631"/>
        <v>0</v>
      </c>
      <c r="R1124" s="64">
        <f>IF(
                        C1124="INSUMO",
                                        IFERROR(
                                            IF(
                                                INDEX(
                                                    Insumos!C:C,
                                                    MATCH(
                                                        A1124&amp;B1124,
                                                        Insumos!I:I,
                                                        0)
                                                )="Terceirizados",
                                                INDEX(
                                                    Insumos!F:F,
                                                    MATCH(
                                                        A1124&amp;B1124,
                                                        Insumos!I:I,
                                                        0)
                                                ),
                                                0
                                            ),
                                            "Não encontrado"),
                                        IFERROR(
                                            INDEX(S:S,
                                                MATCH(
                                                    A1124&amp;B1124,AG:AG,
                                                    0)
                                            ),
                                            "Não encontrado")
                                    )</f>
        <v>0</v>
      </c>
      <c r="S1124" s="64">
        <f t="shared" si="632"/>
        <v>0</v>
      </c>
      <c r="T1124" s="64">
        <f>IF(
                        C1124="INSUMO",
                                        IFERROR(
                                            IF(
                                                INDEX(
                                                    Insumos!C:C,
                                                    MATCH(
                                                        A1124&amp;B1124,
                                                        Insumos!I:I,
                                                        0)
                                                )="Comissionamento",
                                                INDEX(
                                                    Insumos!F:F,
                                                    MATCH(
                                                        A1124&amp;B1124,
                                                        Insumos!I:I,
                                                        0)
                                                ),
                                                0
                                            ),
                                            "Não encontrado"),
                                        IFERROR(
                                            INDEX(U:U,
                                                MATCH(
                                                    A1124&amp;B1124,AG:AG,
                                                    0)
                                            ),
                                            "Não encontrado")
                                    )</f>
        <v>0</v>
      </c>
      <c r="U1124" s="64">
        <f t="shared" si="633"/>
        <v>0</v>
      </c>
      <c r="V1124" s="64">
        <f>IF(
                        C1124="INSUMO",
                                        IFERROR(
                                            IF(
                                                INDEX(
                                                    Insumos!C:C,
                                                    MATCH(
                                                        A1124&amp;B1124,
                                                        Insumos!I:I,
                                                        0)
                                                )="Verba",
                                                INDEX(
                                                    Insumos!F:F,
                                                    MATCH(
                                                        A1124&amp;B1124,
                                                        Insumos!I:I,
                                                        0)
                                                ),
                                                0
                                            ),
                                            "Não encontrado"),
                                        IFERROR(
                                            INDEX(W:W,
                                                MATCH(
                                                    A1124&amp;B1124,AG:AG,
                                                    0)
                                            ),
                                            "Não encontrado")
                                    )</f>
        <v>0</v>
      </c>
      <c r="W1124" s="64">
        <f t="shared" si="634"/>
        <v>0</v>
      </c>
      <c r="X1124" s="64">
        <f>IF(
                        C1124="INSUMO",
                                        IFERROR(
                                            IF(
                                                INDEX(
                                                    Insumos!C:C,
                                                    MATCH(
                                                        A1124&amp;B1124,
                                                        Insumos!I:I,
                                                        0)
                                                )="Outro",
                                                INDEX(
                                                    Insumos!F:F,
                                                    MATCH(
                                                        A1124&amp;B1124,
                                                        Insumos!I:I,
                                                        0)
                                                ),
                                                0
                                            ),
                                            "Não encontrado"),
                                        IFERROR(
                                            INDEX(Y:Y,
                                                MATCH(
                                                    A1124&amp;B1124,AG:AG,
                                                    0)
                                            ),
                                            "Não encontrado")
                                    )</f>
        <v>0</v>
      </c>
      <c r="Y1124" s="64">
        <f t="shared" si="635"/>
        <v>0</v>
      </c>
      <c r="Z1124" s="64">
        <f>IF(
                            C1124="INSUMO",
                            IFERROR(
                                INDEX(
                                    Insumos!F:F,
                                    MATCH(
                                        A1124&amp;B1124,
                                        Insumos!I:I,
                                        0)
                                ),
                                "Não encontrado"),
                            IFERROR(
                                INDEX(AA:AA,
                                    MATCH(
                                        A1124&amp;B1124,AG:AG,
                                        0)
                                ),
                                "Não encontrado")
                        )</f>
        <v>11.577618255000001</v>
      </c>
      <c r="AA1124" s="64">
        <f t="shared" si="636"/>
        <v>11.577618255000001</v>
      </c>
      <c r="AB1124" s="65"/>
      <c r="AC1124" s="65"/>
      <c r="AD1124" s="62" t="s">
        <v>39</v>
      </c>
      <c r="AE1124" s="66"/>
      <c r="AF1124" s="66"/>
    </row>
    <row r="1125" spans="1:33" x14ac:dyDescent="0.25">
      <c r="A1125" s="137" t="s">
        <v>1038</v>
      </c>
      <c r="B1125" s="68" t="s">
        <v>38</v>
      </c>
      <c r="C1125" s="69" t="s">
        <v>86</v>
      </c>
      <c r="D1125" s="70" t="s">
        <v>40</v>
      </c>
      <c r="E1125" s="70" t="s">
        <v>1039</v>
      </c>
      <c r="F1125" s="71" t="s">
        <v>90</v>
      </c>
      <c r="G1125" s="71">
        <v>1</v>
      </c>
      <c r="H1125" s="72">
        <f>IF(
                        C1125="INSUMO",
                                        IFERROR(
                                            IF(
                                                INDEX(
                                                    Insumos!C:C,
                                                    MATCH(
                                                        A1125&amp;B1125,
                                                        Insumos!I:I,
                                                        0)
                                                )="Material",
                                                INDEX(
                                                    Insumos!F:F,
                                                    MATCH(
                                                        A1125&amp;B1125,
                                                        Insumos!I:I,
                                                        0)
                                                ),
                                                0
                                            ),
                                            "Não encontrado"),
                                        IFERROR(
                                            INDEX(I:I,
                                                MATCH(
                                                    A1125&amp;B1125,AG:AG,
                                                    0)
                                            ),
                                            "Não encontrado")
                                    )</f>
        <v>0</v>
      </c>
      <c r="I1125" s="72">
        <f t="shared" si="627"/>
        <v>0</v>
      </c>
      <c r="J1125" s="72">
        <f t="shared" si="628"/>
        <v>30.005435365</v>
      </c>
      <c r="K1125" s="72">
        <f t="shared" si="628"/>
        <v>30.005435365</v>
      </c>
      <c r="L1125" s="72">
        <f>IF(
                        C1125="INSUMO",
                                        IFERROR(
                                            IF(
                                                INDEX(
                                                    Insumos!C:C,
                                                    MATCH(
                                                        A1125&amp;B1125,
                                                        Insumos!I:I,
                                                        0)
                                                )="Mao_obra",
                                                INDEX(
                                                    Insumos!F:F,
                                                    MATCH(
                                                        A1125&amp;B1125,
                                                        Insumos!I:I,
                                                        0)
                                                ),
                                                0
                                            ),
                                            "Não encontrado"),
                                        IFERROR(
                                            INDEX(M:M,
                                                MATCH(
                                                    A1125&amp;B1125,AG:AG,
                                                    0)
                                            ),
                                            "Não encontrado")
                                    )</f>
        <v>0</v>
      </c>
      <c r="M1125" s="72">
        <f t="shared" si="629"/>
        <v>0</v>
      </c>
      <c r="N1125" s="72">
        <f>IF(
                        C1125="INSUMO",
                                        IFERROR(
                                            IF(
                                                INDEX(
                                                    Insumos!C:C,
                                                    MATCH(
                                                        A1125&amp;B1125,
                                                        Insumos!I:I,
                                                        0)
                                                )="Equipamento",
                                                INDEX(
                                                    Insumos!F:F,
                                                    MATCH(
                                                        A1125&amp;B1125,
                                                        Insumos!I:I,
                                                        0)
                                                ),
                                                0
                                            ),
                                            "Não encontrado"),
                                        IFERROR(
                                            INDEX(O:O,
                                                MATCH(
                                                    A1125&amp;B1125,AG:AG,
                                                    0)
                                            ),
                                            "Não encontrado")
                                    )</f>
        <v>30.005435365</v>
      </c>
      <c r="O1125" s="72">
        <f t="shared" si="630"/>
        <v>30.005435365</v>
      </c>
      <c r="P1125" s="72">
        <f>IF(
                        C1125="INSUMO",
                                        IFERROR(
                                            IF(
                                                INDEX(
                                                    Insumos!C:C,
                                                    MATCH(
                                                        A1125&amp;B1125,
                                                        Insumos!I:I,
                                                        0)
                                                )="Transporte",
                                                INDEX(
                                                    Insumos!F:F,
                                                    MATCH(
                                                        A1125&amp;B1125,
                                                        Insumos!I:I,
                                                        0)
                                                ),
                                                0
                                            ),
                                            "Não encontrado"),
                                        IFERROR(
                                            INDEX(Q:Q,
                                                MATCH(
                                                    A1125&amp;B1125,AG:AG,
                                                    0)
                                            ),
                                            "Não encontrado")
                                    )</f>
        <v>0</v>
      </c>
      <c r="Q1125" s="72">
        <f t="shared" si="631"/>
        <v>0</v>
      </c>
      <c r="R1125" s="72">
        <f>IF(
                        C1125="INSUMO",
                                        IFERROR(
                                            IF(
                                                INDEX(
                                                    Insumos!C:C,
                                                    MATCH(
                                                        A1125&amp;B1125,
                                                        Insumos!I:I,
                                                        0)
                                                )="Terceirizados",
                                                INDEX(
                                                    Insumos!F:F,
                                                    MATCH(
                                                        A1125&amp;B1125,
                                                        Insumos!I:I,
                                                        0)
                                                ),
                                                0
                                            ),
                                            "Não encontrado"),
                                        IFERROR(
                                            INDEX(S:S,
                                                MATCH(
                                                    A1125&amp;B1125,AG:AG,
                                                    0)
                                            ),
                                            "Não encontrado")
                                    )</f>
        <v>0</v>
      </c>
      <c r="S1125" s="72">
        <f t="shared" si="632"/>
        <v>0</v>
      </c>
      <c r="T1125" s="72">
        <f>IF(
                        C1125="INSUMO",
                                        IFERROR(
                                            IF(
                                                INDEX(
                                                    Insumos!C:C,
                                                    MATCH(
                                                        A1125&amp;B1125,
                                                        Insumos!I:I,
                                                        0)
                                                )="Comissionamento",
                                                INDEX(
                                                    Insumos!F:F,
                                                    MATCH(
                                                        A1125&amp;B1125,
                                                        Insumos!I:I,
                                                        0)
                                                ),
                                                0
                                            ),
                                            "Não encontrado"),
                                        IFERROR(
                                            INDEX(U:U,
                                                MATCH(
                                                    A1125&amp;B1125,AG:AG,
                                                    0)
                                            ),
                                            "Não encontrado")
                                    )</f>
        <v>0</v>
      </c>
      <c r="U1125" s="72">
        <f t="shared" si="633"/>
        <v>0</v>
      </c>
      <c r="V1125" s="72">
        <f>IF(
                        C1125="INSUMO",
                                        IFERROR(
                                            IF(
                                                INDEX(
                                                    Insumos!C:C,
                                                    MATCH(
                                                        A1125&amp;B1125,
                                                        Insumos!I:I,
                                                        0)
                                                )="Verba",
                                                INDEX(
                                                    Insumos!F:F,
                                                    MATCH(
                                                        A1125&amp;B1125,
                                                        Insumos!I:I,
                                                        0)
                                                ),
                                                0
                                            ),
                                            "Não encontrado"),
                                        IFERROR(
                                            INDEX(W:W,
                                                MATCH(
                                                    A1125&amp;B1125,AG:AG,
                                                    0)
                                            ),
                                            "Não encontrado")
                                    )</f>
        <v>0</v>
      </c>
      <c r="W1125" s="72">
        <f t="shared" si="634"/>
        <v>0</v>
      </c>
      <c r="X1125" s="72">
        <f>IF(
                        C1125="INSUMO",
                                        IFERROR(
                                            IF(
                                                INDEX(
                                                    Insumos!C:C,
                                                    MATCH(
                                                        A1125&amp;B1125,
                                                        Insumos!I:I,
                                                        0)
                                                )="Outro",
                                                INDEX(
                                                    Insumos!F:F,
                                                    MATCH(
                                                        A1125&amp;B1125,
                                                        Insumos!I:I,
                                                        0)
                                                ),
                                                0
                                            ),
                                            "Não encontrado"),
                                        IFERROR(
                                            INDEX(Y:Y,
                                                MATCH(
                                                    A1125&amp;B1125,AG:AG,
                                                    0)
                                            ),
                                            "Não encontrado")
                                    )</f>
        <v>0</v>
      </c>
      <c r="Y1125" s="72">
        <f t="shared" si="635"/>
        <v>0</v>
      </c>
      <c r="Z1125" s="72">
        <f>IF(
                            C1125="INSUMO",
                            IFERROR(
                                INDEX(
                                    Insumos!F:F,
                                    MATCH(
                                        A1125&amp;B1125,
                                        Insumos!I:I,
                                        0)
                                ),
                                "Não encontrado"),
                            IFERROR(
                                INDEX(AA:AA,
                                    MATCH(
                                        A1125&amp;B1125,AG:AG,
                                        0)
                                ),
                                "Não encontrado")
                        )</f>
        <v>30.005435365</v>
      </c>
      <c r="AA1125" s="72">
        <f t="shared" si="636"/>
        <v>30.005435365</v>
      </c>
      <c r="AB1125" s="73"/>
      <c r="AC1125" s="73"/>
      <c r="AD1125" s="70" t="s">
        <v>39</v>
      </c>
      <c r="AE1125" s="74"/>
      <c r="AF1125" s="74"/>
    </row>
    <row r="1126" spans="1:33" x14ac:dyDescent="0.25">
      <c r="A1126" s="138" t="s">
        <v>960</v>
      </c>
      <c r="B1126" s="60" t="s">
        <v>38</v>
      </c>
      <c r="C1126" s="61" t="s">
        <v>86</v>
      </c>
      <c r="D1126" s="62" t="s">
        <v>40</v>
      </c>
      <c r="E1126" s="62" t="s">
        <v>961</v>
      </c>
      <c r="F1126" s="63" t="s">
        <v>90</v>
      </c>
      <c r="G1126" s="63">
        <v>1</v>
      </c>
      <c r="H1126" s="64">
        <f>IF(
                        C1126="INSUMO",
                                        IFERROR(
                                            IF(
                                                INDEX(
                                                    Insumos!C:C,
                                                    MATCH(
                                                        A1126&amp;B1126,
                                                        Insumos!I:I,
                                                        0)
                                                )="Material",
                                                INDEX(
                                                    Insumos!F:F,
                                                    MATCH(
                                                        A1126&amp;B1126,
                                                        Insumos!I:I,
                                                        0)
                                                ),
                                                0
                                            ),
                                            "Não encontrado"),
                                        IFERROR(
                                            INDEX(I:I,
                                                MATCH(
                                                    A1126&amp;B1126,AG:AG,
                                                    0)
                                            ),
                                            "Não encontrado")
                                    )</f>
        <v>0</v>
      </c>
      <c r="I1126" s="64">
        <f t="shared" si="627"/>
        <v>0</v>
      </c>
      <c r="J1126" s="64">
        <f t="shared" si="628"/>
        <v>40.365428700000002</v>
      </c>
      <c r="K1126" s="64">
        <f t="shared" si="628"/>
        <v>40.365428700000002</v>
      </c>
      <c r="L1126" s="64">
        <f>IF(
                        C1126="INSUMO",
                                        IFERROR(
                                            IF(
                                                INDEX(
                                                    Insumos!C:C,
                                                    MATCH(
                                                        A1126&amp;B1126,
                                                        Insumos!I:I,
                                                        0)
                                                )="Mao_obra",
                                                INDEX(
                                                    Insumos!F:F,
                                                    MATCH(
                                                        A1126&amp;B1126,
                                                        Insumos!I:I,
                                                        0)
                                                ),
                                                0
                                            ),
                                            "Não encontrado"),
                                        IFERROR(
                                            INDEX(M:M,
                                                MATCH(
                                                    A1126&amp;B1126,AG:AG,
                                                    0)
                                            ),
                                            "Não encontrado")
                                    )</f>
        <v>36.615428700000002</v>
      </c>
      <c r="M1126" s="64">
        <f t="shared" si="629"/>
        <v>36.615428700000002</v>
      </c>
      <c r="N1126" s="64">
        <f>IF(
                        C1126="INSUMO",
                                        IFERROR(
                                            IF(
                                                INDEX(
                                                    Insumos!C:C,
                                                    MATCH(
                                                        A1126&amp;B1126,
                                                        Insumos!I:I,
                                                        0)
                                                )="Equipamento",
                                                INDEX(
                                                    Insumos!F:F,
                                                    MATCH(
                                                        A1126&amp;B1126,
                                                        Insumos!I:I,
                                                        0)
                                                ),
                                                0
                                            ),
                                            "Não encontrado"),
                                        IFERROR(
                                            INDEX(O:O,
                                                MATCH(
                                                    A1126&amp;B1126,AG:AG,
                                                    0)
                                            ),
                                            "Não encontrado")
                                    )</f>
        <v>0</v>
      </c>
      <c r="O1126" s="64">
        <f t="shared" si="630"/>
        <v>0</v>
      </c>
      <c r="P1126" s="64">
        <f>IF(
                        C1126="INSUMO",
                                        IFERROR(
                                            IF(
                                                INDEX(
                                                    Insumos!C:C,
                                                    MATCH(
                                                        A1126&amp;B1126,
                                                        Insumos!I:I,
                                                        0)
                                                )="Transporte",
                                                INDEX(
                                                    Insumos!F:F,
                                                    MATCH(
                                                        A1126&amp;B1126,
                                                        Insumos!I:I,
                                                        0)
                                                ),
                                                0
                                            ),
                                            "Não encontrado"),
                                        IFERROR(
                                            INDEX(Q:Q,
                                                MATCH(
                                                    A1126&amp;B1126,AG:AG,
                                                    0)
                                            ),
                                            "Não encontrado")
                                    )</f>
        <v>0</v>
      </c>
      <c r="Q1126" s="64">
        <f t="shared" si="631"/>
        <v>0</v>
      </c>
      <c r="R1126" s="64">
        <f>IF(
                        C1126="INSUMO",
                                        IFERROR(
                                            IF(
                                                INDEX(
                                                    Insumos!C:C,
                                                    MATCH(
                                                        A1126&amp;B1126,
                                                        Insumos!I:I,
                                                        0)
                                                )="Terceirizados",
                                                INDEX(
                                                    Insumos!F:F,
                                                    MATCH(
                                                        A1126&amp;B1126,
                                                        Insumos!I:I,
                                                        0)
                                                ),
                                                0
                                            ),
                                            "Não encontrado"),
                                        IFERROR(
                                            INDEX(S:S,
                                                MATCH(
                                                    A1126&amp;B1126,AG:AG,
                                                    0)
                                            ),
                                            "Não encontrado")
                                    )</f>
        <v>0</v>
      </c>
      <c r="S1126" s="64">
        <f t="shared" si="632"/>
        <v>0</v>
      </c>
      <c r="T1126" s="64">
        <f>IF(
                        C1126="INSUMO",
                                        IFERROR(
                                            IF(
                                                INDEX(
                                                    Insumos!C:C,
                                                    MATCH(
                                                        A1126&amp;B1126,
                                                        Insumos!I:I,
                                                        0)
                                                )="Comissionamento",
                                                INDEX(
                                                    Insumos!F:F,
                                                    MATCH(
                                                        A1126&amp;B1126,
                                                        Insumos!I:I,
                                                        0)
                                                ),
                                                0
                                            ),
                                            "Não encontrado"),
                                        IFERROR(
                                            INDEX(U:U,
                                                MATCH(
                                                    A1126&amp;B1126,AG:AG,
                                                    0)
                                            ),
                                            "Não encontrado")
                                    )</f>
        <v>0</v>
      </c>
      <c r="U1126" s="64">
        <f t="shared" si="633"/>
        <v>0</v>
      </c>
      <c r="V1126" s="64">
        <f>IF(
                        C1126="INSUMO",
                                        IFERROR(
                                            IF(
                                                INDEX(
                                                    Insumos!C:C,
                                                    MATCH(
                                                        A1126&amp;B1126,
                                                        Insumos!I:I,
                                                        0)
                                                )="Verba",
                                                INDEX(
                                                    Insumos!F:F,
                                                    MATCH(
                                                        A1126&amp;B1126,
                                                        Insumos!I:I,
                                                        0)
                                                ),
                                                0
                                            ),
                                            "Não encontrado"),
                                        IFERROR(
                                            INDEX(W:W,
                                                MATCH(
                                                    A1126&amp;B1126,AG:AG,
                                                    0)
                                            ),
                                            "Não encontrado")
                                    )</f>
        <v>0</v>
      </c>
      <c r="W1126" s="64">
        <f t="shared" si="634"/>
        <v>0</v>
      </c>
      <c r="X1126" s="64">
        <f>IF(
                        C1126="INSUMO",
                                        IFERROR(
                                            IF(
                                                INDEX(
                                                    Insumos!C:C,
                                                    MATCH(
                                                        A1126&amp;B1126,
                                                        Insumos!I:I,
                                                        0)
                                                )="Outro",
                                                INDEX(
                                                    Insumos!F:F,
                                                    MATCH(
                                                        A1126&amp;B1126,
                                                        Insumos!I:I,
                                                        0)
                                                ),
                                                0
                                            ),
                                            "Não encontrado"),
                                        IFERROR(
                                            INDEX(Y:Y,
                                                MATCH(
                                                    A1126&amp;B1126,AG:AG,
                                                    0)
                                            ),
                                            "Não encontrado")
                                    )</f>
        <v>3.7499999999999996</v>
      </c>
      <c r="Y1126" s="64">
        <f t="shared" si="635"/>
        <v>3.7499999999999996</v>
      </c>
      <c r="Z1126" s="64">
        <f>IF(
                            C1126="INSUMO",
                            IFERROR(
                                INDEX(
                                    Insumos!F:F,
                                    MATCH(
                                        A1126&amp;B1126,
                                        Insumos!I:I,
                                        0)
                                ),
                                "Não encontrado"),
                            IFERROR(
                                INDEX(AA:AA,
                                    MATCH(
                                        A1126&amp;B1126,AG:AG,
                                        0)
                                ),
                                "Não encontrado")
                        )</f>
        <v>40.365428700000002</v>
      </c>
      <c r="AA1126" s="64">
        <f t="shared" si="636"/>
        <v>40.365428700000002</v>
      </c>
      <c r="AB1126" s="65"/>
      <c r="AC1126" s="65"/>
      <c r="AD1126" s="62" t="s">
        <v>39</v>
      </c>
      <c r="AE1126" s="66"/>
      <c r="AF1126" s="66"/>
    </row>
    <row r="1127" spans="1:33" x14ac:dyDescent="0.25">
      <c r="A1127" s="137" t="s">
        <v>1040</v>
      </c>
      <c r="B1127" s="68" t="s">
        <v>38</v>
      </c>
      <c r="C1127" s="69" t="s">
        <v>86</v>
      </c>
      <c r="D1127" s="70" t="s">
        <v>40</v>
      </c>
      <c r="E1127" s="70" t="s">
        <v>1041</v>
      </c>
      <c r="F1127" s="71" t="s">
        <v>90</v>
      </c>
      <c r="G1127" s="71">
        <v>1</v>
      </c>
      <c r="H1127" s="72">
        <f>IF(
                        C1127="INSUMO",
                                        IFERROR(
                                            IF(
                                                INDEX(
                                                    Insumos!C:C,
                                                    MATCH(
                                                        A1127&amp;B1127,
                                                        Insumos!I:I,
                                                        0)
                                                )="Material",
                                                INDEX(
                                                    Insumos!F:F,
                                                    MATCH(
                                                        A1127&amp;B1127,
                                                        Insumos!I:I,
                                                        0)
                                                ),
                                                0
                                            ),
                                            "Não encontrado"),
                                        IFERROR(
                                            INDEX(I:I,
                                                MATCH(
                                                    A1127&amp;B1127,AG:AG,
                                                    0)
                                            ),
                                            "Não encontrado")
                                    )</f>
        <v>218.36639999999997</v>
      </c>
      <c r="I1127" s="72">
        <f t="shared" si="627"/>
        <v>218.36639999999997</v>
      </c>
      <c r="J1127" s="72">
        <f t="shared" si="628"/>
        <v>0</v>
      </c>
      <c r="K1127" s="72">
        <f t="shared" si="628"/>
        <v>0</v>
      </c>
      <c r="L1127" s="72">
        <f>IF(
                        C1127="INSUMO",
                                        IFERROR(
                                            IF(
                                                INDEX(
                                                    Insumos!C:C,
                                                    MATCH(
                                                        A1127&amp;B1127,
                                                        Insumos!I:I,
                                                        0)
                                                )="Mao_obra",
                                                INDEX(
                                                    Insumos!F:F,
                                                    MATCH(
                                                        A1127&amp;B1127,
                                                        Insumos!I:I,
                                                        0)
                                                ),
                                                0
                                            ),
                                            "Não encontrado"),
                                        IFERROR(
                                            INDEX(M:M,
                                                MATCH(
                                                    A1127&amp;B1127,AG:AG,
                                                    0)
                                            ),
                                            "Não encontrado")
                                    )</f>
        <v>0</v>
      </c>
      <c r="M1127" s="72">
        <f t="shared" si="629"/>
        <v>0</v>
      </c>
      <c r="N1127" s="72">
        <f>IF(
                        C1127="INSUMO",
                                        IFERROR(
                                            IF(
                                                INDEX(
                                                    Insumos!C:C,
                                                    MATCH(
                                                        A1127&amp;B1127,
                                                        Insumos!I:I,
                                                        0)
                                                )="Equipamento",
                                                INDEX(
                                                    Insumos!F:F,
                                                    MATCH(
                                                        A1127&amp;B1127,
                                                        Insumos!I:I,
                                                        0)
                                                ),
                                                0
                                            ),
                                            "Não encontrado"),
                                        IFERROR(
                                            INDEX(O:O,
                                                MATCH(
                                                    A1127&amp;B1127,AG:AG,
                                                    0)
                                            ),
                                            "Não encontrado")
                                    )</f>
        <v>0</v>
      </c>
      <c r="O1127" s="72">
        <f t="shared" si="630"/>
        <v>0</v>
      </c>
      <c r="P1127" s="72">
        <f>IF(
                        C1127="INSUMO",
                                        IFERROR(
                                            IF(
                                                INDEX(
                                                    Insumos!C:C,
                                                    MATCH(
                                                        A1127&amp;B1127,
                                                        Insumos!I:I,
                                                        0)
                                                )="Transporte",
                                                INDEX(
                                                    Insumos!F:F,
                                                    MATCH(
                                                        A1127&amp;B1127,
                                                        Insumos!I:I,
                                                        0)
                                                ),
                                                0
                                            ),
                                            "Não encontrado"),
                                        IFERROR(
                                            INDEX(Q:Q,
                                                MATCH(
                                                    A1127&amp;B1127,AG:AG,
                                                    0)
                                            ),
                                            "Não encontrado")
                                    )</f>
        <v>0</v>
      </c>
      <c r="Q1127" s="72">
        <f t="shared" si="631"/>
        <v>0</v>
      </c>
      <c r="R1127" s="72">
        <f>IF(
                        C1127="INSUMO",
                                        IFERROR(
                                            IF(
                                                INDEX(
                                                    Insumos!C:C,
                                                    MATCH(
                                                        A1127&amp;B1127,
                                                        Insumos!I:I,
                                                        0)
                                                )="Terceirizados",
                                                INDEX(
                                                    Insumos!F:F,
                                                    MATCH(
                                                        A1127&amp;B1127,
                                                        Insumos!I:I,
                                                        0)
                                                ),
                                                0
                                            ),
                                            "Não encontrado"),
                                        IFERROR(
                                            INDEX(S:S,
                                                MATCH(
                                                    A1127&amp;B1127,AG:AG,
                                                    0)
                                            ),
                                            "Não encontrado")
                                    )</f>
        <v>0</v>
      </c>
      <c r="S1127" s="72">
        <f t="shared" si="632"/>
        <v>0</v>
      </c>
      <c r="T1127" s="72">
        <f>IF(
                        C1127="INSUMO",
                                        IFERROR(
                                            IF(
                                                INDEX(
                                                    Insumos!C:C,
                                                    MATCH(
                                                        A1127&amp;B1127,
                                                        Insumos!I:I,
                                                        0)
                                                )="Comissionamento",
                                                INDEX(
                                                    Insumos!F:F,
                                                    MATCH(
                                                        A1127&amp;B1127,
                                                        Insumos!I:I,
                                                        0)
                                                ),
                                                0
                                            ),
                                            "Não encontrado"),
                                        IFERROR(
                                            INDEX(U:U,
                                                MATCH(
                                                    A1127&amp;B1127,AG:AG,
                                                    0)
                                            ),
                                            "Não encontrado")
                                    )</f>
        <v>0</v>
      </c>
      <c r="U1127" s="72">
        <f t="shared" si="633"/>
        <v>0</v>
      </c>
      <c r="V1127" s="72">
        <f>IF(
                        C1127="INSUMO",
                                        IFERROR(
                                            IF(
                                                INDEX(
                                                    Insumos!C:C,
                                                    MATCH(
                                                        A1127&amp;B1127,
                                                        Insumos!I:I,
                                                        0)
                                                )="Verba",
                                                INDEX(
                                                    Insumos!F:F,
                                                    MATCH(
                                                        A1127&amp;B1127,
                                                        Insumos!I:I,
                                                        0)
                                                ),
                                                0
                                            ),
                                            "Não encontrado"),
                                        IFERROR(
                                            INDEX(W:W,
                                                MATCH(
                                                    A1127&amp;B1127,AG:AG,
                                                    0)
                                            ),
                                            "Não encontrado")
                                    )</f>
        <v>0</v>
      </c>
      <c r="W1127" s="72">
        <f t="shared" si="634"/>
        <v>0</v>
      </c>
      <c r="X1127" s="72">
        <f>IF(
                        C1127="INSUMO",
                                        IFERROR(
                                            IF(
                                                INDEX(
                                                    Insumos!C:C,
                                                    MATCH(
                                                        A1127&amp;B1127,
                                                        Insumos!I:I,
                                                        0)
                                                )="Outro",
                                                INDEX(
                                                    Insumos!F:F,
                                                    MATCH(
                                                        A1127&amp;B1127,
                                                        Insumos!I:I,
                                                        0)
                                                ),
                                                0
                                            ),
                                            "Não encontrado"),
                                        IFERROR(
                                            INDEX(Y:Y,
                                                MATCH(
                                                    A1127&amp;B1127,AG:AG,
                                                    0)
                                            ),
                                            "Não encontrado")
                                    )</f>
        <v>0</v>
      </c>
      <c r="Y1127" s="72">
        <f t="shared" si="635"/>
        <v>0</v>
      </c>
      <c r="Z1127" s="72">
        <f>IF(
                            C1127="INSUMO",
                            IFERROR(
                                INDEX(
                                    Insumos!F:F,
                                    MATCH(
                                        A1127&amp;B1127,
                                        Insumos!I:I,
                                        0)
                                ),
                                "Não encontrado"),
                            IFERROR(
                                INDEX(AA:AA,
                                    MATCH(
                                        A1127&amp;B1127,AG:AG,
                                        0)
                                ),
                                "Não encontrado")
                        )</f>
        <v>218.36639999999997</v>
      </c>
      <c r="AA1127" s="72">
        <f t="shared" si="636"/>
        <v>218.36639999999997</v>
      </c>
      <c r="AB1127" s="73"/>
      <c r="AC1127" s="73"/>
      <c r="AD1127" s="70" t="s">
        <v>39</v>
      </c>
      <c r="AE1127" s="74"/>
      <c r="AF1127" s="74"/>
    </row>
    <row r="1128" spans="1:33" x14ac:dyDescent="0.25">
      <c r="A1128" s="138" t="s">
        <v>1042</v>
      </c>
      <c r="B1128" s="60" t="s">
        <v>38</v>
      </c>
      <c r="C1128" s="61" t="s">
        <v>86</v>
      </c>
      <c r="D1128" s="62" t="s">
        <v>40</v>
      </c>
      <c r="E1128" s="62" t="s">
        <v>1043</v>
      </c>
      <c r="F1128" s="63" t="s">
        <v>90</v>
      </c>
      <c r="G1128" s="63">
        <v>1</v>
      </c>
      <c r="H1128" s="64">
        <f>IF(
                        C1128="INSUMO",
                                        IFERROR(
                                            IF(
                                                INDEX(
                                                    Insumos!C:C,
                                                    MATCH(
                                                        A1128&amp;B1128,
                                                        Insumos!I:I,
                                                        0)
                                                )="Material",
                                                INDEX(
                                                    Insumos!F:F,
                                                    MATCH(
                                                        A1128&amp;B1128,
                                                        Insumos!I:I,
                                                        0)
                                                ),
                                                0
                                            ),
                                            "Não encontrado"),
                                        IFERROR(
                                            INDEX(I:I,
                                                MATCH(
                                                    A1128&amp;B1128,AG:AG,
                                                    0)
                                            ),
                                            "Não encontrado")
                                    )</f>
        <v>0</v>
      </c>
      <c r="I1128" s="64">
        <f t="shared" si="627"/>
        <v>0</v>
      </c>
      <c r="J1128" s="64">
        <f t="shared" si="628"/>
        <v>53.093751865000002</v>
      </c>
      <c r="K1128" s="64">
        <f t="shared" si="628"/>
        <v>53.093751865000002</v>
      </c>
      <c r="L1128" s="64">
        <f>IF(
                        C1128="INSUMO",
                                        IFERROR(
                                            IF(
                                                INDEX(
                                                    Insumos!C:C,
                                                    MATCH(
                                                        A1128&amp;B1128,
                                                        Insumos!I:I,
                                                        0)
                                                )="Mao_obra",
                                                INDEX(
                                                    Insumos!F:F,
                                                    MATCH(
                                                        A1128&amp;B1128,
                                                        Insumos!I:I,
                                                        0)
                                                ),
                                                0
                                            ),
                                            "Não encontrado"),
                                        IFERROR(
                                            INDEX(M:M,
                                                MATCH(
                                                    A1128&amp;B1128,AG:AG,
                                                    0)
                                            ),
                                            "Não encontrado")
                                    )</f>
        <v>0</v>
      </c>
      <c r="M1128" s="64">
        <f t="shared" si="629"/>
        <v>0</v>
      </c>
      <c r="N1128" s="64">
        <f>IF(
                        C1128="INSUMO",
                                        IFERROR(
                                            IF(
                                                INDEX(
                                                    Insumos!C:C,
                                                    MATCH(
                                                        A1128&amp;B1128,
                                                        Insumos!I:I,
                                                        0)
                                                )="Equipamento",
                                                INDEX(
                                                    Insumos!F:F,
                                                    MATCH(
                                                        A1128&amp;B1128,
                                                        Insumos!I:I,
                                                        0)
                                                ),
                                                0
                                            ),
                                            "Não encontrado"),
                                        IFERROR(
                                            INDEX(O:O,
                                                MATCH(
                                                    A1128&amp;B1128,AG:AG,
                                                    0)
                                            ),
                                            "Não encontrado")
                                    )</f>
        <v>53.093751865000002</v>
      </c>
      <c r="O1128" s="64">
        <f t="shared" si="630"/>
        <v>53.093751865000002</v>
      </c>
      <c r="P1128" s="64">
        <f>IF(
                        C1128="INSUMO",
                                        IFERROR(
                                            IF(
                                                INDEX(
                                                    Insumos!C:C,
                                                    MATCH(
                                                        A1128&amp;B1128,
                                                        Insumos!I:I,
                                                        0)
                                                )="Transporte",
                                                INDEX(
                                                    Insumos!F:F,
                                                    MATCH(
                                                        A1128&amp;B1128,
                                                        Insumos!I:I,
                                                        0)
                                                ),
                                                0
                                            ),
                                            "Não encontrado"),
                                        IFERROR(
                                            INDEX(Q:Q,
                                                MATCH(
                                                    A1128&amp;B1128,AG:AG,
                                                    0)
                                            ),
                                            "Não encontrado")
                                    )</f>
        <v>0</v>
      </c>
      <c r="Q1128" s="64">
        <f t="shared" si="631"/>
        <v>0</v>
      </c>
      <c r="R1128" s="64">
        <f>IF(
                        C1128="INSUMO",
                                        IFERROR(
                                            IF(
                                                INDEX(
                                                    Insumos!C:C,
                                                    MATCH(
                                                        A1128&amp;B1128,
                                                        Insumos!I:I,
                                                        0)
                                                )="Terceirizados",
                                                INDEX(
                                                    Insumos!F:F,
                                                    MATCH(
                                                        A1128&amp;B1128,
                                                        Insumos!I:I,
                                                        0)
                                                ),
                                                0
                                            ),
                                            "Não encontrado"),
                                        IFERROR(
                                            INDEX(S:S,
                                                MATCH(
                                                    A1128&amp;B1128,AG:AG,
                                                    0)
                                            ),
                                            "Não encontrado")
                                    )</f>
        <v>0</v>
      </c>
      <c r="S1128" s="64">
        <f t="shared" si="632"/>
        <v>0</v>
      </c>
      <c r="T1128" s="64">
        <f>IF(
                        C1128="INSUMO",
                                        IFERROR(
                                            IF(
                                                INDEX(
                                                    Insumos!C:C,
                                                    MATCH(
                                                        A1128&amp;B1128,
                                                        Insumos!I:I,
                                                        0)
                                                )="Comissionamento",
                                                INDEX(
                                                    Insumos!F:F,
                                                    MATCH(
                                                        A1128&amp;B1128,
                                                        Insumos!I:I,
                                                        0)
                                                ),
                                                0
                                            ),
                                            "Não encontrado"),
                                        IFERROR(
                                            INDEX(U:U,
                                                MATCH(
                                                    A1128&amp;B1128,AG:AG,
                                                    0)
                                            ),
                                            "Não encontrado")
                                    )</f>
        <v>0</v>
      </c>
      <c r="U1128" s="64">
        <f t="shared" si="633"/>
        <v>0</v>
      </c>
      <c r="V1128" s="64">
        <f>IF(
                        C1128="INSUMO",
                                        IFERROR(
                                            IF(
                                                INDEX(
                                                    Insumos!C:C,
                                                    MATCH(
                                                        A1128&amp;B1128,
                                                        Insumos!I:I,
                                                        0)
                                                )="Verba",
                                                INDEX(
                                                    Insumos!F:F,
                                                    MATCH(
                                                        A1128&amp;B1128,
                                                        Insumos!I:I,
                                                        0)
                                                ),
                                                0
                                            ),
                                            "Não encontrado"),
                                        IFERROR(
                                            INDEX(W:W,
                                                MATCH(
                                                    A1128&amp;B1128,AG:AG,
                                                    0)
                                            ),
                                            "Não encontrado")
                                    )</f>
        <v>0</v>
      </c>
      <c r="W1128" s="64">
        <f t="shared" si="634"/>
        <v>0</v>
      </c>
      <c r="X1128" s="64">
        <f>IF(
                        C1128="INSUMO",
                                        IFERROR(
                                            IF(
                                                INDEX(
                                                    Insumos!C:C,
                                                    MATCH(
                                                        A1128&amp;B1128,
                                                        Insumos!I:I,
                                                        0)
                                                )="Outro",
                                                INDEX(
                                                    Insumos!F:F,
                                                    MATCH(
                                                        A1128&amp;B1128,
                                                        Insumos!I:I,
                                                        0)
                                                ),
                                                0
                                            ),
                                            "Não encontrado"),
                                        IFERROR(
                                            INDEX(Y:Y,
                                                MATCH(
                                                    A1128&amp;B1128,AG:AG,
                                                    0)
                                            ),
                                            "Não encontrado")
                                    )</f>
        <v>0</v>
      </c>
      <c r="Y1128" s="64">
        <f t="shared" si="635"/>
        <v>0</v>
      </c>
      <c r="Z1128" s="64">
        <f>IF(
                            C1128="INSUMO",
                            IFERROR(
                                INDEX(
                                    Insumos!F:F,
                                    MATCH(
                                        A1128&amp;B1128,
                                        Insumos!I:I,
                                        0)
                                ),
                                "Não encontrado"),
                            IFERROR(
                                INDEX(AA:AA,
                                    MATCH(
                                        A1128&amp;B1128,AG:AG,
                                        0)
                                ),
                                "Não encontrado")
                        )</f>
        <v>53.093751865000002</v>
      </c>
      <c r="AA1128" s="64">
        <f t="shared" si="636"/>
        <v>53.093751865000002</v>
      </c>
      <c r="AB1128" s="65"/>
      <c r="AC1128" s="65"/>
      <c r="AD1128" s="62" t="s">
        <v>39</v>
      </c>
      <c r="AE1128" s="66"/>
      <c r="AF1128" s="66"/>
    </row>
    <row r="1129" spans="1:33" x14ac:dyDescent="0.25">
      <c r="A1129" s="136" t="s">
        <v>1026</v>
      </c>
      <c r="B1129" s="51" t="s">
        <v>38</v>
      </c>
      <c r="C1129" s="52" t="s">
        <v>39</v>
      </c>
      <c r="D1129" s="53" t="s">
        <v>40</v>
      </c>
      <c r="E1129" s="53" t="s">
        <v>1027</v>
      </c>
      <c r="F1129" s="54" t="s">
        <v>90</v>
      </c>
      <c r="G1129" s="55"/>
      <c r="H1129" s="56"/>
      <c r="I1129" s="56">
        <f>SUM(I1130:I1130)</f>
        <v>6.7671000000000001</v>
      </c>
      <c r="J1129" s="56"/>
      <c r="K1129" s="56">
        <f>SUM(K1130:K1130)</f>
        <v>0</v>
      </c>
      <c r="L1129" s="56"/>
      <c r="M1129" s="56">
        <f>SUM(M1130:M1130)</f>
        <v>0</v>
      </c>
      <c r="N1129" s="56"/>
      <c r="O1129" s="56">
        <f>SUM(O1130:O1130)</f>
        <v>0</v>
      </c>
      <c r="P1129" s="56"/>
      <c r="Q1129" s="56">
        <f>SUM(Q1130:Q1130)</f>
        <v>0</v>
      </c>
      <c r="R1129" s="56"/>
      <c r="S1129" s="56">
        <f>SUM(S1130:S1130)</f>
        <v>0</v>
      </c>
      <c r="T1129" s="56"/>
      <c r="U1129" s="56">
        <f>SUM(U1130:U1130)</f>
        <v>0</v>
      </c>
      <c r="V1129" s="56"/>
      <c r="W1129" s="56">
        <f>SUM(W1130:W1130)</f>
        <v>0</v>
      </c>
      <c r="X1129" s="56"/>
      <c r="Y1129" s="56">
        <f>SUM(Y1130:Y1130)</f>
        <v>0</v>
      </c>
      <c r="Z1129" s="56"/>
      <c r="AA1129" s="56">
        <f>SUM(AA1130:AA1130)</f>
        <v>6.7671000000000001</v>
      </c>
      <c r="AB1129" s="57" t="s">
        <v>39</v>
      </c>
      <c r="AC1129" s="57"/>
      <c r="AD1129" s="53" t="s">
        <v>39</v>
      </c>
      <c r="AE1129" s="58" t="s">
        <v>39</v>
      </c>
      <c r="AF1129" s="58" t="s">
        <v>845</v>
      </c>
      <c r="AG1129" t="str">
        <f>A1129&amp;B1129&amp;C1129</f>
        <v>91532SINAPI</v>
      </c>
    </row>
    <row r="1130" spans="1:33" x14ac:dyDescent="0.25">
      <c r="A1130" s="137" t="s">
        <v>1044</v>
      </c>
      <c r="B1130" s="68" t="s">
        <v>38</v>
      </c>
      <c r="C1130" s="69" t="s">
        <v>45</v>
      </c>
      <c r="D1130" s="70" t="s">
        <v>40</v>
      </c>
      <c r="E1130" s="70" t="s">
        <v>1045</v>
      </c>
      <c r="F1130" s="71" t="s">
        <v>132</v>
      </c>
      <c r="G1130" s="71">
        <v>1.03</v>
      </c>
      <c r="H1130" s="72">
        <f>IF(
                        C1130="INSUMO",
                                        IFERROR(
                                            IF(
                                                INDEX(
                                                    Insumos!C:C,
                                                    MATCH(
                                                        A1130&amp;B1130,
                                                        Insumos!I:I,
                                                        0)
                                                )="Material",
                                                INDEX(
                                                    Insumos!F:F,
                                                    MATCH(
                                                        A1130&amp;B1130,
                                                        Insumos!I:I,
                                                        0)
                                                ),
                                                0
                                            ),
                                            "Não encontrado"),
                                        IFERROR(
                                            INDEX(I:I,
                                                MATCH(
                                                    A1130&amp;B1130,AG:AG,
                                                    0)
                                            ),
                                            "Não encontrado")
                                    )</f>
        <v>6.57</v>
      </c>
      <c r="I1130" s="72">
        <f>H1130*G1130/1</f>
        <v>6.7671000000000001</v>
      </c>
      <c r="J1130" s="72">
        <f>T1130 + N1130 + L1130 + X1130 + R1130 + P1130 + V1130</f>
        <v>0</v>
      </c>
      <c r="K1130" s="72">
        <f>U1130 + O1130 + M1130 + Y1130 + S1130 + Q1130 + W1130</f>
        <v>0</v>
      </c>
      <c r="L1130" s="72">
        <f>IF(
                        C1130="INSUMO",
                                        IFERROR(
                                            IF(
                                                INDEX(
                                                    Insumos!C:C,
                                                    MATCH(
                                                        A1130&amp;B1130,
                                                        Insumos!I:I,
                                                        0)
                                                )="Mao_obra",
                                                INDEX(
                                                    Insumos!F:F,
                                                    MATCH(
                                                        A1130&amp;B1130,
                                                        Insumos!I:I,
                                                        0)
                                                ),
                                                0
                                            ),
                                            "Não encontrado"),
                                        IFERROR(
                                            INDEX(M:M,
                                                MATCH(
                                                    A1130&amp;B1130,AG:AG,
                                                    0)
                                            ),
                                            "Não encontrado")
                                    )</f>
        <v>0</v>
      </c>
      <c r="M1130" s="72">
        <f>L1130*G1130/1</f>
        <v>0</v>
      </c>
      <c r="N1130" s="72">
        <f>IF(
                        C1130="INSUMO",
                                        IFERROR(
                                            IF(
                                                INDEX(
                                                    Insumos!C:C,
                                                    MATCH(
                                                        A1130&amp;B1130,
                                                        Insumos!I:I,
                                                        0)
                                                )="Equipamento",
                                                INDEX(
                                                    Insumos!F:F,
                                                    MATCH(
                                                        A1130&amp;B1130,
                                                        Insumos!I:I,
                                                        0)
                                                ),
                                                0
                                            ),
                                            "Não encontrado"),
                                        IFERROR(
                                            INDEX(O:O,
                                                MATCH(
                                                    A1130&amp;B1130,AG:AG,
                                                    0)
                                            ),
                                            "Não encontrado")
                                    )</f>
        <v>0</v>
      </c>
      <c r="O1130" s="72">
        <f>N1130*G1130/1</f>
        <v>0</v>
      </c>
      <c r="P1130" s="72">
        <f>IF(
                        C1130="INSUMO",
                                        IFERROR(
                                            IF(
                                                INDEX(
                                                    Insumos!C:C,
                                                    MATCH(
                                                        A1130&amp;B1130,
                                                        Insumos!I:I,
                                                        0)
                                                )="Transporte",
                                                INDEX(
                                                    Insumos!F:F,
                                                    MATCH(
                                                        A1130&amp;B1130,
                                                        Insumos!I:I,
                                                        0)
                                                ),
                                                0
                                            ),
                                            "Não encontrado"),
                                        IFERROR(
                                            INDEX(Q:Q,
                                                MATCH(
                                                    A1130&amp;B1130,AG:AG,
                                                    0)
                                            ),
                                            "Não encontrado")
                                    )</f>
        <v>0</v>
      </c>
      <c r="Q1130" s="72">
        <f>P1130*G1130/1</f>
        <v>0</v>
      </c>
      <c r="R1130" s="72">
        <f>IF(
                        C1130="INSUMO",
                                        IFERROR(
                                            IF(
                                                INDEX(
                                                    Insumos!C:C,
                                                    MATCH(
                                                        A1130&amp;B1130,
                                                        Insumos!I:I,
                                                        0)
                                                )="Terceirizados",
                                                INDEX(
                                                    Insumos!F:F,
                                                    MATCH(
                                                        A1130&amp;B1130,
                                                        Insumos!I:I,
                                                        0)
                                                ),
                                                0
                                            ),
                                            "Não encontrado"),
                                        IFERROR(
                                            INDEX(S:S,
                                                MATCH(
                                                    A1130&amp;B1130,AG:AG,
                                                    0)
                                            ),
                                            "Não encontrado")
                                    )</f>
        <v>0</v>
      </c>
      <c r="S1130" s="72">
        <f>R1130*G1130/1</f>
        <v>0</v>
      </c>
      <c r="T1130" s="72">
        <f>IF(
                        C1130="INSUMO",
                                        IFERROR(
                                            IF(
                                                INDEX(
                                                    Insumos!C:C,
                                                    MATCH(
                                                        A1130&amp;B1130,
                                                        Insumos!I:I,
                                                        0)
                                                )="Comissionamento",
                                                INDEX(
                                                    Insumos!F:F,
                                                    MATCH(
                                                        A1130&amp;B1130,
                                                        Insumos!I:I,
                                                        0)
                                                ),
                                                0
                                            ),
                                            "Não encontrado"),
                                        IFERROR(
                                            INDEX(U:U,
                                                MATCH(
                                                    A1130&amp;B1130,AG:AG,
                                                    0)
                                            ),
                                            "Não encontrado")
                                    )</f>
        <v>0</v>
      </c>
      <c r="U1130" s="72">
        <f>T1130*G1130/1</f>
        <v>0</v>
      </c>
      <c r="V1130" s="72">
        <f>IF(
                        C1130="INSUMO",
                                        IFERROR(
                                            IF(
                                                INDEX(
                                                    Insumos!C:C,
                                                    MATCH(
                                                        A1130&amp;B1130,
                                                        Insumos!I:I,
                                                        0)
                                                )="Verba",
                                                INDEX(
                                                    Insumos!F:F,
                                                    MATCH(
                                                        A1130&amp;B1130,
                                                        Insumos!I:I,
                                                        0)
                                                ),
                                                0
                                            ),
                                            "Não encontrado"),
                                        IFERROR(
                                            INDEX(W:W,
                                                MATCH(
                                                    A1130&amp;B1130,AG:AG,
                                                    0)
                                            ),
                                            "Não encontrado")
                                    )</f>
        <v>0</v>
      </c>
      <c r="W1130" s="72">
        <f>V1130*G1130/1</f>
        <v>0</v>
      </c>
      <c r="X1130" s="72">
        <f>IF(
                        C1130="INSUMO",
                                        IFERROR(
                                            IF(
                                                INDEX(
                                                    Insumos!C:C,
                                                    MATCH(
                                                        A1130&amp;B1130,
                                                        Insumos!I:I,
                                                        0)
                                                )="Outro",
                                                INDEX(
                                                    Insumos!F:F,
                                                    MATCH(
                                                        A1130&amp;B1130,
                                                        Insumos!I:I,
                                                        0)
                                                ),
                                                0
                                            ),
                                            "Não encontrado"),
                                        IFERROR(
                                            INDEX(Y:Y,
                                                MATCH(
                                                    A1130&amp;B1130,AG:AG,
                                                    0)
                                            ),
                                            "Não encontrado")
                                    )</f>
        <v>0</v>
      </c>
      <c r="Y1130" s="72">
        <f>X1130*G1130/1</f>
        <v>0</v>
      </c>
      <c r="Z1130" s="72">
        <f>IF(
                            C1130="INSUMO",
                            IFERROR(
                                INDEX(
                                    Insumos!F:F,
                                    MATCH(
                                        A1130&amp;B1130,
                                        Insumos!I:I,
                                        0)
                                ),
                                "Não encontrado"),
                            IFERROR(
                                INDEX(AA:AA,
                                    MATCH(
                                        A1130&amp;B1130,AG:AG,
                                        0)
                                ),
                                "Não encontrado")
                        )</f>
        <v>6.57</v>
      </c>
      <c r="AA1130" s="72">
        <f>G1130*Z1130</f>
        <v>6.7671000000000001</v>
      </c>
      <c r="AB1130" s="73"/>
      <c r="AC1130" s="73"/>
      <c r="AD1130" s="70" t="s">
        <v>39</v>
      </c>
      <c r="AE1130" s="74"/>
      <c r="AF1130" s="74"/>
    </row>
    <row r="1131" spans="1:33" x14ac:dyDescent="0.25">
      <c r="A1131" s="136" t="s">
        <v>1028</v>
      </c>
      <c r="B1131" s="51" t="s">
        <v>38</v>
      </c>
      <c r="C1131" s="52" t="s">
        <v>39</v>
      </c>
      <c r="D1131" s="53" t="s">
        <v>40</v>
      </c>
      <c r="E1131" s="53" t="s">
        <v>1029</v>
      </c>
      <c r="F1131" s="54" t="s">
        <v>90</v>
      </c>
      <c r="G1131" s="55"/>
      <c r="H1131" s="56"/>
      <c r="I1131" s="56">
        <f>SUM(I1132:I1132)</f>
        <v>0</v>
      </c>
      <c r="J1131" s="56"/>
      <c r="K1131" s="56">
        <f>SUM(K1132:K1132)</f>
        <v>0.76616489099999996</v>
      </c>
      <c r="L1131" s="56"/>
      <c r="M1131" s="56">
        <f>SUM(M1132:M1132)</f>
        <v>0</v>
      </c>
      <c r="N1131" s="56"/>
      <c r="O1131" s="56">
        <f>SUM(O1132:O1132)</f>
        <v>0.76616489099999996</v>
      </c>
      <c r="P1131" s="56"/>
      <c r="Q1131" s="56">
        <f>SUM(Q1132:Q1132)</f>
        <v>0</v>
      </c>
      <c r="R1131" s="56"/>
      <c r="S1131" s="56">
        <f>SUM(S1132:S1132)</f>
        <v>0</v>
      </c>
      <c r="T1131" s="56"/>
      <c r="U1131" s="56">
        <f>SUM(U1132:U1132)</f>
        <v>0</v>
      </c>
      <c r="V1131" s="56"/>
      <c r="W1131" s="56">
        <f>SUM(W1132:W1132)</f>
        <v>0</v>
      </c>
      <c r="X1131" s="56"/>
      <c r="Y1131" s="56">
        <f>SUM(Y1132:Y1132)</f>
        <v>0</v>
      </c>
      <c r="Z1131" s="56"/>
      <c r="AA1131" s="56">
        <f>SUM(AA1132:AA1132)</f>
        <v>0.76616489099999996</v>
      </c>
      <c r="AB1131" s="57" t="s">
        <v>39</v>
      </c>
      <c r="AC1131" s="57"/>
      <c r="AD1131" s="53" t="s">
        <v>39</v>
      </c>
      <c r="AE1131" s="58" t="s">
        <v>39</v>
      </c>
      <c r="AF1131" s="58" t="s">
        <v>845</v>
      </c>
      <c r="AG1131" t="str">
        <f>A1131&amp;B1131&amp;C1131</f>
        <v>91531SINAPI</v>
      </c>
    </row>
    <row r="1132" spans="1:33" x14ac:dyDescent="0.25">
      <c r="A1132" s="137" t="s">
        <v>1046</v>
      </c>
      <c r="B1132" s="68" t="s">
        <v>38</v>
      </c>
      <c r="C1132" s="69" t="s">
        <v>45</v>
      </c>
      <c r="D1132" s="70" t="s">
        <v>40</v>
      </c>
      <c r="E1132" s="70" t="s">
        <v>1047</v>
      </c>
      <c r="F1132" s="71" t="s">
        <v>78</v>
      </c>
      <c r="G1132" s="71">
        <v>6.6699999999999995E-5</v>
      </c>
      <c r="H1132" s="72">
        <f>IF(
                        C1132="INSUMO",
                                        IFERROR(
                                            IF(
                                                INDEX(
                                                    Insumos!C:C,
                                                    MATCH(
                                                        A1132&amp;B1132,
                                                        Insumos!I:I,
                                                        0)
                                                )="Material",
                                                INDEX(
                                                    Insumos!F:F,
                                                    MATCH(
                                                        A1132&amp;B1132,
                                                        Insumos!I:I,
                                                        0)
                                                ),
                                                0
                                            ),
                                            "Não encontrado"),
                                        IFERROR(
                                            INDEX(I:I,
                                                MATCH(
                                                    A1132&amp;B1132,AG:AG,
                                                    0)
                                            ),
                                            "Não encontrado")
                                    )</f>
        <v>0</v>
      </c>
      <c r="I1132" s="72">
        <f>H1132*G1132/1</f>
        <v>0</v>
      </c>
      <c r="J1132" s="72">
        <f>T1132 + N1132 + L1132 + X1132 + R1132 + P1132 + V1132</f>
        <v>11486.73</v>
      </c>
      <c r="K1132" s="72">
        <f>U1132 + O1132 + M1132 + Y1132 + S1132 + Q1132 + W1132</f>
        <v>0.76616489099999996</v>
      </c>
      <c r="L1132" s="72">
        <f>IF(
                        C1132="INSUMO",
                                        IFERROR(
                                            IF(
                                                INDEX(
                                                    Insumos!C:C,
                                                    MATCH(
                                                        A1132&amp;B1132,
                                                        Insumos!I:I,
                                                        0)
                                                )="Mao_obra",
                                                INDEX(
                                                    Insumos!F:F,
                                                    MATCH(
                                                        A1132&amp;B1132,
                                                        Insumos!I:I,
                                                        0)
                                                ),
                                                0
                                            ),
                                            "Não encontrado"),
                                        IFERROR(
                                            INDEX(M:M,
                                                MATCH(
                                                    A1132&amp;B1132,AG:AG,
                                                    0)
                                            ),
                                            "Não encontrado")
                                    )</f>
        <v>0</v>
      </c>
      <c r="M1132" s="72">
        <f>L1132*G1132/1</f>
        <v>0</v>
      </c>
      <c r="N1132" s="72">
        <f>IF(
                        C1132="INSUMO",
                                        IFERROR(
                                            IF(
                                                INDEX(
                                                    Insumos!C:C,
                                                    MATCH(
                                                        A1132&amp;B1132,
                                                        Insumos!I:I,
                                                        0)
                                                )="Equipamento",
                                                INDEX(
                                                    Insumos!F:F,
                                                    MATCH(
                                                        A1132&amp;B1132,
                                                        Insumos!I:I,
                                                        0)
                                                ),
                                                0
                                            ),
                                            "Não encontrado"),
                                        IFERROR(
                                            INDEX(O:O,
                                                MATCH(
                                                    A1132&amp;B1132,AG:AG,
                                                    0)
                                            ),
                                            "Não encontrado")
                                    )</f>
        <v>11486.73</v>
      </c>
      <c r="O1132" s="72">
        <f>N1132*G1132/1</f>
        <v>0.76616489099999996</v>
      </c>
      <c r="P1132" s="72">
        <f>IF(
                        C1132="INSUMO",
                                        IFERROR(
                                            IF(
                                                INDEX(
                                                    Insumos!C:C,
                                                    MATCH(
                                                        A1132&amp;B1132,
                                                        Insumos!I:I,
                                                        0)
                                                )="Transporte",
                                                INDEX(
                                                    Insumos!F:F,
                                                    MATCH(
                                                        A1132&amp;B1132,
                                                        Insumos!I:I,
                                                        0)
                                                ),
                                                0
                                            ),
                                            "Não encontrado"),
                                        IFERROR(
                                            INDEX(Q:Q,
                                                MATCH(
                                                    A1132&amp;B1132,AG:AG,
                                                    0)
                                            ),
                                            "Não encontrado")
                                    )</f>
        <v>0</v>
      </c>
      <c r="Q1132" s="72">
        <f>P1132*G1132/1</f>
        <v>0</v>
      </c>
      <c r="R1132" s="72">
        <f>IF(
                        C1132="INSUMO",
                                        IFERROR(
                                            IF(
                                                INDEX(
                                                    Insumos!C:C,
                                                    MATCH(
                                                        A1132&amp;B1132,
                                                        Insumos!I:I,
                                                        0)
                                                )="Terceirizados",
                                                INDEX(
                                                    Insumos!F:F,
                                                    MATCH(
                                                        A1132&amp;B1132,
                                                        Insumos!I:I,
                                                        0)
                                                ),
                                                0
                                            ),
                                            "Não encontrado"),
                                        IFERROR(
                                            INDEX(S:S,
                                                MATCH(
                                                    A1132&amp;B1132,AG:AG,
                                                    0)
                                            ),
                                            "Não encontrado")
                                    )</f>
        <v>0</v>
      </c>
      <c r="S1132" s="72">
        <f>R1132*G1132/1</f>
        <v>0</v>
      </c>
      <c r="T1132" s="72">
        <f>IF(
                        C1132="INSUMO",
                                        IFERROR(
                                            IF(
                                                INDEX(
                                                    Insumos!C:C,
                                                    MATCH(
                                                        A1132&amp;B1132,
                                                        Insumos!I:I,
                                                        0)
                                                )="Comissionamento",
                                                INDEX(
                                                    Insumos!F:F,
                                                    MATCH(
                                                        A1132&amp;B1132,
                                                        Insumos!I:I,
                                                        0)
                                                ),
                                                0
                                            ),
                                            "Não encontrado"),
                                        IFERROR(
                                            INDEX(U:U,
                                                MATCH(
                                                    A1132&amp;B1132,AG:AG,
                                                    0)
                                            ),
                                            "Não encontrado")
                                    )</f>
        <v>0</v>
      </c>
      <c r="U1132" s="72">
        <f>T1132*G1132/1</f>
        <v>0</v>
      </c>
      <c r="V1132" s="72">
        <f>IF(
                        C1132="INSUMO",
                                        IFERROR(
                                            IF(
                                                INDEX(
                                                    Insumos!C:C,
                                                    MATCH(
                                                        A1132&amp;B1132,
                                                        Insumos!I:I,
                                                        0)
                                                )="Verba",
                                                INDEX(
                                                    Insumos!F:F,
                                                    MATCH(
                                                        A1132&amp;B1132,
                                                        Insumos!I:I,
                                                        0)
                                                ),
                                                0
                                            ),
                                            "Não encontrado"),
                                        IFERROR(
                                            INDEX(W:W,
                                                MATCH(
                                                    A1132&amp;B1132,AG:AG,
                                                    0)
                                            ),
                                            "Não encontrado")
                                    )</f>
        <v>0</v>
      </c>
      <c r="W1132" s="72">
        <f>V1132*G1132/1</f>
        <v>0</v>
      </c>
      <c r="X1132" s="72">
        <f>IF(
                        C1132="INSUMO",
                                        IFERROR(
                                            IF(
                                                INDEX(
                                                    Insumos!C:C,
                                                    MATCH(
                                                        A1132&amp;B1132,
                                                        Insumos!I:I,
                                                        0)
                                                )="Outro",
                                                INDEX(
                                                    Insumos!F:F,
                                                    MATCH(
                                                        A1132&amp;B1132,
                                                        Insumos!I:I,
                                                        0)
                                                ),
                                                0
                                            ),
                                            "Não encontrado"),
                                        IFERROR(
                                            INDEX(Y:Y,
                                                MATCH(
                                                    A1132&amp;B1132,AG:AG,
                                                    0)
                                            ),
                                            "Não encontrado")
                                    )</f>
        <v>0</v>
      </c>
      <c r="Y1132" s="72">
        <f>X1132*G1132/1</f>
        <v>0</v>
      </c>
      <c r="Z1132" s="72">
        <f>IF(
                            C1132="INSUMO",
                            IFERROR(
                                INDEX(
                                    Insumos!F:F,
                                    MATCH(
                                        A1132&amp;B1132,
                                        Insumos!I:I,
                                        0)
                                ),
                                "Não encontrado"),
                            IFERROR(
                                INDEX(AA:AA,
                                    MATCH(
                                        A1132&amp;B1132,AG:AG,
                                        0)
                                ),
                                "Não encontrado")
                        )</f>
        <v>11486.73</v>
      </c>
      <c r="AA1132" s="72">
        <f>G1132*Z1132</f>
        <v>0.76616489099999996</v>
      </c>
      <c r="AB1132" s="73"/>
      <c r="AC1132" s="73"/>
      <c r="AD1132" s="70" t="s">
        <v>39</v>
      </c>
      <c r="AE1132" s="74"/>
      <c r="AF1132" s="74"/>
    </row>
    <row r="1133" spans="1:33" x14ac:dyDescent="0.25">
      <c r="A1133" s="136" t="s">
        <v>1030</v>
      </c>
      <c r="B1133" s="51" t="s">
        <v>38</v>
      </c>
      <c r="C1133" s="52" t="s">
        <v>39</v>
      </c>
      <c r="D1133" s="53" t="s">
        <v>40</v>
      </c>
      <c r="E1133" s="53" t="s">
        <v>1031</v>
      </c>
      <c r="F1133" s="54" t="s">
        <v>90</v>
      </c>
      <c r="G1133" s="55"/>
      <c r="H1133" s="56"/>
      <c r="I1133" s="56">
        <f>SUM(I1134:I1134)</f>
        <v>0</v>
      </c>
      <c r="J1133" s="56"/>
      <c r="K1133" s="56">
        <f>SUM(K1134:K1134)</f>
        <v>0.164260239</v>
      </c>
      <c r="L1133" s="56"/>
      <c r="M1133" s="56">
        <f>SUM(M1134:M1134)</f>
        <v>0</v>
      </c>
      <c r="N1133" s="56"/>
      <c r="O1133" s="56">
        <f>SUM(O1134:O1134)</f>
        <v>0.164260239</v>
      </c>
      <c r="P1133" s="56"/>
      <c r="Q1133" s="56">
        <f>SUM(Q1134:Q1134)</f>
        <v>0</v>
      </c>
      <c r="R1133" s="56"/>
      <c r="S1133" s="56">
        <f>SUM(S1134:S1134)</f>
        <v>0</v>
      </c>
      <c r="T1133" s="56"/>
      <c r="U1133" s="56">
        <f>SUM(U1134:U1134)</f>
        <v>0</v>
      </c>
      <c r="V1133" s="56"/>
      <c r="W1133" s="56">
        <f>SUM(W1134:W1134)</f>
        <v>0</v>
      </c>
      <c r="X1133" s="56"/>
      <c r="Y1133" s="56">
        <f>SUM(Y1134:Y1134)</f>
        <v>0</v>
      </c>
      <c r="Z1133" s="56"/>
      <c r="AA1133" s="56">
        <f>SUM(AA1134:AA1134)</f>
        <v>0.164260239</v>
      </c>
      <c r="AB1133" s="57" t="s">
        <v>39</v>
      </c>
      <c r="AC1133" s="57"/>
      <c r="AD1133" s="53" t="s">
        <v>39</v>
      </c>
      <c r="AE1133" s="58" t="s">
        <v>39</v>
      </c>
      <c r="AF1133" s="58" t="s">
        <v>845</v>
      </c>
      <c r="AG1133" t="str">
        <f>A1133&amp;B1133&amp;C1133</f>
        <v>91530SINAPI</v>
      </c>
    </row>
    <row r="1134" spans="1:33" x14ac:dyDescent="0.25">
      <c r="A1134" s="137" t="s">
        <v>1046</v>
      </c>
      <c r="B1134" s="68" t="s">
        <v>38</v>
      </c>
      <c r="C1134" s="69" t="s">
        <v>45</v>
      </c>
      <c r="D1134" s="70" t="s">
        <v>40</v>
      </c>
      <c r="E1134" s="70" t="s">
        <v>1047</v>
      </c>
      <c r="F1134" s="71" t="s">
        <v>78</v>
      </c>
      <c r="G1134" s="71">
        <v>1.43E-5</v>
      </c>
      <c r="H1134" s="72">
        <f>IF(
                        C1134="INSUMO",
                                        IFERROR(
                                            IF(
                                                INDEX(
                                                    Insumos!C:C,
                                                    MATCH(
                                                        A1134&amp;B1134,
                                                        Insumos!I:I,
                                                        0)
                                                )="Material",
                                                INDEX(
                                                    Insumos!F:F,
                                                    MATCH(
                                                        A1134&amp;B1134,
                                                        Insumos!I:I,
                                                        0)
                                                ),
                                                0
                                            ),
                                            "Não encontrado"),
                                        IFERROR(
                                            INDEX(I:I,
                                                MATCH(
                                                    A1134&amp;B1134,AG:AG,
                                                    0)
                                            ),
                                            "Não encontrado")
                                    )</f>
        <v>0</v>
      </c>
      <c r="I1134" s="72">
        <f>H1134*G1134/1</f>
        <v>0</v>
      </c>
      <c r="J1134" s="72">
        <f>T1134 + N1134 + L1134 + X1134 + R1134 + P1134 + V1134</f>
        <v>11486.73</v>
      </c>
      <c r="K1134" s="72">
        <f>U1134 + O1134 + M1134 + Y1134 + S1134 + Q1134 + W1134</f>
        <v>0.164260239</v>
      </c>
      <c r="L1134" s="72">
        <f>IF(
                        C1134="INSUMO",
                                        IFERROR(
                                            IF(
                                                INDEX(
                                                    Insumos!C:C,
                                                    MATCH(
                                                        A1134&amp;B1134,
                                                        Insumos!I:I,
                                                        0)
                                                )="Mao_obra",
                                                INDEX(
                                                    Insumos!F:F,
                                                    MATCH(
                                                        A1134&amp;B1134,
                                                        Insumos!I:I,
                                                        0)
                                                ),
                                                0
                                            ),
                                            "Não encontrado"),
                                        IFERROR(
                                            INDEX(M:M,
                                                MATCH(
                                                    A1134&amp;B1134,AG:AG,
                                                    0)
                                            ),
                                            "Não encontrado")
                                    )</f>
        <v>0</v>
      </c>
      <c r="M1134" s="72">
        <f>L1134*G1134/1</f>
        <v>0</v>
      </c>
      <c r="N1134" s="72">
        <f>IF(
                        C1134="INSUMO",
                                        IFERROR(
                                            IF(
                                                INDEX(
                                                    Insumos!C:C,
                                                    MATCH(
                                                        A1134&amp;B1134,
                                                        Insumos!I:I,
                                                        0)
                                                )="Equipamento",
                                                INDEX(
                                                    Insumos!F:F,
                                                    MATCH(
                                                        A1134&amp;B1134,
                                                        Insumos!I:I,
                                                        0)
                                                ),
                                                0
                                            ),
                                            "Não encontrado"),
                                        IFERROR(
                                            INDEX(O:O,
                                                MATCH(
                                                    A1134&amp;B1134,AG:AG,
                                                    0)
                                            ),
                                            "Não encontrado")
                                    )</f>
        <v>11486.73</v>
      </c>
      <c r="O1134" s="72">
        <f>N1134*G1134/1</f>
        <v>0.164260239</v>
      </c>
      <c r="P1134" s="72">
        <f>IF(
                        C1134="INSUMO",
                                        IFERROR(
                                            IF(
                                                INDEX(
                                                    Insumos!C:C,
                                                    MATCH(
                                                        A1134&amp;B1134,
                                                        Insumos!I:I,
                                                        0)
                                                )="Transporte",
                                                INDEX(
                                                    Insumos!F:F,
                                                    MATCH(
                                                        A1134&amp;B1134,
                                                        Insumos!I:I,
                                                        0)
                                                ),
                                                0
                                            ),
                                            "Não encontrado"),
                                        IFERROR(
                                            INDEX(Q:Q,
                                                MATCH(
                                                    A1134&amp;B1134,AG:AG,
                                                    0)
                                            ),
                                            "Não encontrado")
                                    )</f>
        <v>0</v>
      </c>
      <c r="Q1134" s="72">
        <f>P1134*G1134/1</f>
        <v>0</v>
      </c>
      <c r="R1134" s="72">
        <f>IF(
                        C1134="INSUMO",
                                        IFERROR(
                                            IF(
                                                INDEX(
                                                    Insumos!C:C,
                                                    MATCH(
                                                        A1134&amp;B1134,
                                                        Insumos!I:I,
                                                        0)
                                                )="Terceirizados",
                                                INDEX(
                                                    Insumos!F:F,
                                                    MATCH(
                                                        A1134&amp;B1134,
                                                        Insumos!I:I,
                                                        0)
                                                ),
                                                0
                                            ),
                                            "Não encontrado"),
                                        IFERROR(
                                            INDEX(S:S,
                                                MATCH(
                                                    A1134&amp;B1134,AG:AG,
                                                    0)
                                            ),
                                            "Não encontrado")
                                    )</f>
        <v>0</v>
      </c>
      <c r="S1134" s="72">
        <f>R1134*G1134/1</f>
        <v>0</v>
      </c>
      <c r="T1134" s="72">
        <f>IF(
                        C1134="INSUMO",
                                        IFERROR(
                                            IF(
                                                INDEX(
                                                    Insumos!C:C,
                                                    MATCH(
                                                        A1134&amp;B1134,
                                                        Insumos!I:I,
                                                        0)
                                                )="Comissionamento",
                                                INDEX(
                                                    Insumos!F:F,
                                                    MATCH(
                                                        A1134&amp;B1134,
                                                        Insumos!I:I,
                                                        0)
                                                ),
                                                0
                                            ),
                                            "Não encontrado"),
                                        IFERROR(
                                            INDEX(U:U,
                                                MATCH(
                                                    A1134&amp;B1134,AG:AG,
                                                    0)
                                            ),
                                            "Não encontrado")
                                    )</f>
        <v>0</v>
      </c>
      <c r="U1134" s="72">
        <f>T1134*G1134/1</f>
        <v>0</v>
      </c>
      <c r="V1134" s="72">
        <f>IF(
                        C1134="INSUMO",
                                        IFERROR(
                                            IF(
                                                INDEX(
                                                    Insumos!C:C,
                                                    MATCH(
                                                        A1134&amp;B1134,
                                                        Insumos!I:I,
                                                        0)
                                                )="Verba",
                                                INDEX(
                                                    Insumos!F:F,
                                                    MATCH(
                                                        A1134&amp;B1134,
                                                        Insumos!I:I,
                                                        0)
                                                ),
                                                0
                                            ),
                                            "Não encontrado"),
                                        IFERROR(
                                            INDEX(W:W,
                                                MATCH(
                                                    A1134&amp;B1134,AG:AG,
                                                    0)
                                            ),
                                            "Não encontrado")
                                    )</f>
        <v>0</v>
      </c>
      <c r="W1134" s="72">
        <f>V1134*G1134/1</f>
        <v>0</v>
      </c>
      <c r="X1134" s="72">
        <f>IF(
                        C1134="INSUMO",
                                        IFERROR(
                                            IF(
                                                INDEX(
                                                    Insumos!C:C,
                                                    MATCH(
                                                        A1134&amp;B1134,
                                                        Insumos!I:I,
                                                        0)
                                                )="Outro",
                                                INDEX(
                                                    Insumos!F:F,
                                                    MATCH(
                                                        A1134&amp;B1134,
                                                        Insumos!I:I,
                                                        0)
                                                ),
                                                0
                                            ),
                                            "Não encontrado"),
                                        IFERROR(
                                            INDEX(Y:Y,
                                                MATCH(
                                                    A1134&amp;B1134,AG:AG,
                                                    0)
                                            ),
                                            "Não encontrado")
                                    )</f>
        <v>0</v>
      </c>
      <c r="Y1134" s="72">
        <f>X1134*G1134/1</f>
        <v>0</v>
      </c>
      <c r="Z1134" s="72">
        <f>IF(
                            C1134="INSUMO",
                            IFERROR(
                                INDEX(
                                    Insumos!F:F,
                                    MATCH(
                                        A1134&amp;B1134,
                                        Insumos!I:I,
                                        0)
                                ),
                                "Não encontrado"),
                            IFERROR(
                                INDEX(AA:AA,
                                    MATCH(
                                        A1134&amp;B1134,AG:AG,
                                        0)
                                ),
                                "Não encontrado")
                        )</f>
        <v>11486.73</v>
      </c>
      <c r="AA1134" s="72">
        <f>G1134*Z1134</f>
        <v>0.164260239</v>
      </c>
      <c r="AB1134" s="73"/>
      <c r="AC1134" s="73"/>
      <c r="AD1134" s="70" t="s">
        <v>39</v>
      </c>
      <c r="AE1134" s="74"/>
      <c r="AF1134" s="74"/>
    </row>
    <row r="1135" spans="1:33" x14ac:dyDescent="0.25">
      <c r="A1135" s="136" t="s">
        <v>1032</v>
      </c>
      <c r="B1135" s="51" t="s">
        <v>38</v>
      </c>
      <c r="C1135" s="52" t="s">
        <v>39</v>
      </c>
      <c r="D1135" s="53" t="s">
        <v>40</v>
      </c>
      <c r="E1135" s="53" t="s">
        <v>1033</v>
      </c>
      <c r="F1135" s="54" t="s">
        <v>90</v>
      </c>
      <c r="G1135" s="55"/>
      <c r="H1135" s="56"/>
      <c r="I1135" s="56">
        <f>SUM(I1136:I1136)</f>
        <v>0</v>
      </c>
      <c r="J1135" s="56"/>
      <c r="K1135" s="56">
        <f>SUM(K1136:K1136)</f>
        <v>0.612242709</v>
      </c>
      <c r="L1135" s="56"/>
      <c r="M1135" s="56">
        <f>SUM(M1136:M1136)</f>
        <v>0</v>
      </c>
      <c r="N1135" s="56"/>
      <c r="O1135" s="56">
        <f>SUM(O1136:O1136)</f>
        <v>0.612242709</v>
      </c>
      <c r="P1135" s="56"/>
      <c r="Q1135" s="56">
        <f>SUM(Q1136:Q1136)</f>
        <v>0</v>
      </c>
      <c r="R1135" s="56"/>
      <c r="S1135" s="56">
        <f>SUM(S1136:S1136)</f>
        <v>0</v>
      </c>
      <c r="T1135" s="56"/>
      <c r="U1135" s="56">
        <f>SUM(U1136:U1136)</f>
        <v>0</v>
      </c>
      <c r="V1135" s="56"/>
      <c r="W1135" s="56">
        <f>SUM(W1136:W1136)</f>
        <v>0</v>
      </c>
      <c r="X1135" s="56"/>
      <c r="Y1135" s="56">
        <f>SUM(Y1136:Y1136)</f>
        <v>0</v>
      </c>
      <c r="Z1135" s="56"/>
      <c r="AA1135" s="56">
        <f>SUM(AA1136:AA1136)</f>
        <v>0.612242709</v>
      </c>
      <c r="AB1135" s="57" t="s">
        <v>39</v>
      </c>
      <c r="AC1135" s="57"/>
      <c r="AD1135" s="53" t="s">
        <v>39</v>
      </c>
      <c r="AE1135" s="58" t="s">
        <v>39</v>
      </c>
      <c r="AF1135" s="58" t="s">
        <v>845</v>
      </c>
      <c r="AG1135" t="str">
        <f>A1135&amp;B1135&amp;C1135</f>
        <v>91529SINAPI</v>
      </c>
    </row>
    <row r="1136" spans="1:33" x14ac:dyDescent="0.25">
      <c r="A1136" s="137" t="s">
        <v>1046</v>
      </c>
      <c r="B1136" s="68" t="s">
        <v>38</v>
      </c>
      <c r="C1136" s="69" t="s">
        <v>45</v>
      </c>
      <c r="D1136" s="70" t="s">
        <v>40</v>
      </c>
      <c r="E1136" s="70" t="s">
        <v>1047</v>
      </c>
      <c r="F1136" s="71" t="s">
        <v>78</v>
      </c>
      <c r="G1136" s="71">
        <v>5.3300000000000001E-5</v>
      </c>
      <c r="H1136" s="72">
        <f>IF(
                        C1136="INSUMO",
                                        IFERROR(
                                            IF(
                                                INDEX(
                                                    Insumos!C:C,
                                                    MATCH(
                                                        A1136&amp;B1136,
                                                        Insumos!I:I,
                                                        0)
                                                )="Material",
                                                INDEX(
                                                    Insumos!F:F,
                                                    MATCH(
                                                        A1136&amp;B1136,
                                                        Insumos!I:I,
                                                        0)
                                                ),
                                                0
                                            ),
                                            "Não encontrado"),
                                        IFERROR(
                                            INDEX(I:I,
                                                MATCH(
                                                    A1136&amp;B1136,AG:AG,
                                                    0)
                                            ),
                                            "Não encontrado")
                                    )</f>
        <v>0</v>
      </c>
      <c r="I1136" s="72">
        <f>H1136*G1136/1</f>
        <v>0</v>
      </c>
      <c r="J1136" s="72">
        <f>T1136 + N1136 + L1136 + X1136 + R1136 + P1136 + V1136</f>
        <v>11486.73</v>
      </c>
      <c r="K1136" s="72">
        <f>U1136 + O1136 + M1136 + Y1136 + S1136 + Q1136 + W1136</f>
        <v>0.612242709</v>
      </c>
      <c r="L1136" s="72">
        <f>IF(
                        C1136="INSUMO",
                                        IFERROR(
                                            IF(
                                                INDEX(
                                                    Insumos!C:C,
                                                    MATCH(
                                                        A1136&amp;B1136,
                                                        Insumos!I:I,
                                                        0)
                                                )="Mao_obra",
                                                INDEX(
                                                    Insumos!F:F,
                                                    MATCH(
                                                        A1136&amp;B1136,
                                                        Insumos!I:I,
                                                        0)
                                                ),
                                                0
                                            ),
                                            "Não encontrado"),
                                        IFERROR(
                                            INDEX(M:M,
                                                MATCH(
                                                    A1136&amp;B1136,AG:AG,
                                                    0)
                                            ),
                                            "Não encontrado")
                                    )</f>
        <v>0</v>
      </c>
      <c r="M1136" s="72">
        <f>L1136*G1136/1</f>
        <v>0</v>
      </c>
      <c r="N1136" s="72">
        <f>IF(
                        C1136="INSUMO",
                                        IFERROR(
                                            IF(
                                                INDEX(
                                                    Insumos!C:C,
                                                    MATCH(
                                                        A1136&amp;B1136,
                                                        Insumos!I:I,
                                                        0)
                                                )="Equipamento",
                                                INDEX(
                                                    Insumos!F:F,
                                                    MATCH(
                                                        A1136&amp;B1136,
                                                        Insumos!I:I,
                                                        0)
                                                ),
                                                0
                                            ),
                                            "Não encontrado"),
                                        IFERROR(
                                            INDEX(O:O,
                                                MATCH(
                                                    A1136&amp;B1136,AG:AG,
                                                    0)
                                            ),
                                            "Não encontrado")
                                    )</f>
        <v>11486.73</v>
      </c>
      <c r="O1136" s="72">
        <f>N1136*G1136/1</f>
        <v>0.612242709</v>
      </c>
      <c r="P1136" s="72">
        <f>IF(
                        C1136="INSUMO",
                                        IFERROR(
                                            IF(
                                                INDEX(
                                                    Insumos!C:C,
                                                    MATCH(
                                                        A1136&amp;B1136,
                                                        Insumos!I:I,
                                                        0)
                                                )="Transporte",
                                                INDEX(
                                                    Insumos!F:F,
                                                    MATCH(
                                                        A1136&amp;B1136,
                                                        Insumos!I:I,
                                                        0)
                                                ),
                                                0
                                            ),
                                            "Não encontrado"),
                                        IFERROR(
                                            INDEX(Q:Q,
                                                MATCH(
                                                    A1136&amp;B1136,AG:AG,
                                                    0)
                                            ),
                                            "Não encontrado")
                                    )</f>
        <v>0</v>
      </c>
      <c r="Q1136" s="72">
        <f>P1136*G1136/1</f>
        <v>0</v>
      </c>
      <c r="R1136" s="72">
        <f>IF(
                        C1136="INSUMO",
                                        IFERROR(
                                            IF(
                                                INDEX(
                                                    Insumos!C:C,
                                                    MATCH(
                                                        A1136&amp;B1136,
                                                        Insumos!I:I,
                                                        0)
                                                )="Terceirizados",
                                                INDEX(
                                                    Insumos!F:F,
                                                    MATCH(
                                                        A1136&amp;B1136,
                                                        Insumos!I:I,
                                                        0)
                                                ),
                                                0
                                            ),
                                            "Não encontrado"),
                                        IFERROR(
                                            INDEX(S:S,
                                                MATCH(
                                                    A1136&amp;B1136,AG:AG,
                                                    0)
                                            ),
                                            "Não encontrado")
                                    )</f>
        <v>0</v>
      </c>
      <c r="S1136" s="72">
        <f>R1136*G1136/1</f>
        <v>0</v>
      </c>
      <c r="T1136" s="72">
        <f>IF(
                        C1136="INSUMO",
                                        IFERROR(
                                            IF(
                                                INDEX(
                                                    Insumos!C:C,
                                                    MATCH(
                                                        A1136&amp;B1136,
                                                        Insumos!I:I,
                                                        0)
                                                )="Comissionamento",
                                                INDEX(
                                                    Insumos!F:F,
                                                    MATCH(
                                                        A1136&amp;B1136,
                                                        Insumos!I:I,
                                                        0)
                                                ),
                                                0
                                            ),
                                            "Não encontrado"),
                                        IFERROR(
                                            INDEX(U:U,
                                                MATCH(
                                                    A1136&amp;B1136,AG:AG,
                                                    0)
                                            ),
                                            "Não encontrado")
                                    )</f>
        <v>0</v>
      </c>
      <c r="U1136" s="72">
        <f>T1136*G1136/1</f>
        <v>0</v>
      </c>
      <c r="V1136" s="72">
        <f>IF(
                        C1136="INSUMO",
                                        IFERROR(
                                            IF(
                                                INDEX(
                                                    Insumos!C:C,
                                                    MATCH(
                                                        A1136&amp;B1136,
                                                        Insumos!I:I,
                                                        0)
                                                )="Verba",
                                                INDEX(
                                                    Insumos!F:F,
                                                    MATCH(
                                                        A1136&amp;B1136,
                                                        Insumos!I:I,
                                                        0)
                                                ),
                                                0
                                            ),
                                            "Não encontrado"),
                                        IFERROR(
                                            INDEX(W:W,
                                                MATCH(
                                                    A1136&amp;B1136,AG:AG,
                                                    0)
                                            ),
                                            "Não encontrado")
                                    )</f>
        <v>0</v>
      </c>
      <c r="W1136" s="72">
        <f>V1136*G1136/1</f>
        <v>0</v>
      </c>
      <c r="X1136" s="72">
        <f>IF(
                        C1136="INSUMO",
                                        IFERROR(
                                            IF(
                                                INDEX(
                                                    Insumos!C:C,
                                                    MATCH(
                                                        A1136&amp;B1136,
                                                        Insumos!I:I,
                                                        0)
                                                )="Outro",
                                                INDEX(
                                                    Insumos!F:F,
                                                    MATCH(
                                                        A1136&amp;B1136,
                                                        Insumos!I:I,
                                                        0)
                                                ),
                                                0
                                            ),
                                            "Não encontrado"),
                                        IFERROR(
                                            INDEX(Y:Y,
                                                MATCH(
                                                    A1136&amp;B1136,AG:AG,
                                                    0)
                                            ),
                                            "Não encontrado")
                                    )</f>
        <v>0</v>
      </c>
      <c r="Y1136" s="72">
        <f>X1136*G1136/1</f>
        <v>0</v>
      </c>
      <c r="Z1136" s="72">
        <f>IF(
                            C1136="INSUMO",
                            IFERROR(
                                INDEX(
                                    Insumos!F:F,
                                    MATCH(
                                        A1136&amp;B1136,
                                        Insumos!I:I,
                                        0)
                                ),
                                "Não encontrado"),
                            IFERROR(
                                INDEX(AA:AA,
                                    MATCH(
                                        A1136&amp;B1136,AG:AG,
                                        0)
                                ),
                                "Não encontrado")
                        )</f>
        <v>11486.73</v>
      </c>
      <c r="AA1136" s="72">
        <f>G1136*Z1136</f>
        <v>0.612242709</v>
      </c>
      <c r="AB1136" s="73"/>
      <c r="AC1136" s="73"/>
      <c r="AD1136" s="70" t="s">
        <v>39</v>
      </c>
      <c r="AE1136" s="74"/>
      <c r="AF1136" s="74"/>
    </row>
    <row r="1137" spans="1:33" x14ac:dyDescent="0.25">
      <c r="A1137" s="136" t="s">
        <v>1034</v>
      </c>
      <c r="B1137" s="51" t="s">
        <v>38</v>
      </c>
      <c r="C1137" s="52" t="s">
        <v>39</v>
      </c>
      <c r="D1137" s="53" t="s">
        <v>40</v>
      </c>
      <c r="E1137" s="53" t="s">
        <v>1035</v>
      </c>
      <c r="F1137" s="54" t="s">
        <v>90</v>
      </c>
      <c r="G1137" s="55"/>
      <c r="H1137" s="56"/>
      <c r="I1137" s="56">
        <f>SUM(I1138:I1139)</f>
        <v>0</v>
      </c>
      <c r="J1137" s="56"/>
      <c r="K1137" s="56">
        <f>SUM(K1138:K1139)</f>
        <v>4.6783616349999999</v>
      </c>
      <c r="L1137" s="56"/>
      <c r="M1137" s="56">
        <f>SUM(M1138:M1139)</f>
        <v>0</v>
      </c>
      <c r="N1137" s="56"/>
      <c r="O1137" s="56">
        <f>SUM(O1138:O1139)</f>
        <v>4.6783616349999999</v>
      </c>
      <c r="P1137" s="56"/>
      <c r="Q1137" s="56">
        <f>SUM(Q1138:Q1139)</f>
        <v>0</v>
      </c>
      <c r="R1137" s="56"/>
      <c r="S1137" s="56">
        <f>SUM(S1138:S1139)</f>
        <v>0</v>
      </c>
      <c r="T1137" s="56"/>
      <c r="U1137" s="56">
        <f>SUM(U1138:U1139)</f>
        <v>0</v>
      </c>
      <c r="V1137" s="56"/>
      <c r="W1137" s="56">
        <f>SUM(W1138:W1139)</f>
        <v>0</v>
      </c>
      <c r="X1137" s="56"/>
      <c r="Y1137" s="56">
        <f>SUM(Y1138:Y1139)</f>
        <v>0</v>
      </c>
      <c r="Z1137" s="56"/>
      <c r="AA1137" s="56">
        <f>SUM(AA1138:AA1139)</f>
        <v>4.6783616349999999</v>
      </c>
      <c r="AB1137" s="57" t="s">
        <v>39</v>
      </c>
      <c r="AC1137" s="57"/>
      <c r="AD1137" s="53" t="s">
        <v>39</v>
      </c>
      <c r="AE1137" s="58" t="s">
        <v>39</v>
      </c>
      <c r="AF1137" s="58" t="s">
        <v>845</v>
      </c>
      <c r="AG1137" t="str">
        <f>A1137&amp;B1137&amp;C1137</f>
        <v>91398SINAPI</v>
      </c>
    </row>
    <row r="1138" spans="1:33" x14ac:dyDescent="0.25">
      <c r="A1138" s="137" t="s">
        <v>1048</v>
      </c>
      <c r="B1138" s="68" t="s">
        <v>38</v>
      </c>
      <c r="C1138" s="69" t="s">
        <v>45</v>
      </c>
      <c r="D1138" s="70" t="s">
        <v>40</v>
      </c>
      <c r="E1138" s="70" t="s">
        <v>1049</v>
      </c>
      <c r="F1138" s="71" t="s">
        <v>78</v>
      </c>
      <c r="G1138" s="71">
        <v>5.6999999999999996E-6</v>
      </c>
      <c r="H1138" s="72">
        <f>IF(
                        C1138="INSUMO",
                                        IFERROR(
                                            IF(
                                                INDEX(
                                                    Insumos!C:C,
                                                    MATCH(
                                                        A1138&amp;B1138,
                                                        Insumos!I:I,
                                                        0)
                                                )="Material",
                                                INDEX(
                                                    Insumos!F:F,
                                                    MATCH(
                                                        A1138&amp;B1138,
                                                        Insumos!I:I,
                                                        0)
                                                ),
                                                0
                                            ),
                                            "Não encontrado"),
                                        IFERROR(
                                            INDEX(I:I,
                                                MATCH(
                                                    A1138&amp;B1138,AG:AG,
                                                    0)
                                            ),
                                            "Não encontrado")
                                    )</f>
        <v>0</v>
      </c>
      <c r="I1138" s="72">
        <f>H1138*G1138/1</f>
        <v>0</v>
      </c>
      <c r="J1138" s="72">
        <f>T1138 + N1138 + L1138 + X1138 + R1138 + P1138 + V1138</f>
        <v>727405.55</v>
      </c>
      <c r="K1138" s="72">
        <f>U1138 + O1138 + M1138 + Y1138 + S1138 + Q1138 + W1138</f>
        <v>4.1462116350000002</v>
      </c>
      <c r="L1138" s="72">
        <f>IF(
                        C1138="INSUMO",
                                        IFERROR(
                                            IF(
                                                INDEX(
                                                    Insumos!C:C,
                                                    MATCH(
                                                        A1138&amp;B1138,
                                                        Insumos!I:I,
                                                        0)
                                                )="Mao_obra",
                                                INDEX(
                                                    Insumos!F:F,
                                                    MATCH(
                                                        A1138&amp;B1138,
                                                        Insumos!I:I,
                                                        0)
                                                ),
                                                0
                                            ),
                                            "Não encontrado"),
                                        IFERROR(
                                            INDEX(M:M,
                                                MATCH(
                                                    A1138&amp;B1138,AG:AG,
                                                    0)
                                            ),
                                            "Não encontrado")
                                    )</f>
        <v>0</v>
      </c>
      <c r="M1138" s="72">
        <f>L1138*G1138/1</f>
        <v>0</v>
      </c>
      <c r="N1138" s="72">
        <f>IF(
                        C1138="INSUMO",
                                        IFERROR(
                                            IF(
                                                INDEX(
                                                    Insumos!C:C,
                                                    MATCH(
                                                        A1138&amp;B1138,
                                                        Insumos!I:I,
                                                        0)
                                                )="Equipamento",
                                                INDEX(
                                                    Insumos!F:F,
                                                    MATCH(
                                                        A1138&amp;B1138,
                                                        Insumos!I:I,
                                                        0)
                                                ),
                                                0
                                            ),
                                            "Não encontrado"),
                                        IFERROR(
                                            INDEX(O:O,
                                                MATCH(
                                                    A1138&amp;B1138,AG:AG,
                                                    0)
                                            ),
                                            "Não encontrado")
                                    )</f>
        <v>727405.55</v>
      </c>
      <c r="O1138" s="72">
        <f>N1138*G1138/1</f>
        <v>4.1462116350000002</v>
      </c>
      <c r="P1138" s="72">
        <f>IF(
                        C1138="INSUMO",
                                        IFERROR(
                                            IF(
                                                INDEX(
                                                    Insumos!C:C,
                                                    MATCH(
                                                        A1138&amp;B1138,
                                                        Insumos!I:I,
                                                        0)
                                                )="Transporte",
                                                INDEX(
                                                    Insumos!F:F,
                                                    MATCH(
                                                        A1138&amp;B1138,
                                                        Insumos!I:I,
                                                        0)
                                                ),
                                                0
                                            ),
                                            "Não encontrado"),
                                        IFERROR(
                                            INDEX(Q:Q,
                                                MATCH(
                                                    A1138&amp;B1138,AG:AG,
                                                    0)
                                            ),
                                            "Não encontrado")
                                    )</f>
        <v>0</v>
      </c>
      <c r="Q1138" s="72">
        <f>P1138*G1138/1</f>
        <v>0</v>
      </c>
      <c r="R1138" s="72">
        <f>IF(
                        C1138="INSUMO",
                                        IFERROR(
                                            IF(
                                                INDEX(
                                                    Insumos!C:C,
                                                    MATCH(
                                                        A1138&amp;B1138,
                                                        Insumos!I:I,
                                                        0)
                                                )="Terceirizados",
                                                INDEX(
                                                    Insumos!F:F,
                                                    MATCH(
                                                        A1138&amp;B1138,
                                                        Insumos!I:I,
                                                        0)
                                                ),
                                                0
                                            ),
                                            "Não encontrado"),
                                        IFERROR(
                                            INDEX(S:S,
                                                MATCH(
                                                    A1138&amp;B1138,AG:AG,
                                                    0)
                                            ),
                                            "Não encontrado")
                                    )</f>
        <v>0</v>
      </c>
      <c r="S1138" s="72">
        <f>R1138*G1138/1</f>
        <v>0</v>
      </c>
      <c r="T1138" s="72">
        <f>IF(
                        C1138="INSUMO",
                                        IFERROR(
                                            IF(
                                                INDEX(
                                                    Insumos!C:C,
                                                    MATCH(
                                                        A1138&amp;B1138,
                                                        Insumos!I:I,
                                                        0)
                                                )="Comissionamento",
                                                INDEX(
                                                    Insumos!F:F,
                                                    MATCH(
                                                        A1138&amp;B1138,
                                                        Insumos!I:I,
                                                        0)
                                                ),
                                                0
                                            ),
                                            "Não encontrado"),
                                        IFERROR(
                                            INDEX(U:U,
                                                MATCH(
                                                    A1138&amp;B1138,AG:AG,
                                                    0)
                                            ),
                                            "Não encontrado")
                                    )</f>
        <v>0</v>
      </c>
      <c r="U1138" s="72">
        <f>T1138*G1138/1</f>
        <v>0</v>
      </c>
      <c r="V1138" s="72">
        <f>IF(
                        C1138="INSUMO",
                                        IFERROR(
                                            IF(
                                                INDEX(
                                                    Insumos!C:C,
                                                    MATCH(
                                                        A1138&amp;B1138,
                                                        Insumos!I:I,
                                                        0)
                                                )="Verba",
                                                INDEX(
                                                    Insumos!F:F,
                                                    MATCH(
                                                        A1138&amp;B1138,
                                                        Insumos!I:I,
                                                        0)
                                                ),
                                                0
                                            ),
                                            "Não encontrado"),
                                        IFERROR(
                                            INDEX(W:W,
                                                MATCH(
                                                    A1138&amp;B1138,AG:AG,
                                                    0)
                                            ),
                                            "Não encontrado")
                                    )</f>
        <v>0</v>
      </c>
      <c r="W1138" s="72">
        <f>V1138*G1138/1</f>
        <v>0</v>
      </c>
      <c r="X1138" s="72">
        <f>IF(
                        C1138="INSUMO",
                                        IFERROR(
                                            IF(
                                                INDEX(
                                                    Insumos!C:C,
                                                    MATCH(
                                                        A1138&amp;B1138,
                                                        Insumos!I:I,
                                                        0)
                                                )="Outro",
                                                INDEX(
                                                    Insumos!F:F,
                                                    MATCH(
                                                        A1138&amp;B1138,
                                                        Insumos!I:I,
                                                        0)
                                                ),
                                                0
                                            ),
                                            "Não encontrado"),
                                        IFERROR(
                                            INDEX(Y:Y,
                                                MATCH(
                                                    A1138&amp;B1138,AG:AG,
                                                    0)
                                            ),
                                            "Não encontrado")
                                    )</f>
        <v>0</v>
      </c>
      <c r="Y1138" s="72">
        <f>X1138*G1138/1</f>
        <v>0</v>
      </c>
      <c r="Z1138" s="72">
        <f>IF(
                            C1138="INSUMO",
                            IFERROR(
                                INDEX(
                                    Insumos!F:F,
                                    MATCH(
                                        A1138&amp;B1138,
                                        Insumos!I:I,
                                        0)
                                ),
                                "Não encontrado"),
                            IFERROR(
                                INDEX(AA:AA,
                                    MATCH(
                                        A1138&amp;B1138,AG:AG,
                                        0)
                                ),
                                "Não encontrado")
                        )</f>
        <v>727405.55</v>
      </c>
      <c r="AA1138" s="72">
        <f>G1138*Z1138</f>
        <v>4.1462116350000002</v>
      </c>
      <c r="AB1138" s="73"/>
      <c r="AC1138" s="73"/>
      <c r="AD1138" s="70" t="s">
        <v>39</v>
      </c>
      <c r="AE1138" s="74"/>
      <c r="AF1138" s="74"/>
    </row>
    <row r="1139" spans="1:33" x14ac:dyDescent="0.25">
      <c r="A1139" s="138" t="s">
        <v>1050</v>
      </c>
      <c r="B1139" s="60" t="s">
        <v>38</v>
      </c>
      <c r="C1139" s="61" t="s">
        <v>45</v>
      </c>
      <c r="D1139" s="62" t="s">
        <v>40</v>
      </c>
      <c r="E1139" s="62" t="s">
        <v>1051</v>
      </c>
      <c r="F1139" s="63" t="s">
        <v>78</v>
      </c>
      <c r="G1139" s="63">
        <v>5.8000000000000004E-6</v>
      </c>
      <c r="H1139" s="64">
        <f>IF(
                        C1139="INSUMO",
                                        IFERROR(
                                            IF(
                                                INDEX(
                                                    Insumos!C:C,
                                                    MATCH(
                                                        A1139&amp;B1139,
                                                        Insumos!I:I,
                                                        0)
                                                )="Material",
                                                INDEX(
                                                    Insumos!F:F,
                                                    MATCH(
                                                        A1139&amp;B1139,
                                                        Insumos!I:I,
                                                        0)
                                                ),
                                                0
                                            ),
                                            "Não encontrado"),
                                        IFERROR(
                                            INDEX(I:I,
                                                MATCH(
                                                    A1139&amp;B1139,AG:AG,
                                                    0)
                                            ),
                                            "Não encontrado")
                                    )</f>
        <v>0</v>
      </c>
      <c r="I1139" s="64">
        <f>H1139*G1139/1</f>
        <v>0</v>
      </c>
      <c r="J1139" s="64">
        <f>T1139 + N1139 + L1139 + X1139 + R1139 + P1139 + V1139</f>
        <v>91750</v>
      </c>
      <c r="K1139" s="64">
        <f>U1139 + O1139 + M1139 + Y1139 + S1139 + Q1139 + W1139</f>
        <v>0.53215000000000001</v>
      </c>
      <c r="L1139" s="64">
        <f>IF(
                        C1139="INSUMO",
                                        IFERROR(
                                            IF(
                                                INDEX(
                                                    Insumos!C:C,
                                                    MATCH(
                                                        A1139&amp;B1139,
                                                        Insumos!I:I,
                                                        0)
                                                )="Mao_obra",
                                                INDEX(
                                                    Insumos!F:F,
                                                    MATCH(
                                                        A1139&amp;B1139,
                                                        Insumos!I:I,
                                                        0)
                                                ),
                                                0
                                            ),
                                            "Não encontrado"),
                                        IFERROR(
                                            INDEX(M:M,
                                                MATCH(
                                                    A1139&amp;B1139,AG:AG,
                                                    0)
                                            ),
                                            "Não encontrado")
                                    )</f>
        <v>0</v>
      </c>
      <c r="M1139" s="64">
        <f>L1139*G1139/1</f>
        <v>0</v>
      </c>
      <c r="N1139" s="64">
        <f>IF(
                        C1139="INSUMO",
                                        IFERROR(
                                            IF(
                                                INDEX(
                                                    Insumos!C:C,
                                                    MATCH(
                                                        A1139&amp;B1139,
                                                        Insumos!I:I,
                                                        0)
                                                )="Equipamento",
                                                INDEX(
                                                    Insumos!F:F,
                                                    MATCH(
                                                        A1139&amp;B1139,
                                                        Insumos!I:I,
                                                        0)
                                                ),
                                                0
                                            ),
                                            "Não encontrado"),
                                        IFERROR(
                                            INDEX(O:O,
                                                MATCH(
                                                    A1139&amp;B1139,AG:AG,
                                                    0)
                                            ),
                                            "Não encontrado")
                                    )</f>
        <v>91750</v>
      </c>
      <c r="O1139" s="64">
        <f>N1139*G1139/1</f>
        <v>0.53215000000000001</v>
      </c>
      <c r="P1139" s="64">
        <f>IF(
                        C1139="INSUMO",
                                        IFERROR(
                                            IF(
                                                INDEX(
                                                    Insumos!C:C,
                                                    MATCH(
                                                        A1139&amp;B1139,
                                                        Insumos!I:I,
                                                        0)
                                                )="Transporte",
                                                INDEX(
                                                    Insumos!F:F,
                                                    MATCH(
                                                        A1139&amp;B1139,
                                                        Insumos!I:I,
                                                        0)
                                                ),
                                                0
                                            ),
                                            "Não encontrado"),
                                        IFERROR(
                                            INDEX(Q:Q,
                                                MATCH(
                                                    A1139&amp;B1139,AG:AG,
                                                    0)
                                            ),
                                            "Não encontrado")
                                    )</f>
        <v>0</v>
      </c>
      <c r="Q1139" s="64">
        <f>P1139*G1139/1</f>
        <v>0</v>
      </c>
      <c r="R1139" s="64">
        <f>IF(
                        C1139="INSUMO",
                                        IFERROR(
                                            IF(
                                                INDEX(
                                                    Insumos!C:C,
                                                    MATCH(
                                                        A1139&amp;B1139,
                                                        Insumos!I:I,
                                                        0)
                                                )="Terceirizados",
                                                INDEX(
                                                    Insumos!F:F,
                                                    MATCH(
                                                        A1139&amp;B1139,
                                                        Insumos!I:I,
                                                        0)
                                                ),
                                                0
                                            ),
                                            "Não encontrado"),
                                        IFERROR(
                                            INDEX(S:S,
                                                MATCH(
                                                    A1139&amp;B1139,AG:AG,
                                                    0)
                                            ),
                                            "Não encontrado")
                                    )</f>
        <v>0</v>
      </c>
      <c r="S1139" s="64">
        <f>R1139*G1139/1</f>
        <v>0</v>
      </c>
      <c r="T1139" s="64">
        <f>IF(
                        C1139="INSUMO",
                                        IFERROR(
                                            IF(
                                                INDEX(
                                                    Insumos!C:C,
                                                    MATCH(
                                                        A1139&amp;B1139,
                                                        Insumos!I:I,
                                                        0)
                                                )="Comissionamento",
                                                INDEX(
                                                    Insumos!F:F,
                                                    MATCH(
                                                        A1139&amp;B1139,
                                                        Insumos!I:I,
                                                        0)
                                                ),
                                                0
                                            ),
                                            "Não encontrado"),
                                        IFERROR(
                                            INDEX(U:U,
                                                MATCH(
                                                    A1139&amp;B1139,AG:AG,
                                                    0)
                                            ),
                                            "Não encontrado")
                                    )</f>
        <v>0</v>
      </c>
      <c r="U1139" s="64">
        <f>T1139*G1139/1</f>
        <v>0</v>
      </c>
      <c r="V1139" s="64">
        <f>IF(
                        C1139="INSUMO",
                                        IFERROR(
                                            IF(
                                                INDEX(
                                                    Insumos!C:C,
                                                    MATCH(
                                                        A1139&amp;B1139,
                                                        Insumos!I:I,
                                                        0)
                                                )="Verba",
                                                INDEX(
                                                    Insumos!F:F,
                                                    MATCH(
                                                        A1139&amp;B1139,
                                                        Insumos!I:I,
                                                        0)
                                                ),
                                                0
                                            ),
                                            "Não encontrado"),
                                        IFERROR(
                                            INDEX(W:W,
                                                MATCH(
                                                    A1139&amp;B1139,AG:AG,
                                                    0)
                                            ),
                                            "Não encontrado")
                                    )</f>
        <v>0</v>
      </c>
      <c r="W1139" s="64">
        <f>V1139*G1139/1</f>
        <v>0</v>
      </c>
      <c r="X1139" s="64">
        <f>IF(
                        C1139="INSUMO",
                                        IFERROR(
                                            IF(
                                                INDEX(
                                                    Insumos!C:C,
                                                    MATCH(
                                                        A1139&amp;B1139,
                                                        Insumos!I:I,
                                                        0)
                                                )="Outro",
                                                INDEX(
                                                    Insumos!F:F,
                                                    MATCH(
                                                        A1139&amp;B1139,
                                                        Insumos!I:I,
                                                        0)
                                                ),
                                                0
                                            ),
                                            "Não encontrado"),
                                        IFERROR(
                                            INDEX(Y:Y,
                                                MATCH(
                                                    A1139&amp;B1139,AG:AG,
                                                    0)
                                            ),
                                            "Não encontrado")
                                    )</f>
        <v>0</v>
      </c>
      <c r="Y1139" s="64">
        <f>X1139*G1139/1</f>
        <v>0</v>
      </c>
      <c r="Z1139" s="64">
        <f>IF(
                            C1139="INSUMO",
                            IFERROR(
                                INDEX(
                                    Insumos!F:F,
                                    MATCH(
                                        A1139&amp;B1139,
                                        Insumos!I:I,
                                        0)
                                ),
                                "Não encontrado"),
                            IFERROR(
                                INDEX(AA:AA,
                                    MATCH(
                                        A1139&amp;B1139,AG:AG,
                                        0)
                                ),
                                "Não encontrado")
                        )</f>
        <v>91750</v>
      </c>
      <c r="AA1139" s="64">
        <f>G1139*Z1139</f>
        <v>0.53215000000000001</v>
      </c>
      <c r="AB1139" s="65"/>
      <c r="AC1139" s="65"/>
      <c r="AD1139" s="62" t="s">
        <v>39</v>
      </c>
      <c r="AE1139" s="66"/>
      <c r="AF1139" s="66"/>
    </row>
    <row r="1140" spans="1:33" x14ac:dyDescent="0.25">
      <c r="A1140" s="136" t="s">
        <v>1036</v>
      </c>
      <c r="B1140" s="51" t="s">
        <v>38</v>
      </c>
      <c r="C1140" s="52" t="s">
        <v>39</v>
      </c>
      <c r="D1140" s="53" t="s">
        <v>40</v>
      </c>
      <c r="E1140" s="53" t="s">
        <v>1037</v>
      </c>
      <c r="F1140" s="54" t="s">
        <v>90</v>
      </c>
      <c r="G1140" s="55"/>
      <c r="H1140" s="56"/>
      <c r="I1140" s="56">
        <f>SUM(I1141:I1142)</f>
        <v>0</v>
      </c>
      <c r="J1140" s="56"/>
      <c r="K1140" s="56">
        <f>SUM(K1141:K1142)</f>
        <v>11.577618255000001</v>
      </c>
      <c r="L1140" s="56"/>
      <c r="M1140" s="56">
        <f>SUM(M1141:M1142)</f>
        <v>0</v>
      </c>
      <c r="N1140" s="56"/>
      <c r="O1140" s="56">
        <f>SUM(O1141:O1142)</f>
        <v>11.577618255000001</v>
      </c>
      <c r="P1140" s="56"/>
      <c r="Q1140" s="56">
        <f>SUM(Q1141:Q1142)</f>
        <v>0</v>
      </c>
      <c r="R1140" s="56"/>
      <c r="S1140" s="56">
        <f>SUM(S1141:S1142)</f>
        <v>0</v>
      </c>
      <c r="T1140" s="56"/>
      <c r="U1140" s="56">
        <f>SUM(U1141:U1142)</f>
        <v>0</v>
      </c>
      <c r="V1140" s="56"/>
      <c r="W1140" s="56">
        <f>SUM(W1141:W1142)</f>
        <v>0</v>
      </c>
      <c r="X1140" s="56"/>
      <c r="Y1140" s="56">
        <f>SUM(Y1141:Y1142)</f>
        <v>0</v>
      </c>
      <c r="Z1140" s="56"/>
      <c r="AA1140" s="56">
        <f>SUM(AA1141:AA1142)</f>
        <v>11.577618255000001</v>
      </c>
      <c r="AB1140" s="57" t="s">
        <v>39</v>
      </c>
      <c r="AC1140" s="57"/>
      <c r="AD1140" s="53" t="s">
        <v>39</v>
      </c>
      <c r="AE1140" s="58" t="s">
        <v>39</v>
      </c>
      <c r="AF1140" s="58" t="s">
        <v>845</v>
      </c>
      <c r="AG1140" t="str">
        <f>A1140&amp;B1140&amp;C1140</f>
        <v>91397SINAPI</v>
      </c>
    </row>
    <row r="1141" spans="1:33" x14ac:dyDescent="0.25">
      <c r="A1141" s="137" t="s">
        <v>1048</v>
      </c>
      <c r="B1141" s="68" t="s">
        <v>38</v>
      </c>
      <c r="C1141" s="69" t="s">
        <v>45</v>
      </c>
      <c r="D1141" s="70" t="s">
        <v>40</v>
      </c>
      <c r="E1141" s="70" t="s">
        <v>1049</v>
      </c>
      <c r="F1141" s="71" t="s">
        <v>78</v>
      </c>
      <c r="G1141" s="71">
        <v>1.4100000000000001E-5</v>
      </c>
      <c r="H1141" s="72">
        <f>IF(
                        C1141="INSUMO",
                                        IFERROR(
                                            IF(
                                                INDEX(
                                                    Insumos!C:C,
                                                    MATCH(
                                                        A1141&amp;B1141,
                                                        Insumos!I:I,
                                                        0)
                                                )="Material",
                                                INDEX(
                                                    Insumos!F:F,
                                                    MATCH(
                                                        A1141&amp;B1141,
                                                        Insumos!I:I,
                                                        0)
                                                ),
                                                0
                                            ),
                                            "Não encontrado"),
                                        IFERROR(
                                            INDEX(I:I,
                                                MATCH(
                                                    A1141&amp;B1141,AG:AG,
                                                    0)
                                            ),
                                            "Não encontrado")
                                    )</f>
        <v>0</v>
      </c>
      <c r="I1141" s="72">
        <f>H1141*G1141/1</f>
        <v>0</v>
      </c>
      <c r="J1141" s="72">
        <f>T1141 + N1141 + L1141 + X1141 + R1141 + P1141 + V1141</f>
        <v>727405.55</v>
      </c>
      <c r="K1141" s="72">
        <f>U1141 + O1141 + M1141 + Y1141 + S1141 + Q1141 + W1141</f>
        <v>10.256418255000002</v>
      </c>
      <c r="L1141" s="72">
        <f>IF(
                        C1141="INSUMO",
                                        IFERROR(
                                            IF(
                                                INDEX(
                                                    Insumos!C:C,
                                                    MATCH(
                                                        A1141&amp;B1141,
                                                        Insumos!I:I,
                                                        0)
                                                )="Mao_obra",
                                                INDEX(
                                                    Insumos!F:F,
                                                    MATCH(
                                                        A1141&amp;B1141,
                                                        Insumos!I:I,
                                                        0)
                                                ),
                                                0
                                            ),
                                            "Não encontrado"),
                                        IFERROR(
                                            INDEX(M:M,
                                                MATCH(
                                                    A1141&amp;B1141,AG:AG,
                                                    0)
                                            ),
                                            "Não encontrado")
                                    )</f>
        <v>0</v>
      </c>
      <c r="M1141" s="72">
        <f>L1141*G1141/1</f>
        <v>0</v>
      </c>
      <c r="N1141" s="72">
        <f>IF(
                        C1141="INSUMO",
                                        IFERROR(
                                            IF(
                                                INDEX(
                                                    Insumos!C:C,
                                                    MATCH(
                                                        A1141&amp;B1141,
                                                        Insumos!I:I,
                                                        0)
                                                )="Equipamento",
                                                INDEX(
                                                    Insumos!F:F,
                                                    MATCH(
                                                        A1141&amp;B1141,
                                                        Insumos!I:I,
                                                        0)
                                                ),
                                                0
                                            ),
                                            "Não encontrado"),
                                        IFERROR(
                                            INDEX(O:O,
                                                MATCH(
                                                    A1141&amp;B1141,AG:AG,
                                                    0)
                                            ),
                                            "Não encontrado")
                                    )</f>
        <v>727405.55</v>
      </c>
      <c r="O1141" s="72">
        <f>N1141*G1141/1</f>
        <v>10.256418255000002</v>
      </c>
      <c r="P1141" s="72">
        <f>IF(
                        C1141="INSUMO",
                                        IFERROR(
                                            IF(
                                                INDEX(
                                                    Insumos!C:C,
                                                    MATCH(
                                                        A1141&amp;B1141,
                                                        Insumos!I:I,
                                                        0)
                                                )="Transporte",
                                                INDEX(
                                                    Insumos!F:F,
                                                    MATCH(
                                                        A1141&amp;B1141,
                                                        Insumos!I:I,
                                                        0)
                                                ),
                                                0
                                            ),
                                            "Não encontrado"),
                                        IFERROR(
                                            INDEX(Q:Q,
                                                MATCH(
                                                    A1141&amp;B1141,AG:AG,
                                                    0)
                                            ),
                                            "Não encontrado")
                                    )</f>
        <v>0</v>
      </c>
      <c r="Q1141" s="72">
        <f>P1141*G1141/1</f>
        <v>0</v>
      </c>
      <c r="R1141" s="72">
        <f>IF(
                        C1141="INSUMO",
                                        IFERROR(
                                            IF(
                                                INDEX(
                                                    Insumos!C:C,
                                                    MATCH(
                                                        A1141&amp;B1141,
                                                        Insumos!I:I,
                                                        0)
                                                )="Terceirizados",
                                                INDEX(
                                                    Insumos!F:F,
                                                    MATCH(
                                                        A1141&amp;B1141,
                                                        Insumos!I:I,
                                                        0)
                                                ),
                                                0
                                            ),
                                            "Não encontrado"),
                                        IFERROR(
                                            INDEX(S:S,
                                                MATCH(
                                                    A1141&amp;B1141,AG:AG,
                                                    0)
                                            ),
                                            "Não encontrado")
                                    )</f>
        <v>0</v>
      </c>
      <c r="S1141" s="72">
        <f>R1141*G1141/1</f>
        <v>0</v>
      </c>
      <c r="T1141" s="72">
        <f>IF(
                        C1141="INSUMO",
                                        IFERROR(
                                            IF(
                                                INDEX(
                                                    Insumos!C:C,
                                                    MATCH(
                                                        A1141&amp;B1141,
                                                        Insumos!I:I,
                                                        0)
                                                )="Comissionamento",
                                                INDEX(
                                                    Insumos!F:F,
                                                    MATCH(
                                                        A1141&amp;B1141,
                                                        Insumos!I:I,
                                                        0)
                                                ),
                                                0
                                            ),
                                            "Não encontrado"),
                                        IFERROR(
                                            INDEX(U:U,
                                                MATCH(
                                                    A1141&amp;B1141,AG:AG,
                                                    0)
                                            ),
                                            "Não encontrado")
                                    )</f>
        <v>0</v>
      </c>
      <c r="U1141" s="72">
        <f>T1141*G1141/1</f>
        <v>0</v>
      </c>
      <c r="V1141" s="72">
        <f>IF(
                        C1141="INSUMO",
                                        IFERROR(
                                            IF(
                                                INDEX(
                                                    Insumos!C:C,
                                                    MATCH(
                                                        A1141&amp;B1141,
                                                        Insumos!I:I,
                                                        0)
                                                )="Verba",
                                                INDEX(
                                                    Insumos!F:F,
                                                    MATCH(
                                                        A1141&amp;B1141,
                                                        Insumos!I:I,
                                                        0)
                                                ),
                                                0
                                            ),
                                            "Não encontrado"),
                                        IFERROR(
                                            INDEX(W:W,
                                                MATCH(
                                                    A1141&amp;B1141,AG:AG,
                                                    0)
                                            ),
                                            "Não encontrado")
                                    )</f>
        <v>0</v>
      </c>
      <c r="W1141" s="72">
        <f>V1141*G1141/1</f>
        <v>0</v>
      </c>
      <c r="X1141" s="72">
        <f>IF(
                        C1141="INSUMO",
                                        IFERROR(
                                            IF(
                                                INDEX(
                                                    Insumos!C:C,
                                                    MATCH(
                                                        A1141&amp;B1141,
                                                        Insumos!I:I,
                                                        0)
                                                )="Outro",
                                                INDEX(
                                                    Insumos!F:F,
                                                    MATCH(
                                                        A1141&amp;B1141,
                                                        Insumos!I:I,
                                                        0)
                                                ),
                                                0
                                            ),
                                            "Não encontrado"),
                                        IFERROR(
                                            INDEX(Y:Y,
                                                MATCH(
                                                    A1141&amp;B1141,AG:AG,
                                                    0)
                                            ),
                                            "Não encontrado")
                                    )</f>
        <v>0</v>
      </c>
      <c r="Y1141" s="72">
        <f>X1141*G1141/1</f>
        <v>0</v>
      </c>
      <c r="Z1141" s="72">
        <f>IF(
                            C1141="INSUMO",
                            IFERROR(
                                INDEX(
                                    Insumos!F:F,
                                    MATCH(
                                        A1141&amp;B1141,
                                        Insumos!I:I,
                                        0)
                                ),
                                "Não encontrado"),
                            IFERROR(
                                INDEX(AA:AA,
                                    MATCH(
                                        A1141&amp;B1141,AG:AG,
                                        0)
                                ),
                                "Não encontrado")
                        )</f>
        <v>727405.55</v>
      </c>
      <c r="AA1141" s="72">
        <f>G1141*Z1141</f>
        <v>10.256418255000002</v>
      </c>
      <c r="AB1141" s="73"/>
      <c r="AC1141" s="73"/>
      <c r="AD1141" s="70" t="s">
        <v>39</v>
      </c>
      <c r="AE1141" s="74"/>
      <c r="AF1141" s="74"/>
    </row>
    <row r="1142" spans="1:33" x14ac:dyDescent="0.25">
      <c r="A1142" s="138" t="s">
        <v>1050</v>
      </c>
      <c r="B1142" s="60" t="s">
        <v>38</v>
      </c>
      <c r="C1142" s="61" t="s">
        <v>45</v>
      </c>
      <c r="D1142" s="62" t="s">
        <v>40</v>
      </c>
      <c r="E1142" s="62" t="s">
        <v>1051</v>
      </c>
      <c r="F1142" s="63" t="s">
        <v>78</v>
      </c>
      <c r="G1142" s="63">
        <v>1.4399999999999999E-5</v>
      </c>
      <c r="H1142" s="64">
        <f>IF(
                        C1142="INSUMO",
                                        IFERROR(
                                            IF(
                                                INDEX(
                                                    Insumos!C:C,
                                                    MATCH(
                                                        A1142&amp;B1142,
                                                        Insumos!I:I,
                                                        0)
                                                )="Material",
                                                INDEX(
                                                    Insumos!F:F,
                                                    MATCH(
                                                        A1142&amp;B1142,
                                                        Insumos!I:I,
                                                        0)
                                                ),
                                                0
                                            ),
                                            "Não encontrado"),
                                        IFERROR(
                                            INDEX(I:I,
                                                MATCH(
                                                    A1142&amp;B1142,AG:AG,
                                                    0)
                                            ),
                                            "Não encontrado")
                                    )</f>
        <v>0</v>
      </c>
      <c r="I1142" s="64">
        <f>H1142*G1142/1</f>
        <v>0</v>
      </c>
      <c r="J1142" s="64">
        <f>T1142 + N1142 + L1142 + X1142 + R1142 + P1142 + V1142</f>
        <v>91750</v>
      </c>
      <c r="K1142" s="64">
        <f>U1142 + O1142 + M1142 + Y1142 + S1142 + Q1142 + W1142</f>
        <v>1.3211999999999999</v>
      </c>
      <c r="L1142" s="64">
        <f>IF(
                        C1142="INSUMO",
                                        IFERROR(
                                            IF(
                                                INDEX(
                                                    Insumos!C:C,
                                                    MATCH(
                                                        A1142&amp;B1142,
                                                        Insumos!I:I,
                                                        0)
                                                )="Mao_obra",
                                                INDEX(
                                                    Insumos!F:F,
                                                    MATCH(
                                                        A1142&amp;B1142,
                                                        Insumos!I:I,
                                                        0)
                                                ),
                                                0
                                            ),
                                            "Não encontrado"),
                                        IFERROR(
                                            INDEX(M:M,
                                                MATCH(
                                                    A1142&amp;B1142,AG:AG,
                                                    0)
                                            ),
                                            "Não encontrado")
                                    )</f>
        <v>0</v>
      </c>
      <c r="M1142" s="64">
        <f>L1142*G1142/1</f>
        <v>0</v>
      </c>
      <c r="N1142" s="64">
        <f>IF(
                        C1142="INSUMO",
                                        IFERROR(
                                            IF(
                                                INDEX(
                                                    Insumos!C:C,
                                                    MATCH(
                                                        A1142&amp;B1142,
                                                        Insumos!I:I,
                                                        0)
                                                )="Equipamento",
                                                INDEX(
                                                    Insumos!F:F,
                                                    MATCH(
                                                        A1142&amp;B1142,
                                                        Insumos!I:I,
                                                        0)
                                                ),
                                                0
                                            ),
                                            "Não encontrado"),
                                        IFERROR(
                                            INDEX(O:O,
                                                MATCH(
                                                    A1142&amp;B1142,AG:AG,
                                                    0)
                                            ),
                                            "Não encontrado")
                                    )</f>
        <v>91750</v>
      </c>
      <c r="O1142" s="64">
        <f>N1142*G1142/1</f>
        <v>1.3211999999999999</v>
      </c>
      <c r="P1142" s="64">
        <f>IF(
                        C1142="INSUMO",
                                        IFERROR(
                                            IF(
                                                INDEX(
                                                    Insumos!C:C,
                                                    MATCH(
                                                        A1142&amp;B1142,
                                                        Insumos!I:I,
                                                        0)
                                                )="Transporte",
                                                INDEX(
                                                    Insumos!F:F,
                                                    MATCH(
                                                        A1142&amp;B1142,
                                                        Insumos!I:I,
                                                        0)
                                                ),
                                                0
                                            ),
                                            "Não encontrado"),
                                        IFERROR(
                                            INDEX(Q:Q,
                                                MATCH(
                                                    A1142&amp;B1142,AG:AG,
                                                    0)
                                            ),
                                            "Não encontrado")
                                    )</f>
        <v>0</v>
      </c>
      <c r="Q1142" s="64">
        <f>P1142*G1142/1</f>
        <v>0</v>
      </c>
      <c r="R1142" s="64">
        <f>IF(
                        C1142="INSUMO",
                                        IFERROR(
                                            IF(
                                                INDEX(
                                                    Insumos!C:C,
                                                    MATCH(
                                                        A1142&amp;B1142,
                                                        Insumos!I:I,
                                                        0)
                                                )="Terceirizados",
                                                INDEX(
                                                    Insumos!F:F,
                                                    MATCH(
                                                        A1142&amp;B1142,
                                                        Insumos!I:I,
                                                        0)
                                                ),
                                                0
                                            ),
                                            "Não encontrado"),
                                        IFERROR(
                                            INDEX(S:S,
                                                MATCH(
                                                    A1142&amp;B1142,AG:AG,
                                                    0)
                                            ),
                                            "Não encontrado")
                                    )</f>
        <v>0</v>
      </c>
      <c r="S1142" s="64">
        <f>R1142*G1142/1</f>
        <v>0</v>
      </c>
      <c r="T1142" s="64">
        <f>IF(
                        C1142="INSUMO",
                                        IFERROR(
                                            IF(
                                                INDEX(
                                                    Insumos!C:C,
                                                    MATCH(
                                                        A1142&amp;B1142,
                                                        Insumos!I:I,
                                                        0)
                                                )="Comissionamento",
                                                INDEX(
                                                    Insumos!F:F,
                                                    MATCH(
                                                        A1142&amp;B1142,
                                                        Insumos!I:I,
                                                        0)
                                                ),
                                                0
                                            ),
                                            "Não encontrado"),
                                        IFERROR(
                                            INDEX(U:U,
                                                MATCH(
                                                    A1142&amp;B1142,AG:AG,
                                                    0)
                                            ),
                                            "Não encontrado")
                                    )</f>
        <v>0</v>
      </c>
      <c r="U1142" s="64">
        <f>T1142*G1142/1</f>
        <v>0</v>
      </c>
      <c r="V1142" s="64">
        <f>IF(
                        C1142="INSUMO",
                                        IFERROR(
                                            IF(
                                                INDEX(
                                                    Insumos!C:C,
                                                    MATCH(
                                                        A1142&amp;B1142,
                                                        Insumos!I:I,
                                                        0)
                                                )="Verba",
                                                INDEX(
                                                    Insumos!F:F,
                                                    MATCH(
                                                        A1142&amp;B1142,
                                                        Insumos!I:I,
                                                        0)
                                                ),
                                                0
                                            ),
                                            "Não encontrado"),
                                        IFERROR(
                                            INDEX(W:W,
                                                MATCH(
                                                    A1142&amp;B1142,AG:AG,
                                                    0)
                                            ),
                                            "Não encontrado")
                                    )</f>
        <v>0</v>
      </c>
      <c r="W1142" s="64">
        <f>V1142*G1142/1</f>
        <v>0</v>
      </c>
      <c r="X1142" s="64">
        <f>IF(
                        C1142="INSUMO",
                                        IFERROR(
                                            IF(
                                                INDEX(
                                                    Insumos!C:C,
                                                    MATCH(
                                                        A1142&amp;B1142,
                                                        Insumos!I:I,
                                                        0)
                                                )="Outro",
                                                INDEX(
                                                    Insumos!F:F,
                                                    MATCH(
                                                        A1142&amp;B1142,
                                                        Insumos!I:I,
                                                        0)
                                                ),
                                                0
                                            ),
                                            "Não encontrado"),
                                        IFERROR(
                                            INDEX(Y:Y,
                                                MATCH(
                                                    A1142&amp;B1142,AG:AG,
                                                    0)
                                            ),
                                            "Não encontrado")
                                    )</f>
        <v>0</v>
      </c>
      <c r="Y1142" s="64">
        <f>X1142*G1142/1</f>
        <v>0</v>
      </c>
      <c r="Z1142" s="64">
        <f>IF(
                            C1142="INSUMO",
                            IFERROR(
                                INDEX(
                                    Insumos!F:F,
                                    MATCH(
                                        A1142&amp;B1142,
                                        Insumos!I:I,
                                        0)
                                ),
                                "Não encontrado"),
                            IFERROR(
                                INDEX(AA:AA,
                                    MATCH(
                                        A1142&amp;B1142,AG:AG,
                                        0)
                                ),
                                "Não encontrado")
                        )</f>
        <v>91750</v>
      </c>
      <c r="AA1142" s="64">
        <f>G1142*Z1142</f>
        <v>1.3211999999999999</v>
      </c>
      <c r="AB1142" s="65"/>
      <c r="AC1142" s="65"/>
      <c r="AD1142" s="62" t="s">
        <v>39</v>
      </c>
      <c r="AE1142" s="66"/>
      <c r="AF1142" s="66"/>
    </row>
    <row r="1143" spans="1:33" x14ac:dyDescent="0.25">
      <c r="A1143" s="136" t="s">
        <v>1038</v>
      </c>
      <c r="B1143" s="51" t="s">
        <v>38</v>
      </c>
      <c r="C1143" s="52" t="s">
        <v>39</v>
      </c>
      <c r="D1143" s="53" t="s">
        <v>40</v>
      </c>
      <c r="E1143" s="53" t="s">
        <v>1039</v>
      </c>
      <c r="F1143" s="54" t="s">
        <v>90</v>
      </c>
      <c r="G1143" s="55"/>
      <c r="H1143" s="56"/>
      <c r="I1143" s="56">
        <f>SUM(I1144:I1145)</f>
        <v>0</v>
      </c>
      <c r="J1143" s="56"/>
      <c r="K1143" s="56">
        <f>SUM(K1144:K1145)</f>
        <v>30.005435365</v>
      </c>
      <c r="L1143" s="56"/>
      <c r="M1143" s="56">
        <f>SUM(M1144:M1145)</f>
        <v>0</v>
      </c>
      <c r="N1143" s="56"/>
      <c r="O1143" s="56">
        <f>SUM(O1144:O1145)</f>
        <v>30.005435365</v>
      </c>
      <c r="P1143" s="56"/>
      <c r="Q1143" s="56">
        <f>SUM(Q1144:Q1145)</f>
        <v>0</v>
      </c>
      <c r="R1143" s="56"/>
      <c r="S1143" s="56">
        <f>SUM(S1144:S1145)</f>
        <v>0</v>
      </c>
      <c r="T1143" s="56"/>
      <c r="U1143" s="56">
        <f>SUM(U1144:U1145)</f>
        <v>0</v>
      </c>
      <c r="V1143" s="56"/>
      <c r="W1143" s="56">
        <f>SUM(W1144:W1145)</f>
        <v>0</v>
      </c>
      <c r="X1143" s="56"/>
      <c r="Y1143" s="56">
        <f>SUM(Y1144:Y1145)</f>
        <v>0</v>
      </c>
      <c r="Z1143" s="56"/>
      <c r="AA1143" s="56">
        <f>SUM(AA1144:AA1145)</f>
        <v>30.005435365</v>
      </c>
      <c r="AB1143" s="57" t="s">
        <v>39</v>
      </c>
      <c r="AC1143" s="57"/>
      <c r="AD1143" s="53" t="s">
        <v>39</v>
      </c>
      <c r="AE1143" s="58" t="s">
        <v>39</v>
      </c>
      <c r="AF1143" s="58" t="s">
        <v>845</v>
      </c>
      <c r="AG1143" t="str">
        <f>A1143&amp;B1143&amp;C1143</f>
        <v>91396SINAPI</v>
      </c>
    </row>
    <row r="1144" spans="1:33" x14ac:dyDescent="0.25">
      <c r="A1144" s="137" t="s">
        <v>1048</v>
      </c>
      <c r="B1144" s="68" t="s">
        <v>38</v>
      </c>
      <c r="C1144" s="69" t="s">
        <v>45</v>
      </c>
      <c r="D1144" s="70" t="s">
        <v>40</v>
      </c>
      <c r="E1144" s="70" t="s">
        <v>1049</v>
      </c>
      <c r="F1144" s="71" t="s">
        <v>78</v>
      </c>
      <c r="G1144" s="71">
        <v>3.43E-5</v>
      </c>
      <c r="H1144" s="72">
        <f>IF(
                        C1144="INSUMO",
                                        IFERROR(
                                            IF(
                                                INDEX(
                                                    Insumos!C:C,
                                                    MATCH(
                                                        A1144&amp;B1144,
                                                        Insumos!I:I,
                                                        0)
                                                )="Material",
                                                INDEX(
                                                    Insumos!F:F,
                                                    MATCH(
                                                        A1144&amp;B1144,
                                                        Insumos!I:I,
                                                        0)
                                                ),
                                                0
                                            ),
                                            "Não encontrado"),
                                        IFERROR(
                                            INDEX(I:I,
                                                MATCH(
                                                    A1144&amp;B1144,AG:AG,
                                                    0)
                                            ),
                                            "Não encontrado")
                                    )</f>
        <v>0</v>
      </c>
      <c r="I1144" s="72">
        <f>H1144*G1144/1</f>
        <v>0</v>
      </c>
      <c r="J1144" s="72">
        <f>T1144 + N1144 + L1144 + X1144 + R1144 + P1144 + V1144</f>
        <v>727405.55</v>
      </c>
      <c r="K1144" s="72">
        <f>U1144 + O1144 + M1144 + Y1144 + S1144 + Q1144 + W1144</f>
        <v>24.950010365000001</v>
      </c>
      <c r="L1144" s="72">
        <f>IF(
                        C1144="INSUMO",
                                        IFERROR(
                                            IF(
                                                INDEX(
                                                    Insumos!C:C,
                                                    MATCH(
                                                        A1144&amp;B1144,
                                                        Insumos!I:I,
                                                        0)
                                                )="Mao_obra",
                                                INDEX(
                                                    Insumos!F:F,
                                                    MATCH(
                                                        A1144&amp;B1144,
                                                        Insumos!I:I,
                                                        0)
                                                ),
                                                0
                                            ),
                                            "Não encontrado"),
                                        IFERROR(
                                            INDEX(M:M,
                                                MATCH(
                                                    A1144&amp;B1144,AG:AG,
                                                    0)
                                            ),
                                            "Não encontrado")
                                    )</f>
        <v>0</v>
      </c>
      <c r="M1144" s="72">
        <f>L1144*G1144/1</f>
        <v>0</v>
      </c>
      <c r="N1144" s="72">
        <f>IF(
                        C1144="INSUMO",
                                        IFERROR(
                                            IF(
                                                INDEX(
                                                    Insumos!C:C,
                                                    MATCH(
                                                        A1144&amp;B1144,
                                                        Insumos!I:I,
                                                        0)
                                                )="Equipamento",
                                                INDEX(
                                                    Insumos!F:F,
                                                    MATCH(
                                                        A1144&amp;B1144,
                                                        Insumos!I:I,
                                                        0)
                                                ),
                                                0
                                            ),
                                            "Não encontrado"),
                                        IFERROR(
                                            INDEX(O:O,
                                                MATCH(
                                                    A1144&amp;B1144,AG:AG,
                                                    0)
                                            ),
                                            "Não encontrado")
                                    )</f>
        <v>727405.55</v>
      </c>
      <c r="O1144" s="72">
        <f>N1144*G1144/1</f>
        <v>24.950010365000001</v>
      </c>
      <c r="P1144" s="72">
        <f>IF(
                        C1144="INSUMO",
                                        IFERROR(
                                            IF(
                                                INDEX(
                                                    Insumos!C:C,
                                                    MATCH(
                                                        A1144&amp;B1144,
                                                        Insumos!I:I,
                                                        0)
                                                )="Transporte",
                                                INDEX(
                                                    Insumos!F:F,
                                                    MATCH(
                                                        A1144&amp;B1144,
                                                        Insumos!I:I,
                                                        0)
                                                ),
                                                0
                                            ),
                                            "Não encontrado"),
                                        IFERROR(
                                            INDEX(Q:Q,
                                                MATCH(
                                                    A1144&amp;B1144,AG:AG,
                                                    0)
                                            ),
                                            "Não encontrado")
                                    )</f>
        <v>0</v>
      </c>
      <c r="Q1144" s="72">
        <f>P1144*G1144/1</f>
        <v>0</v>
      </c>
      <c r="R1144" s="72">
        <f>IF(
                        C1144="INSUMO",
                                        IFERROR(
                                            IF(
                                                INDEX(
                                                    Insumos!C:C,
                                                    MATCH(
                                                        A1144&amp;B1144,
                                                        Insumos!I:I,
                                                        0)
                                                )="Terceirizados",
                                                INDEX(
                                                    Insumos!F:F,
                                                    MATCH(
                                                        A1144&amp;B1144,
                                                        Insumos!I:I,
                                                        0)
                                                ),
                                                0
                                            ),
                                            "Não encontrado"),
                                        IFERROR(
                                            INDEX(S:S,
                                                MATCH(
                                                    A1144&amp;B1144,AG:AG,
                                                    0)
                                            ),
                                            "Não encontrado")
                                    )</f>
        <v>0</v>
      </c>
      <c r="S1144" s="72">
        <f>R1144*G1144/1</f>
        <v>0</v>
      </c>
      <c r="T1144" s="72">
        <f>IF(
                        C1144="INSUMO",
                                        IFERROR(
                                            IF(
                                                INDEX(
                                                    Insumos!C:C,
                                                    MATCH(
                                                        A1144&amp;B1144,
                                                        Insumos!I:I,
                                                        0)
                                                )="Comissionamento",
                                                INDEX(
                                                    Insumos!F:F,
                                                    MATCH(
                                                        A1144&amp;B1144,
                                                        Insumos!I:I,
                                                        0)
                                                ),
                                                0
                                            ),
                                            "Não encontrado"),
                                        IFERROR(
                                            INDEX(U:U,
                                                MATCH(
                                                    A1144&amp;B1144,AG:AG,
                                                    0)
                                            ),
                                            "Não encontrado")
                                    )</f>
        <v>0</v>
      </c>
      <c r="U1144" s="72">
        <f>T1144*G1144/1</f>
        <v>0</v>
      </c>
      <c r="V1144" s="72">
        <f>IF(
                        C1144="INSUMO",
                                        IFERROR(
                                            IF(
                                                INDEX(
                                                    Insumos!C:C,
                                                    MATCH(
                                                        A1144&amp;B1144,
                                                        Insumos!I:I,
                                                        0)
                                                )="Verba",
                                                INDEX(
                                                    Insumos!F:F,
                                                    MATCH(
                                                        A1144&amp;B1144,
                                                        Insumos!I:I,
                                                        0)
                                                ),
                                                0
                                            ),
                                            "Não encontrado"),
                                        IFERROR(
                                            INDEX(W:W,
                                                MATCH(
                                                    A1144&amp;B1144,AG:AG,
                                                    0)
                                            ),
                                            "Não encontrado")
                                    )</f>
        <v>0</v>
      </c>
      <c r="W1144" s="72">
        <f>V1144*G1144/1</f>
        <v>0</v>
      </c>
      <c r="X1144" s="72">
        <f>IF(
                        C1144="INSUMO",
                                        IFERROR(
                                            IF(
                                                INDEX(
                                                    Insumos!C:C,
                                                    MATCH(
                                                        A1144&amp;B1144,
                                                        Insumos!I:I,
                                                        0)
                                                )="Outro",
                                                INDEX(
                                                    Insumos!F:F,
                                                    MATCH(
                                                        A1144&amp;B1144,
                                                        Insumos!I:I,
                                                        0)
                                                ),
                                                0
                                            ),
                                            "Não encontrado"),
                                        IFERROR(
                                            INDEX(Y:Y,
                                                MATCH(
                                                    A1144&amp;B1144,AG:AG,
                                                    0)
                                            ),
                                            "Não encontrado")
                                    )</f>
        <v>0</v>
      </c>
      <c r="Y1144" s="72">
        <f>X1144*G1144/1</f>
        <v>0</v>
      </c>
      <c r="Z1144" s="72">
        <f>IF(
                            C1144="INSUMO",
                            IFERROR(
                                INDEX(
                                    Insumos!F:F,
                                    MATCH(
                                        A1144&amp;B1144,
                                        Insumos!I:I,
                                        0)
                                ),
                                "Não encontrado"),
                            IFERROR(
                                INDEX(AA:AA,
                                    MATCH(
                                        A1144&amp;B1144,AG:AG,
                                        0)
                                ),
                                "Não encontrado")
                        )</f>
        <v>727405.55</v>
      </c>
      <c r="AA1144" s="72">
        <f>G1144*Z1144</f>
        <v>24.950010365000001</v>
      </c>
      <c r="AB1144" s="73"/>
      <c r="AC1144" s="73"/>
      <c r="AD1144" s="70" t="s">
        <v>39</v>
      </c>
      <c r="AE1144" s="74"/>
      <c r="AF1144" s="74"/>
    </row>
    <row r="1145" spans="1:33" x14ac:dyDescent="0.25">
      <c r="A1145" s="138" t="s">
        <v>1050</v>
      </c>
      <c r="B1145" s="60" t="s">
        <v>38</v>
      </c>
      <c r="C1145" s="61" t="s">
        <v>45</v>
      </c>
      <c r="D1145" s="62" t="s">
        <v>40</v>
      </c>
      <c r="E1145" s="62" t="s">
        <v>1051</v>
      </c>
      <c r="F1145" s="63" t="s">
        <v>78</v>
      </c>
      <c r="G1145" s="63">
        <v>5.5099999999999998E-5</v>
      </c>
      <c r="H1145" s="64">
        <f>IF(
                        C1145="INSUMO",
                                        IFERROR(
                                            IF(
                                                INDEX(
                                                    Insumos!C:C,
                                                    MATCH(
                                                        A1145&amp;B1145,
                                                        Insumos!I:I,
                                                        0)
                                                )="Material",
                                                INDEX(
                                                    Insumos!F:F,
                                                    MATCH(
                                                        A1145&amp;B1145,
                                                        Insumos!I:I,
                                                        0)
                                                ),
                                                0
                                            ),
                                            "Não encontrado"),
                                        IFERROR(
                                            INDEX(I:I,
                                                MATCH(
                                                    A1145&amp;B1145,AG:AG,
                                                    0)
                                            ),
                                            "Não encontrado")
                                    )</f>
        <v>0</v>
      </c>
      <c r="I1145" s="64">
        <f>H1145*G1145/1</f>
        <v>0</v>
      </c>
      <c r="J1145" s="64">
        <f>T1145 + N1145 + L1145 + X1145 + R1145 + P1145 + V1145</f>
        <v>91750</v>
      </c>
      <c r="K1145" s="64">
        <f>U1145 + O1145 + M1145 + Y1145 + S1145 + Q1145 + W1145</f>
        <v>5.0554249999999996</v>
      </c>
      <c r="L1145" s="64">
        <f>IF(
                        C1145="INSUMO",
                                        IFERROR(
                                            IF(
                                                INDEX(
                                                    Insumos!C:C,
                                                    MATCH(
                                                        A1145&amp;B1145,
                                                        Insumos!I:I,
                                                        0)
                                                )="Mao_obra",
                                                INDEX(
                                                    Insumos!F:F,
                                                    MATCH(
                                                        A1145&amp;B1145,
                                                        Insumos!I:I,
                                                        0)
                                                ),
                                                0
                                            ),
                                            "Não encontrado"),
                                        IFERROR(
                                            INDEX(M:M,
                                                MATCH(
                                                    A1145&amp;B1145,AG:AG,
                                                    0)
                                            ),
                                            "Não encontrado")
                                    )</f>
        <v>0</v>
      </c>
      <c r="M1145" s="64">
        <f>L1145*G1145/1</f>
        <v>0</v>
      </c>
      <c r="N1145" s="64">
        <f>IF(
                        C1145="INSUMO",
                                        IFERROR(
                                            IF(
                                                INDEX(
                                                    Insumos!C:C,
                                                    MATCH(
                                                        A1145&amp;B1145,
                                                        Insumos!I:I,
                                                        0)
                                                )="Equipamento",
                                                INDEX(
                                                    Insumos!F:F,
                                                    MATCH(
                                                        A1145&amp;B1145,
                                                        Insumos!I:I,
                                                        0)
                                                ),
                                                0
                                            ),
                                            "Não encontrado"),
                                        IFERROR(
                                            INDEX(O:O,
                                                MATCH(
                                                    A1145&amp;B1145,AG:AG,
                                                    0)
                                            ),
                                            "Não encontrado")
                                    )</f>
        <v>91750</v>
      </c>
      <c r="O1145" s="64">
        <f>N1145*G1145/1</f>
        <v>5.0554249999999996</v>
      </c>
      <c r="P1145" s="64">
        <f>IF(
                        C1145="INSUMO",
                                        IFERROR(
                                            IF(
                                                INDEX(
                                                    Insumos!C:C,
                                                    MATCH(
                                                        A1145&amp;B1145,
                                                        Insumos!I:I,
                                                        0)
                                                )="Transporte",
                                                INDEX(
                                                    Insumos!F:F,
                                                    MATCH(
                                                        A1145&amp;B1145,
                                                        Insumos!I:I,
                                                        0)
                                                ),
                                                0
                                            ),
                                            "Não encontrado"),
                                        IFERROR(
                                            INDEX(Q:Q,
                                                MATCH(
                                                    A1145&amp;B1145,AG:AG,
                                                    0)
                                            ),
                                            "Não encontrado")
                                    )</f>
        <v>0</v>
      </c>
      <c r="Q1145" s="64">
        <f>P1145*G1145/1</f>
        <v>0</v>
      </c>
      <c r="R1145" s="64">
        <f>IF(
                        C1145="INSUMO",
                                        IFERROR(
                                            IF(
                                                INDEX(
                                                    Insumos!C:C,
                                                    MATCH(
                                                        A1145&amp;B1145,
                                                        Insumos!I:I,
                                                        0)
                                                )="Terceirizados",
                                                INDEX(
                                                    Insumos!F:F,
                                                    MATCH(
                                                        A1145&amp;B1145,
                                                        Insumos!I:I,
                                                        0)
                                                ),
                                                0
                                            ),
                                            "Não encontrado"),
                                        IFERROR(
                                            INDEX(S:S,
                                                MATCH(
                                                    A1145&amp;B1145,AG:AG,
                                                    0)
                                            ),
                                            "Não encontrado")
                                    )</f>
        <v>0</v>
      </c>
      <c r="S1145" s="64">
        <f>R1145*G1145/1</f>
        <v>0</v>
      </c>
      <c r="T1145" s="64">
        <f>IF(
                        C1145="INSUMO",
                                        IFERROR(
                                            IF(
                                                INDEX(
                                                    Insumos!C:C,
                                                    MATCH(
                                                        A1145&amp;B1145,
                                                        Insumos!I:I,
                                                        0)
                                                )="Comissionamento",
                                                INDEX(
                                                    Insumos!F:F,
                                                    MATCH(
                                                        A1145&amp;B1145,
                                                        Insumos!I:I,
                                                        0)
                                                ),
                                                0
                                            ),
                                            "Não encontrado"),
                                        IFERROR(
                                            INDEX(U:U,
                                                MATCH(
                                                    A1145&amp;B1145,AG:AG,
                                                    0)
                                            ),
                                            "Não encontrado")
                                    )</f>
        <v>0</v>
      </c>
      <c r="U1145" s="64">
        <f>T1145*G1145/1</f>
        <v>0</v>
      </c>
      <c r="V1145" s="64">
        <f>IF(
                        C1145="INSUMO",
                                        IFERROR(
                                            IF(
                                                INDEX(
                                                    Insumos!C:C,
                                                    MATCH(
                                                        A1145&amp;B1145,
                                                        Insumos!I:I,
                                                        0)
                                                )="Verba",
                                                INDEX(
                                                    Insumos!F:F,
                                                    MATCH(
                                                        A1145&amp;B1145,
                                                        Insumos!I:I,
                                                        0)
                                                ),
                                                0
                                            ),
                                            "Não encontrado"),
                                        IFERROR(
                                            INDEX(W:W,
                                                MATCH(
                                                    A1145&amp;B1145,AG:AG,
                                                    0)
                                            ),
                                            "Não encontrado")
                                    )</f>
        <v>0</v>
      </c>
      <c r="W1145" s="64">
        <f>V1145*G1145/1</f>
        <v>0</v>
      </c>
      <c r="X1145" s="64">
        <f>IF(
                        C1145="INSUMO",
                                        IFERROR(
                                            IF(
                                                INDEX(
                                                    Insumos!C:C,
                                                    MATCH(
                                                        A1145&amp;B1145,
                                                        Insumos!I:I,
                                                        0)
                                                )="Outro",
                                                INDEX(
                                                    Insumos!F:F,
                                                    MATCH(
                                                        A1145&amp;B1145,
                                                        Insumos!I:I,
                                                        0)
                                                ),
                                                0
                                            ),
                                            "Não encontrado"),
                                        IFERROR(
                                            INDEX(Y:Y,
                                                MATCH(
                                                    A1145&amp;B1145,AG:AG,
                                                    0)
                                            ),
                                            "Não encontrado")
                                    )</f>
        <v>0</v>
      </c>
      <c r="Y1145" s="64">
        <f>X1145*G1145/1</f>
        <v>0</v>
      </c>
      <c r="Z1145" s="64">
        <f>IF(
                            C1145="INSUMO",
                            IFERROR(
                                INDEX(
                                    Insumos!F:F,
                                    MATCH(
                                        A1145&amp;B1145,
                                        Insumos!I:I,
                                        0)
                                ),
                                "Não encontrado"),
                            IFERROR(
                                INDEX(AA:AA,
                                    MATCH(
                                        A1145&amp;B1145,AG:AG,
                                        0)
                                ),
                                "Não encontrado")
                        )</f>
        <v>91750</v>
      </c>
      <c r="AA1145" s="64">
        <f>G1145*Z1145</f>
        <v>5.0554249999999996</v>
      </c>
      <c r="AB1145" s="65"/>
      <c r="AC1145" s="65"/>
      <c r="AD1145" s="62" t="s">
        <v>39</v>
      </c>
      <c r="AE1145" s="66"/>
      <c r="AF1145" s="66"/>
    </row>
    <row r="1146" spans="1:33" x14ac:dyDescent="0.25">
      <c r="A1146" s="136" t="s">
        <v>1040</v>
      </c>
      <c r="B1146" s="51" t="s">
        <v>38</v>
      </c>
      <c r="C1146" s="52" t="s">
        <v>39</v>
      </c>
      <c r="D1146" s="53" t="s">
        <v>40</v>
      </c>
      <c r="E1146" s="53" t="s">
        <v>1041</v>
      </c>
      <c r="F1146" s="54" t="s">
        <v>90</v>
      </c>
      <c r="G1146" s="55"/>
      <c r="H1146" s="56"/>
      <c r="I1146" s="56">
        <f>SUM(I1147:I1147)</f>
        <v>218.36639999999997</v>
      </c>
      <c r="J1146" s="56"/>
      <c r="K1146" s="56">
        <f>SUM(K1147:K1147)</f>
        <v>0</v>
      </c>
      <c r="L1146" s="56"/>
      <c r="M1146" s="56">
        <f>SUM(M1147:M1147)</f>
        <v>0</v>
      </c>
      <c r="N1146" s="56"/>
      <c r="O1146" s="56">
        <f>SUM(O1147:O1147)</f>
        <v>0</v>
      </c>
      <c r="P1146" s="56"/>
      <c r="Q1146" s="56">
        <f>SUM(Q1147:Q1147)</f>
        <v>0</v>
      </c>
      <c r="R1146" s="56"/>
      <c r="S1146" s="56">
        <f>SUM(S1147:S1147)</f>
        <v>0</v>
      </c>
      <c r="T1146" s="56"/>
      <c r="U1146" s="56">
        <f>SUM(U1147:U1147)</f>
        <v>0</v>
      </c>
      <c r="V1146" s="56"/>
      <c r="W1146" s="56">
        <f>SUM(W1147:W1147)</f>
        <v>0</v>
      </c>
      <c r="X1146" s="56"/>
      <c r="Y1146" s="56">
        <f>SUM(Y1147:Y1147)</f>
        <v>0</v>
      </c>
      <c r="Z1146" s="56"/>
      <c r="AA1146" s="56">
        <f>SUM(AA1147:AA1147)</f>
        <v>218.36639999999997</v>
      </c>
      <c r="AB1146" s="57" t="s">
        <v>39</v>
      </c>
      <c r="AC1146" s="57"/>
      <c r="AD1146" s="53" t="s">
        <v>39</v>
      </c>
      <c r="AE1146" s="58" t="s">
        <v>39</v>
      </c>
      <c r="AF1146" s="58" t="s">
        <v>845</v>
      </c>
      <c r="AG1146" t="str">
        <f>A1146&amp;B1146&amp;C1146</f>
        <v>53831SINAPI</v>
      </c>
    </row>
    <row r="1147" spans="1:33" x14ac:dyDescent="0.25">
      <c r="A1147" s="137" t="s">
        <v>883</v>
      </c>
      <c r="B1147" s="68" t="s">
        <v>38</v>
      </c>
      <c r="C1147" s="69" t="s">
        <v>45</v>
      </c>
      <c r="D1147" s="70" t="s">
        <v>40</v>
      </c>
      <c r="E1147" s="70" t="s">
        <v>884</v>
      </c>
      <c r="F1147" s="71" t="s">
        <v>132</v>
      </c>
      <c r="G1147" s="71">
        <v>32.159999999999997</v>
      </c>
      <c r="H1147" s="72">
        <f>IF(
                        C1147="INSUMO",
                                        IFERROR(
                                            IF(
                                                INDEX(
                                                    Insumos!C:C,
                                                    MATCH(
                                                        A1147&amp;B1147,
                                                        Insumos!I:I,
                                                        0)
                                                )="Material",
                                                INDEX(
                                                    Insumos!F:F,
                                                    MATCH(
                                                        A1147&amp;B1147,
                                                        Insumos!I:I,
                                                        0)
                                                ),
                                                0
                                            ),
                                            "Não encontrado"),
                                        IFERROR(
                                            INDEX(I:I,
                                                MATCH(
                                                    A1147&amp;B1147,AG:AG,
                                                    0)
                                            ),
                                            "Não encontrado")
                                    )</f>
        <v>6.79</v>
      </c>
      <c r="I1147" s="72">
        <f>H1147*G1147/1</f>
        <v>218.36639999999997</v>
      </c>
      <c r="J1147" s="72">
        <f>T1147 + N1147 + L1147 + X1147 + R1147 + P1147 + V1147</f>
        <v>0</v>
      </c>
      <c r="K1147" s="72">
        <f>U1147 + O1147 + M1147 + Y1147 + S1147 + Q1147 + W1147</f>
        <v>0</v>
      </c>
      <c r="L1147" s="72">
        <f>IF(
                        C1147="INSUMO",
                                        IFERROR(
                                            IF(
                                                INDEX(
                                                    Insumos!C:C,
                                                    MATCH(
                                                        A1147&amp;B1147,
                                                        Insumos!I:I,
                                                        0)
                                                )="Mao_obra",
                                                INDEX(
                                                    Insumos!F:F,
                                                    MATCH(
                                                        A1147&amp;B1147,
                                                        Insumos!I:I,
                                                        0)
                                                ),
                                                0
                                            ),
                                            "Não encontrado"),
                                        IFERROR(
                                            INDEX(M:M,
                                                MATCH(
                                                    A1147&amp;B1147,AG:AG,
                                                    0)
                                            ),
                                            "Não encontrado")
                                    )</f>
        <v>0</v>
      </c>
      <c r="M1147" s="72">
        <f>L1147*G1147/1</f>
        <v>0</v>
      </c>
      <c r="N1147" s="72">
        <f>IF(
                        C1147="INSUMO",
                                        IFERROR(
                                            IF(
                                                INDEX(
                                                    Insumos!C:C,
                                                    MATCH(
                                                        A1147&amp;B1147,
                                                        Insumos!I:I,
                                                        0)
                                                )="Equipamento",
                                                INDEX(
                                                    Insumos!F:F,
                                                    MATCH(
                                                        A1147&amp;B1147,
                                                        Insumos!I:I,
                                                        0)
                                                ),
                                                0
                                            ),
                                            "Não encontrado"),
                                        IFERROR(
                                            INDEX(O:O,
                                                MATCH(
                                                    A1147&amp;B1147,AG:AG,
                                                    0)
                                            ),
                                            "Não encontrado")
                                    )</f>
        <v>0</v>
      </c>
      <c r="O1147" s="72">
        <f>N1147*G1147/1</f>
        <v>0</v>
      </c>
      <c r="P1147" s="72">
        <f>IF(
                        C1147="INSUMO",
                                        IFERROR(
                                            IF(
                                                INDEX(
                                                    Insumos!C:C,
                                                    MATCH(
                                                        A1147&amp;B1147,
                                                        Insumos!I:I,
                                                        0)
                                                )="Transporte",
                                                INDEX(
                                                    Insumos!F:F,
                                                    MATCH(
                                                        A1147&amp;B1147,
                                                        Insumos!I:I,
                                                        0)
                                                ),
                                                0
                                            ),
                                            "Não encontrado"),
                                        IFERROR(
                                            INDEX(Q:Q,
                                                MATCH(
                                                    A1147&amp;B1147,AG:AG,
                                                    0)
                                            ),
                                            "Não encontrado")
                                    )</f>
        <v>0</v>
      </c>
      <c r="Q1147" s="72">
        <f>P1147*G1147/1</f>
        <v>0</v>
      </c>
      <c r="R1147" s="72">
        <f>IF(
                        C1147="INSUMO",
                                        IFERROR(
                                            IF(
                                                INDEX(
                                                    Insumos!C:C,
                                                    MATCH(
                                                        A1147&amp;B1147,
                                                        Insumos!I:I,
                                                        0)
                                                )="Terceirizados",
                                                INDEX(
                                                    Insumos!F:F,
                                                    MATCH(
                                                        A1147&amp;B1147,
                                                        Insumos!I:I,
                                                        0)
                                                ),
                                                0
                                            ),
                                            "Não encontrado"),
                                        IFERROR(
                                            INDEX(S:S,
                                                MATCH(
                                                    A1147&amp;B1147,AG:AG,
                                                    0)
                                            ),
                                            "Não encontrado")
                                    )</f>
        <v>0</v>
      </c>
      <c r="S1147" s="72">
        <f>R1147*G1147/1</f>
        <v>0</v>
      </c>
      <c r="T1147" s="72">
        <f>IF(
                        C1147="INSUMO",
                                        IFERROR(
                                            IF(
                                                INDEX(
                                                    Insumos!C:C,
                                                    MATCH(
                                                        A1147&amp;B1147,
                                                        Insumos!I:I,
                                                        0)
                                                )="Comissionamento",
                                                INDEX(
                                                    Insumos!F:F,
                                                    MATCH(
                                                        A1147&amp;B1147,
                                                        Insumos!I:I,
                                                        0)
                                                ),
                                                0
                                            ),
                                            "Não encontrado"),
                                        IFERROR(
                                            INDEX(U:U,
                                                MATCH(
                                                    A1147&amp;B1147,AG:AG,
                                                    0)
                                            ),
                                            "Não encontrado")
                                    )</f>
        <v>0</v>
      </c>
      <c r="U1147" s="72">
        <f>T1147*G1147/1</f>
        <v>0</v>
      </c>
      <c r="V1147" s="72">
        <f>IF(
                        C1147="INSUMO",
                                        IFERROR(
                                            IF(
                                                INDEX(
                                                    Insumos!C:C,
                                                    MATCH(
                                                        A1147&amp;B1147,
                                                        Insumos!I:I,
                                                        0)
                                                )="Verba",
                                                INDEX(
                                                    Insumos!F:F,
                                                    MATCH(
                                                        A1147&amp;B1147,
                                                        Insumos!I:I,
                                                        0)
                                                ),
                                                0
                                            ),
                                            "Não encontrado"),
                                        IFERROR(
                                            INDEX(W:W,
                                                MATCH(
                                                    A1147&amp;B1147,AG:AG,
                                                    0)
                                            ),
                                            "Não encontrado")
                                    )</f>
        <v>0</v>
      </c>
      <c r="W1147" s="72">
        <f>V1147*G1147/1</f>
        <v>0</v>
      </c>
      <c r="X1147" s="72">
        <f>IF(
                        C1147="INSUMO",
                                        IFERROR(
                                            IF(
                                                INDEX(
                                                    Insumos!C:C,
                                                    MATCH(
                                                        A1147&amp;B1147,
                                                        Insumos!I:I,
                                                        0)
                                                )="Outro",
                                                INDEX(
                                                    Insumos!F:F,
                                                    MATCH(
                                                        A1147&amp;B1147,
                                                        Insumos!I:I,
                                                        0)
                                                ),
                                                0
                                            ),
                                            "Não encontrado"),
                                        IFERROR(
                                            INDEX(Y:Y,
                                                MATCH(
                                                    A1147&amp;B1147,AG:AG,
                                                    0)
                                            ),
                                            "Não encontrado")
                                    )</f>
        <v>0</v>
      </c>
      <c r="Y1147" s="72">
        <f>X1147*G1147/1</f>
        <v>0</v>
      </c>
      <c r="Z1147" s="72">
        <f>IF(
                            C1147="INSUMO",
                            IFERROR(
                                INDEX(
                                    Insumos!F:F,
                                    MATCH(
                                        A1147&amp;B1147,
                                        Insumos!I:I,
                                        0)
                                ),
                                "Não encontrado"),
                            IFERROR(
                                INDEX(AA:AA,
                                    MATCH(
                                        A1147&amp;B1147,AG:AG,
                                        0)
                                ),
                                "Não encontrado")
                        )</f>
        <v>6.79</v>
      </c>
      <c r="AA1147" s="72">
        <f>G1147*Z1147</f>
        <v>218.36639999999997</v>
      </c>
      <c r="AB1147" s="73"/>
      <c r="AC1147" s="73"/>
      <c r="AD1147" s="70" t="s">
        <v>39</v>
      </c>
      <c r="AE1147" s="74"/>
      <c r="AF1147" s="74"/>
    </row>
    <row r="1148" spans="1:33" x14ac:dyDescent="0.25">
      <c r="A1148" s="136" t="s">
        <v>1042</v>
      </c>
      <c r="B1148" s="51" t="s">
        <v>38</v>
      </c>
      <c r="C1148" s="52" t="s">
        <v>39</v>
      </c>
      <c r="D1148" s="53" t="s">
        <v>40</v>
      </c>
      <c r="E1148" s="53" t="s">
        <v>1043</v>
      </c>
      <c r="F1148" s="54" t="s">
        <v>90</v>
      </c>
      <c r="G1148" s="55"/>
      <c r="H1148" s="56"/>
      <c r="I1148" s="56">
        <f>SUM(I1149:I1150)</f>
        <v>0</v>
      </c>
      <c r="J1148" s="56"/>
      <c r="K1148" s="56">
        <f>SUM(K1149:K1150)</f>
        <v>53.093751865000002</v>
      </c>
      <c r="L1148" s="56"/>
      <c r="M1148" s="56">
        <f>SUM(M1149:M1150)</f>
        <v>0</v>
      </c>
      <c r="N1148" s="56"/>
      <c r="O1148" s="56">
        <f>SUM(O1149:O1150)</f>
        <v>53.093751865000002</v>
      </c>
      <c r="P1148" s="56"/>
      <c r="Q1148" s="56">
        <f>SUM(Q1149:Q1150)</f>
        <v>0</v>
      </c>
      <c r="R1148" s="56"/>
      <c r="S1148" s="56">
        <f>SUM(S1149:S1150)</f>
        <v>0</v>
      </c>
      <c r="T1148" s="56"/>
      <c r="U1148" s="56">
        <f>SUM(U1149:U1150)</f>
        <v>0</v>
      </c>
      <c r="V1148" s="56"/>
      <c r="W1148" s="56">
        <f>SUM(W1149:W1150)</f>
        <v>0</v>
      </c>
      <c r="X1148" s="56"/>
      <c r="Y1148" s="56">
        <f>SUM(Y1149:Y1150)</f>
        <v>0</v>
      </c>
      <c r="Z1148" s="56"/>
      <c r="AA1148" s="56">
        <f>SUM(AA1149:AA1150)</f>
        <v>53.093751865000002</v>
      </c>
      <c r="AB1148" s="57" t="s">
        <v>39</v>
      </c>
      <c r="AC1148" s="57"/>
      <c r="AD1148" s="53" t="s">
        <v>39</v>
      </c>
      <c r="AE1148" s="58" t="s">
        <v>39</v>
      </c>
      <c r="AF1148" s="58" t="s">
        <v>845</v>
      </c>
      <c r="AG1148" t="str">
        <f>A1148&amp;B1148&amp;C1148</f>
        <v>5763SINAPI</v>
      </c>
    </row>
    <row r="1149" spans="1:33" x14ac:dyDescent="0.25">
      <c r="A1149" s="137" t="s">
        <v>1048</v>
      </c>
      <c r="B1149" s="68" t="s">
        <v>38</v>
      </c>
      <c r="C1149" s="69" t="s">
        <v>45</v>
      </c>
      <c r="D1149" s="70" t="s">
        <v>40</v>
      </c>
      <c r="E1149" s="70" t="s">
        <v>1049</v>
      </c>
      <c r="F1149" s="71" t="s">
        <v>78</v>
      </c>
      <c r="G1149" s="71">
        <v>6.4300000000000004E-5</v>
      </c>
      <c r="H1149" s="72">
        <f>IF(
                        C1149="INSUMO",
                                        IFERROR(
                                            IF(
                                                INDEX(
                                                    Insumos!C:C,
                                                    MATCH(
                                                        A1149&amp;B1149,
                                                        Insumos!I:I,
                                                        0)
                                                )="Material",
                                                INDEX(
                                                    Insumos!F:F,
                                                    MATCH(
                                                        A1149&amp;B1149,
                                                        Insumos!I:I,
                                                        0)
                                                ),
                                                0
                                            ),
                                            "Não encontrado"),
                                        IFERROR(
                                            INDEX(I:I,
                                                MATCH(
                                                    A1149&amp;B1149,AG:AG,
                                                    0)
                                            ),
                                            "Não encontrado")
                                    )</f>
        <v>0</v>
      </c>
      <c r="I1149" s="72">
        <f>H1149*G1149/1</f>
        <v>0</v>
      </c>
      <c r="J1149" s="72">
        <f>T1149 + N1149 + L1149 + X1149 + R1149 + P1149 + V1149</f>
        <v>727405.55</v>
      </c>
      <c r="K1149" s="72">
        <f>U1149 + O1149 + M1149 + Y1149 + S1149 + Q1149 + W1149</f>
        <v>46.772176865000006</v>
      </c>
      <c r="L1149" s="72">
        <f>IF(
                        C1149="INSUMO",
                                        IFERROR(
                                            IF(
                                                INDEX(
                                                    Insumos!C:C,
                                                    MATCH(
                                                        A1149&amp;B1149,
                                                        Insumos!I:I,
                                                        0)
                                                )="Mao_obra",
                                                INDEX(
                                                    Insumos!F:F,
                                                    MATCH(
                                                        A1149&amp;B1149,
                                                        Insumos!I:I,
                                                        0)
                                                ),
                                                0
                                            ),
                                            "Não encontrado"),
                                        IFERROR(
                                            INDEX(M:M,
                                                MATCH(
                                                    A1149&amp;B1149,AG:AG,
                                                    0)
                                            ),
                                            "Não encontrado")
                                    )</f>
        <v>0</v>
      </c>
      <c r="M1149" s="72">
        <f>L1149*G1149/1</f>
        <v>0</v>
      </c>
      <c r="N1149" s="72">
        <f>IF(
                        C1149="INSUMO",
                                        IFERROR(
                                            IF(
                                                INDEX(
                                                    Insumos!C:C,
                                                    MATCH(
                                                        A1149&amp;B1149,
                                                        Insumos!I:I,
                                                        0)
                                                )="Equipamento",
                                                INDEX(
                                                    Insumos!F:F,
                                                    MATCH(
                                                        A1149&amp;B1149,
                                                        Insumos!I:I,
                                                        0)
                                                ),
                                                0
                                            ),
                                            "Não encontrado"),
                                        IFERROR(
                                            INDEX(O:O,
                                                MATCH(
                                                    A1149&amp;B1149,AG:AG,
                                                    0)
                                            ),
                                            "Não encontrado")
                                    )</f>
        <v>727405.55</v>
      </c>
      <c r="O1149" s="72">
        <f>N1149*G1149/1</f>
        <v>46.772176865000006</v>
      </c>
      <c r="P1149" s="72">
        <f>IF(
                        C1149="INSUMO",
                                        IFERROR(
                                            IF(
                                                INDEX(
                                                    Insumos!C:C,
                                                    MATCH(
                                                        A1149&amp;B1149,
                                                        Insumos!I:I,
                                                        0)
                                                )="Transporte",
                                                INDEX(
                                                    Insumos!F:F,
                                                    MATCH(
                                                        A1149&amp;B1149,
                                                        Insumos!I:I,
                                                        0)
                                                ),
                                                0
                                            ),
                                            "Não encontrado"),
                                        IFERROR(
                                            INDEX(Q:Q,
                                                MATCH(
                                                    A1149&amp;B1149,AG:AG,
                                                    0)
                                            ),
                                            "Não encontrado")
                                    )</f>
        <v>0</v>
      </c>
      <c r="Q1149" s="72">
        <f>P1149*G1149/1</f>
        <v>0</v>
      </c>
      <c r="R1149" s="72">
        <f>IF(
                        C1149="INSUMO",
                                        IFERROR(
                                            IF(
                                                INDEX(
                                                    Insumos!C:C,
                                                    MATCH(
                                                        A1149&amp;B1149,
                                                        Insumos!I:I,
                                                        0)
                                                )="Terceirizados",
                                                INDEX(
                                                    Insumos!F:F,
                                                    MATCH(
                                                        A1149&amp;B1149,
                                                        Insumos!I:I,
                                                        0)
                                                ),
                                                0
                                            ),
                                            "Não encontrado"),
                                        IFERROR(
                                            INDEX(S:S,
                                                MATCH(
                                                    A1149&amp;B1149,AG:AG,
                                                    0)
                                            ),
                                            "Não encontrado")
                                    )</f>
        <v>0</v>
      </c>
      <c r="S1149" s="72">
        <f>R1149*G1149/1</f>
        <v>0</v>
      </c>
      <c r="T1149" s="72">
        <f>IF(
                        C1149="INSUMO",
                                        IFERROR(
                                            IF(
                                                INDEX(
                                                    Insumos!C:C,
                                                    MATCH(
                                                        A1149&amp;B1149,
                                                        Insumos!I:I,
                                                        0)
                                                )="Comissionamento",
                                                INDEX(
                                                    Insumos!F:F,
                                                    MATCH(
                                                        A1149&amp;B1149,
                                                        Insumos!I:I,
                                                        0)
                                                ),
                                                0
                                            ),
                                            "Não encontrado"),
                                        IFERROR(
                                            INDEX(U:U,
                                                MATCH(
                                                    A1149&amp;B1149,AG:AG,
                                                    0)
                                            ),
                                            "Não encontrado")
                                    )</f>
        <v>0</v>
      </c>
      <c r="U1149" s="72">
        <f>T1149*G1149/1</f>
        <v>0</v>
      </c>
      <c r="V1149" s="72">
        <f>IF(
                        C1149="INSUMO",
                                        IFERROR(
                                            IF(
                                                INDEX(
                                                    Insumos!C:C,
                                                    MATCH(
                                                        A1149&amp;B1149,
                                                        Insumos!I:I,
                                                        0)
                                                )="Verba",
                                                INDEX(
                                                    Insumos!F:F,
                                                    MATCH(
                                                        A1149&amp;B1149,
                                                        Insumos!I:I,
                                                        0)
                                                ),
                                                0
                                            ),
                                            "Não encontrado"),
                                        IFERROR(
                                            INDEX(W:W,
                                                MATCH(
                                                    A1149&amp;B1149,AG:AG,
                                                    0)
                                            ),
                                            "Não encontrado")
                                    )</f>
        <v>0</v>
      </c>
      <c r="W1149" s="72">
        <f>V1149*G1149/1</f>
        <v>0</v>
      </c>
      <c r="X1149" s="72">
        <f>IF(
                        C1149="INSUMO",
                                        IFERROR(
                                            IF(
                                                INDEX(
                                                    Insumos!C:C,
                                                    MATCH(
                                                        A1149&amp;B1149,
                                                        Insumos!I:I,
                                                        0)
                                                )="Outro",
                                                INDEX(
                                                    Insumos!F:F,
                                                    MATCH(
                                                        A1149&amp;B1149,
                                                        Insumos!I:I,
                                                        0)
                                                ),
                                                0
                                            ),
                                            "Não encontrado"),
                                        IFERROR(
                                            INDEX(Y:Y,
                                                MATCH(
                                                    A1149&amp;B1149,AG:AG,
                                                    0)
                                            ),
                                            "Não encontrado")
                                    )</f>
        <v>0</v>
      </c>
      <c r="Y1149" s="72">
        <f>X1149*G1149/1</f>
        <v>0</v>
      </c>
      <c r="Z1149" s="72">
        <f>IF(
                            C1149="INSUMO",
                            IFERROR(
                                INDEX(
                                    Insumos!F:F,
                                    MATCH(
                                        A1149&amp;B1149,
                                        Insumos!I:I,
                                        0)
                                ),
                                "Não encontrado"),
                            IFERROR(
                                INDEX(AA:AA,
                                    MATCH(
                                        A1149&amp;B1149,AG:AG,
                                        0)
                                ),
                                "Não encontrado")
                        )</f>
        <v>727405.55</v>
      </c>
      <c r="AA1149" s="72">
        <f>G1149*Z1149</f>
        <v>46.772176865000006</v>
      </c>
      <c r="AB1149" s="73"/>
      <c r="AC1149" s="73"/>
      <c r="AD1149" s="70" t="s">
        <v>39</v>
      </c>
      <c r="AE1149" s="74"/>
      <c r="AF1149" s="74"/>
    </row>
    <row r="1150" spans="1:33" x14ac:dyDescent="0.25">
      <c r="A1150" s="138" t="s">
        <v>1050</v>
      </c>
      <c r="B1150" s="60" t="s">
        <v>38</v>
      </c>
      <c r="C1150" s="61" t="s">
        <v>45</v>
      </c>
      <c r="D1150" s="62" t="s">
        <v>40</v>
      </c>
      <c r="E1150" s="62" t="s">
        <v>1051</v>
      </c>
      <c r="F1150" s="63" t="s">
        <v>78</v>
      </c>
      <c r="G1150" s="63">
        <v>6.8899999999999994E-5</v>
      </c>
      <c r="H1150" s="64">
        <f>IF(
                        C1150="INSUMO",
                                        IFERROR(
                                            IF(
                                                INDEX(
                                                    Insumos!C:C,
                                                    MATCH(
                                                        A1150&amp;B1150,
                                                        Insumos!I:I,
                                                        0)
                                                )="Material",
                                                INDEX(
                                                    Insumos!F:F,
                                                    MATCH(
                                                        A1150&amp;B1150,
                                                        Insumos!I:I,
                                                        0)
                                                ),
                                                0
                                            ),
                                            "Não encontrado"),
                                        IFERROR(
                                            INDEX(I:I,
                                                MATCH(
                                                    A1150&amp;B1150,AG:AG,
                                                    0)
                                            ),
                                            "Não encontrado")
                                    )</f>
        <v>0</v>
      </c>
      <c r="I1150" s="64">
        <f>H1150*G1150/1</f>
        <v>0</v>
      </c>
      <c r="J1150" s="64">
        <f>T1150 + N1150 + L1150 + X1150 + R1150 + P1150 + V1150</f>
        <v>91750</v>
      </c>
      <c r="K1150" s="64">
        <f>U1150 + O1150 + M1150 + Y1150 + S1150 + Q1150 + W1150</f>
        <v>6.3215749999999993</v>
      </c>
      <c r="L1150" s="64">
        <f>IF(
                        C1150="INSUMO",
                                        IFERROR(
                                            IF(
                                                INDEX(
                                                    Insumos!C:C,
                                                    MATCH(
                                                        A1150&amp;B1150,
                                                        Insumos!I:I,
                                                        0)
                                                )="Mao_obra",
                                                INDEX(
                                                    Insumos!F:F,
                                                    MATCH(
                                                        A1150&amp;B1150,
                                                        Insumos!I:I,
                                                        0)
                                                ),
                                                0
                                            ),
                                            "Não encontrado"),
                                        IFERROR(
                                            INDEX(M:M,
                                                MATCH(
                                                    A1150&amp;B1150,AG:AG,
                                                    0)
                                            ),
                                            "Não encontrado")
                                    )</f>
        <v>0</v>
      </c>
      <c r="M1150" s="64">
        <f>L1150*G1150/1</f>
        <v>0</v>
      </c>
      <c r="N1150" s="64">
        <f>IF(
                        C1150="INSUMO",
                                        IFERROR(
                                            IF(
                                                INDEX(
                                                    Insumos!C:C,
                                                    MATCH(
                                                        A1150&amp;B1150,
                                                        Insumos!I:I,
                                                        0)
                                                )="Equipamento",
                                                INDEX(
                                                    Insumos!F:F,
                                                    MATCH(
                                                        A1150&amp;B1150,
                                                        Insumos!I:I,
                                                        0)
                                                ),
                                                0
                                            ),
                                            "Não encontrado"),
                                        IFERROR(
                                            INDEX(O:O,
                                                MATCH(
                                                    A1150&amp;B1150,AG:AG,
                                                    0)
                                            ),
                                            "Não encontrado")
                                    )</f>
        <v>91750</v>
      </c>
      <c r="O1150" s="64">
        <f>N1150*G1150/1</f>
        <v>6.3215749999999993</v>
      </c>
      <c r="P1150" s="64">
        <f>IF(
                        C1150="INSUMO",
                                        IFERROR(
                                            IF(
                                                INDEX(
                                                    Insumos!C:C,
                                                    MATCH(
                                                        A1150&amp;B1150,
                                                        Insumos!I:I,
                                                        0)
                                                )="Transporte",
                                                INDEX(
                                                    Insumos!F:F,
                                                    MATCH(
                                                        A1150&amp;B1150,
                                                        Insumos!I:I,
                                                        0)
                                                ),
                                                0
                                            ),
                                            "Não encontrado"),
                                        IFERROR(
                                            INDEX(Q:Q,
                                                MATCH(
                                                    A1150&amp;B1150,AG:AG,
                                                    0)
                                            ),
                                            "Não encontrado")
                                    )</f>
        <v>0</v>
      </c>
      <c r="Q1150" s="64">
        <f>P1150*G1150/1</f>
        <v>0</v>
      </c>
      <c r="R1150" s="64">
        <f>IF(
                        C1150="INSUMO",
                                        IFERROR(
                                            IF(
                                                INDEX(
                                                    Insumos!C:C,
                                                    MATCH(
                                                        A1150&amp;B1150,
                                                        Insumos!I:I,
                                                        0)
                                                )="Terceirizados",
                                                INDEX(
                                                    Insumos!F:F,
                                                    MATCH(
                                                        A1150&amp;B1150,
                                                        Insumos!I:I,
                                                        0)
                                                ),
                                                0
                                            ),
                                            "Não encontrado"),
                                        IFERROR(
                                            INDEX(S:S,
                                                MATCH(
                                                    A1150&amp;B1150,AG:AG,
                                                    0)
                                            ),
                                            "Não encontrado")
                                    )</f>
        <v>0</v>
      </c>
      <c r="S1150" s="64">
        <f>R1150*G1150/1</f>
        <v>0</v>
      </c>
      <c r="T1150" s="64">
        <f>IF(
                        C1150="INSUMO",
                                        IFERROR(
                                            IF(
                                                INDEX(
                                                    Insumos!C:C,
                                                    MATCH(
                                                        A1150&amp;B1150,
                                                        Insumos!I:I,
                                                        0)
                                                )="Comissionamento",
                                                INDEX(
                                                    Insumos!F:F,
                                                    MATCH(
                                                        A1150&amp;B1150,
                                                        Insumos!I:I,
                                                        0)
                                                ),
                                                0
                                            ),
                                            "Não encontrado"),
                                        IFERROR(
                                            INDEX(U:U,
                                                MATCH(
                                                    A1150&amp;B1150,AG:AG,
                                                    0)
                                            ),
                                            "Não encontrado")
                                    )</f>
        <v>0</v>
      </c>
      <c r="U1150" s="64">
        <f>T1150*G1150/1</f>
        <v>0</v>
      </c>
      <c r="V1150" s="64">
        <f>IF(
                        C1150="INSUMO",
                                        IFERROR(
                                            IF(
                                                INDEX(
                                                    Insumos!C:C,
                                                    MATCH(
                                                        A1150&amp;B1150,
                                                        Insumos!I:I,
                                                        0)
                                                )="Verba",
                                                INDEX(
                                                    Insumos!F:F,
                                                    MATCH(
                                                        A1150&amp;B1150,
                                                        Insumos!I:I,
                                                        0)
                                                ),
                                                0
                                            ),
                                            "Não encontrado"),
                                        IFERROR(
                                            INDEX(W:W,
                                                MATCH(
                                                    A1150&amp;B1150,AG:AG,
                                                    0)
                                            ),
                                            "Não encontrado")
                                    )</f>
        <v>0</v>
      </c>
      <c r="W1150" s="64">
        <f>V1150*G1150/1</f>
        <v>0</v>
      </c>
      <c r="X1150" s="64">
        <f>IF(
                        C1150="INSUMO",
                                        IFERROR(
                                            IF(
                                                INDEX(
                                                    Insumos!C:C,
                                                    MATCH(
                                                        A1150&amp;B1150,
                                                        Insumos!I:I,
                                                        0)
                                                )="Outro",
                                                INDEX(
                                                    Insumos!F:F,
                                                    MATCH(
                                                        A1150&amp;B1150,
                                                        Insumos!I:I,
                                                        0)
                                                ),
                                                0
                                            ),
                                            "Não encontrado"),
                                        IFERROR(
                                            INDEX(Y:Y,
                                                MATCH(
                                                    A1150&amp;B1150,AG:AG,
                                                    0)
                                            ),
                                            "Não encontrado")
                                    )</f>
        <v>0</v>
      </c>
      <c r="Y1150" s="64">
        <f>X1150*G1150/1</f>
        <v>0</v>
      </c>
      <c r="Z1150" s="64">
        <f>IF(
                            C1150="INSUMO",
                            IFERROR(
                                INDEX(
                                    Insumos!F:F,
                                    MATCH(
                                        A1150&amp;B1150,
                                        Insumos!I:I,
                                        0)
                                ),
                                "Não encontrado"),
                            IFERROR(
                                INDEX(AA:AA,
                                    MATCH(
                                        A1150&amp;B1150,AG:AG,
                                        0)
                                ),
                                "Não encontrado")
                        )</f>
        <v>91750</v>
      </c>
      <c r="AA1150" s="64">
        <f>G1150*Z1150</f>
        <v>6.3215749999999993</v>
      </c>
      <c r="AB1150" s="65"/>
      <c r="AC1150" s="65"/>
      <c r="AD1150" s="62" t="s">
        <v>39</v>
      </c>
      <c r="AE1150" s="66"/>
      <c r="AF1150" s="66"/>
    </row>
    <row r="1151" spans="1:33" x14ac:dyDescent="0.25">
      <c r="A1151" s="136" t="s">
        <v>323</v>
      </c>
      <c r="B1151" s="51" t="s">
        <v>38</v>
      </c>
      <c r="C1151" s="52" t="s">
        <v>39</v>
      </c>
      <c r="D1151" s="53" t="s">
        <v>40</v>
      </c>
      <c r="E1151" s="53" t="s">
        <v>324</v>
      </c>
      <c r="F1151" s="54" t="s">
        <v>111</v>
      </c>
      <c r="G1151" s="55"/>
      <c r="H1151" s="56"/>
      <c r="I1151" s="56">
        <f>SUM(I1152:I1153)</f>
        <v>0</v>
      </c>
      <c r="J1151" s="56"/>
      <c r="K1151" s="56">
        <f>SUM(K1152:K1153)</f>
        <v>0.52606928399999997</v>
      </c>
      <c r="L1151" s="56"/>
      <c r="M1151" s="56">
        <f>SUM(M1152:M1153)</f>
        <v>0</v>
      </c>
      <c r="N1151" s="56"/>
      <c r="O1151" s="56">
        <f>SUM(O1152:O1153)</f>
        <v>0.52606928399999997</v>
      </c>
      <c r="P1151" s="56"/>
      <c r="Q1151" s="56">
        <f>SUM(Q1152:Q1153)</f>
        <v>0</v>
      </c>
      <c r="R1151" s="56"/>
      <c r="S1151" s="56">
        <f>SUM(S1152:S1153)</f>
        <v>0</v>
      </c>
      <c r="T1151" s="56"/>
      <c r="U1151" s="56">
        <f>SUM(U1152:U1153)</f>
        <v>0</v>
      </c>
      <c r="V1151" s="56"/>
      <c r="W1151" s="56">
        <f>SUM(W1152:W1153)</f>
        <v>0</v>
      </c>
      <c r="X1151" s="56"/>
      <c r="Y1151" s="56">
        <f>SUM(Y1152:Y1153)</f>
        <v>0</v>
      </c>
      <c r="Z1151" s="56"/>
      <c r="AA1151" s="56">
        <f>SUM(AA1152:AA1153)</f>
        <v>0.52606928399999997</v>
      </c>
      <c r="AB1151" s="57" t="s">
        <v>39</v>
      </c>
      <c r="AC1151" s="57"/>
      <c r="AD1151" s="53" t="s">
        <v>39</v>
      </c>
      <c r="AE1151" s="58" t="s">
        <v>39</v>
      </c>
      <c r="AF1151" s="58" t="s">
        <v>830</v>
      </c>
      <c r="AG1151" t="str">
        <f>A1151&amp;B1151&amp;C1151</f>
        <v>91278SINAPI</v>
      </c>
    </row>
    <row r="1152" spans="1:33" x14ac:dyDescent="0.25">
      <c r="A1152" s="137" t="s">
        <v>1052</v>
      </c>
      <c r="B1152" s="68" t="s">
        <v>38</v>
      </c>
      <c r="C1152" s="69" t="s">
        <v>86</v>
      </c>
      <c r="D1152" s="70" t="s">
        <v>40</v>
      </c>
      <c r="E1152" s="70" t="s">
        <v>1053</v>
      </c>
      <c r="F1152" s="71" t="s">
        <v>90</v>
      </c>
      <c r="G1152" s="71">
        <v>1</v>
      </c>
      <c r="H1152" s="72">
        <f>IF(
                        C1152="INSUMO",
                                        IFERROR(
                                            IF(
                                                INDEX(
                                                    Insumos!C:C,
                                                    MATCH(
                                                        A1152&amp;B1152,
                                                        Insumos!I:I,
                                                        0)
                                                )="Material",
                                                INDEX(
                                                    Insumos!F:F,
                                                    MATCH(
                                                        A1152&amp;B1152,
                                                        Insumos!I:I,
                                                        0)
                                                ),
                                                0
                                            ),
                                            "Não encontrado"),
                                        IFERROR(
                                            INDEX(I:I,
                                                MATCH(
                                                    A1152&amp;B1152,AG:AG,
                                                    0)
                                            ),
                                            "Não encontrado")
                                    )</f>
        <v>0</v>
      </c>
      <c r="I1152" s="72">
        <f>H1152*G1152/1</f>
        <v>0</v>
      </c>
      <c r="J1152" s="72">
        <f>T1152 + N1152 + L1152 + X1152 + R1152 + P1152 + V1152</f>
        <v>0.111283887</v>
      </c>
      <c r="K1152" s="72">
        <f>U1152 + O1152 + M1152 + Y1152 + S1152 + Q1152 + W1152</f>
        <v>0.111283887</v>
      </c>
      <c r="L1152" s="72">
        <f>IF(
                        C1152="INSUMO",
                                        IFERROR(
                                            IF(
                                                INDEX(
                                                    Insumos!C:C,
                                                    MATCH(
                                                        A1152&amp;B1152,
                                                        Insumos!I:I,
                                                        0)
                                                )="Mao_obra",
                                                INDEX(
                                                    Insumos!F:F,
                                                    MATCH(
                                                        A1152&amp;B1152,
                                                        Insumos!I:I,
                                                        0)
                                                ),
                                                0
                                            ),
                                            "Não encontrado"),
                                        IFERROR(
                                            INDEX(M:M,
                                                MATCH(
                                                    A1152&amp;B1152,AG:AG,
                                                    0)
                                            ),
                                            "Não encontrado")
                                    )</f>
        <v>0</v>
      </c>
      <c r="M1152" s="72">
        <f>L1152*G1152/1</f>
        <v>0</v>
      </c>
      <c r="N1152" s="72">
        <f>IF(
                        C1152="INSUMO",
                                        IFERROR(
                                            IF(
                                                INDEX(
                                                    Insumos!C:C,
                                                    MATCH(
                                                        A1152&amp;B1152,
                                                        Insumos!I:I,
                                                        0)
                                                )="Equipamento",
                                                INDEX(
                                                    Insumos!F:F,
                                                    MATCH(
                                                        A1152&amp;B1152,
                                                        Insumos!I:I,
                                                        0)
                                                ),
                                                0
                                            ),
                                            "Não encontrado"),
                                        IFERROR(
                                            INDEX(O:O,
                                                MATCH(
                                                    A1152&amp;B1152,AG:AG,
                                                    0)
                                            ),
                                            "Não encontrado")
                                    )</f>
        <v>0.111283887</v>
      </c>
      <c r="O1152" s="72">
        <f>N1152*G1152/1</f>
        <v>0.111283887</v>
      </c>
      <c r="P1152" s="72">
        <f>IF(
                        C1152="INSUMO",
                                        IFERROR(
                                            IF(
                                                INDEX(
                                                    Insumos!C:C,
                                                    MATCH(
                                                        A1152&amp;B1152,
                                                        Insumos!I:I,
                                                        0)
                                                )="Transporte",
                                                INDEX(
                                                    Insumos!F:F,
                                                    MATCH(
                                                        A1152&amp;B1152,
                                                        Insumos!I:I,
                                                        0)
                                                ),
                                                0
                                            ),
                                            "Não encontrado"),
                                        IFERROR(
                                            INDEX(Q:Q,
                                                MATCH(
                                                    A1152&amp;B1152,AG:AG,
                                                    0)
                                            ),
                                            "Não encontrado")
                                    )</f>
        <v>0</v>
      </c>
      <c r="Q1152" s="72">
        <f>P1152*G1152/1</f>
        <v>0</v>
      </c>
      <c r="R1152" s="72">
        <f>IF(
                        C1152="INSUMO",
                                        IFERROR(
                                            IF(
                                                INDEX(
                                                    Insumos!C:C,
                                                    MATCH(
                                                        A1152&amp;B1152,
                                                        Insumos!I:I,
                                                        0)
                                                )="Terceirizados",
                                                INDEX(
                                                    Insumos!F:F,
                                                    MATCH(
                                                        A1152&amp;B1152,
                                                        Insumos!I:I,
                                                        0)
                                                ),
                                                0
                                            ),
                                            "Não encontrado"),
                                        IFERROR(
                                            INDEX(S:S,
                                                MATCH(
                                                    A1152&amp;B1152,AG:AG,
                                                    0)
                                            ),
                                            "Não encontrado")
                                    )</f>
        <v>0</v>
      </c>
      <c r="S1152" s="72">
        <f>R1152*G1152/1</f>
        <v>0</v>
      </c>
      <c r="T1152" s="72">
        <f>IF(
                        C1152="INSUMO",
                                        IFERROR(
                                            IF(
                                                INDEX(
                                                    Insumos!C:C,
                                                    MATCH(
                                                        A1152&amp;B1152,
                                                        Insumos!I:I,
                                                        0)
                                                )="Comissionamento",
                                                INDEX(
                                                    Insumos!F:F,
                                                    MATCH(
                                                        A1152&amp;B1152,
                                                        Insumos!I:I,
                                                        0)
                                                ),
                                                0
                                            ),
                                            "Não encontrado"),
                                        IFERROR(
                                            INDEX(U:U,
                                                MATCH(
                                                    A1152&amp;B1152,AG:AG,
                                                    0)
                                            ),
                                            "Não encontrado")
                                    )</f>
        <v>0</v>
      </c>
      <c r="U1152" s="72">
        <f>T1152*G1152/1</f>
        <v>0</v>
      </c>
      <c r="V1152" s="72">
        <f>IF(
                        C1152="INSUMO",
                                        IFERROR(
                                            IF(
                                                INDEX(
                                                    Insumos!C:C,
                                                    MATCH(
                                                        A1152&amp;B1152,
                                                        Insumos!I:I,
                                                        0)
                                                )="Verba",
                                                INDEX(
                                                    Insumos!F:F,
                                                    MATCH(
                                                        A1152&amp;B1152,
                                                        Insumos!I:I,
                                                        0)
                                                ),
                                                0
                                            ),
                                            "Não encontrado"),
                                        IFERROR(
                                            INDEX(W:W,
                                                MATCH(
                                                    A1152&amp;B1152,AG:AG,
                                                    0)
                                            ),
                                            "Não encontrado")
                                    )</f>
        <v>0</v>
      </c>
      <c r="W1152" s="72">
        <f>V1152*G1152/1</f>
        <v>0</v>
      </c>
      <c r="X1152" s="72">
        <f>IF(
                        C1152="INSUMO",
                                        IFERROR(
                                            IF(
                                                INDEX(
                                                    Insumos!C:C,
                                                    MATCH(
                                                        A1152&amp;B1152,
                                                        Insumos!I:I,
                                                        0)
                                                )="Outro",
                                                INDEX(
                                                    Insumos!F:F,
                                                    MATCH(
                                                        A1152&amp;B1152,
                                                        Insumos!I:I,
                                                        0)
                                                ),
                                                0
                                            ),
                                            "Não encontrado"),
                                        IFERROR(
                                            INDEX(Y:Y,
                                                MATCH(
                                                    A1152&amp;B1152,AG:AG,
                                                    0)
                                            ),
                                            "Não encontrado")
                                    )</f>
        <v>0</v>
      </c>
      <c r="Y1152" s="72">
        <f>X1152*G1152/1</f>
        <v>0</v>
      </c>
      <c r="Z1152" s="72">
        <f>IF(
                            C1152="INSUMO",
                            IFERROR(
                                INDEX(
                                    Insumos!F:F,
                                    MATCH(
                                        A1152&amp;B1152,
                                        Insumos!I:I,
                                        0)
                                ),
                                "Não encontrado"),
                            IFERROR(
                                INDEX(AA:AA,
                                    MATCH(
                                        A1152&amp;B1152,AG:AG,
                                        0)
                                ),
                                "Não encontrado")
                        )</f>
        <v>0.111283887</v>
      </c>
      <c r="AA1152" s="72">
        <f>G1152*Z1152</f>
        <v>0.111283887</v>
      </c>
      <c r="AB1152" s="73"/>
      <c r="AC1152" s="73"/>
      <c r="AD1152" s="70" t="s">
        <v>39</v>
      </c>
      <c r="AE1152" s="74"/>
      <c r="AF1152" s="74"/>
    </row>
    <row r="1153" spans="1:33" x14ac:dyDescent="0.25">
      <c r="A1153" s="138" t="s">
        <v>1054</v>
      </c>
      <c r="B1153" s="60" t="s">
        <v>38</v>
      </c>
      <c r="C1153" s="61" t="s">
        <v>86</v>
      </c>
      <c r="D1153" s="62" t="s">
        <v>40</v>
      </c>
      <c r="E1153" s="62" t="s">
        <v>1055</v>
      </c>
      <c r="F1153" s="63" t="s">
        <v>90</v>
      </c>
      <c r="G1153" s="63">
        <v>1</v>
      </c>
      <c r="H1153" s="64">
        <f>IF(
                        C1153="INSUMO",
                                        IFERROR(
                                            IF(
                                                INDEX(
                                                    Insumos!C:C,
                                                    MATCH(
                                                        A1153&amp;B1153,
                                                        Insumos!I:I,
                                                        0)
                                                )="Material",
                                                INDEX(
                                                    Insumos!F:F,
                                                    MATCH(
                                                        A1153&amp;B1153,
                                                        Insumos!I:I,
                                                        0)
                                                ),
                                                0
                                            ),
                                            "Não encontrado"),
                                        IFERROR(
                                            INDEX(I:I,
                                                MATCH(
                                                    A1153&amp;B1153,AG:AG,
                                                    0)
                                            ),
                                            "Não encontrado")
                                    )</f>
        <v>0</v>
      </c>
      <c r="I1153" s="64">
        <f>H1153*G1153/1</f>
        <v>0</v>
      </c>
      <c r="J1153" s="64">
        <f>T1153 + N1153 + L1153 + X1153 + R1153 + P1153 + V1153</f>
        <v>0.414785397</v>
      </c>
      <c r="K1153" s="64">
        <f>U1153 + O1153 + M1153 + Y1153 + S1153 + Q1153 + W1153</f>
        <v>0.414785397</v>
      </c>
      <c r="L1153" s="64">
        <f>IF(
                        C1153="INSUMO",
                                        IFERROR(
                                            IF(
                                                INDEX(
                                                    Insumos!C:C,
                                                    MATCH(
                                                        A1153&amp;B1153,
                                                        Insumos!I:I,
                                                        0)
                                                )="Mao_obra",
                                                INDEX(
                                                    Insumos!F:F,
                                                    MATCH(
                                                        A1153&amp;B1153,
                                                        Insumos!I:I,
                                                        0)
                                                ),
                                                0
                                            ),
                                            "Não encontrado"),
                                        IFERROR(
                                            INDEX(M:M,
                                                MATCH(
                                                    A1153&amp;B1153,AG:AG,
                                                    0)
                                            ),
                                            "Não encontrado")
                                    )</f>
        <v>0</v>
      </c>
      <c r="M1153" s="64">
        <f>L1153*G1153/1</f>
        <v>0</v>
      </c>
      <c r="N1153" s="64">
        <f>IF(
                        C1153="INSUMO",
                                        IFERROR(
                                            IF(
                                                INDEX(
                                                    Insumos!C:C,
                                                    MATCH(
                                                        A1153&amp;B1153,
                                                        Insumos!I:I,
                                                        0)
                                                )="Equipamento",
                                                INDEX(
                                                    Insumos!F:F,
                                                    MATCH(
                                                        A1153&amp;B1153,
                                                        Insumos!I:I,
                                                        0)
                                                ),
                                                0
                                            ),
                                            "Não encontrado"),
                                        IFERROR(
                                            INDEX(O:O,
                                                MATCH(
                                                    A1153&amp;B1153,AG:AG,
                                                    0)
                                            ),
                                            "Não encontrado")
                                    )</f>
        <v>0.414785397</v>
      </c>
      <c r="O1153" s="64">
        <f>N1153*G1153/1</f>
        <v>0.414785397</v>
      </c>
      <c r="P1153" s="64">
        <f>IF(
                        C1153="INSUMO",
                                        IFERROR(
                                            IF(
                                                INDEX(
                                                    Insumos!C:C,
                                                    MATCH(
                                                        A1153&amp;B1153,
                                                        Insumos!I:I,
                                                        0)
                                                )="Transporte",
                                                INDEX(
                                                    Insumos!F:F,
                                                    MATCH(
                                                        A1153&amp;B1153,
                                                        Insumos!I:I,
                                                        0)
                                                ),
                                                0
                                            ),
                                            "Não encontrado"),
                                        IFERROR(
                                            INDEX(Q:Q,
                                                MATCH(
                                                    A1153&amp;B1153,AG:AG,
                                                    0)
                                            ),
                                            "Não encontrado")
                                    )</f>
        <v>0</v>
      </c>
      <c r="Q1153" s="64">
        <f>P1153*G1153/1</f>
        <v>0</v>
      </c>
      <c r="R1153" s="64">
        <f>IF(
                        C1153="INSUMO",
                                        IFERROR(
                                            IF(
                                                INDEX(
                                                    Insumos!C:C,
                                                    MATCH(
                                                        A1153&amp;B1153,
                                                        Insumos!I:I,
                                                        0)
                                                )="Terceirizados",
                                                INDEX(
                                                    Insumos!F:F,
                                                    MATCH(
                                                        A1153&amp;B1153,
                                                        Insumos!I:I,
                                                        0)
                                                ),
                                                0
                                            ),
                                            "Não encontrado"),
                                        IFERROR(
                                            INDEX(S:S,
                                                MATCH(
                                                    A1153&amp;B1153,AG:AG,
                                                    0)
                                            ),
                                            "Não encontrado")
                                    )</f>
        <v>0</v>
      </c>
      <c r="S1153" s="64">
        <f>R1153*G1153/1</f>
        <v>0</v>
      </c>
      <c r="T1153" s="64">
        <f>IF(
                        C1153="INSUMO",
                                        IFERROR(
                                            IF(
                                                INDEX(
                                                    Insumos!C:C,
                                                    MATCH(
                                                        A1153&amp;B1153,
                                                        Insumos!I:I,
                                                        0)
                                                )="Comissionamento",
                                                INDEX(
                                                    Insumos!F:F,
                                                    MATCH(
                                                        A1153&amp;B1153,
                                                        Insumos!I:I,
                                                        0)
                                                ),
                                                0
                                            ),
                                            "Não encontrado"),
                                        IFERROR(
                                            INDEX(U:U,
                                                MATCH(
                                                    A1153&amp;B1153,AG:AG,
                                                    0)
                                            ),
                                            "Não encontrado")
                                    )</f>
        <v>0</v>
      </c>
      <c r="U1153" s="64">
        <f>T1153*G1153/1</f>
        <v>0</v>
      </c>
      <c r="V1153" s="64">
        <f>IF(
                        C1153="INSUMO",
                                        IFERROR(
                                            IF(
                                                INDEX(
                                                    Insumos!C:C,
                                                    MATCH(
                                                        A1153&amp;B1153,
                                                        Insumos!I:I,
                                                        0)
                                                )="Verba",
                                                INDEX(
                                                    Insumos!F:F,
                                                    MATCH(
                                                        A1153&amp;B1153,
                                                        Insumos!I:I,
                                                        0)
                                                ),
                                                0
                                            ),
                                            "Não encontrado"),
                                        IFERROR(
                                            INDEX(W:W,
                                                MATCH(
                                                    A1153&amp;B1153,AG:AG,
                                                    0)
                                            ),
                                            "Não encontrado")
                                    )</f>
        <v>0</v>
      </c>
      <c r="W1153" s="64">
        <f>V1153*G1153/1</f>
        <v>0</v>
      </c>
      <c r="X1153" s="64">
        <f>IF(
                        C1153="INSUMO",
                                        IFERROR(
                                            IF(
                                                INDEX(
                                                    Insumos!C:C,
                                                    MATCH(
                                                        A1153&amp;B1153,
                                                        Insumos!I:I,
                                                        0)
                                                )="Outro",
                                                INDEX(
                                                    Insumos!F:F,
                                                    MATCH(
                                                        A1153&amp;B1153,
                                                        Insumos!I:I,
                                                        0)
                                                ),
                                                0
                                            ),
                                            "Não encontrado"),
                                        IFERROR(
                                            INDEX(Y:Y,
                                                MATCH(
                                                    A1153&amp;B1153,AG:AG,
                                                    0)
                                            ),
                                            "Não encontrado")
                                    )</f>
        <v>0</v>
      </c>
      <c r="Y1153" s="64">
        <f>X1153*G1153/1</f>
        <v>0</v>
      </c>
      <c r="Z1153" s="64">
        <f>IF(
                            C1153="INSUMO",
                            IFERROR(
                                INDEX(
                                    Insumos!F:F,
                                    MATCH(
                                        A1153&amp;B1153,
                                        Insumos!I:I,
                                        0)
                                ),
                                "Não encontrado"),
                            IFERROR(
                                INDEX(AA:AA,
                                    MATCH(
                                        A1153&amp;B1153,AG:AG,
                                        0)
                                ),
                                "Não encontrado")
                        )</f>
        <v>0.414785397</v>
      </c>
      <c r="AA1153" s="64">
        <f>G1153*Z1153</f>
        <v>0.414785397</v>
      </c>
      <c r="AB1153" s="65"/>
      <c r="AC1153" s="65"/>
      <c r="AD1153" s="62" t="s">
        <v>39</v>
      </c>
      <c r="AE1153" s="66"/>
      <c r="AF1153" s="66"/>
    </row>
    <row r="1154" spans="1:33" x14ac:dyDescent="0.25">
      <c r="A1154" s="136" t="s">
        <v>325</v>
      </c>
      <c r="B1154" s="51" t="s">
        <v>38</v>
      </c>
      <c r="C1154" s="52" t="s">
        <v>39</v>
      </c>
      <c r="D1154" s="53" t="s">
        <v>40</v>
      </c>
      <c r="E1154" s="53" t="s">
        <v>326</v>
      </c>
      <c r="F1154" s="54" t="s">
        <v>114</v>
      </c>
      <c r="G1154" s="55"/>
      <c r="H1154" s="56"/>
      <c r="I1154" s="56">
        <f>SUM(I1155:I1158)</f>
        <v>9.4608000000000008</v>
      </c>
      <c r="J1154" s="56"/>
      <c r="K1154" s="56">
        <f>SUM(K1155:K1158)</f>
        <v>1.045134687</v>
      </c>
      <c r="L1154" s="56"/>
      <c r="M1154" s="56">
        <f>SUM(M1155:M1158)</f>
        <v>0</v>
      </c>
      <c r="N1154" s="56"/>
      <c r="O1154" s="56">
        <f>SUM(O1155:O1158)</f>
        <v>1.045134687</v>
      </c>
      <c r="P1154" s="56"/>
      <c r="Q1154" s="56">
        <f>SUM(Q1155:Q1158)</f>
        <v>0</v>
      </c>
      <c r="R1154" s="56"/>
      <c r="S1154" s="56">
        <f>SUM(S1155:S1158)</f>
        <v>0</v>
      </c>
      <c r="T1154" s="56"/>
      <c r="U1154" s="56">
        <f>SUM(U1155:U1158)</f>
        <v>0</v>
      </c>
      <c r="V1154" s="56"/>
      <c r="W1154" s="56">
        <f>SUM(W1155:W1158)</f>
        <v>0</v>
      </c>
      <c r="X1154" s="56"/>
      <c r="Y1154" s="56">
        <f>SUM(Y1155:Y1158)</f>
        <v>0</v>
      </c>
      <c r="Z1154" s="56"/>
      <c r="AA1154" s="56">
        <f>SUM(AA1155:AA1158)</f>
        <v>10.505934687000002</v>
      </c>
      <c r="AB1154" s="57" t="s">
        <v>39</v>
      </c>
      <c r="AC1154" s="57"/>
      <c r="AD1154" s="53" t="s">
        <v>39</v>
      </c>
      <c r="AE1154" s="58" t="s">
        <v>39</v>
      </c>
      <c r="AF1154" s="58" t="s">
        <v>830</v>
      </c>
      <c r="AG1154" t="str">
        <f>A1154&amp;B1154&amp;C1154</f>
        <v>91277SINAPI</v>
      </c>
    </row>
    <row r="1155" spans="1:33" x14ac:dyDescent="0.25">
      <c r="A1155" s="137" t="s">
        <v>1056</v>
      </c>
      <c r="B1155" s="68" t="s">
        <v>38</v>
      </c>
      <c r="C1155" s="69" t="s">
        <v>86</v>
      </c>
      <c r="D1155" s="70" t="s">
        <v>40</v>
      </c>
      <c r="E1155" s="70" t="s">
        <v>1057</v>
      </c>
      <c r="F1155" s="71" t="s">
        <v>90</v>
      </c>
      <c r="G1155" s="71">
        <v>1</v>
      </c>
      <c r="H1155" s="72">
        <f>IF(
                        C1155="INSUMO",
                                        IFERROR(
                                            IF(
                                                INDEX(
                                                    Insumos!C:C,
                                                    MATCH(
                                                        A1155&amp;B1155,
                                                        Insumos!I:I,
                                                        0)
                                                )="Material",
                                                INDEX(
                                                    Insumos!F:F,
                                                    MATCH(
                                                        A1155&amp;B1155,
                                                        Insumos!I:I,
                                                        0)
                                                ),
                                                0
                                            ),
                                            "Não encontrado"),
                                        IFERROR(
                                            INDEX(I:I,
                                                MATCH(
                                                    A1155&amp;B1155,AG:AG,
                                                    0)
                                            ),
                                            "Não encontrado")
                                    )</f>
        <v>9.4608000000000008</v>
      </c>
      <c r="I1155" s="72">
        <f>H1155*G1155/1</f>
        <v>9.4608000000000008</v>
      </c>
      <c r="J1155" s="72">
        <f t="shared" ref="J1155:K1158" si="637">T1155 + N1155 + L1155 + X1155 + R1155 + P1155 + V1155</f>
        <v>0</v>
      </c>
      <c r="K1155" s="72">
        <f t="shared" si="637"/>
        <v>0</v>
      </c>
      <c r="L1155" s="72">
        <f>IF(
                        C1155="INSUMO",
                                        IFERROR(
                                            IF(
                                                INDEX(
                                                    Insumos!C:C,
                                                    MATCH(
                                                        A1155&amp;B1155,
                                                        Insumos!I:I,
                                                        0)
                                                )="Mao_obra",
                                                INDEX(
                                                    Insumos!F:F,
                                                    MATCH(
                                                        A1155&amp;B1155,
                                                        Insumos!I:I,
                                                        0)
                                                ),
                                                0
                                            ),
                                            "Não encontrado"),
                                        IFERROR(
                                            INDEX(M:M,
                                                MATCH(
                                                    A1155&amp;B1155,AG:AG,
                                                    0)
                                            ),
                                            "Não encontrado")
                                    )</f>
        <v>0</v>
      </c>
      <c r="M1155" s="72">
        <f>L1155*G1155/1</f>
        <v>0</v>
      </c>
      <c r="N1155" s="72">
        <f>IF(
                        C1155="INSUMO",
                                        IFERROR(
                                            IF(
                                                INDEX(
                                                    Insumos!C:C,
                                                    MATCH(
                                                        A1155&amp;B1155,
                                                        Insumos!I:I,
                                                        0)
                                                )="Equipamento",
                                                INDEX(
                                                    Insumos!F:F,
                                                    MATCH(
                                                        A1155&amp;B1155,
                                                        Insumos!I:I,
                                                        0)
                                                ),
                                                0
                                            ),
                                            "Não encontrado"),
                                        IFERROR(
                                            INDEX(O:O,
                                                MATCH(
                                                    A1155&amp;B1155,AG:AG,
                                                    0)
                                            ),
                                            "Não encontrado")
                                    )</f>
        <v>0</v>
      </c>
      <c r="O1155" s="72">
        <f>N1155*G1155/1</f>
        <v>0</v>
      </c>
      <c r="P1155" s="72">
        <f>IF(
                        C1155="INSUMO",
                                        IFERROR(
                                            IF(
                                                INDEX(
                                                    Insumos!C:C,
                                                    MATCH(
                                                        A1155&amp;B1155,
                                                        Insumos!I:I,
                                                        0)
                                                )="Transporte",
                                                INDEX(
                                                    Insumos!F:F,
                                                    MATCH(
                                                        A1155&amp;B1155,
                                                        Insumos!I:I,
                                                        0)
                                                ),
                                                0
                                            ),
                                            "Não encontrado"),
                                        IFERROR(
                                            INDEX(Q:Q,
                                                MATCH(
                                                    A1155&amp;B1155,AG:AG,
                                                    0)
                                            ),
                                            "Não encontrado")
                                    )</f>
        <v>0</v>
      </c>
      <c r="Q1155" s="72">
        <f>P1155*G1155/1</f>
        <v>0</v>
      </c>
      <c r="R1155" s="72">
        <f>IF(
                        C1155="INSUMO",
                                        IFERROR(
                                            IF(
                                                INDEX(
                                                    Insumos!C:C,
                                                    MATCH(
                                                        A1155&amp;B1155,
                                                        Insumos!I:I,
                                                        0)
                                                )="Terceirizados",
                                                INDEX(
                                                    Insumos!F:F,
                                                    MATCH(
                                                        A1155&amp;B1155,
                                                        Insumos!I:I,
                                                        0)
                                                ),
                                                0
                                            ),
                                            "Não encontrado"),
                                        IFERROR(
                                            INDEX(S:S,
                                                MATCH(
                                                    A1155&amp;B1155,AG:AG,
                                                    0)
                                            ),
                                            "Não encontrado")
                                    )</f>
        <v>0</v>
      </c>
      <c r="S1155" s="72">
        <f>R1155*G1155/1</f>
        <v>0</v>
      </c>
      <c r="T1155" s="72">
        <f>IF(
                        C1155="INSUMO",
                                        IFERROR(
                                            IF(
                                                INDEX(
                                                    Insumos!C:C,
                                                    MATCH(
                                                        A1155&amp;B1155,
                                                        Insumos!I:I,
                                                        0)
                                                )="Comissionamento",
                                                INDEX(
                                                    Insumos!F:F,
                                                    MATCH(
                                                        A1155&amp;B1155,
                                                        Insumos!I:I,
                                                        0)
                                                ),
                                                0
                                            ),
                                            "Não encontrado"),
                                        IFERROR(
                                            INDEX(U:U,
                                                MATCH(
                                                    A1155&amp;B1155,AG:AG,
                                                    0)
                                            ),
                                            "Não encontrado")
                                    )</f>
        <v>0</v>
      </c>
      <c r="U1155" s="72">
        <f>T1155*G1155/1</f>
        <v>0</v>
      </c>
      <c r="V1155" s="72">
        <f>IF(
                        C1155="INSUMO",
                                        IFERROR(
                                            IF(
                                                INDEX(
                                                    Insumos!C:C,
                                                    MATCH(
                                                        A1155&amp;B1155,
                                                        Insumos!I:I,
                                                        0)
                                                )="Verba",
                                                INDEX(
                                                    Insumos!F:F,
                                                    MATCH(
                                                        A1155&amp;B1155,
                                                        Insumos!I:I,
                                                        0)
                                                ),
                                                0
                                            ),
                                            "Não encontrado"),
                                        IFERROR(
                                            INDEX(W:W,
                                                MATCH(
                                                    A1155&amp;B1155,AG:AG,
                                                    0)
                                            ),
                                            "Não encontrado")
                                    )</f>
        <v>0</v>
      </c>
      <c r="W1155" s="72">
        <f>V1155*G1155/1</f>
        <v>0</v>
      </c>
      <c r="X1155" s="72">
        <f>IF(
                        C1155="INSUMO",
                                        IFERROR(
                                            IF(
                                                INDEX(
                                                    Insumos!C:C,
                                                    MATCH(
                                                        A1155&amp;B1155,
                                                        Insumos!I:I,
                                                        0)
                                                )="Outro",
                                                INDEX(
                                                    Insumos!F:F,
                                                    MATCH(
                                                        A1155&amp;B1155,
                                                        Insumos!I:I,
                                                        0)
                                                ),
                                                0
                                            ),
                                            "Não encontrado"),
                                        IFERROR(
                                            INDEX(Y:Y,
                                                MATCH(
                                                    A1155&amp;B1155,AG:AG,
                                                    0)
                                            ),
                                            "Não encontrado")
                                    )</f>
        <v>0</v>
      </c>
      <c r="Y1155" s="72">
        <f>X1155*G1155/1</f>
        <v>0</v>
      </c>
      <c r="Z1155" s="72">
        <f>IF(
                            C1155="INSUMO",
                            IFERROR(
                                INDEX(
                                    Insumos!F:F,
                                    MATCH(
                                        A1155&amp;B1155,
                                        Insumos!I:I,
                                        0)
                                ),
                                "Não encontrado"),
                            IFERROR(
                                INDEX(AA:AA,
                                    MATCH(
                                        A1155&amp;B1155,AG:AG,
                                        0)
                                ),
                                "Não encontrado")
                        )</f>
        <v>9.4608000000000008</v>
      </c>
      <c r="AA1155" s="72">
        <f>G1155*Z1155</f>
        <v>9.4608000000000008</v>
      </c>
      <c r="AB1155" s="73"/>
      <c r="AC1155" s="73"/>
      <c r="AD1155" s="70" t="s">
        <v>39</v>
      </c>
      <c r="AE1155" s="74"/>
      <c r="AF1155" s="74"/>
    </row>
    <row r="1156" spans="1:33" x14ac:dyDescent="0.25">
      <c r="A1156" s="138" t="s">
        <v>1058</v>
      </c>
      <c r="B1156" s="60" t="s">
        <v>38</v>
      </c>
      <c r="C1156" s="61" t="s">
        <v>86</v>
      </c>
      <c r="D1156" s="62" t="s">
        <v>40</v>
      </c>
      <c r="E1156" s="62" t="s">
        <v>1059</v>
      </c>
      <c r="F1156" s="63" t="s">
        <v>90</v>
      </c>
      <c r="G1156" s="63">
        <v>1</v>
      </c>
      <c r="H1156" s="64">
        <f>IF(
                        C1156="INSUMO",
                                        IFERROR(
                                            IF(
                                                INDEX(
                                                    Insumos!C:C,
                                                    MATCH(
                                                        A1156&amp;B1156,
                                                        Insumos!I:I,
                                                        0)
                                                )="Material",
                                                INDEX(
                                                    Insumos!F:F,
                                                    MATCH(
                                                        A1156&amp;B1156,
                                                        Insumos!I:I,
                                                        0)
                                                ),
                                                0
                                            ),
                                            "Não encontrado"),
                                        IFERROR(
                                            INDEX(I:I,
                                                MATCH(
                                                    A1156&amp;B1156,AG:AG,
                                                    0)
                                            ),
                                            "Não encontrado")
                                    )</f>
        <v>0</v>
      </c>
      <c r="I1156" s="64">
        <f>H1156*G1156/1</f>
        <v>0</v>
      </c>
      <c r="J1156" s="64">
        <f t="shared" si="637"/>
        <v>0.51906540299999993</v>
      </c>
      <c r="K1156" s="64">
        <f t="shared" si="637"/>
        <v>0.51906540299999993</v>
      </c>
      <c r="L1156" s="64">
        <f>IF(
                        C1156="INSUMO",
                                        IFERROR(
                                            IF(
                                                INDEX(
                                                    Insumos!C:C,
                                                    MATCH(
                                                        A1156&amp;B1156,
                                                        Insumos!I:I,
                                                        0)
                                                )="Mao_obra",
                                                INDEX(
                                                    Insumos!F:F,
                                                    MATCH(
                                                        A1156&amp;B1156,
                                                        Insumos!I:I,
                                                        0)
                                                ),
                                                0
                                            ),
                                            "Não encontrado"),
                                        IFERROR(
                                            INDEX(M:M,
                                                MATCH(
                                                    A1156&amp;B1156,AG:AG,
                                                    0)
                                            ),
                                            "Não encontrado")
                                    )</f>
        <v>0</v>
      </c>
      <c r="M1156" s="64">
        <f>L1156*G1156/1</f>
        <v>0</v>
      </c>
      <c r="N1156" s="64">
        <f>IF(
                        C1156="INSUMO",
                                        IFERROR(
                                            IF(
                                                INDEX(
                                                    Insumos!C:C,
                                                    MATCH(
                                                        A1156&amp;B1156,
                                                        Insumos!I:I,
                                                        0)
                                                )="Equipamento",
                                                INDEX(
                                                    Insumos!F:F,
                                                    MATCH(
                                                        A1156&amp;B1156,
                                                        Insumos!I:I,
                                                        0)
                                                ),
                                                0
                                            ),
                                            "Não encontrado"),
                                        IFERROR(
                                            INDEX(O:O,
                                                MATCH(
                                                    A1156&amp;B1156,AG:AG,
                                                    0)
                                            ),
                                            "Não encontrado")
                                    )</f>
        <v>0.51906540299999993</v>
      </c>
      <c r="O1156" s="64">
        <f>N1156*G1156/1</f>
        <v>0.51906540299999993</v>
      </c>
      <c r="P1156" s="64">
        <f>IF(
                        C1156="INSUMO",
                                        IFERROR(
                                            IF(
                                                INDEX(
                                                    Insumos!C:C,
                                                    MATCH(
                                                        A1156&amp;B1156,
                                                        Insumos!I:I,
                                                        0)
                                                )="Transporte",
                                                INDEX(
                                                    Insumos!F:F,
                                                    MATCH(
                                                        A1156&amp;B1156,
                                                        Insumos!I:I,
                                                        0)
                                                ),
                                                0
                                            ),
                                            "Não encontrado"),
                                        IFERROR(
                                            INDEX(Q:Q,
                                                MATCH(
                                                    A1156&amp;B1156,AG:AG,
                                                    0)
                                            ),
                                            "Não encontrado")
                                    )</f>
        <v>0</v>
      </c>
      <c r="Q1156" s="64">
        <f>P1156*G1156/1</f>
        <v>0</v>
      </c>
      <c r="R1156" s="64">
        <f>IF(
                        C1156="INSUMO",
                                        IFERROR(
                                            IF(
                                                INDEX(
                                                    Insumos!C:C,
                                                    MATCH(
                                                        A1156&amp;B1156,
                                                        Insumos!I:I,
                                                        0)
                                                )="Terceirizados",
                                                INDEX(
                                                    Insumos!F:F,
                                                    MATCH(
                                                        A1156&amp;B1156,
                                                        Insumos!I:I,
                                                        0)
                                                ),
                                                0
                                            ),
                                            "Não encontrado"),
                                        IFERROR(
                                            INDEX(S:S,
                                                MATCH(
                                                    A1156&amp;B1156,AG:AG,
                                                    0)
                                            ),
                                            "Não encontrado")
                                    )</f>
        <v>0</v>
      </c>
      <c r="S1156" s="64">
        <f>R1156*G1156/1</f>
        <v>0</v>
      </c>
      <c r="T1156" s="64">
        <f>IF(
                        C1156="INSUMO",
                                        IFERROR(
                                            IF(
                                                INDEX(
                                                    Insumos!C:C,
                                                    MATCH(
                                                        A1156&amp;B1156,
                                                        Insumos!I:I,
                                                        0)
                                                )="Comissionamento",
                                                INDEX(
                                                    Insumos!F:F,
                                                    MATCH(
                                                        A1156&amp;B1156,
                                                        Insumos!I:I,
                                                        0)
                                                ),
                                                0
                                            ),
                                            "Não encontrado"),
                                        IFERROR(
                                            INDEX(U:U,
                                                MATCH(
                                                    A1156&amp;B1156,AG:AG,
                                                    0)
                                            ),
                                            "Não encontrado")
                                    )</f>
        <v>0</v>
      </c>
      <c r="U1156" s="64">
        <f>T1156*G1156/1</f>
        <v>0</v>
      </c>
      <c r="V1156" s="64">
        <f>IF(
                        C1156="INSUMO",
                                        IFERROR(
                                            IF(
                                                INDEX(
                                                    Insumos!C:C,
                                                    MATCH(
                                                        A1156&amp;B1156,
                                                        Insumos!I:I,
                                                        0)
                                                )="Verba",
                                                INDEX(
                                                    Insumos!F:F,
                                                    MATCH(
                                                        A1156&amp;B1156,
                                                        Insumos!I:I,
                                                        0)
                                                ),
                                                0
                                            ),
                                            "Não encontrado"),
                                        IFERROR(
                                            INDEX(W:W,
                                                MATCH(
                                                    A1156&amp;B1156,AG:AG,
                                                    0)
                                            ),
                                            "Não encontrado")
                                    )</f>
        <v>0</v>
      </c>
      <c r="W1156" s="64">
        <f>V1156*G1156/1</f>
        <v>0</v>
      </c>
      <c r="X1156" s="64">
        <f>IF(
                        C1156="INSUMO",
                                        IFERROR(
                                            IF(
                                                INDEX(
                                                    Insumos!C:C,
                                                    MATCH(
                                                        A1156&amp;B1156,
                                                        Insumos!I:I,
                                                        0)
                                                )="Outro",
                                                INDEX(
                                                    Insumos!F:F,
                                                    MATCH(
                                                        A1156&amp;B1156,
                                                        Insumos!I:I,
                                                        0)
                                                ),
                                                0
                                            ),
                                            "Não encontrado"),
                                        IFERROR(
                                            INDEX(Y:Y,
                                                MATCH(
                                                    A1156&amp;B1156,AG:AG,
                                                    0)
                                            ),
                                            "Não encontrado")
                                    )</f>
        <v>0</v>
      </c>
      <c r="Y1156" s="64">
        <f>X1156*G1156/1</f>
        <v>0</v>
      </c>
      <c r="Z1156" s="64">
        <f>IF(
                            C1156="INSUMO",
                            IFERROR(
                                INDEX(
                                    Insumos!F:F,
                                    MATCH(
                                        A1156&amp;B1156,
                                        Insumos!I:I,
                                        0)
                                ),
                                "Não encontrado"),
                            IFERROR(
                                INDEX(AA:AA,
                                    MATCH(
                                        A1156&amp;B1156,AG:AG,
                                        0)
                                ),
                                "Não encontrado")
                        )</f>
        <v>0.51906540299999993</v>
      </c>
      <c r="AA1156" s="64">
        <f>G1156*Z1156</f>
        <v>0.51906540299999993</v>
      </c>
      <c r="AB1156" s="65"/>
      <c r="AC1156" s="65"/>
      <c r="AD1156" s="62" t="s">
        <v>39</v>
      </c>
      <c r="AE1156" s="66"/>
      <c r="AF1156" s="66"/>
    </row>
    <row r="1157" spans="1:33" x14ac:dyDescent="0.25">
      <c r="A1157" s="137" t="s">
        <v>1052</v>
      </c>
      <c r="B1157" s="68" t="s">
        <v>38</v>
      </c>
      <c r="C1157" s="69" t="s">
        <v>86</v>
      </c>
      <c r="D1157" s="70" t="s">
        <v>40</v>
      </c>
      <c r="E1157" s="70" t="s">
        <v>1053</v>
      </c>
      <c r="F1157" s="71" t="s">
        <v>90</v>
      </c>
      <c r="G1157" s="71">
        <v>1</v>
      </c>
      <c r="H1157" s="72">
        <f>IF(
                        C1157="INSUMO",
                                        IFERROR(
                                            IF(
                                                INDEX(
                                                    Insumos!C:C,
                                                    MATCH(
                                                        A1157&amp;B1157,
                                                        Insumos!I:I,
                                                        0)
                                                )="Material",
                                                INDEX(
                                                    Insumos!F:F,
                                                    MATCH(
                                                        A1157&amp;B1157,
                                                        Insumos!I:I,
                                                        0)
                                                ),
                                                0
                                            ),
                                            "Não encontrado"),
                                        IFERROR(
                                            INDEX(I:I,
                                                MATCH(
                                                    A1157&amp;B1157,AG:AG,
                                                    0)
                                            ),
                                            "Não encontrado")
                                    )</f>
        <v>0</v>
      </c>
      <c r="I1157" s="72">
        <f>H1157*G1157/1</f>
        <v>0</v>
      </c>
      <c r="J1157" s="72">
        <f t="shared" si="637"/>
        <v>0.111283887</v>
      </c>
      <c r="K1157" s="72">
        <f t="shared" si="637"/>
        <v>0.111283887</v>
      </c>
      <c r="L1157" s="72">
        <f>IF(
                        C1157="INSUMO",
                                        IFERROR(
                                            IF(
                                                INDEX(
                                                    Insumos!C:C,
                                                    MATCH(
                                                        A1157&amp;B1157,
                                                        Insumos!I:I,
                                                        0)
                                                )="Mao_obra",
                                                INDEX(
                                                    Insumos!F:F,
                                                    MATCH(
                                                        A1157&amp;B1157,
                                                        Insumos!I:I,
                                                        0)
                                                ),
                                                0
                                            ),
                                            "Não encontrado"),
                                        IFERROR(
                                            INDEX(M:M,
                                                MATCH(
                                                    A1157&amp;B1157,AG:AG,
                                                    0)
                                            ),
                                            "Não encontrado")
                                    )</f>
        <v>0</v>
      </c>
      <c r="M1157" s="72">
        <f>L1157*G1157/1</f>
        <v>0</v>
      </c>
      <c r="N1157" s="72">
        <f>IF(
                        C1157="INSUMO",
                                        IFERROR(
                                            IF(
                                                INDEX(
                                                    Insumos!C:C,
                                                    MATCH(
                                                        A1157&amp;B1157,
                                                        Insumos!I:I,
                                                        0)
                                                )="Equipamento",
                                                INDEX(
                                                    Insumos!F:F,
                                                    MATCH(
                                                        A1157&amp;B1157,
                                                        Insumos!I:I,
                                                        0)
                                                ),
                                                0
                                            ),
                                            "Não encontrado"),
                                        IFERROR(
                                            INDEX(O:O,
                                                MATCH(
                                                    A1157&amp;B1157,AG:AG,
                                                    0)
                                            ),
                                            "Não encontrado")
                                    )</f>
        <v>0.111283887</v>
      </c>
      <c r="O1157" s="72">
        <f>N1157*G1157/1</f>
        <v>0.111283887</v>
      </c>
      <c r="P1157" s="72">
        <f>IF(
                        C1157="INSUMO",
                                        IFERROR(
                                            IF(
                                                INDEX(
                                                    Insumos!C:C,
                                                    MATCH(
                                                        A1157&amp;B1157,
                                                        Insumos!I:I,
                                                        0)
                                                )="Transporte",
                                                INDEX(
                                                    Insumos!F:F,
                                                    MATCH(
                                                        A1157&amp;B1157,
                                                        Insumos!I:I,
                                                        0)
                                                ),
                                                0
                                            ),
                                            "Não encontrado"),
                                        IFERROR(
                                            INDEX(Q:Q,
                                                MATCH(
                                                    A1157&amp;B1157,AG:AG,
                                                    0)
                                            ),
                                            "Não encontrado")
                                    )</f>
        <v>0</v>
      </c>
      <c r="Q1157" s="72">
        <f>P1157*G1157/1</f>
        <v>0</v>
      </c>
      <c r="R1157" s="72">
        <f>IF(
                        C1157="INSUMO",
                                        IFERROR(
                                            IF(
                                                INDEX(
                                                    Insumos!C:C,
                                                    MATCH(
                                                        A1157&amp;B1157,
                                                        Insumos!I:I,
                                                        0)
                                                )="Terceirizados",
                                                INDEX(
                                                    Insumos!F:F,
                                                    MATCH(
                                                        A1157&amp;B1157,
                                                        Insumos!I:I,
                                                        0)
                                                ),
                                                0
                                            ),
                                            "Não encontrado"),
                                        IFERROR(
                                            INDEX(S:S,
                                                MATCH(
                                                    A1157&amp;B1157,AG:AG,
                                                    0)
                                            ),
                                            "Não encontrado")
                                    )</f>
        <v>0</v>
      </c>
      <c r="S1157" s="72">
        <f>R1157*G1157/1</f>
        <v>0</v>
      </c>
      <c r="T1157" s="72">
        <f>IF(
                        C1157="INSUMO",
                                        IFERROR(
                                            IF(
                                                INDEX(
                                                    Insumos!C:C,
                                                    MATCH(
                                                        A1157&amp;B1157,
                                                        Insumos!I:I,
                                                        0)
                                                )="Comissionamento",
                                                INDEX(
                                                    Insumos!F:F,
                                                    MATCH(
                                                        A1157&amp;B1157,
                                                        Insumos!I:I,
                                                        0)
                                                ),
                                                0
                                            ),
                                            "Não encontrado"),
                                        IFERROR(
                                            INDEX(U:U,
                                                MATCH(
                                                    A1157&amp;B1157,AG:AG,
                                                    0)
                                            ),
                                            "Não encontrado")
                                    )</f>
        <v>0</v>
      </c>
      <c r="U1157" s="72">
        <f>T1157*G1157/1</f>
        <v>0</v>
      </c>
      <c r="V1157" s="72">
        <f>IF(
                        C1157="INSUMO",
                                        IFERROR(
                                            IF(
                                                INDEX(
                                                    Insumos!C:C,
                                                    MATCH(
                                                        A1157&amp;B1157,
                                                        Insumos!I:I,
                                                        0)
                                                )="Verba",
                                                INDEX(
                                                    Insumos!F:F,
                                                    MATCH(
                                                        A1157&amp;B1157,
                                                        Insumos!I:I,
                                                        0)
                                                ),
                                                0
                                            ),
                                            "Não encontrado"),
                                        IFERROR(
                                            INDEX(W:W,
                                                MATCH(
                                                    A1157&amp;B1157,AG:AG,
                                                    0)
                                            ),
                                            "Não encontrado")
                                    )</f>
        <v>0</v>
      </c>
      <c r="W1157" s="72">
        <f>V1157*G1157/1</f>
        <v>0</v>
      </c>
      <c r="X1157" s="72">
        <f>IF(
                        C1157="INSUMO",
                                        IFERROR(
                                            IF(
                                                INDEX(
                                                    Insumos!C:C,
                                                    MATCH(
                                                        A1157&amp;B1157,
                                                        Insumos!I:I,
                                                        0)
                                                )="Outro",
                                                INDEX(
                                                    Insumos!F:F,
                                                    MATCH(
                                                        A1157&amp;B1157,
                                                        Insumos!I:I,
                                                        0)
                                                ),
                                                0
                                            ),
                                            "Não encontrado"),
                                        IFERROR(
                                            INDEX(Y:Y,
                                                MATCH(
                                                    A1157&amp;B1157,AG:AG,
                                                    0)
                                            ),
                                            "Não encontrado")
                                    )</f>
        <v>0</v>
      </c>
      <c r="Y1157" s="72">
        <f>X1157*G1157/1</f>
        <v>0</v>
      </c>
      <c r="Z1157" s="72">
        <f>IF(
                            C1157="INSUMO",
                            IFERROR(
                                INDEX(
                                    Insumos!F:F,
                                    MATCH(
                                        A1157&amp;B1157,
                                        Insumos!I:I,
                                        0)
                                ),
                                "Não encontrado"),
                            IFERROR(
                                INDEX(AA:AA,
                                    MATCH(
                                        A1157&amp;B1157,AG:AG,
                                        0)
                                ),
                                "Não encontrado")
                        )</f>
        <v>0.111283887</v>
      </c>
      <c r="AA1157" s="72">
        <f>G1157*Z1157</f>
        <v>0.111283887</v>
      </c>
      <c r="AB1157" s="73"/>
      <c r="AC1157" s="73"/>
      <c r="AD1157" s="70" t="s">
        <v>39</v>
      </c>
      <c r="AE1157" s="74"/>
      <c r="AF1157" s="74"/>
    </row>
    <row r="1158" spans="1:33" x14ac:dyDescent="0.25">
      <c r="A1158" s="138" t="s">
        <v>1054</v>
      </c>
      <c r="B1158" s="60" t="s">
        <v>38</v>
      </c>
      <c r="C1158" s="61" t="s">
        <v>86</v>
      </c>
      <c r="D1158" s="62" t="s">
        <v>40</v>
      </c>
      <c r="E1158" s="62" t="s">
        <v>1055</v>
      </c>
      <c r="F1158" s="63" t="s">
        <v>90</v>
      </c>
      <c r="G1158" s="63">
        <v>1</v>
      </c>
      <c r="H1158" s="64">
        <f>IF(
                        C1158="INSUMO",
                                        IFERROR(
                                            IF(
                                                INDEX(
                                                    Insumos!C:C,
                                                    MATCH(
                                                        A1158&amp;B1158,
                                                        Insumos!I:I,
                                                        0)
                                                )="Material",
                                                INDEX(
                                                    Insumos!F:F,
                                                    MATCH(
                                                        A1158&amp;B1158,
                                                        Insumos!I:I,
                                                        0)
                                                ),
                                                0
                                            ),
                                            "Não encontrado"),
                                        IFERROR(
                                            INDEX(I:I,
                                                MATCH(
                                                    A1158&amp;B1158,AG:AG,
                                                    0)
                                            ),
                                            "Não encontrado")
                                    )</f>
        <v>0</v>
      </c>
      <c r="I1158" s="64">
        <f>H1158*G1158/1</f>
        <v>0</v>
      </c>
      <c r="J1158" s="64">
        <f t="shared" si="637"/>
        <v>0.414785397</v>
      </c>
      <c r="K1158" s="64">
        <f t="shared" si="637"/>
        <v>0.414785397</v>
      </c>
      <c r="L1158" s="64">
        <f>IF(
                        C1158="INSUMO",
                                        IFERROR(
                                            IF(
                                                INDEX(
                                                    Insumos!C:C,
                                                    MATCH(
                                                        A1158&amp;B1158,
                                                        Insumos!I:I,
                                                        0)
                                                )="Mao_obra",
                                                INDEX(
                                                    Insumos!F:F,
                                                    MATCH(
                                                        A1158&amp;B1158,
                                                        Insumos!I:I,
                                                        0)
                                                ),
                                                0
                                            ),
                                            "Não encontrado"),
                                        IFERROR(
                                            INDEX(M:M,
                                                MATCH(
                                                    A1158&amp;B1158,AG:AG,
                                                    0)
                                            ),
                                            "Não encontrado")
                                    )</f>
        <v>0</v>
      </c>
      <c r="M1158" s="64">
        <f>L1158*G1158/1</f>
        <v>0</v>
      </c>
      <c r="N1158" s="64">
        <f>IF(
                        C1158="INSUMO",
                                        IFERROR(
                                            IF(
                                                INDEX(
                                                    Insumos!C:C,
                                                    MATCH(
                                                        A1158&amp;B1158,
                                                        Insumos!I:I,
                                                        0)
                                                )="Equipamento",
                                                INDEX(
                                                    Insumos!F:F,
                                                    MATCH(
                                                        A1158&amp;B1158,
                                                        Insumos!I:I,
                                                        0)
                                                ),
                                                0
                                            ),
                                            "Não encontrado"),
                                        IFERROR(
                                            INDEX(O:O,
                                                MATCH(
                                                    A1158&amp;B1158,AG:AG,
                                                    0)
                                            ),
                                            "Não encontrado")
                                    )</f>
        <v>0.414785397</v>
      </c>
      <c r="O1158" s="64">
        <f>N1158*G1158/1</f>
        <v>0.414785397</v>
      </c>
      <c r="P1158" s="64">
        <f>IF(
                        C1158="INSUMO",
                                        IFERROR(
                                            IF(
                                                INDEX(
                                                    Insumos!C:C,
                                                    MATCH(
                                                        A1158&amp;B1158,
                                                        Insumos!I:I,
                                                        0)
                                                )="Transporte",
                                                INDEX(
                                                    Insumos!F:F,
                                                    MATCH(
                                                        A1158&amp;B1158,
                                                        Insumos!I:I,
                                                        0)
                                                ),
                                                0
                                            ),
                                            "Não encontrado"),
                                        IFERROR(
                                            INDEX(Q:Q,
                                                MATCH(
                                                    A1158&amp;B1158,AG:AG,
                                                    0)
                                            ),
                                            "Não encontrado")
                                    )</f>
        <v>0</v>
      </c>
      <c r="Q1158" s="64">
        <f>P1158*G1158/1</f>
        <v>0</v>
      </c>
      <c r="R1158" s="64">
        <f>IF(
                        C1158="INSUMO",
                                        IFERROR(
                                            IF(
                                                INDEX(
                                                    Insumos!C:C,
                                                    MATCH(
                                                        A1158&amp;B1158,
                                                        Insumos!I:I,
                                                        0)
                                                )="Terceirizados",
                                                INDEX(
                                                    Insumos!F:F,
                                                    MATCH(
                                                        A1158&amp;B1158,
                                                        Insumos!I:I,
                                                        0)
                                                ),
                                                0
                                            ),
                                            "Não encontrado"),
                                        IFERROR(
                                            INDEX(S:S,
                                                MATCH(
                                                    A1158&amp;B1158,AG:AG,
                                                    0)
                                            ),
                                            "Não encontrado")
                                    )</f>
        <v>0</v>
      </c>
      <c r="S1158" s="64">
        <f>R1158*G1158/1</f>
        <v>0</v>
      </c>
      <c r="T1158" s="64">
        <f>IF(
                        C1158="INSUMO",
                                        IFERROR(
                                            IF(
                                                INDEX(
                                                    Insumos!C:C,
                                                    MATCH(
                                                        A1158&amp;B1158,
                                                        Insumos!I:I,
                                                        0)
                                                )="Comissionamento",
                                                INDEX(
                                                    Insumos!F:F,
                                                    MATCH(
                                                        A1158&amp;B1158,
                                                        Insumos!I:I,
                                                        0)
                                                ),
                                                0
                                            ),
                                            "Não encontrado"),
                                        IFERROR(
                                            INDEX(U:U,
                                                MATCH(
                                                    A1158&amp;B1158,AG:AG,
                                                    0)
                                            ),
                                            "Não encontrado")
                                    )</f>
        <v>0</v>
      </c>
      <c r="U1158" s="64">
        <f>T1158*G1158/1</f>
        <v>0</v>
      </c>
      <c r="V1158" s="64">
        <f>IF(
                        C1158="INSUMO",
                                        IFERROR(
                                            IF(
                                                INDEX(
                                                    Insumos!C:C,
                                                    MATCH(
                                                        A1158&amp;B1158,
                                                        Insumos!I:I,
                                                        0)
                                                )="Verba",
                                                INDEX(
                                                    Insumos!F:F,
                                                    MATCH(
                                                        A1158&amp;B1158,
                                                        Insumos!I:I,
                                                        0)
                                                ),
                                                0
                                            ),
                                            "Não encontrado"),
                                        IFERROR(
                                            INDEX(W:W,
                                                MATCH(
                                                    A1158&amp;B1158,AG:AG,
                                                    0)
                                            ),
                                            "Não encontrado")
                                    )</f>
        <v>0</v>
      </c>
      <c r="W1158" s="64">
        <f>V1158*G1158/1</f>
        <v>0</v>
      </c>
      <c r="X1158" s="64">
        <f>IF(
                        C1158="INSUMO",
                                        IFERROR(
                                            IF(
                                                INDEX(
                                                    Insumos!C:C,
                                                    MATCH(
                                                        A1158&amp;B1158,
                                                        Insumos!I:I,
                                                        0)
                                                )="Outro",
                                                INDEX(
                                                    Insumos!F:F,
                                                    MATCH(
                                                        A1158&amp;B1158,
                                                        Insumos!I:I,
                                                        0)
                                                ),
                                                0
                                            ),
                                            "Não encontrado"),
                                        IFERROR(
                                            INDEX(Y:Y,
                                                MATCH(
                                                    A1158&amp;B1158,AG:AG,
                                                    0)
                                            ),
                                            "Não encontrado")
                                    )</f>
        <v>0</v>
      </c>
      <c r="Y1158" s="64">
        <f>X1158*G1158/1</f>
        <v>0</v>
      </c>
      <c r="Z1158" s="64">
        <f>IF(
                            C1158="INSUMO",
                            IFERROR(
                                INDEX(
                                    Insumos!F:F,
                                    MATCH(
                                        A1158&amp;B1158,
                                        Insumos!I:I,
                                        0)
                                ),
                                "Não encontrado"),
                            IFERROR(
                                INDEX(AA:AA,
                                    MATCH(
                                        A1158&amp;B1158,AG:AG,
                                        0)
                                ),
                                "Não encontrado")
                        )</f>
        <v>0.414785397</v>
      </c>
      <c r="AA1158" s="64">
        <f>G1158*Z1158</f>
        <v>0.414785397</v>
      </c>
      <c r="AB1158" s="65"/>
      <c r="AC1158" s="65"/>
      <c r="AD1158" s="62" t="s">
        <v>39</v>
      </c>
      <c r="AE1158" s="66"/>
      <c r="AF1158" s="66"/>
    </row>
    <row r="1159" spans="1:33" x14ac:dyDescent="0.25">
      <c r="A1159" s="136" t="s">
        <v>1052</v>
      </c>
      <c r="B1159" s="51" t="s">
        <v>38</v>
      </c>
      <c r="C1159" s="52" t="s">
        <v>39</v>
      </c>
      <c r="D1159" s="53" t="s">
        <v>40</v>
      </c>
      <c r="E1159" s="53" t="s">
        <v>1053</v>
      </c>
      <c r="F1159" s="54" t="s">
        <v>90</v>
      </c>
      <c r="G1159" s="55"/>
      <c r="H1159" s="56"/>
      <c r="I1159" s="56">
        <f>SUM(I1160:I1160)</f>
        <v>0</v>
      </c>
      <c r="J1159" s="56"/>
      <c r="K1159" s="56">
        <f>SUM(K1160:K1160)</f>
        <v>0.111283887</v>
      </c>
      <c r="L1159" s="56"/>
      <c r="M1159" s="56">
        <f>SUM(M1160:M1160)</f>
        <v>0</v>
      </c>
      <c r="N1159" s="56"/>
      <c r="O1159" s="56">
        <f>SUM(O1160:O1160)</f>
        <v>0.111283887</v>
      </c>
      <c r="P1159" s="56"/>
      <c r="Q1159" s="56">
        <f>SUM(Q1160:Q1160)</f>
        <v>0</v>
      </c>
      <c r="R1159" s="56"/>
      <c r="S1159" s="56">
        <f>SUM(S1160:S1160)</f>
        <v>0</v>
      </c>
      <c r="T1159" s="56"/>
      <c r="U1159" s="56">
        <f>SUM(U1160:U1160)</f>
        <v>0</v>
      </c>
      <c r="V1159" s="56"/>
      <c r="W1159" s="56">
        <f>SUM(W1160:W1160)</f>
        <v>0</v>
      </c>
      <c r="X1159" s="56"/>
      <c r="Y1159" s="56">
        <f>SUM(Y1160:Y1160)</f>
        <v>0</v>
      </c>
      <c r="Z1159" s="56"/>
      <c r="AA1159" s="56">
        <f>SUM(AA1160:AA1160)</f>
        <v>0.111283887</v>
      </c>
      <c r="AB1159" s="57" t="s">
        <v>39</v>
      </c>
      <c r="AC1159" s="57"/>
      <c r="AD1159" s="53" t="s">
        <v>39</v>
      </c>
      <c r="AE1159" s="58" t="s">
        <v>39</v>
      </c>
      <c r="AF1159" s="58" t="s">
        <v>845</v>
      </c>
      <c r="AG1159" t="str">
        <f>A1159&amp;B1159&amp;C1159</f>
        <v>91274SINAPI</v>
      </c>
    </row>
    <row r="1160" spans="1:33" x14ac:dyDescent="0.25">
      <c r="A1160" s="137" t="s">
        <v>1060</v>
      </c>
      <c r="B1160" s="68" t="s">
        <v>38</v>
      </c>
      <c r="C1160" s="69" t="s">
        <v>45</v>
      </c>
      <c r="D1160" s="70" t="s">
        <v>40</v>
      </c>
      <c r="E1160" s="70" t="s">
        <v>1061</v>
      </c>
      <c r="F1160" s="71" t="s">
        <v>78</v>
      </c>
      <c r="G1160" s="71">
        <v>1.43E-5</v>
      </c>
      <c r="H1160" s="72">
        <f>IF(
                        C1160="INSUMO",
                                        IFERROR(
                                            IF(
                                                INDEX(
                                                    Insumos!C:C,
                                                    MATCH(
                                                        A1160&amp;B1160,
                                                        Insumos!I:I,
                                                        0)
                                                )="Material",
                                                INDEX(
                                                    Insumos!F:F,
                                                    MATCH(
                                                        A1160&amp;B1160,
                                                        Insumos!I:I,
                                                        0)
                                                ),
                                                0
                                            ),
                                            "Não encontrado"),
                                        IFERROR(
                                            INDEX(I:I,
                                                MATCH(
                                                    A1160&amp;B1160,AG:AG,
                                                    0)
                                            ),
                                            "Não encontrado")
                                    )</f>
        <v>0</v>
      </c>
      <c r="I1160" s="72">
        <f>H1160*G1160/1</f>
        <v>0</v>
      </c>
      <c r="J1160" s="72">
        <f>T1160 + N1160 + L1160 + X1160 + R1160 + P1160 + V1160</f>
        <v>7782.09</v>
      </c>
      <c r="K1160" s="72">
        <f>U1160 + O1160 + M1160 + Y1160 + S1160 + Q1160 + W1160</f>
        <v>0.111283887</v>
      </c>
      <c r="L1160" s="72">
        <f>IF(
                        C1160="INSUMO",
                                        IFERROR(
                                            IF(
                                                INDEX(
                                                    Insumos!C:C,
                                                    MATCH(
                                                        A1160&amp;B1160,
                                                        Insumos!I:I,
                                                        0)
                                                )="Mao_obra",
                                                INDEX(
                                                    Insumos!F:F,
                                                    MATCH(
                                                        A1160&amp;B1160,
                                                        Insumos!I:I,
                                                        0)
                                                ),
                                                0
                                            ),
                                            "Não encontrado"),
                                        IFERROR(
                                            INDEX(M:M,
                                                MATCH(
                                                    A1160&amp;B1160,AG:AG,
                                                    0)
                                            ),
                                            "Não encontrado")
                                    )</f>
        <v>0</v>
      </c>
      <c r="M1160" s="72">
        <f>L1160*G1160/1</f>
        <v>0</v>
      </c>
      <c r="N1160" s="72">
        <f>IF(
                        C1160="INSUMO",
                                        IFERROR(
                                            IF(
                                                INDEX(
                                                    Insumos!C:C,
                                                    MATCH(
                                                        A1160&amp;B1160,
                                                        Insumos!I:I,
                                                        0)
                                                )="Equipamento",
                                                INDEX(
                                                    Insumos!F:F,
                                                    MATCH(
                                                        A1160&amp;B1160,
                                                        Insumos!I:I,
                                                        0)
                                                ),
                                                0
                                            ),
                                            "Não encontrado"),
                                        IFERROR(
                                            INDEX(O:O,
                                                MATCH(
                                                    A1160&amp;B1160,AG:AG,
                                                    0)
                                            ),
                                            "Não encontrado")
                                    )</f>
        <v>7782.09</v>
      </c>
      <c r="O1160" s="72">
        <f>N1160*G1160/1</f>
        <v>0.111283887</v>
      </c>
      <c r="P1160" s="72">
        <f>IF(
                        C1160="INSUMO",
                                        IFERROR(
                                            IF(
                                                INDEX(
                                                    Insumos!C:C,
                                                    MATCH(
                                                        A1160&amp;B1160,
                                                        Insumos!I:I,
                                                        0)
                                                )="Transporte",
                                                INDEX(
                                                    Insumos!F:F,
                                                    MATCH(
                                                        A1160&amp;B1160,
                                                        Insumos!I:I,
                                                        0)
                                                ),
                                                0
                                            ),
                                            "Não encontrado"),
                                        IFERROR(
                                            INDEX(Q:Q,
                                                MATCH(
                                                    A1160&amp;B1160,AG:AG,
                                                    0)
                                            ),
                                            "Não encontrado")
                                    )</f>
        <v>0</v>
      </c>
      <c r="Q1160" s="72">
        <f>P1160*G1160/1</f>
        <v>0</v>
      </c>
      <c r="R1160" s="72">
        <f>IF(
                        C1160="INSUMO",
                                        IFERROR(
                                            IF(
                                                INDEX(
                                                    Insumos!C:C,
                                                    MATCH(
                                                        A1160&amp;B1160,
                                                        Insumos!I:I,
                                                        0)
                                                )="Terceirizados",
                                                INDEX(
                                                    Insumos!F:F,
                                                    MATCH(
                                                        A1160&amp;B1160,
                                                        Insumos!I:I,
                                                        0)
                                                ),
                                                0
                                            ),
                                            "Não encontrado"),
                                        IFERROR(
                                            INDEX(S:S,
                                                MATCH(
                                                    A1160&amp;B1160,AG:AG,
                                                    0)
                                            ),
                                            "Não encontrado")
                                    )</f>
        <v>0</v>
      </c>
      <c r="S1160" s="72">
        <f>R1160*G1160/1</f>
        <v>0</v>
      </c>
      <c r="T1160" s="72">
        <f>IF(
                        C1160="INSUMO",
                                        IFERROR(
                                            IF(
                                                INDEX(
                                                    Insumos!C:C,
                                                    MATCH(
                                                        A1160&amp;B1160,
                                                        Insumos!I:I,
                                                        0)
                                                )="Comissionamento",
                                                INDEX(
                                                    Insumos!F:F,
                                                    MATCH(
                                                        A1160&amp;B1160,
                                                        Insumos!I:I,
                                                        0)
                                                ),
                                                0
                                            ),
                                            "Não encontrado"),
                                        IFERROR(
                                            INDEX(U:U,
                                                MATCH(
                                                    A1160&amp;B1160,AG:AG,
                                                    0)
                                            ),
                                            "Não encontrado")
                                    )</f>
        <v>0</v>
      </c>
      <c r="U1160" s="72">
        <f>T1160*G1160/1</f>
        <v>0</v>
      </c>
      <c r="V1160" s="72">
        <f>IF(
                        C1160="INSUMO",
                                        IFERROR(
                                            IF(
                                                INDEX(
                                                    Insumos!C:C,
                                                    MATCH(
                                                        A1160&amp;B1160,
                                                        Insumos!I:I,
                                                        0)
                                                )="Verba",
                                                INDEX(
                                                    Insumos!F:F,
                                                    MATCH(
                                                        A1160&amp;B1160,
                                                        Insumos!I:I,
                                                        0)
                                                ),
                                                0
                                            ),
                                            "Não encontrado"),
                                        IFERROR(
                                            INDEX(W:W,
                                                MATCH(
                                                    A1160&amp;B1160,AG:AG,
                                                    0)
                                            ),
                                            "Não encontrado")
                                    )</f>
        <v>0</v>
      </c>
      <c r="W1160" s="72">
        <f>V1160*G1160/1</f>
        <v>0</v>
      </c>
      <c r="X1160" s="72">
        <f>IF(
                        C1160="INSUMO",
                                        IFERROR(
                                            IF(
                                                INDEX(
                                                    Insumos!C:C,
                                                    MATCH(
                                                        A1160&amp;B1160,
                                                        Insumos!I:I,
                                                        0)
                                                )="Outro",
                                                INDEX(
                                                    Insumos!F:F,
                                                    MATCH(
                                                        A1160&amp;B1160,
                                                        Insumos!I:I,
                                                        0)
                                                ),
                                                0
                                            ),
                                            "Não encontrado"),
                                        IFERROR(
                                            INDEX(Y:Y,
                                                MATCH(
                                                    A1160&amp;B1160,AG:AG,
                                                    0)
                                            ),
                                            "Não encontrado")
                                    )</f>
        <v>0</v>
      </c>
      <c r="Y1160" s="72">
        <f>X1160*G1160/1</f>
        <v>0</v>
      </c>
      <c r="Z1160" s="72">
        <f>IF(
                            C1160="INSUMO",
                            IFERROR(
                                INDEX(
                                    Insumos!F:F,
                                    MATCH(
                                        A1160&amp;B1160,
                                        Insumos!I:I,
                                        0)
                                ),
                                "Não encontrado"),
                            IFERROR(
                                INDEX(AA:AA,
                                    MATCH(
                                        A1160&amp;B1160,AG:AG,
                                        0)
                                ),
                                "Não encontrado")
                        )</f>
        <v>7782.09</v>
      </c>
      <c r="AA1160" s="72">
        <f>G1160*Z1160</f>
        <v>0.111283887</v>
      </c>
      <c r="AB1160" s="73"/>
      <c r="AC1160" s="73"/>
      <c r="AD1160" s="70" t="s">
        <v>39</v>
      </c>
      <c r="AE1160" s="74"/>
      <c r="AF1160" s="74"/>
    </row>
    <row r="1161" spans="1:33" x14ac:dyDescent="0.25">
      <c r="A1161" s="136" t="s">
        <v>1054</v>
      </c>
      <c r="B1161" s="51" t="s">
        <v>38</v>
      </c>
      <c r="C1161" s="52" t="s">
        <v>39</v>
      </c>
      <c r="D1161" s="53" t="s">
        <v>40</v>
      </c>
      <c r="E1161" s="53" t="s">
        <v>1055</v>
      </c>
      <c r="F1161" s="54" t="s">
        <v>90</v>
      </c>
      <c r="G1161" s="55"/>
      <c r="H1161" s="56"/>
      <c r="I1161" s="56">
        <f>SUM(I1162:I1162)</f>
        <v>0</v>
      </c>
      <c r="J1161" s="56"/>
      <c r="K1161" s="56">
        <f>SUM(K1162:K1162)</f>
        <v>0.414785397</v>
      </c>
      <c r="L1161" s="56"/>
      <c r="M1161" s="56">
        <f>SUM(M1162:M1162)</f>
        <v>0</v>
      </c>
      <c r="N1161" s="56"/>
      <c r="O1161" s="56">
        <f>SUM(O1162:O1162)</f>
        <v>0.414785397</v>
      </c>
      <c r="P1161" s="56"/>
      <c r="Q1161" s="56">
        <f>SUM(Q1162:Q1162)</f>
        <v>0</v>
      </c>
      <c r="R1161" s="56"/>
      <c r="S1161" s="56">
        <f>SUM(S1162:S1162)</f>
        <v>0</v>
      </c>
      <c r="T1161" s="56"/>
      <c r="U1161" s="56">
        <f>SUM(U1162:U1162)</f>
        <v>0</v>
      </c>
      <c r="V1161" s="56"/>
      <c r="W1161" s="56">
        <f>SUM(W1162:W1162)</f>
        <v>0</v>
      </c>
      <c r="X1161" s="56"/>
      <c r="Y1161" s="56">
        <f>SUM(Y1162:Y1162)</f>
        <v>0</v>
      </c>
      <c r="Z1161" s="56"/>
      <c r="AA1161" s="56">
        <f>SUM(AA1162:AA1162)</f>
        <v>0.414785397</v>
      </c>
      <c r="AB1161" s="57" t="s">
        <v>39</v>
      </c>
      <c r="AC1161" s="57"/>
      <c r="AD1161" s="53" t="s">
        <v>39</v>
      </c>
      <c r="AE1161" s="58" t="s">
        <v>39</v>
      </c>
      <c r="AF1161" s="58" t="s">
        <v>845</v>
      </c>
      <c r="AG1161" t="str">
        <f>A1161&amp;B1161&amp;C1161</f>
        <v>91273SINAPI</v>
      </c>
    </row>
    <row r="1162" spans="1:33" x14ac:dyDescent="0.25">
      <c r="A1162" s="137" t="s">
        <v>1060</v>
      </c>
      <c r="B1162" s="68" t="s">
        <v>38</v>
      </c>
      <c r="C1162" s="69" t="s">
        <v>45</v>
      </c>
      <c r="D1162" s="70" t="s">
        <v>40</v>
      </c>
      <c r="E1162" s="70" t="s">
        <v>1061</v>
      </c>
      <c r="F1162" s="71" t="s">
        <v>78</v>
      </c>
      <c r="G1162" s="71">
        <v>5.3300000000000001E-5</v>
      </c>
      <c r="H1162" s="72">
        <f>IF(
                        C1162="INSUMO",
                                        IFERROR(
                                            IF(
                                                INDEX(
                                                    Insumos!C:C,
                                                    MATCH(
                                                        A1162&amp;B1162,
                                                        Insumos!I:I,
                                                        0)
                                                )="Material",
                                                INDEX(
                                                    Insumos!F:F,
                                                    MATCH(
                                                        A1162&amp;B1162,
                                                        Insumos!I:I,
                                                        0)
                                                ),
                                                0
                                            ),
                                            "Não encontrado"),
                                        IFERROR(
                                            INDEX(I:I,
                                                MATCH(
                                                    A1162&amp;B1162,AG:AG,
                                                    0)
                                            ),
                                            "Não encontrado")
                                    )</f>
        <v>0</v>
      </c>
      <c r="I1162" s="72">
        <f>H1162*G1162/1</f>
        <v>0</v>
      </c>
      <c r="J1162" s="72">
        <f>T1162 + N1162 + L1162 + X1162 + R1162 + P1162 + V1162</f>
        <v>7782.09</v>
      </c>
      <c r="K1162" s="72">
        <f>U1162 + O1162 + M1162 + Y1162 + S1162 + Q1162 + W1162</f>
        <v>0.414785397</v>
      </c>
      <c r="L1162" s="72">
        <f>IF(
                        C1162="INSUMO",
                                        IFERROR(
                                            IF(
                                                INDEX(
                                                    Insumos!C:C,
                                                    MATCH(
                                                        A1162&amp;B1162,
                                                        Insumos!I:I,
                                                        0)
                                                )="Mao_obra",
                                                INDEX(
                                                    Insumos!F:F,
                                                    MATCH(
                                                        A1162&amp;B1162,
                                                        Insumos!I:I,
                                                        0)
                                                ),
                                                0
                                            ),
                                            "Não encontrado"),
                                        IFERROR(
                                            INDEX(M:M,
                                                MATCH(
                                                    A1162&amp;B1162,AG:AG,
                                                    0)
                                            ),
                                            "Não encontrado")
                                    )</f>
        <v>0</v>
      </c>
      <c r="M1162" s="72">
        <f>L1162*G1162/1</f>
        <v>0</v>
      </c>
      <c r="N1162" s="72">
        <f>IF(
                        C1162="INSUMO",
                                        IFERROR(
                                            IF(
                                                INDEX(
                                                    Insumos!C:C,
                                                    MATCH(
                                                        A1162&amp;B1162,
                                                        Insumos!I:I,
                                                        0)
                                                )="Equipamento",
                                                INDEX(
                                                    Insumos!F:F,
                                                    MATCH(
                                                        A1162&amp;B1162,
                                                        Insumos!I:I,
                                                        0)
                                                ),
                                                0
                                            ),
                                            "Não encontrado"),
                                        IFERROR(
                                            INDEX(O:O,
                                                MATCH(
                                                    A1162&amp;B1162,AG:AG,
                                                    0)
                                            ),
                                            "Não encontrado")
                                    )</f>
        <v>7782.09</v>
      </c>
      <c r="O1162" s="72">
        <f>N1162*G1162/1</f>
        <v>0.414785397</v>
      </c>
      <c r="P1162" s="72">
        <f>IF(
                        C1162="INSUMO",
                                        IFERROR(
                                            IF(
                                                INDEX(
                                                    Insumos!C:C,
                                                    MATCH(
                                                        A1162&amp;B1162,
                                                        Insumos!I:I,
                                                        0)
                                                )="Transporte",
                                                INDEX(
                                                    Insumos!F:F,
                                                    MATCH(
                                                        A1162&amp;B1162,
                                                        Insumos!I:I,
                                                        0)
                                                ),
                                                0
                                            ),
                                            "Não encontrado"),
                                        IFERROR(
                                            INDEX(Q:Q,
                                                MATCH(
                                                    A1162&amp;B1162,AG:AG,
                                                    0)
                                            ),
                                            "Não encontrado")
                                    )</f>
        <v>0</v>
      </c>
      <c r="Q1162" s="72">
        <f>P1162*G1162/1</f>
        <v>0</v>
      </c>
      <c r="R1162" s="72">
        <f>IF(
                        C1162="INSUMO",
                                        IFERROR(
                                            IF(
                                                INDEX(
                                                    Insumos!C:C,
                                                    MATCH(
                                                        A1162&amp;B1162,
                                                        Insumos!I:I,
                                                        0)
                                                )="Terceirizados",
                                                INDEX(
                                                    Insumos!F:F,
                                                    MATCH(
                                                        A1162&amp;B1162,
                                                        Insumos!I:I,
                                                        0)
                                                ),
                                                0
                                            ),
                                            "Não encontrado"),
                                        IFERROR(
                                            INDEX(S:S,
                                                MATCH(
                                                    A1162&amp;B1162,AG:AG,
                                                    0)
                                            ),
                                            "Não encontrado")
                                    )</f>
        <v>0</v>
      </c>
      <c r="S1162" s="72">
        <f>R1162*G1162/1</f>
        <v>0</v>
      </c>
      <c r="T1162" s="72">
        <f>IF(
                        C1162="INSUMO",
                                        IFERROR(
                                            IF(
                                                INDEX(
                                                    Insumos!C:C,
                                                    MATCH(
                                                        A1162&amp;B1162,
                                                        Insumos!I:I,
                                                        0)
                                                )="Comissionamento",
                                                INDEX(
                                                    Insumos!F:F,
                                                    MATCH(
                                                        A1162&amp;B1162,
                                                        Insumos!I:I,
                                                        0)
                                                ),
                                                0
                                            ),
                                            "Não encontrado"),
                                        IFERROR(
                                            INDEX(U:U,
                                                MATCH(
                                                    A1162&amp;B1162,AG:AG,
                                                    0)
                                            ),
                                            "Não encontrado")
                                    )</f>
        <v>0</v>
      </c>
      <c r="U1162" s="72">
        <f>T1162*G1162/1</f>
        <v>0</v>
      </c>
      <c r="V1162" s="72">
        <f>IF(
                        C1162="INSUMO",
                                        IFERROR(
                                            IF(
                                                INDEX(
                                                    Insumos!C:C,
                                                    MATCH(
                                                        A1162&amp;B1162,
                                                        Insumos!I:I,
                                                        0)
                                                )="Verba",
                                                INDEX(
                                                    Insumos!F:F,
                                                    MATCH(
                                                        A1162&amp;B1162,
                                                        Insumos!I:I,
                                                        0)
                                                ),
                                                0
                                            ),
                                            "Não encontrado"),
                                        IFERROR(
                                            INDEX(W:W,
                                                MATCH(
                                                    A1162&amp;B1162,AG:AG,
                                                    0)
                                            ),
                                            "Não encontrado")
                                    )</f>
        <v>0</v>
      </c>
      <c r="W1162" s="72">
        <f>V1162*G1162/1</f>
        <v>0</v>
      </c>
      <c r="X1162" s="72">
        <f>IF(
                        C1162="INSUMO",
                                        IFERROR(
                                            IF(
                                                INDEX(
                                                    Insumos!C:C,
                                                    MATCH(
                                                        A1162&amp;B1162,
                                                        Insumos!I:I,
                                                        0)
                                                )="Outro",
                                                INDEX(
                                                    Insumos!F:F,
                                                    MATCH(
                                                        A1162&amp;B1162,
                                                        Insumos!I:I,
                                                        0)
                                                ),
                                                0
                                            ),
                                            "Não encontrado"),
                                        IFERROR(
                                            INDEX(Y:Y,
                                                MATCH(
                                                    A1162&amp;B1162,AG:AG,
                                                    0)
                                            ),
                                            "Não encontrado")
                                    )</f>
        <v>0</v>
      </c>
      <c r="Y1162" s="72">
        <f>X1162*G1162/1</f>
        <v>0</v>
      </c>
      <c r="Z1162" s="72">
        <f>IF(
                            C1162="INSUMO",
                            IFERROR(
                                INDEX(
                                    Insumos!F:F,
                                    MATCH(
                                        A1162&amp;B1162,
                                        Insumos!I:I,
                                        0)
                                ),
                                "Não encontrado"),
                            IFERROR(
                                INDEX(AA:AA,
                                    MATCH(
                                        A1162&amp;B1162,AG:AG,
                                        0)
                                ),
                                "Não encontrado")
                        )</f>
        <v>7782.09</v>
      </c>
      <c r="AA1162" s="72">
        <f>G1162*Z1162</f>
        <v>0.414785397</v>
      </c>
      <c r="AB1162" s="73"/>
      <c r="AC1162" s="73"/>
      <c r="AD1162" s="70" t="s">
        <v>39</v>
      </c>
      <c r="AE1162" s="74"/>
      <c r="AF1162" s="74"/>
    </row>
    <row r="1163" spans="1:33" x14ac:dyDescent="0.25">
      <c r="A1163" s="136" t="s">
        <v>1056</v>
      </c>
      <c r="B1163" s="51" t="s">
        <v>38</v>
      </c>
      <c r="C1163" s="52" t="s">
        <v>39</v>
      </c>
      <c r="D1163" s="53" t="s">
        <v>40</v>
      </c>
      <c r="E1163" s="53" t="s">
        <v>1057</v>
      </c>
      <c r="F1163" s="54" t="s">
        <v>90</v>
      </c>
      <c r="G1163" s="55"/>
      <c r="H1163" s="56"/>
      <c r="I1163" s="56">
        <f>SUM(I1164:I1164)</f>
        <v>9.4608000000000008</v>
      </c>
      <c r="J1163" s="56"/>
      <c r="K1163" s="56">
        <f>SUM(K1164:K1164)</f>
        <v>0</v>
      </c>
      <c r="L1163" s="56"/>
      <c r="M1163" s="56">
        <f>SUM(M1164:M1164)</f>
        <v>0</v>
      </c>
      <c r="N1163" s="56"/>
      <c r="O1163" s="56">
        <f>SUM(O1164:O1164)</f>
        <v>0</v>
      </c>
      <c r="P1163" s="56"/>
      <c r="Q1163" s="56">
        <f>SUM(Q1164:Q1164)</f>
        <v>0</v>
      </c>
      <c r="R1163" s="56"/>
      <c r="S1163" s="56">
        <f>SUM(S1164:S1164)</f>
        <v>0</v>
      </c>
      <c r="T1163" s="56"/>
      <c r="U1163" s="56">
        <f>SUM(U1164:U1164)</f>
        <v>0</v>
      </c>
      <c r="V1163" s="56"/>
      <c r="W1163" s="56">
        <f>SUM(W1164:W1164)</f>
        <v>0</v>
      </c>
      <c r="X1163" s="56"/>
      <c r="Y1163" s="56">
        <f>SUM(Y1164:Y1164)</f>
        <v>0</v>
      </c>
      <c r="Z1163" s="56"/>
      <c r="AA1163" s="56">
        <f>SUM(AA1164:AA1164)</f>
        <v>9.4608000000000008</v>
      </c>
      <c r="AB1163" s="57" t="s">
        <v>39</v>
      </c>
      <c r="AC1163" s="57"/>
      <c r="AD1163" s="53" t="s">
        <v>39</v>
      </c>
      <c r="AE1163" s="58" t="s">
        <v>39</v>
      </c>
      <c r="AF1163" s="58" t="s">
        <v>845</v>
      </c>
      <c r="AG1163" t="str">
        <f>A1163&amp;B1163&amp;C1163</f>
        <v>91276SINAPI</v>
      </c>
    </row>
    <row r="1164" spans="1:33" x14ac:dyDescent="0.25">
      <c r="A1164" s="137" t="s">
        <v>1044</v>
      </c>
      <c r="B1164" s="68" t="s">
        <v>38</v>
      </c>
      <c r="C1164" s="69" t="s">
        <v>45</v>
      </c>
      <c r="D1164" s="70" t="s">
        <v>40</v>
      </c>
      <c r="E1164" s="70" t="s">
        <v>1045</v>
      </c>
      <c r="F1164" s="71" t="s">
        <v>132</v>
      </c>
      <c r="G1164" s="71">
        <v>1.44</v>
      </c>
      <c r="H1164" s="72">
        <f>IF(
                        C1164="INSUMO",
                                        IFERROR(
                                            IF(
                                                INDEX(
                                                    Insumos!C:C,
                                                    MATCH(
                                                        A1164&amp;B1164,
                                                        Insumos!I:I,
                                                        0)
                                                )="Material",
                                                INDEX(
                                                    Insumos!F:F,
                                                    MATCH(
                                                        A1164&amp;B1164,
                                                        Insumos!I:I,
                                                        0)
                                                ),
                                                0
                                            ),
                                            "Não encontrado"),
                                        IFERROR(
                                            INDEX(I:I,
                                                MATCH(
                                                    A1164&amp;B1164,AG:AG,
                                                    0)
                                            ),
                                            "Não encontrado")
                                    )</f>
        <v>6.57</v>
      </c>
      <c r="I1164" s="72">
        <f>H1164*G1164/1</f>
        <v>9.4608000000000008</v>
      </c>
      <c r="J1164" s="72">
        <f>T1164 + N1164 + L1164 + X1164 + R1164 + P1164 + V1164</f>
        <v>0</v>
      </c>
      <c r="K1164" s="72">
        <f>U1164 + O1164 + M1164 + Y1164 + S1164 + Q1164 + W1164</f>
        <v>0</v>
      </c>
      <c r="L1164" s="72">
        <f>IF(
                        C1164="INSUMO",
                                        IFERROR(
                                            IF(
                                                INDEX(
                                                    Insumos!C:C,
                                                    MATCH(
                                                        A1164&amp;B1164,
                                                        Insumos!I:I,
                                                        0)
                                                )="Mao_obra",
                                                INDEX(
                                                    Insumos!F:F,
                                                    MATCH(
                                                        A1164&amp;B1164,
                                                        Insumos!I:I,
                                                        0)
                                                ),
                                                0
                                            ),
                                            "Não encontrado"),
                                        IFERROR(
                                            INDEX(M:M,
                                                MATCH(
                                                    A1164&amp;B1164,AG:AG,
                                                    0)
                                            ),
                                            "Não encontrado")
                                    )</f>
        <v>0</v>
      </c>
      <c r="M1164" s="72">
        <f>L1164*G1164/1</f>
        <v>0</v>
      </c>
      <c r="N1164" s="72">
        <f>IF(
                        C1164="INSUMO",
                                        IFERROR(
                                            IF(
                                                INDEX(
                                                    Insumos!C:C,
                                                    MATCH(
                                                        A1164&amp;B1164,
                                                        Insumos!I:I,
                                                        0)
                                                )="Equipamento",
                                                INDEX(
                                                    Insumos!F:F,
                                                    MATCH(
                                                        A1164&amp;B1164,
                                                        Insumos!I:I,
                                                        0)
                                                ),
                                                0
                                            ),
                                            "Não encontrado"),
                                        IFERROR(
                                            INDEX(O:O,
                                                MATCH(
                                                    A1164&amp;B1164,AG:AG,
                                                    0)
                                            ),
                                            "Não encontrado")
                                    )</f>
        <v>0</v>
      </c>
      <c r="O1164" s="72">
        <f>N1164*G1164/1</f>
        <v>0</v>
      </c>
      <c r="P1164" s="72">
        <f>IF(
                        C1164="INSUMO",
                                        IFERROR(
                                            IF(
                                                INDEX(
                                                    Insumos!C:C,
                                                    MATCH(
                                                        A1164&amp;B1164,
                                                        Insumos!I:I,
                                                        0)
                                                )="Transporte",
                                                INDEX(
                                                    Insumos!F:F,
                                                    MATCH(
                                                        A1164&amp;B1164,
                                                        Insumos!I:I,
                                                        0)
                                                ),
                                                0
                                            ),
                                            "Não encontrado"),
                                        IFERROR(
                                            INDEX(Q:Q,
                                                MATCH(
                                                    A1164&amp;B1164,AG:AG,
                                                    0)
                                            ),
                                            "Não encontrado")
                                    )</f>
        <v>0</v>
      </c>
      <c r="Q1164" s="72">
        <f>P1164*G1164/1</f>
        <v>0</v>
      </c>
      <c r="R1164" s="72">
        <f>IF(
                        C1164="INSUMO",
                                        IFERROR(
                                            IF(
                                                INDEX(
                                                    Insumos!C:C,
                                                    MATCH(
                                                        A1164&amp;B1164,
                                                        Insumos!I:I,
                                                        0)
                                                )="Terceirizados",
                                                INDEX(
                                                    Insumos!F:F,
                                                    MATCH(
                                                        A1164&amp;B1164,
                                                        Insumos!I:I,
                                                        0)
                                                ),
                                                0
                                            ),
                                            "Não encontrado"),
                                        IFERROR(
                                            INDEX(S:S,
                                                MATCH(
                                                    A1164&amp;B1164,AG:AG,
                                                    0)
                                            ),
                                            "Não encontrado")
                                    )</f>
        <v>0</v>
      </c>
      <c r="S1164" s="72">
        <f>R1164*G1164/1</f>
        <v>0</v>
      </c>
      <c r="T1164" s="72">
        <f>IF(
                        C1164="INSUMO",
                                        IFERROR(
                                            IF(
                                                INDEX(
                                                    Insumos!C:C,
                                                    MATCH(
                                                        A1164&amp;B1164,
                                                        Insumos!I:I,
                                                        0)
                                                )="Comissionamento",
                                                INDEX(
                                                    Insumos!F:F,
                                                    MATCH(
                                                        A1164&amp;B1164,
                                                        Insumos!I:I,
                                                        0)
                                                ),
                                                0
                                            ),
                                            "Não encontrado"),
                                        IFERROR(
                                            INDEX(U:U,
                                                MATCH(
                                                    A1164&amp;B1164,AG:AG,
                                                    0)
                                            ),
                                            "Não encontrado")
                                    )</f>
        <v>0</v>
      </c>
      <c r="U1164" s="72">
        <f>T1164*G1164/1</f>
        <v>0</v>
      </c>
      <c r="V1164" s="72">
        <f>IF(
                        C1164="INSUMO",
                                        IFERROR(
                                            IF(
                                                INDEX(
                                                    Insumos!C:C,
                                                    MATCH(
                                                        A1164&amp;B1164,
                                                        Insumos!I:I,
                                                        0)
                                                )="Verba",
                                                INDEX(
                                                    Insumos!F:F,
                                                    MATCH(
                                                        A1164&amp;B1164,
                                                        Insumos!I:I,
                                                        0)
                                                ),
                                                0
                                            ),
                                            "Não encontrado"),
                                        IFERROR(
                                            INDEX(W:W,
                                                MATCH(
                                                    A1164&amp;B1164,AG:AG,
                                                    0)
                                            ),
                                            "Não encontrado")
                                    )</f>
        <v>0</v>
      </c>
      <c r="W1164" s="72">
        <f>V1164*G1164/1</f>
        <v>0</v>
      </c>
      <c r="X1164" s="72">
        <f>IF(
                        C1164="INSUMO",
                                        IFERROR(
                                            IF(
                                                INDEX(
                                                    Insumos!C:C,
                                                    MATCH(
                                                        A1164&amp;B1164,
                                                        Insumos!I:I,
                                                        0)
                                                )="Outro",
                                                INDEX(
                                                    Insumos!F:F,
                                                    MATCH(
                                                        A1164&amp;B1164,
                                                        Insumos!I:I,
                                                        0)
                                                ),
                                                0
                                            ),
                                            "Não encontrado"),
                                        IFERROR(
                                            INDEX(Y:Y,
                                                MATCH(
                                                    A1164&amp;B1164,AG:AG,
                                                    0)
                                            ),
                                            "Não encontrado")
                                    )</f>
        <v>0</v>
      </c>
      <c r="Y1164" s="72">
        <f>X1164*G1164/1</f>
        <v>0</v>
      </c>
      <c r="Z1164" s="72">
        <f>IF(
                            C1164="INSUMO",
                            IFERROR(
                                INDEX(
                                    Insumos!F:F,
                                    MATCH(
                                        A1164&amp;B1164,
                                        Insumos!I:I,
                                        0)
                                ),
                                "Não encontrado"),
                            IFERROR(
                                INDEX(AA:AA,
                                    MATCH(
                                        A1164&amp;B1164,AG:AG,
                                        0)
                                ),
                                "Não encontrado")
                        )</f>
        <v>6.57</v>
      </c>
      <c r="AA1164" s="72">
        <f>G1164*Z1164</f>
        <v>9.4608000000000008</v>
      </c>
      <c r="AB1164" s="73"/>
      <c r="AC1164" s="73"/>
      <c r="AD1164" s="70" t="s">
        <v>39</v>
      </c>
      <c r="AE1164" s="74"/>
      <c r="AF1164" s="74"/>
    </row>
    <row r="1165" spans="1:33" x14ac:dyDescent="0.25">
      <c r="A1165" s="136" t="s">
        <v>1058</v>
      </c>
      <c r="B1165" s="51" t="s">
        <v>38</v>
      </c>
      <c r="C1165" s="52" t="s">
        <v>39</v>
      </c>
      <c r="D1165" s="53" t="s">
        <v>40</v>
      </c>
      <c r="E1165" s="53" t="s">
        <v>1059</v>
      </c>
      <c r="F1165" s="54" t="s">
        <v>90</v>
      </c>
      <c r="G1165" s="55"/>
      <c r="H1165" s="56"/>
      <c r="I1165" s="56">
        <f>SUM(I1166:I1166)</f>
        <v>0</v>
      </c>
      <c r="J1165" s="56"/>
      <c r="K1165" s="56">
        <f>SUM(K1166:K1166)</f>
        <v>0.51906540299999993</v>
      </c>
      <c r="L1165" s="56"/>
      <c r="M1165" s="56">
        <f>SUM(M1166:M1166)</f>
        <v>0</v>
      </c>
      <c r="N1165" s="56"/>
      <c r="O1165" s="56">
        <f>SUM(O1166:O1166)</f>
        <v>0.51906540299999993</v>
      </c>
      <c r="P1165" s="56"/>
      <c r="Q1165" s="56">
        <f>SUM(Q1166:Q1166)</f>
        <v>0</v>
      </c>
      <c r="R1165" s="56"/>
      <c r="S1165" s="56">
        <f>SUM(S1166:S1166)</f>
        <v>0</v>
      </c>
      <c r="T1165" s="56"/>
      <c r="U1165" s="56">
        <f>SUM(U1166:U1166)</f>
        <v>0</v>
      </c>
      <c r="V1165" s="56"/>
      <c r="W1165" s="56">
        <f>SUM(W1166:W1166)</f>
        <v>0</v>
      </c>
      <c r="X1165" s="56"/>
      <c r="Y1165" s="56">
        <f>SUM(Y1166:Y1166)</f>
        <v>0</v>
      </c>
      <c r="Z1165" s="56"/>
      <c r="AA1165" s="56">
        <f>SUM(AA1166:AA1166)</f>
        <v>0.51906540299999993</v>
      </c>
      <c r="AB1165" s="57" t="s">
        <v>39</v>
      </c>
      <c r="AC1165" s="57"/>
      <c r="AD1165" s="53" t="s">
        <v>39</v>
      </c>
      <c r="AE1165" s="58" t="s">
        <v>39</v>
      </c>
      <c r="AF1165" s="58" t="s">
        <v>845</v>
      </c>
      <c r="AG1165" t="str">
        <f>A1165&amp;B1165&amp;C1165</f>
        <v>91275SINAPI</v>
      </c>
    </row>
    <row r="1166" spans="1:33" x14ac:dyDescent="0.25">
      <c r="A1166" s="137" t="s">
        <v>1060</v>
      </c>
      <c r="B1166" s="68" t="s">
        <v>38</v>
      </c>
      <c r="C1166" s="69" t="s">
        <v>45</v>
      </c>
      <c r="D1166" s="70" t="s">
        <v>40</v>
      </c>
      <c r="E1166" s="70" t="s">
        <v>1061</v>
      </c>
      <c r="F1166" s="71" t="s">
        <v>78</v>
      </c>
      <c r="G1166" s="71">
        <v>6.6699999999999995E-5</v>
      </c>
      <c r="H1166" s="72">
        <f>IF(
                        C1166="INSUMO",
                                        IFERROR(
                                            IF(
                                                INDEX(
                                                    Insumos!C:C,
                                                    MATCH(
                                                        A1166&amp;B1166,
                                                        Insumos!I:I,
                                                        0)
                                                )="Material",
                                                INDEX(
                                                    Insumos!F:F,
                                                    MATCH(
                                                        A1166&amp;B1166,
                                                        Insumos!I:I,
                                                        0)
                                                ),
                                                0
                                            ),
                                            "Não encontrado"),
                                        IFERROR(
                                            INDEX(I:I,
                                                MATCH(
                                                    A1166&amp;B1166,AG:AG,
                                                    0)
                                            ),
                                            "Não encontrado")
                                    )</f>
        <v>0</v>
      </c>
      <c r="I1166" s="72">
        <f>H1166*G1166/1</f>
        <v>0</v>
      </c>
      <c r="J1166" s="72">
        <f>T1166 + N1166 + L1166 + X1166 + R1166 + P1166 + V1166</f>
        <v>7782.09</v>
      </c>
      <c r="K1166" s="72">
        <f>U1166 + O1166 + M1166 + Y1166 + S1166 + Q1166 + W1166</f>
        <v>0.51906540299999993</v>
      </c>
      <c r="L1166" s="72">
        <f>IF(
                        C1166="INSUMO",
                                        IFERROR(
                                            IF(
                                                INDEX(
                                                    Insumos!C:C,
                                                    MATCH(
                                                        A1166&amp;B1166,
                                                        Insumos!I:I,
                                                        0)
                                                )="Mao_obra",
                                                INDEX(
                                                    Insumos!F:F,
                                                    MATCH(
                                                        A1166&amp;B1166,
                                                        Insumos!I:I,
                                                        0)
                                                ),
                                                0
                                            ),
                                            "Não encontrado"),
                                        IFERROR(
                                            INDEX(M:M,
                                                MATCH(
                                                    A1166&amp;B1166,AG:AG,
                                                    0)
                                            ),
                                            "Não encontrado")
                                    )</f>
        <v>0</v>
      </c>
      <c r="M1166" s="72">
        <f>L1166*G1166/1</f>
        <v>0</v>
      </c>
      <c r="N1166" s="72">
        <f>IF(
                        C1166="INSUMO",
                                        IFERROR(
                                            IF(
                                                INDEX(
                                                    Insumos!C:C,
                                                    MATCH(
                                                        A1166&amp;B1166,
                                                        Insumos!I:I,
                                                        0)
                                                )="Equipamento",
                                                INDEX(
                                                    Insumos!F:F,
                                                    MATCH(
                                                        A1166&amp;B1166,
                                                        Insumos!I:I,
                                                        0)
                                                ),
                                                0
                                            ),
                                            "Não encontrado"),
                                        IFERROR(
                                            INDEX(O:O,
                                                MATCH(
                                                    A1166&amp;B1166,AG:AG,
                                                    0)
                                            ),
                                            "Não encontrado")
                                    )</f>
        <v>7782.09</v>
      </c>
      <c r="O1166" s="72">
        <f>N1166*G1166/1</f>
        <v>0.51906540299999993</v>
      </c>
      <c r="P1166" s="72">
        <f>IF(
                        C1166="INSUMO",
                                        IFERROR(
                                            IF(
                                                INDEX(
                                                    Insumos!C:C,
                                                    MATCH(
                                                        A1166&amp;B1166,
                                                        Insumos!I:I,
                                                        0)
                                                )="Transporte",
                                                INDEX(
                                                    Insumos!F:F,
                                                    MATCH(
                                                        A1166&amp;B1166,
                                                        Insumos!I:I,
                                                        0)
                                                ),
                                                0
                                            ),
                                            "Não encontrado"),
                                        IFERROR(
                                            INDEX(Q:Q,
                                                MATCH(
                                                    A1166&amp;B1166,AG:AG,
                                                    0)
                                            ),
                                            "Não encontrado")
                                    )</f>
        <v>0</v>
      </c>
      <c r="Q1166" s="72">
        <f>P1166*G1166/1</f>
        <v>0</v>
      </c>
      <c r="R1166" s="72">
        <f>IF(
                        C1166="INSUMO",
                                        IFERROR(
                                            IF(
                                                INDEX(
                                                    Insumos!C:C,
                                                    MATCH(
                                                        A1166&amp;B1166,
                                                        Insumos!I:I,
                                                        0)
                                                )="Terceirizados",
                                                INDEX(
                                                    Insumos!F:F,
                                                    MATCH(
                                                        A1166&amp;B1166,
                                                        Insumos!I:I,
                                                        0)
                                                ),
                                                0
                                            ),
                                            "Não encontrado"),
                                        IFERROR(
                                            INDEX(S:S,
                                                MATCH(
                                                    A1166&amp;B1166,AG:AG,
                                                    0)
                                            ),
                                            "Não encontrado")
                                    )</f>
        <v>0</v>
      </c>
      <c r="S1166" s="72">
        <f>R1166*G1166/1</f>
        <v>0</v>
      </c>
      <c r="T1166" s="72">
        <f>IF(
                        C1166="INSUMO",
                                        IFERROR(
                                            IF(
                                                INDEX(
                                                    Insumos!C:C,
                                                    MATCH(
                                                        A1166&amp;B1166,
                                                        Insumos!I:I,
                                                        0)
                                                )="Comissionamento",
                                                INDEX(
                                                    Insumos!F:F,
                                                    MATCH(
                                                        A1166&amp;B1166,
                                                        Insumos!I:I,
                                                        0)
                                                ),
                                                0
                                            ),
                                            "Não encontrado"),
                                        IFERROR(
                                            INDEX(U:U,
                                                MATCH(
                                                    A1166&amp;B1166,AG:AG,
                                                    0)
                                            ),
                                            "Não encontrado")
                                    )</f>
        <v>0</v>
      </c>
      <c r="U1166" s="72">
        <f>T1166*G1166/1</f>
        <v>0</v>
      </c>
      <c r="V1166" s="72">
        <f>IF(
                        C1166="INSUMO",
                                        IFERROR(
                                            IF(
                                                INDEX(
                                                    Insumos!C:C,
                                                    MATCH(
                                                        A1166&amp;B1166,
                                                        Insumos!I:I,
                                                        0)
                                                )="Verba",
                                                INDEX(
                                                    Insumos!F:F,
                                                    MATCH(
                                                        A1166&amp;B1166,
                                                        Insumos!I:I,
                                                        0)
                                                ),
                                                0
                                            ),
                                            "Não encontrado"),
                                        IFERROR(
                                            INDEX(W:W,
                                                MATCH(
                                                    A1166&amp;B1166,AG:AG,
                                                    0)
                                            ),
                                            "Não encontrado")
                                    )</f>
        <v>0</v>
      </c>
      <c r="W1166" s="72">
        <f>V1166*G1166/1</f>
        <v>0</v>
      </c>
      <c r="X1166" s="72">
        <f>IF(
                        C1166="INSUMO",
                                        IFERROR(
                                            IF(
                                                INDEX(
                                                    Insumos!C:C,
                                                    MATCH(
                                                        A1166&amp;B1166,
                                                        Insumos!I:I,
                                                        0)
                                                )="Outro",
                                                INDEX(
                                                    Insumos!F:F,
                                                    MATCH(
                                                        A1166&amp;B1166,
                                                        Insumos!I:I,
                                                        0)
                                                ),
                                                0
                                            ),
                                            "Não encontrado"),
                                        IFERROR(
                                            INDEX(Y:Y,
                                                MATCH(
                                                    A1166&amp;B1166,AG:AG,
                                                    0)
                                            ),
                                            "Não encontrado")
                                    )</f>
        <v>0</v>
      </c>
      <c r="Y1166" s="72">
        <f>X1166*G1166/1</f>
        <v>0</v>
      </c>
      <c r="Z1166" s="72">
        <f>IF(
                            C1166="INSUMO",
                            IFERROR(
                                INDEX(
                                    Insumos!F:F,
                                    MATCH(
                                        A1166&amp;B1166,
                                        Insumos!I:I,
                                        0)
                                ),
                                "Não encontrado"),
                            IFERROR(
                                INDEX(AA:AA,
                                    MATCH(
                                        A1166&amp;B1166,AG:AG,
                                        0)
                                ),
                                "Não encontrado")
                        )</f>
        <v>7782.09</v>
      </c>
      <c r="AA1166" s="72">
        <f>G1166*Z1166</f>
        <v>0.51906540299999993</v>
      </c>
      <c r="AB1166" s="73"/>
      <c r="AC1166" s="73"/>
      <c r="AD1166" s="70" t="s">
        <v>39</v>
      </c>
      <c r="AE1166" s="74"/>
      <c r="AF1166" s="74"/>
    </row>
    <row r="1167" spans="1:33" x14ac:dyDescent="0.25">
      <c r="A1167" s="136" t="s">
        <v>333</v>
      </c>
      <c r="B1167" s="51" t="s">
        <v>38</v>
      </c>
      <c r="C1167" s="52" t="s">
        <v>39</v>
      </c>
      <c r="D1167" s="53" t="s">
        <v>40</v>
      </c>
      <c r="E1167" s="53" t="s">
        <v>334</v>
      </c>
      <c r="F1167" s="54" t="s">
        <v>95</v>
      </c>
      <c r="G1167" s="55"/>
      <c r="H1167" s="56"/>
      <c r="I1167" s="56">
        <f>SUM(I1168:I1170)</f>
        <v>8.3780999999999999</v>
      </c>
      <c r="J1167" s="56"/>
      <c r="K1167" s="56">
        <f>SUM(K1168:K1170)</f>
        <v>1.3249975895800001</v>
      </c>
      <c r="L1167" s="56"/>
      <c r="M1167" s="56">
        <f>SUM(M1168:M1170)</f>
        <v>1.1437755895799999</v>
      </c>
      <c r="N1167" s="56"/>
      <c r="O1167" s="56">
        <f>SUM(O1168:O1170)</f>
        <v>0</v>
      </c>
      <c r="P1167" s="56"/>
      <c r="Q1167" s="56">
        <f>SUM(Q1168:Q1170)</f>
        <v>0</v>
      </c>
      <c r="R1167" s="56"/>
      <c r="S1167" s="56">
        <f>SUM(S1168:S1170)</f>
        <v>0</v>
      </c>
      <c r="T1167" s="56"/>
      <c r="U1167" s="56">
        <f>SUM(U1168:U1170)</f>
        <v>0</v>
      </c>
      <c r="V1167" s="56"/>
      <c r="W1167" s="56">
        <f>SUM(W1168:W1170)</f>
        <v>0</v>
      </c>
      <c r="X1167" s="56"/>
      <c r="Y1167" s="56">
        <f>SUM(Y1168:Y1170)</f>
        <v>0.18122199999999999</v>
      </c>
      <c r="Z1167" s="56"/>
      <c r="AA1167" s="56">
        <f>SUM(AA1168:AA1170)</f>
        <v>9.7030975895800005</v>
      </c>
      <c r="AB1167" s="57" t="s">
        <v>39</v>
      </c>
      <c r="AC1167" s="57"/>
      <c r="AD1167" s="53" t="s">
        <v>39</v>
      </c>
      <c r="AE1167" s="58" t="s">
        <v>39</v>
      </c>
      <c r="AF1167" s="58" t="s">
        <v>348</v>
      </c>
      <c r="AG1167" t="str">
        <f>A1167&amp;B1167&amp;C1167</f>
        <v>92801SINAPI</v>
      </c>
    </row>
    <row r="1168" spans="1:33" x14ac:dyDescent="0.25">
      <c r="A1168" s="137" t="s">
        <v>286</v>
      </c>
      <c r="B1168" s="68" t="s">
        <v>38</v>
      </c>
      <c r="C1168" s="69" t="s">
        <v>86</v>
      </c>
      <c r="D1168" s="70" t="s">
        <v>40</v>
      </c>
      <c r="E1168" s="70" t="s">
        <v>287</v>
      </c>
      <c r="F1168" s="71" t="s">
        <v>90</v>
      </c>
      <c r="G1168" s="71">
        <v>3.1E-2</v>
      </c>
      <c r="H1168" s="72">
        <f>IF(
                        C1168="INSUMO",
                                        IFERROR(
                                            IF(
                                                INDEX(
                                                    Insumos!C:C,
                                                    MATCH(
                                                        A1168&amp;B1168,
                                                        Insumos!I:I,
                                                        0)
                                                )="Material",
                                                INDEX(
                                                    Insumos!F:F,
                                                    MATCH(
                                                        A1168&amp;B1168,
                                                        Insumos!I:I,
                                                        0)
                                                ),
                                                0
                                            ),
                                            "Não encontrado"),
                                        IFERROR(
                                            INDEX(I:I,
                                                MATCH(
                                                    A1168&amp;B1168,AG:AG,
                                                    0)
                                            ),
                                            "Não encontrado")
                                    )</f>
        <v>0</v>
      </c>
      <c r="I1168" s="72">
        <f>H1168*G1168/1</f>
        <v>0</v>
      </c>
      <c r="J1168" s="72">
        <f t="shared" ref="J1168:K1170" si="638">T1168 + N1168 + L1168 + X1168 + R1168 + P1168 + V1168</f>
        <v>37.793896000000004</v>
      </c>
      <c r="K1168" s="72">
        <f t="shared" si="638"/>
        <v>1.1716107760000001</v>
      </c>
      <c r="L1168" s="72">
        <f>IF(
                        C1168="INSUMO",
                                        IFERROR(
                                            IF(
                                                INDEX(
                                                    Insumos!C:C,
                                                    MATCH(
                                                        A1168&amp;B1168,
                                                        Insumos!I:I,
                                                        0)
                                                )="Mao_obra",
                                                INDEX(
                                                    Insumos!F:F,
                                                    MATCH(
                                                        A1168&amp;B1168,
                                                        Insumos!I:I,
                                                        0)
                                                ),
                                                0
                                            ),
                                            "Não encontrado"),
                                        IFERROR(
                                            INDEX(M:M,
                                                MATCH(
                                                    A1168&amp;B1168,AG:AG,
                                                    0)
                                            ),
                                            "Não encontrado")
                                    )</f>
        <v>32.773896000000001</v>
      </c>
      <c r="M1168" s="72">
        <f>L1168*G1168/1</f>
        <v>1.015990776</v>
      </c>
      <c r="N1168" s="72">
        <f>IF(
                        C1168="INSUMO",
                                        IFERROR(
                                            IF(
                                                INDEX(
                                                    Insumos!C:C,
                                                    MATCH(
                                                        A1168&amp;B1168,
                                                        Insumos!I:I,
                                                        0)
                                                )="Equipamento",
                                                INDEX(
                                                    Insumos!F:F,
                                                    MATCH(
                                                        A1168&amp;B1168,
                                                        Insumos!I:I,
                                                        0)
                                                ),
                                                0
                                            ),
                                            "Não encontrado"),
                                        IFERROR(
                                            INDEX(O:O,
                                                MATCH(
                                                    A1168&amp;B1168,AG:AG,
                                                    0)
                                            ),
                                            "Não encontrado")
                                    )</f>
        <v>0</v>
      </c>
      <c r="O1168" s="72">
        <f>N1168*G1168/1</f>
        <v>0</v>
      </c>
      <c r="P1168" s="72">
        <f>IF(
                        C1168="INSUMO",
                                        IFERROR(
                                            IF(
                                                INDEX(
                                                    Insumos!C:C,
                                                    MATCH(
                                                        A1168&amp;B1168,
                                                        Insumos!I:I,
                                                        0)
                                                )="Transporte",
                                                INDEX(
                                                    Insumos!F:F,
                                                    MATCH(
                                                        A1168&amp;B1168,
                                                        Insumos!I:I,
                                                        0)
                                                ),
                                                0
                                            ),
                                            "Não encontrado"),
                                        IFERROR(
                                            INDEX(Q:Q,
                                                MATCH(
                                                    A1168&amp;B1168,AG:AG,
                                                    0)
                                            ),
                                            "Não encontrado")
                                    )</f>
        <v>0</v>
      </c>
      <c r="Q1168" s="72">
        <f>P1168*G1168/1</f>
        <v>0</v>
      </c>
      <c r="R1168" s="72">
        <f>IF(
                        C1168="INSUMO",
                                        IFERROR(
                                            IF(
                                                INDEX(
                                                    Insumos!C:C,
                                                    MATCH(
                                                        A1168&amp;B1168,
                                                        Insumos!I:I,
                                                        0)
                                                )="Terceirizados",
                                                INDEX(
                                                    Insumos!F:F,
                                                    MATCH(
                                                        A1168&amp;B1168,
                                                        Insumos!I:I,
                                                        0)
                                                ),
                                                0
                                            ),
                                            "Não encontrado"),
                                        IFERROR(
                                            INDEX(S:S,
                                                MATCH(
                                                    A1168&amp;B1168,AG:AG,
                                                    0)
                                            ),
                                            "Não encontrado")
                                    )</f>
        <v>0</v>
      </c>
      <c r="S1168" s="72">
        <f>R1168*G1168/1</f>
        <v>0</v>
      </c>
      <c r="T1168" s="72">
        <f>IF(
                        C1168="INSUMO",
                                        IFERROR(
                                            IF(
                                                INDEX(
                                                    Insumos!C:C,
                                                    MATCH(
                                                        A1168&amp;B1168,
                                                        Insumos!I:I,
                                                        0)
                                                )="Comissionamento",
                                                INDEX(
                                                    Insumos!F:F,
                                                    MATCH(
                                                        A1168&amp;B1168,
                                                        Insumos!I:I,
                                                        0)
                                                ),
                                                0
                                            ),
                                            "Não encontrado"),
                                        IFERROR(
                                            INDEX(U:U,
                                                MATCH(
                                                    A1168&amp;B1168,AG:AG,
                                                    0)
                                            ),
                                            "Não encontrado")
                                    )</f>
        <v>0</v>
      </c>
      <c r="U1168" s="72">
        <f>T1168*G1168/1</f>
        <v>0</v>
      </c>
      <c r="V1168" s="72">
        <f>IF(
                        C1168="INSUMO",
                                        IFERROR(
                                            IF(
                                                INDEX(
                                                    Insumos!C:C,
                                                    MATCH(
                                                        A1168&amp;B1168,
                                                        Insumos!I:I,
                                                        0)
                                                )="Verba",
                                                INDEX(
                                                    Insumos!F:F,
                                                    MATCH(
                                                        A1168&amp;B1168,
                                                        Insumos!I:I,
                                                        0)
                                                ),
                                                0
                                            ),
                                            "Não encontrado"),
                                        IFERROR(
                                            INDEX(W:W,
                                                MATCH(
                                                    A1168&amp;B1168,AG:AG,
                                                    0)
                                            ),
                                            "Não encontrado")
                                    )</f>
        <v>0</v>
      </c>
      <c r="W1168" s="72">
        <f>V1168*G1168/1</f>
        <v>0</v>
      </c>
      <c r="X1168" s="72">
        <f>IF(
                        C1168="INSUMO",
                                        IFERROR(
                                            IF(
                                                INDEX(
                                                    Insumos!C:C,
                                                    MATCH(
                                                        A1168&amp;B1168,
                                                        Insumos!I:I,
                                                        0)
                                                )="Outro",
                                                INDEX(
                                                    Insumos!F:F,
                                                    MATCH(
                                                        A1168&amp;B1168,
                                                        Insumos!I:I,
                                                        0)
                                                ),
                                                0
                                            ),
                                            "Não encontrado"),
                                        IFERROR(
                                            INDEX(Y:Y,
                                                MATCH(
                                                    A1168&amp;B1168,AG:AG,
                                                    0)
                                            ),
                                            "Não encontrado")
                                    )</f>
        <v>5.0199999999999996</v>
      </c>
      <c r="Y1168" s="72">
        <f>X1168*G1168/1</f>
        <v>0.15561999999999998</v>
      </c>
      <c r="Z1168" s="72">
        <f>IF(
                            C1168="INSUMO",
                            IFERROR(
                                INDEX(
                                    Insumos!F:F,
                                    MATCH(
                                        A1168&amp;B1168,
                                        Insumos!I:I,
                                        0)
                                ),
                                "Não encontrado"),
                            IFERROR(
                                INDEX(AA:AA,
                                    MATCH(
                                        A1168&amp;B1168,AG:AG,
                                        0)
                                ),
                                "Não encontrado")
                        )</f>
        <v>37.793895999999997</v>
      </c>
      <c r="AA1168" s="72">
        <f>G1168*Z1168</f>
        <v>1.1716107759999999</v>
      </c>
      <c r="AB1168" s="73"/>
      <c r="AC1168" s="73"/>
      <c r="AD1168" s="70" t="s">
        <v>39</v>
      </c>
      <c r="AE1168" s="74"/>
      <c r="AF1168" s="74"/>
    </row>
    <row r="1169" spans="1:33" x14ac:dyDescent="0.25">
      <c r="A1169" s="138" t="s">
        <v>288</v>
      </c>
      <c r="B1169" s="60" t="s">
        <v>38</v>
      </c>
      <c r="C1169" s="61" t="s">
        <v>86</v>
      </c>
      <c r="D1169" s="62" t="s">
        <v>40</v>
      </c>
      <c r="E1169" s="62" t="s">
        <v>289</v>
      </c>
      <c r="F1169" s="63" t="s">
        <v>90</v>
      </c>
      <c r="G1169" s="63">
        <v>5.1000000000000004E-3</v>
      </c>
      <c r="H1169" s="64">
        <f>IF(
                        C1169="INSUMO",
                                        IFERROR(
                                            IF(
                                                INDEX(
                                                    Insumos!C:C,
                                                    MATCH(
                                                        A1169&amp;B1169,
                                                        Insumos!I:I,
                                                        0)
                                                )="Material",
                                                INDEX(
                                                    Insumos!F:F,
                                                    MATCH(
                                                        A1169&amp;B1169,
                                                        Insumos!I:I,
                                                        0)
                                                ),
                                                0
                                            ),
                                            "Não encontrado"),
                                        IFERROR(
                                            INDEX(I:I,
                                                MATCH(
                                                    A1169&amp;B1169,AG:AG,
                                                    0)
                                            ),
                                            "Não encontrado")
                                    )</f>
        <v>0</v>
      </c>
      <c r="I1169" s="64">
        <f>H1169*G1169/1</f>
        <v>0</v>
      </c>
      <c r="J1169" s="64">
        <f t="shared" si="638"/>
        <v>30.0758458</v>
      </c>
      <c r="K1169" s="64">
        <f t="shared" si="638"/>
        <v>0.15338681358</v>
      </c>
      <c r="L1169" s="64">
        <f>IF(
                        C1169="INSUMO",
                                        IFERROR(
                                            IF(
                                                INDEX(
                                                    Insumos!C:C,
                                                    MATCH(
                                                        A1169&amp;B1169,
                                                        Insumos!I:I,
                                                        0)
                                                )="Mao_obra",
                                                INDEX(
                                                    Insumos!F:F,
                                                    MATCH(
                                                        A1169&amp;B1169,
                                                        Insumos!I:I,
                                                        0)
                                                ),
                                                0
                                            ),
                                            "Não encontrado"),
                                        IFERROR(
                                            INDEX(M:M,
                                                MATCH(
                                                    A1169&amp;B1169,AG:AG,
                                                    0)
                                            ),
                                            "Não encontrado")
                                    )</f>
        <v>25.0558458</v>
      </c>
      <c r="M1169" s="64">
        <f>L1169*G1169/1</f>
        <v>0.12778481358000002</v>
      </c>
      <c r="N1169" s="64">
        <f>IF(
                        C1169="INSUMO",
                                        IFERROR(
                                            IF(
                                                INDEX(
                                                    Insumos!C:C,
                                                    MATCH(
                                                        A1169&amp;B1169,
                                                        Insumos!I:I,
                                                        0)
                                                )="Equipamento",
                                                INDEX(
                                                    Insumos!F:F,
                                                    MATCH(
                                                        A1169&amp;B1169,
                                                        Insumos!I:I,
                                                        0)
                                                ),
                                                0
                                            ),
                                            "Não encontrado"),
                                        IFERROR(
                                            INDEX(O:O,
                                                MATCH(
                                                    A1169&amp;B1169,AG:AG,
                                                    0)
                                            ),
                                            "Não encontrado")
                                    )</f>
        <v>0</v>
      </c>
      <c r="O1169" s="64">
        <f>N1169*G1169/1</f>
        <v>0</v>
      </c>
      <c r="P1169" s="64">
        <f>IF(
                        C1169="INSUMO",
                                        IFERROR(
                                            IF(
                                                INDEX(
                                                    Insumos!C:C,
                                                    MATCH(
                                                        A1169&amp;B1169,
                                                        Insumos!I:I,
                                                        0)
                                                )="Transporte",
                                                INDEX(
                                                    Insumos!F:F,
                                                    MATCH(
                                                        A1169&amp;B1169,
                                                        Insumos!I:I,
                                                        0)
                                                ),
                                                0
                                            ),
                                            "Não encontrado"),
                                        IFERROR(
                                            INDEX(Q:Q,
                                                MATCH(
                                                    A1169&amp;B1169,AG:AG,
                                                    0)
                                            ),
                                            "Não encontrado")
                                    )</f>
        <v>0</v>
      </c>
      <c r="Q1169" s="64">
        <f>P1169*G1169/1</f>
        <v>0</v>
      </c>
      <c r="R1169" s="64">
        <f>IF(
                        C1169="INSUMO",
                                        IFERROR(
                                            IF(
                                                INDEX(
                                                    Insumos!C:C,
                                                    MATCH(
                                                        A1169&amp;B1169,
                                                        Insumos!I:I,
                                                        0)
                                                )="Terceirizados",
                                                INDEX(
                                                    Insumos!F:F,
                                                    MATCH(
                                                        A1169&amp;B1169,
                                                        Insumos!I:I,
                                                        0)
                                                ),
                                                0
                                            ),
                                            "Não encontrado"),
                                        IFERROR(
                                            INDEX(S:S,
                                                MATCH(
                                                    A1169&amp;B1169,AG:AG,
                                                    0)
                                            ),
                                            "Não encontrado")
                                    )</f>
        <v>0</v>
      </c>
      <c r="S1169" s="64">
        <f>R1169*G1169/1</f>
        <v>0</v>
      </c>
      <c r="T1169" s="64">
        <f>IF(
                        C1169="INSUMO",
                                        IFERROR(
                                            IF(
                                                INDEX(
                                                    Insumos!C:C,
                                                    MATCH(
                                                        A1169&amp;B1169,
                                                        Insumos!I:I,
                                                        0)
                                                )="Comissionamento",
                                                INDEX(
                                                    Insumos!F:F,
                                                    MATCH(
                                                        A1169&amp;B1169,
                                                        Insumos!I:I,
                                                        0)
                                                ),
                                                0
                                            ),
                                            "Não encontrado"),
                                        IFERROR(
                                            INDEX(U:U,
                                                MATCH(
                                                    A1169&amp;B1169,AG:AG,
                                                    0)
                                            ),
                                            "Não encontrado")
                                    )</f>
        <v>0</v>
      </c>
      <c r="U1169" s="64">
        <f>T1169*G1169/1</f>
        <v>0</v>
      </c>
      <c r="V1169" s="64">
        <f>IF(
                        C1169="INSUMO",
                                        IFERROR(
                                            IF(
                                                INDEX(
                                                    Insumos!C:C,
                                                    MATCH(
                                                        A1169&amp;B1169,
                                                        Insumos!I:I,
                                                        0)
                                                )="Verba",
                                                INDEX(
                                                    Insumos!F:F,
                                                    MATCH(
                                                        A1169&amp;B1169,
                                                        Insumos!I:I,
                                                        0)
                                                ),
                                                0
                                            ),
                                            "Não encontrado"),
                                        IFERROR(
                                            INDEX(W:W,
                                                MATCH(
                                                    A1169&amp;B1169,AG:AG,
                                                    0)
                                            ),
                                            "Não encontrado")
                                    )</f>
        <v>0</v>
      </c>
      <c r="W1169" s="64">
        <f>V1169*G1169/1</f>
        <v>0</v>
      </c>
      <c r="X1169" s="64">
        <f>IF(
                        C1169="INSUMO",
                                        IFERROR(
                                            IF(
                                                INDEX(
                                                    Insumos!C:C,
                                                    MATCH(
                                                        A1169&amp;B1169,
                                                        Insumos!I:I,
                                                        0)
                                                )="Outro",
                                                INDEX(
                                                    Insumos!F:F,
                                                    MATCH(
                                                        A1169&amp;B1169,
                                                        Insumos!I:I,
                                                        0)
                                                ),
                                                0
                                            ),
                                            "Não encontrado"),
                                        IFERROR(
                                            INDEX(Y:Y,
                                                MATCH(
                                                    A1169&amp;B1169,AG:AG,
                                                    0)
                                            ),
                                            "Não encontrado")
                                    )</f>
        <v>5.0199999999999996</v>
      </c>
      <c r="Y1169" s="64">
        <f>X1169*G1169/1</f>
        <v>2.5602E-2</v>
      </c>
      <c r="Z1169" s="64">
        <f>IF(
                            C1169="INSUMO",
                            IFERROR(
                                INDEX(
                                    Insumos!F:F,
                                    MATCH(
                                        A1169&amp;B1169,
                                        Insumos!I:I,
                                        0)
                                ),
                                "Não encontrado"),
                            IFERROR(
                                INDEX(AA:AA,
                                    MATCH(
                                        A1169&amp;B1169,AG:AG,
                                        0)
                                ),
                                "Não encontrado")
                        )</f>
        <v>30.0758458</v>
      </c>
      <c r="AA1169" s="64">
        <f>G1169*Z1169</f>
        <v>0.15338681358</v>
      </c>
      <c r="AB1169" s="65"/>
      <c r="AC1169" s="65"/>
      <c r="AD1169" s="62" t="s">
        <v>39</v>
      </c>
      <c r="AE1169" s="66"/>
      <c r="AF1169" s="66"/>
    </row>
    <row r="1170" spans="1:33" x14ac:dyDescent="0.25">
      <c r="A1170" s="137" t="s">
        <v>1062</v>
      </c>
      <c r="B1170" s="68" t="s">
        <v>38</v>
      </c>
      <c r="C1170" s="69" t="s">
        <v>45</v>
      </c>
      <c r="D1170" s="70" t="s">
        <v>40</v>
      </c>
      <c r="E1170" s="70" t="s">
        <v>1063</v>
      </c>
      <c r="F1170" s="71" t="s">
        <v>95</v>
      </c>
      <c r="G1170" s="71">
        <v>1.07</v>
      </c>
      <c r="H1170" s="72">
        <f>IF(
                        C1170="INSUMO",
                                        IFERROR(
                                            IF(
                                                INDEX(
                                                    Insumos!C:C,
                                                    MATCH(
                                                        A1170&amp;B1170,
                                                        Insumos!I:I,
                                                        0)
                                                )="Material",
                                                INDEX(
                                                    Insumos!F:F,
                                                    MATCH(
                                                        A1170&amp;B1170,
                                                        Insumos!I:I,
                                                        0)
                                                ),
                                                0
                                            ),
                                            "Não encontrado"),
                                        IFERROR(
                                            INDEX(I:I,
                                                MATCH(
                                                    A1170&amp;B1170,AG:AG,
                                                    0)
                                            ),
                                            "Não encontrado")
                                    )</f>
        <v>7.83</v>
      </c>
      <c r="I1170" s="72">
        <f>H1170*G1170/1</f>
        <v>8.3780999999999999</v>
      </c>
      <c r="J1170" s="72">
        <f t="shared" si="638"/>
        <v>0</v>
      </c>
      <c r="K1170" s="72">
        <f t="shared" si="638"/>
        <v>0</v>
      </c>
      <c r="L1170" s="72">
        <f>IF(
                        C1170="INSUMO",
                                        IFERROR(
                                            IF(
                                                INDEX(
                                                    Insumos!C:C,
                                                    MATCH(
                                                        A1170&amp;B1170,
                                                        Insumos!I:I,
                                                        0)
                                                )="Mao_obra",
                                                INDEX(
                                                    Insumos!F:F,
                                                    MATCH(
                                                        A1170&amp;B1170,
                                                        Insumos!I:I,
                                                        0)
                                                ),
                                                0
                                            ),
                                            "Não encontrado"),
                                        IFERROR(
                                            INDEX(M:M,
                                                MATCH(
                                                    A1170&amp;B1170,AG:AG,
                                                    0)
                                            ),
                                            "Não encontrado")
                                    )</f>
        <v>0</v>
      </c>
      <c r="M1170" s="72">
        <f>L1170*G1170/1</f>
        <v>0</v>
      </c>
      <c r="N1170" s="72">
        <f>IF(
                        C1170="INSUMO",
                                        IFERROR(
                                            IF(
                                                INDEX(
                                                    Insumos!C:C,
                                                    MATCH(
                                                        A1170&amp;B1170,
                                                        Insumos!I:I,
                                                        0)
                                                )="Equipamento",
                                                INDEX(
                                                    Insumos!F:F,
                                                    MATCH(
                                                        A1170&amp;B1170,
                                                        Insumos!I:I,
                                                        0)
                                                ),
                                                0
                                            ),
                                            "Não encontrado"),
                                        IFERROR(
                                            INDEX(O:O,
                                                MATCH(
                                                    A1170&amp;B1170,AG:AG,
                                                    0)
                                            ),
                                            "Não encontrado")
                                    )</f>
        <v>0</v>
      </c>
      <c r="O1170" s="72">
        <f>N1170*G1170/1</f>
        <v>0</v>
      </c>
      <c r="P1170" s="72">
        <f>IF(
                        C1170="INSUMO",
                                        IFERROR(
                                            IF(
                                                INDEX(
                                                    Insumos!C:C,
                                                    MATCH(
                                                        A1170&amp;B1170,
                                                        Insumos!I:I,
                                                        0)
                                                )="Transporte",
                                                INDEX(
                                                    Insumos!F:F,
                                                    MATCH(
                                                        A1170&amp;B1170,
                                                        Insumos!I:I,
                                                        0)
                                                ),
                                                0
                                            ),
                                            "Não encontrado"),
                                        IFERROR(
                                            INDEX(Q:Q,
                                                MATCH(
                                                    A1170&amp;B1170,AG:AG,
                                                    0)
                                            ),
                                            "Não encontrado")
                                    )</f>
        <v>0</v>
      </c>
      <c r="Q1170" s="72">
        <f>P1170*G1170/1</f>
        <v>0</v>
      </c>
      <c r="R1170" s="72">
        <f>IF(
                        C1170="INSUMO",
                                        IFERROR(
                                            IF(
                                                INDEX(
                                                    Insumos!C:C,
                                                    MATCH(
                                                        A1170&amp;B1170,
                                                        Insumos!I:I,
                                                        0)
                                                )="Terceirizados",
                                                INDEX(
                                                    Insumos!F:F,
                                                    MATCH(
                                                        A1170&amp;B1170,
                                                        Insumos!I:I,
                                                        0)
                                                ),
                                                0
                                            ),
                                            "Não encontrado"),
                                        IFERROR(
                                            INDEX(S:S,
                                                MATCH(
                                                    A1170&amp;B1170,AG:AG,
                                                    0)
                                            ),
                                            "Não encontrado")
                                    )</f>
        <v>0</v>
      </c>
      <c r="S1170" s="72">
        <f>R1170*G1170/1</f>
        <v>0</v>
      </c>
      <c r="T1170" s="72">
        <f>IF(
                        C1170="INSUMO",
                                        IFERROR(
                                            IF(
                                                INDEX(
                                                    Insumos!C:C,
                                                    MATCH(
                                                        A1170&amp;B1170,
                                                        Insumos!I:I,
                                                        0)
                                                )="Comissionamento",
                                                INDEX(
                                                    Insumos!F:F,
                                                    MATCH(
                                                        A1170&amp;B1170,
                                                        Insumos!I:I,
                                                        0)
                                                ),
                                                0
                                            ),
                                            "Não encontrado"),
                                        IFERROR(
                                            INDEX(U:U,
                                                MATCH(
                                                    A1170&amp;B1170,AG:AG,
                                                    0)
                                            ),
                                            "Não encontrado")
                                    )</f>
        <v>0</v>
      </c>
      <c r="U1170" s="72">
        <f>T1170*G1170/1</f>
        <v>0</v>
      </c>
      <c r="V1170" s="72">
        <f>IF(
                        C1170="INSUMO",
                                        IFERROR(
                                            IF(
                                                INDEX(
                                                    Insumos!C:C,
                                                    MATCH(
                                                        A1170&amp;B1170,
                                                        Insumos!I:I,
                                                        0)
                                                )="Verba",
                                                INDEX(
                                                    Insumos!F:F,
                                                    MATCH(
                                                        A1170&amp;B1170,
                                                        Insumos!I:I,
                                                        0)
                                                ),
                                                0
                                            ),
                                            "Não encontrado"),
                                        IFERROR(
                                            INDEX(W:W,
                                                MATCH(
                                                    A1170&amp;B1170,AG:AG,
                                                    0)
                                            ),
                                            "Não encontrado")
                                    )</f>
        <v>0</v>
      </c>
      <c r="W1170" s="72">
        <f>V1170*G1170/1</f>
        <v>0</v>
      </c>
      <c r="X1170" s="72">
        <f>IF(
                        C1170="INSUMO",
                                        IFERROR(
                                            IF(
                                                INDEX(
                                                    Insumos!C:C,
                                                    MATCH(
                                                        A1170&amp;B1170,
                                                        Insumos!I:I,
                                                        0)
                                                )="Outro",
                                                INDEX(
                                                    Insumos!F:F,
                                                    MATCH(
                                                        A1170&amp;B1170,
                                                        Insumos!I:I,
                                                        0)
                                                ),
                                                0
                                            ),
                                            "Não encontrado"),
                                        IFERROR(
                                            INDEX(Y:Y,
                                                MATCH(
                                                    A1170&amp;B1170,AG:AG,
                                                    0)
                                            ),
                                            "Não encontrado")
                                    )</f>
        <v>0</v>
      </c>
      <c r="Y1170" s="72">
        <f>X1170*G1170/1</f>
        <v>0</v>
      </c>
      <c r="Z1170" s="72">
        <f>IF(
                            C1170="INSUMO",
                            IFERROR(
                                INDEX(
                                    Insumos!F:F,
                                    MATCH(
                                        A1170&amp;B1170,
                                        Insumos!I:I,
                                        0)
                                ),
                                "Não encontrado"),
                            IFERROR(
                                INDEX(AA:AA,
                                    MATCH(
                                        A1170&amp;B1170,AG:AG,
                                        0)
                                ),
                                "Não encontrado")
                        )</f>
        <v>7.83</v>
      </c>
      <c r="AA1170" s="72">
        <f>G1170*Z1170</f>
        <v>8.3780999999999999</v>
      </c>
      <c r="AB1170" s="73"/>
      <c r="AC1170" s="73"/>
      <c r="AD1170" s="70" t="s">
        <v>39</v>
      </c>
      <c r="AE1170" s="74"/>
      <c r="AF1170" s="74"/>
    </row>
    <row r="1171" spans="1:33" x14ac:dyDescent="0.25">
      <c r="A1171" s="136" t="s">
        <v>340</v>
      </c>
      <c r="B1171" s="51" t="s">
        <v>38</v>
      </c>
      <c r="C1171" s="52" t="s">
        <v>39</v>
      </c>
      <c r="D1171" s="53" t="s">
        <v>40</v>
      </c>
      <c r="E1171" s="53" t="s">
        <v>341</v>
      </c>
      <c r="F1171" s="54" t="s">
        <v>102</v>
      </c>
      <c r="G1171" s="55"/>
      <c r="H1171" s="56"/>
      <c r="I1171" s="56">
        <f>SUM(I1172:I1177)</f>
        <v>9.5441899999999986</v>
      </c>
      <c r="J1171" s="56"/>
      <c r="K1171" s="56">
        <f>SUM(K1172:K1177)</f>
        <v>5.8613073137359999</v>
      </c>
      <c r="L1171" s="56"/>
      <c r="M1171" s="56">
        <f>SUM(M1172:M1177)</f>
        <v>5.1984414666000003</v>
      </c>
      <c r="N1171" s="56"/>
      <c r="O1171" s="56">
        <f>SUM(O1172:O1177)</f>
        <v>4.1838471360000004E-3</v>
      </c>
      <c r="P1171" s="56"/>
      <c r="Q1171" s="56">
        <f>SUM(Q1172:Q1177)</f>
        <v>0</v>
      </c>
      <c r="R1171" s="56"/>
      <c r="S1171" s="56">
        <f>SUM(S1172:S1177)</f>
        <v>0</v>
      </c>
      <c r="T1171" s="56"/>
      <c r="U1171" s="56">
        <f>SUM(U1172:U1177)</f>
        <v>0</v>
      </c>
      <c r="V1171" s="56"/>
      <c r="W1171" s="56">
        <f>SUM(W1172:W1177)</f>
        <v>0</v>
      </c>
      <c r="X1171" s="56"/>
      <c r="Y1171" s="56">
        <f>SUM(Y1172:Y1177)</f>
        <v>0.65868199999999999</v>
      </c>
      <c r="Z1171" s="56"/>
      <c r="AA1171" s="56">
        <f>SUM(AA1172:AA1177)</f>
        <v>15.405497313735999</v>
      </c>
      <c r="AB1171" s="57" t="s">
        <v>39</v>
      </c>
      <c r="AC1171" s="57"/>
      <c r="AD1171" s="53" t="s">
        <v>39</v>
      </c>
      <c r="AE1171" s="58" t="s">
        <v>39</v>
      </c>
      <c r="AF1171" s="58" t="s">
        <v>339</v>
      </c>
      <c r="AG1171" t="str">
        <f>A1171&amp;B1171&amp;C1171</f>
        <v>92273SINAPI</v>
      </c>
    </row>
    <row r="1172" spans="1:33" x14ac:dyDescent="0.25">
      <c r="A1172" s="137" t="s">
        <v>109</v>
      </c>
      <c r="B1172" s="68" t="s">
        <v>38</v>
      </c>
      <c r="C1172" s="69" t="s">
        <v>86</v>
      </c>
      <c r="D1172" s="70" t="s">
        <v>40</v>
      </c>
      <c r="E1172" s="70" t="s">
        <v>110</v>
      </c>
      <c r="F1172" s="71" t="s">
        <v>111</v>
      </c>
      <c r="G1172" s="71">
        <v>0.03</v>
      </c>
      <c r="H1172" s="72">
        <f>IF(
                        C1172="INSUMO",
                                        IFERROR(
                                            IF(
                                                INDEX(
                                                    Insumos!C:C,
                                                    MATCH(
                                                        A1172&amp;B1172,
                                                        Insumos!I:I,
                                                        0)
                                                )="Material",
                                                INDEX(
                                                    Insumos!F:F,
                                                    MATCH(
                                                        A1172&amp;B1172,
                                                        Insumos!I:I,
                                                        0)
                                                ),
                                                0
                                            ),
                                            "Não encontrado"),
                                        IFERROR(
                                            INDEX(I:I,
                                                MATCH(
                                                    A1172&amp;B1172,AG:AG,
                                                    0)
                                            ),
                                            "Não encontrado")
                                    )</f>
        <v>0</v>
      </c>
      <c r="I1172" s="72">
        <f t="shared" ref="I1172:I1177" si="639">H1172*G1172/1</f>
        <v>0</v>
      </c>
      <c r="J1172" s="72">
        <f t="shared" ref="J1172:K1177" si="640">T1172 + N1172 + L1172 + X1172 + R1172 + P1172 + V1172</f>
        <v>40.621443828000004</v>
      </c>
      <c r="K1172" s="72">
        <f t="shared" si="640"/>
        <v>1.2186433148400002</v>
      </c>
      <c r="L1172" s="72">
        <f>IF(
                        C1172="INSUMO",
                                        IFERROR(
                                            IF(
                                                INDEX(
                                                    Insumos!C:C,
                                                    MATCH(
                                                        A1172&amp;B1172,
                                                        Insumos!I:I,
                                                        0)
                                                )="Mao_obra",
                                                INDEX(
                                                    Insumos!F:F,
                                                    MATCH(
                                                        A1172&amp;B1172,
                                                        Insumos!I:I,
                                                        0)
                                                ),
                                                0
                                            ),
                                            "Não encontrado"),
                                        IFERROR(
                                            INDEX(M:M,
                                                MATCH(
                                                    A1172&amp;B1172,AG:AG,
                                                    0)
                                            ),
                                            "Não encontrado")
                                    )</f>
        <v>36.769479000000004</v>
      </c>
      <c r="M1172" s="72">
        <f t="shared" ref="M1172:M1177" si="641">L1172*G1172/1</f>
        <v>1.1030843700000001</v>
      </c>
      <c r="N1172" s="72">
        <f>IF(
                        C1172="INSUMO",
                                        IFERROR(
                                            IF(
                                                INDEX(
                                                    Insumos!C:C,
                                                    MATCH(
                                                        A1172&amp;B1172,
                                                        Insumos!I:I,
                                                        0)
                                                )="Equipamento",
                                                INDEX(
                                                    Insumos!F:F,
                                                    MATCH(
                                                        A1172&amp;B1172,
                                                        Insumos!I:I,
                                                        0)
                                                ),
                                                0
                                            ),
                                            "Não encontrado"),
                                        IFERROR(
                                            INDEX(O:O,
                                                MATCH(
                                                    A1172&amp;B1172,AG:AG,
                                                    0)
                                            ),
                                            "Não encontrado")
                                    )</f>
        <v>0.10196482800000001</v>
      </c>
      <c r="O1172" s="72">
        <f t="shared" ref="O1172:O1177" si="642">N1172*G1172/1</f>
        <v>3.0589448400000002E-3</v>
      </c>
      <c r="P1172" s="72">
        <f>IF(
                        C1172="INSUMO",
                                        IFERROR(
                                            IF(
                                                INDEX(
                                                    Insumos!C:C,
                                                    MATCH(
                                                        A1172&amp;B1172,
                                                        Insumos!I:I,
                                                        0)
                                                )="Transporte",
                                                INDEX(
                                                    Insumos!F:F,
                                                    MATCH(
                                                        A1172&amp;B1172,
                                                        Insumos!I:I,
                                                        0)
                                                ),
                                                0
                                            ),
                                            "Não encontrado"),
                                        IFERROR(
                                            INDEX(Q:Q,
                                                MATCH(
                                                    A1172&amp;B1172,AG:AG,
                                                    0)
                                            ),
                                            "Não encontrado")
                                    )</f>
        <v>0</v>
      </c>
      <c r="Q1172" s="72">
        <f t="shared" ref="Q1172:Q1177" si="643">P1172*G1172/1</f>
        <v>0</v>
      </c>
      <c r="R1172" s="72">
        <f>IF(
                        C1172="INSUMO",
                                        IFERROR(
                                            IF(
                                                INDEX(
                                                    Insumos!C:C,
                                                    MATCH(
                                                        A1172&amp;B1172,
                                                        Insumos!I:I,
                                                        0)
                                                )="Terceirizados",
                                                INDEX(
                                                    Insumos!F:F,
                                                    MATCH(
                                                        A1172&amp;B1172,
                                                        Insumos!I:I,
                                                        0)
                                                ),
                                                0
                                            ),
                                            "Não encontrado"),
                                        IFERROR(
                                            INDEX(S:S,
                                                MATCH(
                                                    A1172&amp;B1172,AG:AG,
                                                    0)
                                            ),
                                            "Não encontrado")
                                    )</f>
        <v>0</v>
      </c>
      <c r="S1172" s="72">
        <f t="shared" ref="S1172:S1177" si="644">R1172*G1172/1</f>
        <v>0</v>
      </c>
      <c r="T1172" s="72">
        <f>IF(
                        C1172="INSUMO",
                                        IFERROR(
                                            IF(
                                                INDEX(
                                                    Insumos!C:C,
                                                    MATCH(
                                                        A1172&amp;B1172,
                                                        Insumos!I:I,
                                                        0)
                                                )="Comissionamento",
                                                INDEX(
                                                    Insumos!F:F,
                                                    MATCH(
                                                        A1172&amp;B1172,
                                                        Insumos!I:I,
                                                        0)
                                                ),
                                                0
                                            ),
                                            "Não encontrado"),
                                        IFERROR(
                                            INDEX(U:U,
                                                MATCH(
                                                    A1172&amp;B1172,AG:AG,
                                                    0)
                                            ),
                                            "Não encontrado")
                                    )</f>
        <v>0</v>
      </c>
      <c r="U1172" s="72">
        <f t="shared" ref="U1172:U1177" si="645">T1172*G1172/1</f>
        <v>0</v>
      </c>
      <c r="V1172" s="72">
        <f>IF(
                        C1172="INSUMO",
                                        IFERROR(
                                            IF(
                                                INDEX(
                                                    Insumos!C:C,
                                                    MATCH(
                                                        A1172&amp;B1172,
                                                        Insumos!I:I,
                                                        0)
                                                )="Verba",
                                                INDEX(
                                                    Insumos!F:F,
                                                    MATCH(
                                                        A1172&amp;B1172,
                                                        Insumos!I:I,
                                                        0)
                                                ),
                                                0
                                            ),
                                            "Não encontrado"),
                                        IFERROR(
                                            INDEX(W:W,
                                                MATCH(
                                                    A1172&amp;B1172,AG:AG,
                                                    0)
                                            ),
                                            "Não encontrado")
                                    )</f>
        <v>0</v>
      </c>
      <c r="W1172" s="72">
        <f t="shared" ref="W1172:W1177" si="646">V1172*G1172/1</f>
        <v>0</v>
      </c>
      <c r="X1172" s="72">
        <f>IF(
                        C1172="INSUMO",
                                        IFERROR(
                                            IF(
                                                INDEX(
                                                    Insumos!C:C,
                                                    MATCH(
                                                        A1172&amp;B1172,
                                                        Insumos!I:I,
                                                        0)
                                                )="Outro",
                                                INDEX(
                                                    Insumos!F:F,
                                                    MATCH(
                                                        A1172&amp;B1172,
                                                        Insumos!I:I,
                                                        0)
                                                ),
                                                0
                                            ),
                                            "Não encontrado"),
                                        IFERROR(
                                            INDEX(Y:Y,
                                                MATCH(
                                                    A1172&amp;B1172,AG:AG,
                                                    0)
                                            ),
                                            "Não encontrado")
                                    )</f>
        <v>3.7499999999999996</v>
      </c>
      <c r="Y1172" s="72">
        <f t="shared" ref="Y1172:Y1177" si="647">X1172*G1172/1</f>
        <v>0.11249999999999999</v>
      </c>
      <c r="Z1172" s="72">
        <f>IF(
                            C1172="INSUMO",
                            IFERROR(
                                INDEX(
                                    Insumos!F:F,
                                    MATCH(
                                        A1172&amp;B1172,
                                        Insumos!I:I,
                                        0)
                                ),
                                "Não encontrado"),
                            IFERROR(
                                INDEX(AA:AA,
                                    MATCH(
                                        A1172&amp;B1172,AG:AG,
                                        0)
                                ),
                                "Não encontrado")
                        )</f>
        <v>40.621443828000004</v>
      </c>
      <c r="AA1172" s="72">
        <f t="shared" ref="AA1172:AA1177" si="648">G1172*Z1172</f>
        <v>1.21864331484</v>
      </c>
      <c r="AB1172" s="73"/>
      <c r="AC1172" s="73"/>
      <c r="AD1172" s="70" t="s">
        <v>39</v>
      </c>
      <c r="AE1172" s="74"/>
      <c r="AF1172" s="74"/>
    </row>
    <row r="1173" spans="1:33" x14ac:dyDescent="0.25">
      <c r="A1173" s="138" t="s">
        <v>112</v>
      </c>
      <c r="B1173" s="60" t="s">
        <v>38</v>
      </c>
      <c r="C1173" s="61" t="s">
        <v>86</v>
      </c>
      <c r="D1173" s="62" t="s">
        <v>40</v>
      </c>
      <c r="E1173" s="62" t="s">
        <v>113</v>
      </c>
      <c r="F1173" s="63" t="s">
        <v>114</v>
      </c>
      <c r="G1173" s="63">
        <v>7.0000000000000001E-3</v>
      </c>
      <c r="H1173" s="64">
        <f>IF(
                        C1173="INSUMO",
                                        IFERROR(
                                            IF(
                                                INDEX(
                                                    Insumos!C:C,
                                                    MATCH(
                                                        A1173&amp;B1173,
                                                        Insumos!I:I,
                                                        0)
                                                )="Material",
                                                INDEX(
                                                    Insumos!F:F,
                                                    MATCH(
                                                        A1173&amp;B1173,
                                                        Insumos!I:I,
                                                        0)
                                                ),
                                                0
                                            ),
                                            "Não encontrado"),
                                        IFERROR(
                                            INDEX(I:I,
                                                MATCH(
                                                    A1173&amp;B1173,AG:AG,
                                                    0)
                                            ),
                                            "Não encontrado")
                                    )</f>
        <v>0</v>
      </c>
      <c r="I1173" s="64">
        <f t="shared" si="639"/>
        <v>0</v>
      </c>
      <c r="J1173" s="64">
        <f t="shared" si="640"/>
        <v>41.836179328</v>
      </c>
      <c r="K1173" s="64">
        <f t="shared" si="640"/>
        <v>0.29285325529599998</v>
      </c>
      <c r="L1173" s="64">
        <f>IF(
                        C1173="INSUMO",
                                        IFERROR(
                                            IF(
                                                INDEX(
                                                    Insumos!C:C,
                                                    MATCH(
                                                        A1173&amp;B1173,
                                                        Insumos!I:I,
                                                        0)
                                                )="Mao_obra",
                                                INDEX(
                                                    Insumos!F:F,
                                                    MATCH(
                                                        A1173&amp;B1173,
                                                        Insumos!I:I,
                                                        0)
                                                ),
                                                0
                                            ),
                                            "Não encontrado"),
                                        IFERROR(
                                            INDEX(M:M,
                                                MATCH(
                                                    A1173&amp;B1173,AG:AG,
                                                    0)
                                            ),
                                            "Não encontrado")
                                    )</f>
        <v>36.769479000000004</v>
      </c>
      <c r="M1173" s="64">
        <f t="shared" si="641"/>
        <v>0.25738635300000001</v>
      </c>
      <c r="N1173" s="64">
        <f>IF(
                        C1173="INSUMO",
                                        IFERROR(
                                            IF(
                                                INDEX(
                                                    Insumos!C:C,
                                                    MATCH(
                                                        A1173&amp;B1173,
                                                        Insumos!I:I,
                                                        0)
                                                )="Equipamento",
                                                INDEX(
                                                    Insumos!F:F,
                                                    MATCH(
                                                        A1173&amp;B1173,
                                                        Insumos!I:I,
                                                        0)
                                                ),
                                                0
                                            ),
                                            "Não encontrado"),
                                        IFERROR(
                                            INDEX(O:O,
                                                MATCH(
                                                    A1173&amp;B1173,AG:AG,
                                                    0)
                                            ),
                                            "Não encontrado")
                                    )</f>
        <v>0.160700328</v>
      </c>
      <c r="O1173" s="64">
        <f t="shared" si="642"/>
        <v>1.124902296E-3</v>
      </c>
      <c r="P1173" s="64">
        <f>IF(
                        C1173="INSUMO",
                                        IFERROR(
                                            IF(
                                                INDEX(
                                                    Insumos!C:C,
                                                    MATCH(
                                                        A1173&amp;B1173,
                                                        Insumos!I:I,
                                                        0)
                                                )="Transporte",
                                                INDEX(
                                                    Insumos!F:F,
                                                    MATCH(
                                                        A1173&amp;B1173,
                                                        Insumos!I:I,
                                                        0)
                                                ),
                                                0
                                            ),
                                            "Não encontrado"),
                                        IFERROR(
                                            INDEX(Q:Q,
                                                MATCH(
                                                    A1173&amp;B1173,AG:AG,
                                                    0)
                                            ),
                                            "Não encontrado")
                                    )</f>
        <v>0</v>
      </c>
      <c r="Q1173" s="64">
        <f t="shared" si="643"/>
        <v>0</v>
      </c>
      <c r="R1173" s="64">
        <f>IF(
                        C1173="INSUMO",
                                        IFERROR(
                                            IF(
                                                INDEX(
                                                    Insumos!C:C,
                                                    MATCH(
                                                        A1173&amp;B1173,
                                                        Insumos!I:I,
                                                        0)
                                                )="Terceirizados",
                                                INDEX(
                                                    Insumos!F:F,
                                                    MATCH(
                                                        A1173&amp;B1173,
                                                        Insumos!I:I,
                                                        0)
                                                ),
                                                0
                                            ),
                                            "Não encontrado"),
                                        IFERROR(
                                            INDEX(S:S,
                                                MATCH(
                                                    A1173&amp;B1173,AG:AG,
                                                    0)
                                            ),
                                            "Não encontrado")
                                    )</f>
        <v>0</v>
      </c>
      <c r="S1173" s="64">
        <f t="shared" si="644"/>
        <v>0</v>
      </c>
      <c r="T1173" s="64">
        <f>IF(
                        C1173="INSUMO",
                                        IFERROR(
                                            IF(
                                                INDEX(
                                                    Insumos!C:C,
                                                    MATCH(
                                                        A1173&amp;B1173,
                                                        Insumos!I:I,
                                                        0)
                                                )="Comissionamento",
                                                INDEX(
                                                    Insumos!F:F,
                                                    MATCH(
                                                        A1173&amp;B1173,
                                                        Insumos!I:I,
                                                        0)
                                                ),
                                                0
                                            ),
                                            "Não encontrado"),
                                        IFERROR(
                                            INDEX(U:U,
                                                MATCH(
                                                    A1173&amp;B1173,AG:AG,
                                                    0)
                                            ),
                                            "Não encontrado")
                                    )</f>
        <v>0</v>
      </c>
      <c r="U1173" s="64">
        <f t="shared" si="645"/>
        <v>0</v>
      </c>
      <c r="V1173" s="64">
        <f>IF(
                        C1173="INSUMO",
                                        IFERROR(
                                            IF(
                                                INDEX(
                                                    Insumos!C:C,
                                                    MATCH(
                                                        A1173&amp;B1173,
                                                        Insumos!I:I,
                                                        0)
                                                )="Verba",
                                                INDEX(
                                                    Insumos!F:F,
                                                    MATCH(
                                                        A1173&amp;B1173,
                                                        Insumos!I:I,
                                                        0)
                                                ),
                                                0
                                            ),
                                            "Não encontrado"),
                                        IFERROR(
                                            INDEX(W:W,
                                                MATCH(
                                                    A1173&amp;B1173,AG:AG,
                                                    0)
                                            ),
                                            "Não encontrado")
                                    )</f>
        <v>0</v>
      </c>
      <c r="W1173" s="64">
        <f t="shared" si="646"/>
        <v>0</v>
      </c>
      <c r="X1173" s="64">
        <f>IF(
                        C1173="INSUMO",
                                        IFERROR(
                                            IF(
                                                INDEX(
                                                    Insumos!C:C,
                                                    MATCH(
                                                        A1173&amp;B1173,
                                                        Insumos!I:I,
                                                        0)
                                                )="Outro",
                                                INDEX(
                                                    Insumos!F:F,
                                                    MATCH(
                                                        A1173&amp;B1173,
                                                        Insumos!I:I,
                                                        0)
                                                ),
                                                0
                                            ),
                                            "Não encontrado"),
                                        IFERROR(
                                            INDEX(Y:Y,
                                                MATCH(
                                                    A1173&amp;B1173,AG:AG,
                                                    0)
                                            ),
                                            "Não encontrado")
                                    )</f>
        <v>4.9059999999999997</v>
      </c>
      <c r="Y1173" s="64">
        <f t="shared" si="647"/>
        <v>3.4341999999999998E-2</v>
      </c>
      <c r="Z1173" s="64">
        <f>IF(
                            C1173="INSUMO",
                            IFERROR(
                                INDEX(
                                    Insumos!F:F,
                                    MATCH(
                                        A1173&amp;B1173,
                                        Insumos!I:I,
                                        0)
                                ),
                                "Não encontrado"),
                            IFERROR(
                                INDEX(AA:AA,
                                    MATCH(
                                        A1173&amp;B1173,AG:AG,
                                        0)
                                ),
                                "Não encontrado")
                        )</f>
        <v>41.836179328000007</v>
      </c>
      <c r="AA1173" s="64">
        <f t="shared" si="648"/>
        <v>0.29285325529600004</v>
      </c>
      <c r="AB1173" s="65"/>
      <c r="AC1173" s="65"/>
      <c r="AD1173" s="62" t="s">
        <v>39</v>
      </c>
      <c r="AE1173" s="66"/>
      <c r="AF1173" s="66"/>
    </row>
    <row r="1174" spans="1:33" x14ac:dyDescent="0.25">
      <c r="A1174" s="137" t="s">
        <v>91</v>
      </c>
      <c r="B1174" s="68" t="s">
        <v>38</v>
      </c>
      <c r="C1174" s="69" t="s">
        <v>86</v>
      </c>
      <c r="D1174" s="70" t="s">
        <v>40</v>
      </c>
      <c r="E1174" s="70" t="s">
        <v>92</v>
      </c>
      <c r="F1174" s="71" t="s">
        <v>90</v>
      </c>
      <c r="G1174" s="71">
        <v>9.0999999999999998E-2</v>
      </c>
      <c r="H1174" s="72">
        <f>IF(
                        C1174="INSUMO",
                                        IFERROR(
                                            IF(
                                                INDEX(
                                                    Insumos!C:C,
                                                    MATCH(
                                                        A1174&amp;B1174,
                                                        Insumos!I:I,
                                                        0)
                                                )="Material",
                                                INDEX(
                                                    Insumos!F:F,
                                                    MATCH(
                                                        A1174&amp;B1174,
                                                        Insumos!I:I,
                                                        0)
                                                ),
                                                0
                                            ),
                                            "Não encontrado"),
                                        IFERROR(
                                            INDEX(I:I,
                                                MATCH(
                                                    A1174&amp;B1174,AG:AG,
                                                    0)
                                            ),
                                            "Não encontrado")
                                    )</f>
        <v>0</v>
      </c>
      <c r="I1174" s="72">
        <f t="shared" si="639"/>
        <v>0</v>
      </c>
      <c r="J1174" s="72">
        <f t="shared" si="640"/>
        <v>40.944978400000004</v>
      </c>
      <c r="K1174" s="72">
        <f t="shared" si="640"/>
        <v>3.7259930344000001</v>
      </c>
      <c r="L1174" s="72">
        <f>IF(
                        C1174="INSUMO",
                                        IFERROR(
                                            IF(
                                                INDEX(
                                                    Insumos!C:C,
                                                    MATCH(
                                                        A1174&amp;B1174,
                                                        Insumos!I:I,
                                                        0)
                                                )="Mao_obra",
                                                INDEX(
                                                    Insumos!F:F,
                                                    MATCH(
                                                        A1174&amp;B1174,
                                                        Insumos!I:I,
                                                        0)
                                                ),
                                                0
                                            ),
                                            "Não encontrado"),
                                        IFERROR(
                                            INDEX(M:M,
                                                MATCH(
                                                    A1174&amp;B1174,AG:AG,
                                                    0)
                                            ),
                                            "Não encontrado")
                                    )</f>
        <v>36.374978400000003</v>
      </c>
      <c r="M1174" s="72">
        <f t="shared" si="641"/>
        <v>3.3101230344000001</v>
      </c>
      <c r="N1174" s="72">
        <f>IF(
                        C1174="INSUMO",
                                        IFERROR(
                                            IF(
                                                INDEX(
                                                    Insumos!C:C,
                                                    MATCH(
                                                        A1174&amp;B1174,
                                                        Insumos!I:I,
                                                        0)
                                                )="Equipamento",
                                                INDEX(
                                                    Insumos!F:F,
                                                    MATCH(
                                                        A1174&amp;B1174,
                                                        Insumos!I:I,
                                                        0)
                                                ),
                                                0
                                            ),
                                            "Não encontrado"),
                                        IFERROR(
                                            INDEX(O:O,
                                                MATCH(
                                                    A1174&amp;B1174,AG:AG,
                                                    0)
                                            ),
                                            "Não encontrado")
                                    )</f>
        <v>0</v>
      </c>
      <c r="O1174" s="72">
        <f t="shared" si="642"/>
        <v>0</v>
      </c>
      <c r="P1174" s="72">
        <f>IF(
                        C1174="INSUMO",
                                        IFERROR(
                                            IF(
                                                INDEX(
                                                    Insumos!C:C,
                                                    MATCH(
                                                        A1174&amp;B1174,
                                                        Insumos!I:I,
                                                        0)
                                                )="Transporte",
                                                INDEX(
                                                    Insumos!F:F,
                                                    MATCH(
                                                        A1174&amp;B1174,
                                                        Insumos!I:I,
                                                        0)
                                                ),
                                                0
                                            ),
                                            "Não encontrado"),
                                        IFERROR(
                                            INDEX(Q:Q,
                                                MATCH(
                                                    A1174&amp;B1174,AG:AG,
                                                    0)
                                            ),
                                            "Não encontrado")
                                    )</f>
        <v>0</v>
      </c>
      <c r="Q1174" s="72">
        <f t="shared" si="643"/>
        <v>0</v>
      </c>
      <c r="R1174" s="72">
        <f>IF(
                        C1174="INSUMO",
                                        IFERROR(
                                            IF(
                                                INDEX(
                                                    Insumos!C:C,
                                                    MATCH(
                                                        A1174&amp;B1174,
                                                        Insumos!I:I,
                                                        0)
                                                )="Terceirizados",
                                                INDEX(
                                                    Insumos!F:F,
                                                    MATCH(
                                                        A1174&amp;B1174,
                                                        Insumos!I:I,
                                                        0)
                                                ),
                                                0
                                            ),
                                            "Não encontrado"),
                                        IFERROR(
                                            INDEX(S:S,
                                                MATCH(
                                                    A1174&amp;B1174,AG:AG,
                                                    0)
                                            ),
                                            "Não encontrado")
                                    )</f>
        <v>0</v>
      </c>
      <c r="S1174" s="72">
        <f t="shared" si="644"/>
        <v>0</v>
      </c>
      <c r="T1174" s="72">
        <f>IF(
                        C1174="INSUMO",
                                        IFERROR(
                                            IF(
                                                INDEX(
                                                    Insumos!C:C,
                                                    MATCH(
                                                        A1174&amp;B1174,
                                                        Insumos!I:I,
                                                        0)
                                                )="Comissionamento",
                                                INDEX(
                                                    Insumos!F:F,
                                                    MATCH(
                                                        A1174&amp;B1174,
                                                        Insumos!I:I,
                                                        0)
                                                ),
                                                0
                                            ),
                                            "Não encontrado"),
                                        IFERROR(
                                            INDEX(U:U,
                                                MATCH(
                                                    A1174&amp;B1174,AG:AG,
                                                    0)
                                            ),
                                            "Não encontrado")
                                    )</f>
        <v>0</v>
      </c>
      <c r="U1174" s="72">
        <f t="shared" si="645"/>
        <v>0</v>
      </c>
      <c r="V1174" s="72">
        <f>IF(
                        C1174="INSUMO",
                                        IFERROR(
                                            IF(
                                                INDEX(
                                                    Insumos!C:C,
                                                    MATCH(
                                                        A1174&amp;B1174,
                                                        Insumos!I:I,
                                                        0)
                                                )="Verba",
                                                INDEX(
                                                    Insumos!F:F,
                                                    MATCH(
                                                        A1174&amp;B1174,
                                                        Insumos!I:I,
                                                        0)
                                                ),
                                                0
                                            ),
                                            "Não encontrado"),
                                        IFERROR(
                                            INDEX(W:W,
                                                MATCH(
                                                    A1174&amp;B1174,AG:AG,
                                                    0)
                                            ),
                                            "Não encontrado")
                                    )</f>
        <v>0</v>
      </c>
      <c r="W1174" s="72">
        <f t="shared" si="646"/>
        <v>0</v>
      </c>
      <c r="X1174" s="72">
        <f>IF(
                        C1174="INSUMO",
                                        IFERROR(
                                            IF(
                                                INDEX(
                                                    Insumos!C:C,
                                                    MATCH(
                                                        A1174&amp;B1174,
                                                        Insumos!I:I,
                                                        0)
                                                )="Outro",
                                                INDEX(
                                                    Insumos!F:F,
                                                    MATCH(
                                                        A1174&amp;B1174,
                                                        Insumos!I:I,
                                                        0)
                                                ),
                                                0
                                            ),
                                            "Não encontrado"),
                                        IFERROR(
                                            INDEX(Y:Y,
                                                MATCH(
                                                    A1174&amp;B1174,AG:AG,
                                                    0)
                                            ),
                                            "Não encontrado")
                                    )</f>
        <v>4.57</v>
      </c>
      <c r="Y1174" s="72">
        <f t="shared" si="647"/>
        <v>0.41587000000000002</v>
      </c>
      <c r="Z1174" s="72">
        <f>IF(
                            C1174="INSUMO",
                            IFERROR(
                                INDEX(
                                    Insumos!F:F,
                                    MATCH(
                                        A1174&amp;B1174,
                                        Insumos!I:I,
                                        0)
                                ),
                                "Não encontrado"),
                            IFERROR(
                                INDEX(AA:AA,
                                    MATCH(
                                        A1174&amp;B1174,AG:AG,
                                        0)
                                ),
                                "Não encontrado")
                        )</f>
        <v>40.944978399999997</v>
      </c>
      <c r="AA1174" s="72">
        <f t="shared" si="648"/>
        <v>3.7259930343999996</v>
      </c>
      <c r="AB1174" s="73"/>
      <c r="AC1174" s="73"/>
      <c r="AD1174" s="70" t="s">
        <v>39</v>
      </c>
      <c r="AE1174" s="74"/>
      <c r="AF1174" s="74"/>
    </row>
    <row r="1175" spans="1:33" x14ac:dyDescent="0.25">
      <c r="A1175" s="138" t="s">
        <v>115</v>
      </c>
      <c r="B1175" s="60" t="s">
        <v>38</v>
      </c>
      <c r="C1175" s="61" t="s">
        <v>86</v>
      </c>
      <c r="D1175" s="62" t="s">
        <v>40</v>
      </c>
      <c r="E1175" s="62" t="s">
        <v>116</v>
      </c>
      <c r="F1175" s="63" t="s">
        <v>90</v>
      </c>
      <c r="G1175" s="63">
        <v>2.1000000000000001E-2</v>
      </c>
      <c r="H1175" s="64">
        <f>IF(
                        C1175="INSUMO",
                                        IFERROR(
                                            IF(
                                                INDEX(
                                                    Insumos!C:C,
                                                    MATCH(
                                                        A1175&amp;B1175,
                                                        Insumos!I:I,
                                                        0)
                                                )="Material",
                                                INDEX(
                                                    Insumos!F:F,
                                                    MATCH(
                                                        A1175&amp;B1175,
                                                        Insumos!I:I,
                                                        0)
                                                ),
                                                0
                                            ),
                                            "Não encontrado"),
                                        IFERROR(
                                            INDEX(I:I,
                                                MATCH(
                                                    A1175&amp;B1175,AG:AG,
                                                    0)
                                            ),
                                            "Não encontrado")
                                    )</f>
        <v>0</v>
      </c>
      <c r="I1175" s="64">
        <f t="shared" si="639"/>
        <v>0</v>
      </c>
      <c r="J1175" s="64">
        <f t="shared" si="640"/>
        <v>29.705605200000001</v>
      </c>
      <c r="K1175" s="64">
        <f t="shared" si="640"/>
        <v>0.62381770920000001</v>
      </c>
      <c r="L1175" s="64">
        <f>IF(
                        C1175="INSUMO",
                                        IFERROR(
                                            IF(
                                                INDEX(
                                                    Insumos!C:C,
                                                    MATCH(
                                                        A1175&amp;B1175,
                                                        Insumos!I:I,
                                                        0)
                                                )="Mao_obra",
                                                INDEX(
                                                    Insumos!F:F,
                                                    MATCH(
                                                        A1175&amp;B1175,
                                                        Insumos!I:I,
                                                        0)
                                                ),
                                                0
                                            ),
                                            "Não encontrado"),
                                        IFERROR(
                                            INDEX(M:M,
                                                MATCH(
                                                    A1175&amp;B1175,AG:AG,
                                                    0)
                                            ),
                                            "Não encontrado")
                                    )</f>
        <v>25.135605200000001</v>
      </c>
      <c r="M1175" s="64">
        <f t="shared" si="641"/>
        <v>0.52784770920000001</v>
      </c>
      <c r="N1175" s="64">
        <f>IF(
                        C1175="INSUMO",
                                        IFERROR(
                                            IF(
                                                INDEX(
                                                    Insumos!C:C,
                                                    MATCH(
                                                        A1175&amp;B1175,
                                                        Insumos!I:I,
                                                        0)
                                                )="Equipamento",
                                                INDEX(
                                                    Insumos!F:F,
                                                    MATCH(
                                                        A1175&amp;B1175,
                                                        Insumos!I:I,
                                                        0)
                                                ),
                                                0
                                            ),
                                            "Não encontrado"),
                                        IFERROR(
                                            INDEX(O:O,
                                                MATCH(
                                                    A1175&amp;B1175,AG:AG,
                                                    0)
                                            ),
                                            "Não encontrado")
                                    )</f>
        <v>0</v>
      </c>
      <c r="O1175" s="64">
        <f t="shared" si="642"/>
        <v>0</v>
      </c>
      <c r="P1175" s="64">
        <f>IF(
                        C1175="INSUMO",
                                        IFERROR(
                                            IF(
                                                INDEX(
                                                    Insumos!C:C,
                                                    MATCH(
                                                        A1175&amp;B1175,
                                                        Insumos!I:I,
                                                        0)
                                                )="Transporte",
                                                INDEX(
                                                    Insumos!F:F,
                                                    MATCH(
                                                        A1175&amp;B1175,
                                                        Insumos!I:I,
                                                        0)
                                                ),
                                                0
                                            ),
                                            "Não encontrado"),
                                        IFERROR(
                                            INDEX(Q:Q,
                                                MATCH(
                                                    A1175&amp;B1175,AG:AG,
                                                    0)
                                            ),
                                            "Não encontrado")
                                    )</f>
        <v>0</v>
      </c>
      <c r="Q1175" s="64">
        <f t="shared" si="643"/>
        <v>0</v>
      </c>
      <c r="R1175" s="64">
        <f>IF(
                        C1175="INSUMO",
                                        IFERROR(
                                            IF(
                                                INDEX(
                                                    Insumos!C:C,
                                                    MATCH(
                                                        A1175&amp;B1175,
                                                        Insumos!I:I,
                                                        0)
                                                )="Terceirizados",
                                                INDEX(
                                                    Insumos!F:F,
                                                    MATCH(
                                                        A1175&amp;B1175,
                                                        Insumos!I:I,
                                                        0)
                                                ),
                                                0
                                            ),
                                            "Não encontrado"),
                                        IFERROR(
                                            INDEX(S:S,
                                                MATCH(
                                                    A1175&amp;B1175,AG:AG,
                                                    0)
                                            ),
                                            "Não encontrado")
                                    )</f>
        <v>0</v>
      </c>
      <c r="S1175" s="64">
        <f t="shared" si="644"/>
        <v>0</v>
      </c>
      <c r="T1175" s="64">
        <f>IF(
                        C1175="INSUMO",
                                        IFERROR(
                                            IF(
                                                INDEX(
                                                    Insumos!C:C,
                                                    MATCH(
                                                        A1175&amp;B1175,
                                                        Insumos!I:I,
                                                        0)
                                                )="Comissionamento",
                                                INDEX(
                                                    Insumos!F:F,
                                                    MATCH(
                                                        A1175&amp;B1175,
                                                        Insumos!I:I,
                                                        0)
                                                ),
                                                0
                                            ),
                                            "Não encontrado"),
                                        IFERROR(
                                            INDEX(U:U,
                                                MATCH(
                                                    A1175&amp;B1175,AG:AG,
                                                    0)
                                            ),
                                            "Não encontrado")
                                    )</f>
        <v>0</v>
      </c>
      <c r="U1175" s="64">
        <f t="shared" si="645"/>
        <v>0</v>
      </c>
      <c r="V1175" s="64">
        <f>IF(
                        C1175="INSUMO",
                                        IFERROR(
                                            IF(
                                                INDEX(
                                                    Insumos!C:C,
                                                    MATCH(
                                                        A1175&amp;B1175,
                                                        Insumos!I:I,
                                                        0)
                                                )="Verba",
                                                INDEX(
                                                    Insumos!F:F,
                                                    MATCH(
                                                        A1175&amp;B1175,
                                                        Insumos!I:I,
                                                        0)
                                                ),
                                                0
                                            ),
                                            "Não encontrado"),
                                        IFERROR(
                                            INDEX(W:W,
                                                MATCH(
                                                    A1175&amp;B1175,AG:AG,
                                                    0)
                                            ),
                                            "Não encontrado")
                                    )</f>
        <v>0</v>
      </c>
      <c r="W1175" s="64">
        <f t="shared" si="646"/>
        <v>0</v>
      </c>
      <c r="X1175" s="64">
        <f>IF(
                        C1175="INSUMO",
                                        IFERROR(
                                            IF(
                                                INDEX(
                                                    Insumos!C:C,
                                                    MATCH(
                                                        A1175&amp;B1175,
                                                        Insumos!I:I,
                                                        0)
                                                )="Outro",
                                                INDEX(
                                                    Insumos!F:F,
                                                    MATCH(
                                                        A1175&amp;B1175,
                                                        Insumos!I:I,
                                                        0)
                                                ),
                                                0
                                            ),
                                            "Não encontrado"),
                                        IFERROR(
                                            INDEX(Y:Y,
                                                MATCH(
                                                    A1175&amp;B1175,AG:AG,
                                                    0)
                                            ),
                                            "Não encontrado")
                                    )</f>
        <v>4.57</v>
      </c>
      <c r="Y1175" s="64">
        <f t="shared" si="647"/>
        <v>9.5970000000000014E-2</v>
      </c>
      <c r="Z1175" s="64">
        <f>IF(
                            C1175="INSUMO",
                            IFERROR(
                                INDEX(
                                    Insumos!F:F,
                                    MATCH(
                                        A1175&amp;B1175,
                                        Insumos!I:I,
                                        0)
                                ),
                                "Não encontrado"),
                            IFERROR(
                                INDEX(AA:AA,
                                    MATCH(
                                        A1175&amp;B1175,AG:AG,
                                        0)
                                ),
                                "Não encontrado")
                        )</f>
        <v>29.705605200000001</v>
      </c>
      <c r="AA1175" s="64">
        <f t="shared" si="648"/>
        <v>0.62381770920000001</v>
      </c>
      <c r="AB1175" s="65"/>
      <c r="AC1175" s="65"/>
      <c r="AD1175" s="62" t="s">
        <v>39</v>
      </c>
      <c r="AE1175" s="66"/>
      <c r="AF1175" s="66"/>
    </row>
    <row r="1176" spans="1:33" x14ac:dyDescent="0.25">
      <c r="A1176" s="137" t="s">
        <v>133</v>
      </c>
      <c r="B1176" s="68" t="s">
        <v>38</v>
      </c>
      <c r="C1176" s="69" t="s">
        <v>45</v>
      </c>
      <c r="D1176" s="70" t="s">
        <v>40</v>
      </c>
      <c r="E1176" s="70" t="s">
        <v>134</v>
      </c>
      <c r="F1176" s="71" t="s">
        <v>95</v>
      </c>
      <c r="G1176" s="71">
        <v>2.3E-2</v>
      </c>
      <c r="H1176" s="72">
        <f>IF(
                        C1176="INSUMO",
                                        IFERROR(
                                            IF(
                                                INDEX(
                                                    Insumos!C:C,
                                                    MATCH(
                                                        A1176&amp;B1176,
                                                        Insumos!I:I,
                                                        0)
                                                )="Material",
                                                INDEX(
                                                    Insumos!F:F,
                                                    MATCH(
                                                        A1176&amp;B1176,
                                                        Insumos!I:I,
                                                        0)
                                                ),
                                                0
                                            ),
                                            "Não encontrado"),
                                        IFERROR(
                                            INDEX(I:I,
                                                MATCH(
                                                    A1176&amp;B1176,AG:AG,
                                                    0)
                                            ),
                                            "Não encontrado")
                                    )</f>
        <v>15.13</v>
      </c>
      <c r="I1176" s="72">
        <f t="shared" si="639"/>
        <v>0.34799000000000002</v>
      </c>
      <c r="J1176" s="72">
        <f t="shared" si="640"/>
        <v>0</v>
      </c>
      <c r="K1176" s="72">
        <f t="shared" si="640"/>
        <v>0</v>
      </c>
      <c r="L1176" s="72">
        <f>IF(
                        C1176="INSUMO",
                                        IFERROR(
                                            IF(
                                                INDEX(
                                                    Insumos!C:C,
                                                    MATCH(
                                                        A1176&amp;B1176,
                                                        Insumos!I:I,
                                                        0)
                                                )="Mao_obra",
                                                INDEX(
                                                    Insumos!F:F,
                                                    MATCH(
                                                        A1176&amp;B1176,
                                                        Insumos!I:I,
                                                        0)
                                                ),
                                                0
                                            ),
                                            "Não encontrado"),
                                        IFERROR(
                                            INDEX(M:M,
                                                MATCH(
                                                    A1176&amp;B1176,AG:AG,
                                                    0)
                                            ),
                                            "Não encontrado")
                                    )</f>
        <v>0</v>
      </c>
      <c r="M1176" s="72">
        <f t="shared" si="641"/>
        <v>0</v>
      </c>
      <c r="N1176" s="72">
        <f>IF(
                        C1176="INSUMO",
                                        IFERROR(
                                            IF(
                                                INDEX(
                                                    Insumos!C:C,
                                                    MATCH(
                                                        A1176&amp;B1176,
                                                        Insumos!I:I,
                                                        0)
                                                )="Equipamento",
                                                INDEX(
                                                    Insumos!F:F,
                                                    MATCH(
                                                        A1176&amp;B1176,
                                                        Insumos!I:I,
                                                        0)
                                                ),
                                                0
                                            ),
                                            "Não encontrado"),
                                        IFERROR(
                                            INDEX(O:O,
                                                MATCH(
                                                    A1176&amp;B1176,AG:AG,
                                                    0)
                                            ),
                                            "Não encontrado")
                                    )</f>
        <v>0</v>
      </c>
      <c r="O1176" s="72">
        <f t="shared" si="642"/>
        <v>0</v>
      </c>
      <c r="P1176" s="72">
        <f>IF(
                        C1176="INSUMO",
                                        IFERROR(
                                            IF(
                                                INDEX(
                                                    Insumos!C:C,
                                                    MATCH(
                                                        A1176&amp;B1176,
                                                        Insumos!I:I,
                                                        0)
                                                )="Transporte",
                                                INDEX(
                                                    Insumos!F:F,
                                                    MATCH(
                                                        A1176&amp;B1176,
                                                        Insumos!I:I,
                                                        0)
                                                ),
                                                0
                                            ),
                                            "Não encontrado"),
                                        IFERROR(
                                            INDEX(Q:Q,
                                                MATCH(
                                                    A1176&amp;B1176,AG:AG,
                                                    0)
                                            ),
                                            "Não encontrado")
                                    )</f>
        <v>0</v>
      </c>
      <c r="Q1176" s="72">
        <f t="shared" si="643"/>
        <v>0</v>
      </c>
      <c r="R1176" s="72">
        <f>IF(
                        C1176="INSUMO",
                                        IFERROR(
                                            IF(
                                                INDEX(
                                                    Insumos!C:C,
                                                    MATCH(
                                                        A1176&amp;B1176,
                                                        Insumos!I:I,
                                                        0)
                                                )="Terceirizados",
                                                INDEX(
                                                    Insumos!F:F,
                                                    MATCH(
                                                        A1176&amp;B1176,
                                                        Insumos!I:I,
                                                        0)
                                                ),
                                                0
                                            ),
                                            "Não encontrado"),
                                        IFERROR(
                                            INDEX(S:S,
                                                MATCH(
                                                    A1176&amp;B1176,AG:AG,
                                                    0)
                                            ),
                                            "Não encontrado")
                                    )</f>
        <v>0</v>
      </c>
      <c r="S1176" s="72">
        <f t="shared" si="644"/>
        <v>0</v>
      </c>
      <c r="T1176" s="72">
        <f>IF(
                        C1176="INSUMO",
                                        IFERROR(
                                            IF(
                                                INDEX(
                                                    Insumos!C:C,
                                                    MATCH(
                                                        A1176&amp;B1176,
                                                        Insumos!I:I,
                                                        0)
                                                )="Comissionamento",
                                                INDEX(
                                                    Insumos!F:F,
                                                    MATCH(
                                                        A1176&amp;B1176,
                                                        Insumos!I:I,
                                                        0)
                                                ),
                                                0
                                            ),
                                            "Não encontrado"),
                                        IFERROR(
                                            INDEX(U:U,
                                                MATCH(
                                                    A1176&amp;B1176,AG:AG,
                                                    0)
                                            ),
                                            "Não encontrado")
                                    )</f>
        <v>0</v>
      </c>
      <c r="U1176" s="72">
        <f t="shared" si="645"/>
        <v>0</v>
      </c>
      <c r="V1176" s="72">
        <f>IF(
                        C1176="INSUMO",
                                        IFERROR(
                                            IF(
                                                INDEX(
                                                    Insumos!C:C,
                                                    MATCH(
                                                        A1176&amp;B1176,
                                                        Insumos!I:I,
                                                        0)
                                                )="Verba",
                                                INDEX(
                                                    Insumos!F:F,
                                                    MATCH(
                                                        A1176&amp;B1176,
                                                        Insumos!I:I,
                                                        0)
                                                ),
                                                0
                                            ),
                                            "Não encontrado"),
                                        IFERROR(
                                            INDEX(W:W,
                                                MATCH(
                                                    A1176&amp;B1176,AG:AG,
                                                    0)
                                            ),
                                            "Não encontrado")
                                    )</f>
        <v>0</v>
      </c>
      <c r="W1176" s="72">
        <f t="shared" si="646"/>
        <v>0</v>
      </c>
      <c r="X1176" s="72">
        <f>IF(
                        C1176="INSUMO",
                                        IFERROR(
                                            IF(
                                                INDEX(
                                                    Insumos!C:C,
                                                    MATCH(
                                                        A1176&amp;B1176,
                                                        Insumos!I:I,
                                                        0)
                                                )="Outro",
                                                INDEX(
                                                    Insumos!F:F,
                                                    MATCH(
                                                        A1176&amp;B1176,
                                                        Insumos!I:I,
                                                        0)
                                                ),
                                                0
                                            ),
                                            "Não encontrado"),
                                        IFERROR(
                                            INDEX(Y:Y,
                                                MATCH(
                                                    A1176&amp;B1176,AG:AG,
                                                    0)
                                            ),
                                            "Não encontrado")
                                    )</f>
        <v>0</v>
      </c>
      <c r="Y1176" s="72">
        <f t="shared" si="647"/>
        <v>0</v>
      </c>
      <c r="Z1176" s="72">
        <f>IF(
                            C1176="INSUMO",
                            IFERROR(
                                INDEX(
                                    Insumos!F:F,
                                    MATCH(
                                        A1176&amp;B1176,
                                        Insumos!I:I,
                                        0)
                                ),
                                "Não encontrado"),
                            IFERROR(
                                INDEX(AA:AA,
                                    MATCH(
                                        A1176&amp;B1176,AG:AG,
                                        0)
                                ),
                                "Não encontrado")
                        )</f>
        <v>15.13</v>
      </c>
      <c r="AA1176" s="72">
        <f t="shared" si="648"/>
        <v>0.34799000000000002</v>
      </c>
      <c r="AB1176" s="73"/>
      <c r="AC1176" s="73"/>
      <c r="AD1176" s="70" t="s">
        <v>39</v>
      </c>
      <c r="AE1176" s="74"/>
      <c r="AF1176" s="74"/>
    </row>
    <row r="1177" spans="1:33" x14ac:dyDescent="0.25">
      <c r="A1177" s="138" t="s">
        <v>123</v>
      </c>
      <c r="B1177" s="60" t="s">
        <v>38</v>
      </c>
      <c r="C1177" s="61" t="s">
        <v>45</v>
      </c>
      <c r="D1177" s="62" t="s">
        <v>40</v>
      </c>
      <c r="E1177" s="62" t="s">
        <v>124</v>
      </c>
      <c r="F1177" s="63" t="s">
        <v>102</v>
      </c>
      <c r="G1177" s="63">
        <v>1.31</v>
      </c>
      <c r="H1177" s="64">
        <f>IF(
                        C1177="INSUMO",
                                        IFERROR(
                                            IF(
                                                INDEX(
                                                    Insumos!C:C,
                                                    MATCH(
                                                        A1177&amp;B1177,
                                                        Insumos!I:I,
                                                        0)
                                                )="Material",
                                                INDEX(
                                                    Insumos!F:F,
                                                    MATCH(
                                                        A1177&amp;B1177,
                                                        Insumos!I:I,
                                                        0)
                                                ),
                                                0
                                            ),
                                            "Não encontrado"),
                                        IFERROR(
                                            INDEX(I:I,
                                                MATCH(
                                                    A1177&amp;B1177,AG:AG,
                                                    0)
                                            ),
                                            "Não encontrado")
                                    )</f>
        <v>7.02</v>
      </c>
      <c r="I1177" s="64">
        <f t="shared" si="639"/>
        <v>9.1961999999999993</v>
      </c>
      <c r="J1177" s="64">
        <f t="shared" si="640"/>
        <v>0</v>
      </c>
      <c r="K1177" s="64">
        <f t="shared" si="640"/>
        <v>0</v>
      </c>
      <c r="L1177" s="64">
        <f>IF(
                        C1177="INSUMO",
                                        IFERROR(
                                            IF(
                                                INDEX(
                                                    Insumos!C:C,
                                                    MATCH(
                                                        A1177&amp;B1177,
                                                        Insumos!I:I,
                                                        0)
                                                )="Mao_obra",
                                                INDEX(
                                                    Insumos!F:F,
                                                    MATCH(
                                                        A1177&amp;B1177,
                                                        Insumos!I:I,
                                                        0)
                                                ),
                                                0
                                            ),
                                            "Não encontrado"),
                                        IFERROR(
                                            INDEX(M:M,
                                                MATCH(
                                                    A1177&amp;B1177,AG:AG,
                                                    0)
                                            ),
                                            "Não encontrado")
                                    )</f>
        <v>0</v>
      </c>
      <c r="M1177" s="64">
        <f t="shared" si="641"/>
        <v>0</v>
      </c>
      <c r="N1177" s="64">
        <f>IF(
                        C1177="INSUMO",
                                        IFERROR(
                                            IF(
                                                INDEX(
                                                    Insumos!C:C,
                                                    MATCH(
                                                        A1177&amp;B1177,
                                                        Insumos!I:I,
                                                        0)
                                                )="Equipamento",
                                                INDEX(
                                                    Insumos!F:F,
                                                    MATCH(
                                                        A1177&amp;B1177,
                                                        Insumos!I:I,
                                                        0)
                                                ),
                                                0
                                            ),
                                            "Não encontrado"),
                                        IFERROR(
                                            INDEX(O:O,
                                                MATCH(
                                                    A1177&amp;B1177,AG:AG,
                                                    0)
                                            ),
                                            "Não encontrado")
                                    )</f>
        <v>0</v>
      </c>
      <c r="O1177" s="64">
        <f t="shared" si="642"/>
        <v>0</v>
      </c>
      <c r="P1177" s="64">
        <f>IF(
                        C1177="INSUMO",
                                        IFERROR(
                                            IF(
                                                INDEX(
                                                    Insumos!C:C,
                                                    MATCH(
                                                        A1177&amp;B1177,
                                                        Insumos!I:I,
                                                        0)
                                                )="Transporte",
                                                INDEX(
                                                    Insumos!F:F,
                                                    MATCH(
                                                        A1177&amp;B1177,
                                                        Insumos!I:I,
                                                        0)
                                                ),
                                                0
                                            ),
                                            "Não encontrado"),
                                        IFERROR(
                                            INDEX(Q:Q,
                                                MATCH(
                                                    A1177&amp;B1177,AG:AG,
                                                    0)
                                            ),
                                            "Não encontrado")
                                    )</f>
        <v>0</v>
      </c>
      <c r="Q1177" s="64">
        <f t="shared" si="643"/>
        <v>0</v>
      </c>
      <c r="R1177" s="64">
        <f>IF(
                        C1177="INSUMO",
                                        IFERROR(
                                            IF(
                                                INDEX(
                                                    Insumos!C:C,
                                                    MATCH(
                                                        A1177&amp;B1177,
                                                        Insumos!I:I,
                                                        0)
                                                )="Terceirizados",
                                                INDEX(
                                                    Insumos!F:F,
                                                    MATCH(
                                                        A1177&amp;B1177,
                                                        Insumos!I:I,
                                                        0)
                                                ),
                                                0
                                            ),
                                            "Não encontrado"),
                                        IFERROR(
                                            INDEX(S:S,
                                                MATCH(
                                                    A1177&amp;B1177,AG:AG,
                                                    0)
                                            ),
                                            "Não encontrado")
                                    )</f>
        <v>0</v>
      </c>
      <c r="S1177" s="64">
        <f t="shared" si="644"/>
        <v>0</v>
      </c>
      <c r="T1177" s="64">
        <f>IF(
                        C1177="INSUMO",
                                        IFERROR(
                                            IF(
                                                INDEX(
                                                    Insumos!C:C,
                                                    MATCH(
                                                        A1177&amp;B1177,
                                                        Insumos!I:I,
                                                        0)
                                                )="Comissionamento",
                                                INDEX(
                                                    Insumos!F:F,
                                                    MATCH(
                                                        A1177&amp;B1177,
                                                        Insumos!I:I,
                                                        0)
                                                ),
                                                0
                                            ),
                                            "Não encontrado"),
                                        IFERROR(
                                            INDEX(U:U,
                                                MATCH(
                                                    A1177&amp;B1177,AG:AG,
                                                    0)
                                            ),
                                            "Não encontrado")
                                    )</f>
        <v>0</v>
      </c>
      <c r="U1177" s="64">
        <f t="shared" si="645"/>
        <v>0</v>
      </c>
      <c r="V1177" s="64">
        <f>IF(
                        C1177="INSUMO",
                                        IFERROR(
                                            IF(
                                                INDEX(
                                                    Insumos!C:C,
                                                    MATCH(
                                                        A1177&amp;B1177,
                                                        Insumos!I:I,
                                                        0)
                                                )="Verba",
                                                INDEX(
                                                    Insumos!F:F,
                                                    MATCH(
                                                        A1177&amp;B1177,
                                                        Insumos!I:I,
                                                        0)
                                                ),
                                                0
                                            ),
                                            "Não encontrado"),
                                        IFERROR(
                                            INDEX(W:W,
                                                MATCH(
                                                    A1177&amp;B1177,AG:AG,
                                                    0)
                                            ),
                                            "Não encontrado")
                                    )</f>
        <v>0</v>
      </c>
      <c r="W1177" s="64">
        <f t="shared" si="646"/>
        <v>0</v>
      </c>
      <c r="X1177" s="64">
        <f>IF(
                        C1177="INSUMO",
                                        IFERROR(
                                            IF(
                                                INDEX(
                                                    Insumos!C:C,
                                                    MATCH(
                                                        A1177&amp;B1177,
                                                        Insumos!I:I,
                                                        0)
                                                )="Outro",
                                                INDEX(
                                                    Insumos!F:F,
                                                    MATCH(
                                                        A1177&amp;B1177,
                                                        Insumos!I:I,
                                                        0)
                                                ),
                                                0
                                            ),
                                            "Não encontrado"),
                                        IFERROR(
                                            INDEX(Y:Y,
                                                MATCH(
                                                    A1177&amp;B1177,AG:AG,
                                                    0)
                                            ),
                                            "Não encontrado")
                                    )</f>
        <v>0</v>
      </c>
      <c r="Y1177" s="64">
        <f t="shared" si="647"/>
        <v>0</v>
      </c>
      <c r="Z1177" s="64">
        <f>IF(
                            C1177="INSUMO",
                            IFERROR(
                                INDEX(
                                    Insumos!F:F,
                                    MATCH(
                                        A1177&amp;B1177,
                                        Insumos!I:I,
                                        0)
                                ),
                                "Não encontrado"),
                            IFERROR(
                                INDEX(AA:AA,
                                    MATCH(
                                        A1177&amp;B1177,AG:AG,
                                        0)
                                ),
                                "Não encontrado")
                        )</f>
        <v>7.02</v>
      </c>
      <c r="AA1177" s="64">
        <f t="shared" si="648"/>
        <v>9.1961999999999993</v>
      </c>
      <c r="AB1177" s="65"/>
      <c r="AC1177" s="65"/>
      <c r="AD1177" s="62" t="s">
        <v>39</v>
      </c>
      <c r="AE1177" s="66"/>
      <c r="AF1177" s="66"/>
    </row>
    <row r="1178" spans="1:33" x14ac:dyDescent="0.25">
      <c r="A1178" s="136" t="s">
        <v>342</v>
      </c>
      <c r="B1178" s="51" t="s">
        <v>38</v>
      </c>
      <c r="C1178" s="52" t="s">
        <v>39</v>
      </c>
      <c r="D1178" s="53" t="s">
        <v>40</v>
      </c>
      <c r="E1178" s="53" t="s">
        <v>343</v>
      </c>
      <c r="F1178" s="54" t="s">
        <v>83</v>
      </c>
      <c r="G1178" s="55"/>
      <c r="H1178" s="56"/>
      <c r="I1178" s="56">
        <f>SUM(I1179:I1183)</f>
        <v>216.65100000000001</v>
      </c>
      <c r="J1178" s="56"/>
      <c r="K1178" s="56">
        <f>SUM(K1179:K1183)</f>
        <v>0.75992330459520008</v>
      </c>
      <c r="L1178" s="56"/>
      <c r="M1178" s="56">
        <f>SUM(M1179:M1183)</f>
        <v>0.67724276940000006</v>
      </c>
      <c r="N1178" s="56"/>
      <c r="O1178" s="56">
        <f>SUM(O1179:O1183)</f>
        <v>1.5425351952000001E-3</v>
      </c>
      <c r="P1178" s="56"/>
      <c r="Q1178" s="56">
        <f>SUM(Q1179:Q1183)</f>
        <v>0</v>
      </c>
      <c r="R1178" s="56"/>
      <c r="S1178" s="56">
        <f>SUM(S1179:S1183)</f>
        <v>0</v>
      </c>
      <c r="T1178" s="56"/>
      <c r="U1178" s="56">
        <f>SUM(U1179:U1183)</f>
        <v>0</v>
      </c>
      <c r="V1178" s="56"/>
      <c r="W1178" s="56">
        <f>SUM(W1179:W1183)</f>
        <v>0</v>
      </c>
      <c r="X1178" s="56"/>
      <c r="Y1178" s="56">
        <f>SUM(Y1179:Y1183)</f>
        <v>8.1138000000000002E-2</v>
      </c>
      <c r="Z1178" s="56"/>
      <c r="AA1178" s="56">
        <f>SUM(AA1179:AA1183)</f>
        <v>217.4109233045952</v>
      </c>
      <c r="AB1178" s="57" t="s">
        <v>39</v>
      </c>
      <c r="AC1178" s="57"/>
      <c r="AD1178" s="53" t="s">
        <v>39</v>
      </c>
      <c r="AE1178" s="58" t="s">
        <v>39</v>
      </c>
      <c r="AF1178" s="58" t="s">
        <v>339</v>
      </c>
      <c r="AG1178" t="str">
        <f>A1178&amp;B1178&amp;C1178</f>
        <v>92271SINAPI</v>
      </c>
    </row>
    <row r="1179" spans="1:33" x14ac:dyDescent="0.25">
      <c r="A1179" s="137" t="s">
        <v>109</v>
      </c>
      <c r="B1179" s="68" t="s">
        <v>38</v>
      </c>
      <c r="C1179" s="69" t="s">
        <v>86</v>
      </c>
      <c r="D1179" s="70" t="s">
        <v>40</v>
      </c>
      <c r="E1179" s="70" t="s">
        <v>110</v>
      </c>
      <c r="F1179" s="71" t="s">
        <v>111</v>
      </c>
      <c r="G1179" s="71">
        <v>1.04E-2</v>
      </c>
      <c r="H1179" s="72">
        <f>IF(
                        C1179="INSUMO",
                                        IFERROR(
                                            IF(
                                                INDEX(
                                                    Insumos!C:C,
                                                    MATCH(
                                                        A1179&amp;B1179,
                                                        Insumos!I:I,
                                                        0)
                                                )="Material",
                                                INDEX(
                                                    Insumos!F:F,
                                                    MATCH(
                                                        A1179&amp;B1179,
                                                        Insumos!I:I,
                                                        0)
                                                ),
                                                0
                                            ),
                                            "Não encontrado"),
                                        IFERROR(
                                            INDEX(I:I,
                                                MATCH(
                                                    A1179&amp;B1179,AG:AG,
                                                    0)
                                            ),
                                            "Não encontrado")
                                    )</f>
        <v>0</v>
      </c>
      <c r="I1179" s="72">
        <f>H1179*G1179/1</f>
        <v>0</v>
      </c>
      <c r="J1179" s="72">
        <f t="shared" ref="J1179:K1183" si="649">T1179 + N1179 + L1179 + X1179 + R1179 + P1179 + V1179</f>
        <v>40.621443828000004</v>
      </c>
      <c r="K1179" s="72">
        <f t="shared" si="649"/>
        <v>0.42246301581119999</v>
      </c>
      <c r="L1179" s="72">
        <f>IF(
                        C1179="INSUMO",
                                        IFERROR(
                                            IF(
                                                INDEX(
                                                    Insumos!C:C,
                                                    MATCH(
                                                        A1179&amp;B1179,
                                                        Insumos!I:I,
                                                        0)
                                                )="Mao_obra",
                                                INDEX(
                                                    Insumos!F:F,
                                                    MATCH(
                                                        A1179&amp;B1179,
                                                        Insumos!I:I,
                                                        0)
                                                ),
                                                0
                                            ),
                                            "Não encontrado"),
                                        IFERROR(
                                            INDEX(M:M,
                                                MATCH(
                                                    A1179&amp;B1179,AG:AG,
                                                    0)
                                            ),
                                            "Não encontrado")
                                    )</f>
        <v>36.769479000000004</v>
      </c>
      <c r="M1179" s="72">
        <f>L1179*G1179/1</f>
        <v>0.38240258160000001</v>
      </c>
      <c r="N1179" s="72">
        <f>IF(
                        C1179="INSUMO",
                                        IFERROR(
                                            IF(
                                                INDEX(
                                                    Insumos!C:C,
                                                    MATCH(
                                                        A1179&amp;B1179,
                                                        Insumos!I:I,
                                                        0)
                                                )="Equipamento",
                                                INDEX(
                                                    Insumos!F:F,
                                                    MATCH(
                                                        A1179&amp;B1179,
                                                        Insumos!I:I,
                                                        0)
                                                ),
                                                0
                                            ),
                                            "Não encontrado"),
                                        IFERROR(
                                            INDEX(O:O,
                                                MATCH(
                                                    A1179&amp;B1179,AG:AG,
                                                    0)
                                            ),
                                            "Não encontrado")
                                    )</f>
        <v>0.10196482800000001</v>
      </c>
      <c r="O1179" s="72">
        <f>N1179*G1179/1</f>
        <v>1.0604342112000001E-3</v>
      </c>
      <c r="P1179" s="72">
        <f>IF(
                        C1179="INSUMO",
                                        IFERROR(
                                            IF(
                                                INDEX(
                                                    Insumos!C:C,
                                                    MATCH(
                                                        A1179&amp;B1179,
                                                        Insumos!I:I,
                                                        0)
                                                )="Transporte",
                                                INDEX(
                                                    Insumos!F:F,
                                                    MATCH(
                                                        A1179&amp;B1179,
                                                        Insumos!I:I,
                                                        0)
                                                ),
                                                0
                                            ),
                                            "Não encontrado"),
                                        IFERROR(
                                            INDEX(Q:Q,
                                                MATCH(
                                                    A1179&amp;B1179,AG:AG,
                                                    0)
                                            ),
                                            "Não encontrado")
                                    )</f>
        <v>0</v>
      </c>
      <c r="Q1179" s="72">
        <f>P1179*G1179/1</f>
        <v>0</v>
      </c>
      <c r="R1179" s="72">
        <f>IF(
                        C1179="INSUMO",
                                        IFERROR(
                                            IF(
                                                INDEX(
                                                    Insumos!C:C,
                                                    MATCH(
                                                        A1179&amp;B1179,
                                                        Insumos!I:I,
                                                        0)
                                                )="Terceirizados",
                                                INDEX(
                                                    Insumos!F:F,
                                                    MATCH(
                                                        A1179&amp;B1179,
                                                        Insumos!I:I,
                                                        0)
                                                ),
                                                0
                                            ),
                                            "Não encontrado"),
                                        IFERROR(
                                            INDEX(S:S,
                                                MATCH(
                                                    A1179&amp;B1179,AG:AG,
                                                    0)
                                            ),
                                            "Não encontrado")
                                    )</f>
        <v>0</v>
      </c>
      <c r="S1179" s="72">
        <f>R1179*G1179/1</f>
        <v>0</v>
      </c>
      <c r="T1179" s="72">
        <f>IF(
                        C1179="INSUMO",
                                        IFERROR(
                                            IF(
                                                INDEX(
                                                    Insumos!C:C,
                                                    MATCH(
                                                        A1179&amp;B1179,
                                                        Insumos!I:I,
                                                        0)
                                                )="Comissionamento",
                                                INDEX(
                                                    Insumos!F:F,
                                                    MATCH(
                                                        A1179&amp;B1179,
                                                        Insumos!I:I,
                                                        0)
                                                ),
                                                0
                                            ),
                                            "Não encontrado"),
                                        IFERROR(
                                            INDEX(U:U,
                                                MATCH(
                                                    A1179&amp;B1179,AG:AG,
                                                    0)
                                            ),
                                            "Não encontrado")
                                    )</f>
        <v>0</v>
      </c>
      <c r="U1179" s="72">
        <f>T1179*G1179/1</f>
        <v>0</v>
      </c>
      <c r="V1179" s="72">
        <f>IF(
                        C1179="INSUMO",
                                        IFERROR(
                                            IF(
                                                INDEX(
                                                    Insumos!C:C,
                                                    MATCH(
                                                        A1179&amp;B1179,
                                                        Insumos!I:I,
                                                        0)
                                                )="Verba",
                                                INDEX(
                                                    Insumos!F:F,
                                                    MATCH(
                                                        A1179&amp;B1179,
                                                        Insumos!I:I,
                                                        0)
                                                ),
                                                0
                                            ),
                                            "Não encontrado"),
                                        IFERROR(
                                            INDEX(W:W,
                                                MATCH(
                                                    A1179&amp;B1179,AG:AG,
                                                    0)
                                            ),
                                            "Não encontrado")
                                    )</f>
        <v>0</v>
      </c>
      <c r="W1179" s="72">
        <f>V1179*G1179/1</f>
        <v>0</v>
      </c>
      <c r="X1179" s="72">
        <f>IF(
                        C1179="INSUMO",
                                        IFERROR(
                                            IF(
                                                INDEX(
                                                    Insumos!C:C,
                                                    MATCH(
                                                        A1179&amp;B1179,
                                                        Insumos!I:I,
                                                        0)
                                                )="Outro",
                                                INDEX(
                                                    Insumos!F:F,
                                                    MATCH(
                                                        A1179&amp;B1179,
                                                        Insumos!I:I,
                                                        0)
                                                ),
                                                0
                                            ),
                                            "Não encontrado"),
                                        IFERROR(
                                            INDEX(Y:Y,
                                                MATCH(
                                                    A1179&amp;B1179,AG:AG,
                                                    0)
                                            ),
                                            "Não encontrado")
                                    )</f>
        <v>3.7499999999999996</v>
      </c>
      <c r="Y1179" s="72">
        <f>X1179*G1179/1</f>
        <v>3.8999999999999993E-2</v>
      </c>
      <c r="Z1179" s="72">
        <f>IF(
                            C1179="INSUMO",
                            IFERROR(
                                INDEX(
                                    Insumos!F:F,
                                    MATCH(
                                        A1179&amp;B1179,
                                        Insumos!I:I,
                                        0)
                                ),
                                "Não encontrado"),
                            IFERROR(
                                INDEX(AA:AA,
                                    MATCH(
                                        A1179&amp;B1179,AG:AG,
                                        0)
                                ),
                                "Não encontrado")
                        )</f>
        <v>40.621443828000004</v>
      </c>
      <c r="AA1179" s="72">
        <f>G1179*Z1179</f>
        <v>0.42246301581119999</v>
      </c>
      <c r="AB1179" s="73"/>
      <c r="AC1179" s="73"/>
      <c r="AD1179" s="70" t="s">
        <v>39</v>
      </c>
      <c r="AE1179" s="74"/>
      <c r="AF1179" s="74"/>
    </row>
    <row r="1180" spans="1:33" x14ac:dyDescent="0.25">
      <c r="A1180" s="138" t="s">
        <v>112</v>
      </c>
      <c r="B1180" s="60" t="s">
        <v>38</v>
      </c>
      <c r="C1180" s="61" t="s">
        <v>86</v>
      </c>
      <c r="D1180" s="62" t="s">
        <v>40</v>
      </c>
      <c r="E1180" s="62" t="s">
        <v>113</v>
      </c>
      <c r="F1180" s="63" t="s">
        <v>114</v>
      </c>
      <c r="G1180" s="63">
        <v>3.0000000000000001E-3</v>
      </c>
      <c r="H1180" s="64">
        <f>IF(
                        C1180="INSUMO",
                                        IFERROR(
                                            IF(
                                                INDEX(
                                                    Insumos!C:C,
                                                    MATCH(
                                                        A1180&amp;B1180,
                                                        Insumos!I:I,
                                                        0)
                                                )="Material",
                                                INDEX(
                                                    Insumos!F:F,
                                                    MATCH(
                                                        A1180&amp;B1180,
                                                        Insumos!I:I,
                                                        0)
                                                ),
                                                0
                                            ),
                                            "Não encontrado"),
                                        IFERROR(
                                            INDEX(I:I,
                                                MATCH(
                                                    A1180&amp;B1180,AG:AG,
                                                    0)
                                            ),
                                            "Não encontrado")
                                    )</f>
        <v>0</v>
      </c>
      <c r="I1180" s="64">
        <f>H1180*G1180/1</f>
        <v>0</v>
      </c>
      <c r="J1180" s="64">
        <f t="shared" si="649"/>
        <v>41.836179328</v>
      </c>
      <c r="K1180" s="64">
        <f t="shared" si="649"/>
        <v>0.12550853798400002</v>
      </c>
      <c r="L1180" s="64">
        <f>IF(
                        C1180="INSUMO",
                                        IFERROR(
                                            IF(
                                                INDEX(
                                                    Insumos!C:C,
                                                    MATCH(
                                                        A1180&amp;B1180,
                                                        Insumos!I:I,
                                                        0)
                                                )="Mao_obra",
                                                INDEX(
                                                    Insumos!F:F,
                                                    MATCH(
                                                        A1180&amp;B1180,
                                                        Insumos!I:I,
                                                        0)
                                                ),
                                                0
                                            ),
                                            "Não encontrado"),
                                        IFERROR(
                                            INDEX(M:M,
                                                MATCH(
                                                    A1180&amp;B1180,AG:AG,
                                                    0)
                                            ),
                                            "Não encontrado")
                                    )</f>
        <v>36.769479000000004</v>
      </c>
      <c r="M1180" s="64">
        <f>L1180*G1180/1</f>
        <v>0.11030843700000001</v>
      </c>
      <c r="N1180" s="64">
        <f>IF(
                        C1180="INSUMO",
                                        IFERROR(
                                            IF(
                                                INDEX(
                                                    Insumos!C:C,
                                                    MATCH(
                                                        A1180&amp;B1180,
                                                        Insumos!I:I,
                                                        0)
                                                )="Equipamento",
                                                INDEX(
                                                    Insumos!F:F,
                                                    MATCH(
                                                        A1180&amp;B1180,
                                                        Insumos!I:I,
                                                        0)
                                                ),
                                                0
                                            ),
                                            "Não encontrado"),
                                        IFERROR(
                                            INDEX(O:O,
                                                MATCH(
                                                    A1180&amp;B1180,AG:AG,
                                                    0)
                                            ),
                                            "Não encontrado")
                                    )</f>
        <v>0.160700328</v>
      </c>
      <c r="O1180" s="64">
        <f>N1180*G1180/1</f>
        <v>4.8210098400000003E-4</v>
      </c>
      <c r="P1180" s="64">
        <f>IF(
                        C1180="INSUMO",
                                        IFERROR(
                                            IF(
                                                INDEX(
                                                    Insumos!C:C,
                                                    MATCH(
                                                        A1180&amp;B1180,
                                                        Insumos!I:I,
                                                        0)
                                                )="Transporte",
                                                INDEX(
                                                    Insumos!F:F,
                                                    MATCH(
                                                        A1180&amp;B1180,
                                                        Insumos!I:I,
                                                        0)
                                                ),
                                                0
                                            ),
                                            "Não encontrado"),
                                        IFERROR(
                                            INDEX(Q:Q,
                                                MATCH(
                                                    A1180&amp;B1180,AG:AG,
                                                    0)
                                            ),
                                            "Não encontrado")
                                    )</f>
        <v>0</v>
      </c>
      <c r="Q1180" s="64">
        <f>P1180*G1180/1</f>
        <v>0</v>
      </c>
      <c r="R1180" s="64">
        <f>IF(
                        C1180="INSUMO",
                                        IFERROR(
                                            IF(
                                                INDEX(
                                                    Insumos!C:C,
                                                    MATCH(
                                                        A1180&amp;B1180,
                                                        Insumos!I:I,
                                                        0)
                                                )="Terceirizados",
                                                INDEX(
                                                    Insumos!F:F,
                                                    MATCH(
                                                        A1180&amp;B1180,
                                                        Insumos!I:I,
                                                        0)
                                                ),
                                                0
                                            ),
                                            "Não encontrado"),
                                        IFERROR(
                                            INDEX(S:S,
                                                MATCH(
                                                    A1180&amp;B1180,AG:AG,
                                                    0)
                                            ),
                                            "Não encontrado")
                                    )</f>
        <v>0</v>
      </c>
      <c r="S1180" s="64">
        <f>R1180*G1180/1</f>
        <v>0</v>
      </c>
      <c r="T1180" s="64">
        <f>IF(
                        C1180="INSUMO",
                                        IFERROR(
                                            IF(
                                                INDEX(
                                                    Insumos!C:C,
                                                    MATCH(
                                                        A1180&amp;B1180,
                                                        Insumos!I:I,
                                                        0)
                                                )="Comissionamento",
                                                INDEX(
                                                    Insumos!F:F,
                                                    MATCH(
                                                        A1180&amp;B1180,
                                                        Insumos!I:I,
                                                        0)
                                                ),
                                                0
                                            ),
                                            "Não encontrado"),
                                        IFERROR(
                                            INDEX(U:U,
                                                MATCH(
                                                    A1180&amp;B1180,AG:AG,
                                                    0)
                                            ),
                                            "Não encontrado")
                                    )</f>
        <v>0</v>
      </c>
      <c r="U1180" s="64">
        <f>T1180*G1180/1</f>
        <v>0</v>
      </c>
      <c r="V1180" s="64">
        <f>IF(
                        C1180="INSUMO",
                                        IFERROR(
                                            IF(
                                                INDEX(
                                                    Insumos!C:C,
                                                    MATCH(
                                                        A1180&amp;B1180,
                                                        Insumos!I:I,
                                                        0)
                                                )="Verba",
                                                INDEX(
                                                    Insumos!F:F,
                                                    MATCH(
                                                        A1180&amp;B1180,
                                                        Insumos!I:I,
                                                        0)
                                                ),
                                                0
                                            ),
                                            "Não encontrado"),
                                        IFERROR(
                                            INDEX(W:W,
                                                MATCH(
                                                    A1180&amp;B1180,AG:AG,
                                                    0)
                                            ),
                                            "Não encontrado")
                                    )</f>
        <v>0</v>
      </c>
      <c r="W1180" s="64">
        <f>V1180*G1180/1</f>
        <v>0</v>
      </c>
      <c r="X1180" s="64">
        <f>IF(
                        C1180="INSUMO",
                                        IFERROR(
                                            IF(
                                                INDEX(
                                                    Insumos!C:C,
                                                    MATCH(
                                                        A1180&amp;B1180,
                                                        Insumos!I:I,
                                                        0)
                                                )="Outro",
                                                INDEX(
                                                    Insumos!F:F,
                                                    MATCH(
                                                        A1180&amp;B1180,
                                                        Insumos!I:I,
                                                        0)
                                                ),
                                                0
                                            ),
                                            "Não encontrado"),
                                        IFERROR(
                                            INDEX(Y:Y,
                                                MATCH(
                                                    A1180&amp;B1180,AG:AG,
                                                    0)
                                            ),
                                            "Não encontrado")
                                    )</f>
        <v>4.9059999999999997</v>
      </c>
      <c r="Y1180" s="64">
        <f>X1180*G1180/1</f>
        <v>1.4718E-2</v>
      </c>
      <c r="Z1180" s="64">
        <f>IF(
                            C1180="INSUMO",
                            IFERROR(
                                INDEX(
                                    Insumos!F:F,
                                    MATCH(
                                        A1180&amp;B1180,
                                        Insumos!I:I,
                                        0)
                                ),
                                "Não encontrado"),
                            IFERROR(
                                INDEX(AA:AA,
                                    MATCH(
                                        A1180&amp;B1180,AG:AG,
                                        0)
                                ),
                                "Não encontrado")
                        )</f>
        <v>41.836179328000007</v>
      </c>
      <c r="AA1180" s="64">
        <f>G1180*Z1180</f>
        <v>0.12550853798400002</v>
      </c>
      <c r="AB1180" s="65"/>
      <c r="AC1180" s="65"/>
      <c r="AD1180" s="62" t="s">
        <v>39</v>
      </c>
      <c r="AE1180" s="66"/>
      <c r="AF1180" s="66"/>
    </row>
    <row r="1181" spans="1:33" x14ac:dyDescent="0.25">
      <c r="A1181" s="137" t="s">
        <v>91</v>
      </c>
      <c r="B1181" s="68" t="s">
        <v>38</v>
      </c>
      <c r="C1181" s="69" t="s">
        <v>86</v>
      </c>
      <c r="D1181" s="70" t="s">
        <v>40</v>
      </c>
      <c r="E1181" s="70" t="s">
        <v>92</v>
      </c>
      <c r="F1181" s="71" t="s">
        <v>90</v>
      </c>
      <c r="G1181" s="71">
        <v>3.0000000000000001E-3</v>
      </c>
      <c r="H1181" s="72">
        <f>IF(
                        C1181="INSUMO",
                                        IFERROR(
                                            IF(
                                                INDEX(
                                                    Insumos!C:C,
                                                    MATCH(
                                                        A1181&amp;B1181,
                                                        Insumos!I:I,
                                                        0)
                                                )="Material",
                                                INDEX(
                                                    Insumos!F:F,
                                                    MATCH(
                                                        A1181&amp;B1181,
                                                        Insumos!I:I,
                                                        0)
                                                ),
                                                0
                                            ),
                                            "Não encontrado"),
                                        IFERROR(
                                            INDEX(I:I,
                                                MATCH(
                                                    A1181&amp;B1181,AG:AG,
                                                    0)
                                            ),
                                            "Não encontrado")
                                    )</f>
        <v>0</v>
      </c>
      <c r="I1181" s="72">
        <f>H1181*G1181/1</f>
        <v>0</v>
      </c>
      <c r="J1181" s="72">
        <f t="shared" si="649"/>
        <v>40.944978400000004</v>
      </c>
      <c r="K1181" s="72">
        <f t="shared" si="649"/>
        <v>0.12283493520000001</v>
      </c>
      <c r="L1181" s="72">
        <f>IF(
                        C1181="INSUMO",
                                        IFERROR(
                                            IF(
                                                INDEX(
                                                    Insumos!C:C,
                                                    MATCH(
                                                        A1181&amp;B1181,
                                                        Insumos!I:I,
                                                        0)
                                                )="Mao_obra",
                                                INDEX(
                                                    Insumos!F:F,
                                                    MATCH(
                                                        A1181&amp;B1181,
                                                        Insumos!I:I,
                                                        0)
                                                ),
                                                0
                                            ),
                                            "Não encontrado"),
                                        IFERROR(
                                            INDEX(M:M,
                                                MATCH(
                                                    A1181&amp;B1181,AG:AG,
                                                    0)
                                            ),
                                            "Não encontrado")
                                    )</f>
        <v>36.374978400000003</v>
      </c>
      <c r="M1181" s="72">
        <f>L1181*G1181/1</f>
        <v>0.10912493520000001</v>
      </c>
      <c r="N1181" s="72">
        <f>IF(
                        C1181="INSUMO",
                                        IFERROR(
                                            IF(
                                                INDEX(
                                                    Insumos!C:C,
                                                    MATCH(
                                                        A1181&amp;B1181,
                                                        Insumos!I:I,
                                                        0)
                                                )="Equipamento",
                                                INDEX(
                                                    Insumos!F:F,
                                                    MATCH(
                                                        A1181&amp;B1181,
                                                        Insumos!I:I,
                                                        0)
                                                ),
                                                0
                                            ),
                                            "Não encontrado"),
                                        IFERROR(
                                            INDEX(O:O,
                                                MATCH(
                                                    A1181&amp;B1181,AG:AG,
                                                    0)
                                            ),
                                            "Não encontrado")
                                    )</f>
        <v>0</v>
      </c>
      <c r="O1181" s="72">
        <f>N1181*G1181/1</f>
        <v>0</v>
      </c>
      <c r="P1181" s="72">
        <f>IF(
                        C1181="INSUMO",
                                        IFERROR(
                                            IF(
                                                INDEX(
                                                    Insumos!C:C,
                                                    MATCH(
                                                        A1181&amp;B1181,
                                                        Insumos!I:I,
                                                        0)
                                                )="Transporte",
                                                INDEX(
                                                    Insumos!F:F,
                                                    MATCH(
                                                        A1181&amp;B1181,
                                                        Insumos!I:I,
                                                        0)
                                                ),
                                                0
                                            ),
                                            "Não encontrado"),
                                        IFERROR(
                                            INDEX(Q:Q,
                                                MATCH(
                                                    A1181&amp;B1181,AG:AG,
                                                    0)
                                            ),
                                            "Não encontrado")
                                    )</f>
        <v>0</v>
      </c>
      <c r="Q1181" s="72">
        <f>P1181*G1181/1</f>
        <v>0</v>
      </c>
      <c r="R1181" s="72">
        <f>IF(
                        C1181="INSUMO",
                                        IFERROR(
                                            IF(
                                                INDEX(
                                                    Insumos!C:C,
                                                    MATCH(
                                                        A1181&amp;B1181,
                                                        Insumos!I:I,
                                                        0)
                                                )="Terceirizados",
                                                INDEX(
                                                    Insumos!F:F,
                                                    MATCH(
                                                        A1181&amp;B1181,
                                                        Insumos!I:I,
                                                        0)
                                                ),
                                                0
                                            ),
                                            "Não encontrado"),
                                        IFERROR(
                                            INDEX(S:S,
                                                MATCH(
                                                    A1181&amp;B1181,AG:AG,
                                                    0)
                                            ),
                                            "Não encontrado")
                                    )</f>
        <v>0</v>
      </c>
      <c r="S1181" s="72">
        <f>R1181*G1181/1</f>
        <v>0</v>
      </c>
      <c r="T1181" s="72">
        <f>IF(
                        C1181="INSUMO",
                                        IFERROR(
                                            IF(
                                                INDEX(
                                                    Insumos!C:C,
                                                    MATCH(
                                                        A1181&amp;B1181,
                                                        Insumos!I:I,
                                                        0)
                                                )="Comissionamento",
                                                INDEX(
                                                    Insumos!F:F,
                                                    MATCH(
                                                        A1181&amp;B1181,
                                                        Insumos!I:I,
                                                        0)
                                                ),
                                                0
                                            ),
                                            "Não encontrado"),
                                        IFERROR(
                                            INDEX(U:U,
                                                MATCH(
                                                    A1181&amp;B1181,AG:AG,
                                                    0)
                                            ),
                                            "Não encontrado")
                                    )</f>
        <v>0</v>
      </c>
      <c r="U1181" s="72">
        <f>T1181*G1181/1</f>
        <v>0</v>
      </c>
      <c r="V1181" s="72">
        <f>IF(
                        C1181="INSUMO",
                                        IFERROR(
                                            IF(
                                                INDEX(
                                                    Insumos!C:C,
                                                    MATCH(
                                                        A1181&amp;B1181,
                                                        Insumos!I:I,
                                                        0)
                                                )="Verba",
                                                INDEX(
                                                    Insumos!F:F,
                                                    MATCH(
                                                        A1181&amp;B1181,
                                                        Insumos!I:I,
                                                        0)
                                                ),
                                                0
                                            ),
                                            "Não encontrado"),
                                        IFERROR(
                                            INDEX(W:W,
                                                MATCH(
                                                    A1181&amp;B1181,AG:AG,
                                                    0)
                                            ),
                                            "Não encontrado")
                                    )</f>
        <v>0</v>
      </c>
      <c r="W1181" s="72">
        <f>V1181*G1181/1</f>
        <v>0</v>
      </c>
      <c r="X1181" s="72">
        <f>IF(
                        C1181="INSUMO",
                                        IFERROR(
                                            IF(
                                                INDEX(
                                                    Insumos!C:C,
                                                    MATCH(
                                                        A1181&amp;B1181,
                                                        Insumos!I:I,
                                                        0)
                                                )="Outro",
                                                INDEX(
                                                    Insumos!F:F,
                                                    MATCH(
                                                        A1181&amp;B1181,
                                                        Insumos!I:I,
                                                        0)
                                                ),
                                                0
                                            ),
                                            "Não encontrado"),
                                        IFERROR(
                                            INDEX(Y:Y,
                                                MATCH(
                                                    A1181&amp;B1181,AG:AG,
                                                    0)
                                            ),
                                            "Não encontrado")
                                    )</f>
        <v>4.57</v>
      </c>
      <c r="Y1181" s="72">
        <f>X1181*G1181/1</f>
        <v>1.3710000000000002E-2</v>
      </c>
      <c r="Z1181" s="72">
        <f>IF(
                            C1181="INSUMO",
                            IFERROR(
                                INDEX(
                                    Insumos!F:F,
                                    MATCH(
                                        A1181&amp;B1181,
                                        Insumos!I:I,
                                        0)
                                ),
                                "Não encontrado"),
                            IFERROR(
                                INDEX(AA:AA,
                                    MATCH(
                                        A1181&amp;B1181,AG:AG,
                                        0)
                                ),
                                "Não encontrado")
                        )</f>
        <v>40.944978399999997</v>
      </c>
      <c r="AA1181" s="72">
        <f>G1181*Z1181</f>
        <v>0.12283493519999999</v>
      </c>
      <c r="AB1181" s="73"/>
      <c r="AC1181" s="73"/>
      <c r="AD1181" s="70" t="s">
        <v>39</v>
      </c>
      <c r="AE1181" s="74"/>
      <c r="AF1181" s="74"/>
    </row>
    <row r="1182" spans="1:33" x14ac:dyDescent="0.25">
      <c r="A1182" s="138" t="s">
        <v>115</v>
      </c>
      <c r="B1182" s="60" t="s">
        <v>38</v>
      </c>
      <c r="C1182" s="61" t="s">
        <v>86</v>
      </c>
      <c r="D1182" s="62" t="s">
        <v>40</v>
      </c>
      <c r="E1182" s="62" t="s">
        <v>116</v>
      </c>
      <c r="F1182" s="63" t="s">
        <v>90</v>
      </c>
      <c r="G1182" s="63">
        <v>3.0000000000000001E-3</v>
      </c>
      <c r="H1182" s="64">
        <f>IF(
                        C1182="INSUMO",
                                        IFERROR(
                                            IF(
                                                INDEX(
                                                    Insumos!C:C,
                                                    MATCH(
                                                        A1182&amp;B1182,
                                                        Insumos!I:I,
                                                        0)
                                                )="Material",
                                                INDEX(
                                                    Insumos!F:F,
                                                    MATCH(
                                                        A1182&amp;B1182,
                                                        Insumos!I:I,
                                                        0)
                                                ),
                                                0
                                            ),
                                            "Não encontrado"),
                                        IFERROR(
                                            INDEX(I:I,
                                                MATCH(
                                                    A1182&amp;B1182,AG:AG,
                                                    0)
                                            ),
                                            "Não encontrado")
                                    )</f>
        <v>0</v>
      </c>
      <c r="I1182" s="64">
        <f>H1182*G1182/1</f>
        <v>0</v>
      </c>
      <c r="J1182" s="64">
        <f t="shared" si="649"/>
        <v>29.705605200000001</v>
      </c>
      <c r="K1182" s="64">
        <f t="shared" si="649"/>
        <v>8.911681560000001E-2</v>
      </c>
      <c r="L1182" s="64">
        <f>IF(
                        C1182="INSUMO",
                                        IFERROR(
                                            IF(
                                                INDEX(
                                                    Insumos!C:C,
                                                    MATCH(
                                                        A1182&amp;B1182,
                                                        Insumos!I:I,
                                                        0)
                                                )="Mao_obra",
                                                INDEX(
                                                    Insumos!F:F,
                                                    MATCH(
                                                        A1182&amp;B1182,
                                                        Insumos!I:I,
                                                        0)
                                                ),
                                                0
                                            ),
                                            "Não encontrado"),
                                        IFERROR(
                                            INDEX(M:M,
                                                MATCH(
                                                    A1182&amp;B1182,AG:AG,
                                                    0)
                                            ),
                                            "Não encontrado")
                                    )</f>
        <v>25.135605200000001</v>
      </c>
      <c r="M1182" s="64">
        <f>L1182*G1182/1</f>
        <v>7.540681560000001E-2</v>
      </c>
      <c r="N1182" s="64">
        <f>IF(
                        C1182="INSUMO",
                                        IFERROR(
                                            IF(
                                                INDEX(
                                                    Insumos!C:C,
                                                    MATCH(
                                                        A1182&amp;B1182,
                                                        Insumos!I:I,
                                                        0)
                                                )="Equipamento",
                                                INDEX(
                                                    Insumos!F:F,
                                                    MATCH(
                                                        A1182&amp;B1182,
                                                        Insumos!I:I,
                                                        0)
                                                ),
                                                0
                                            ),
                                            "Não encontrado"),
                                        IFERROR(
                                            INDEX(O:O,
                                                MATCH(
                                                    A1182&amp;B1182,AG:AG,
                                                    0)
                                            ),
                                            "Não encontrado")
                                    )</f>
        <v>0</v>
      </c>
      <c r="O1182" s="64">
        <f>N1182*G1182/1</f>
        <v>0</v>
      </c>
      <c r="P1182" s="64">
        <f>IF(
                        C1182="INSUMO",
                                        IFERROR(
                                            IF(
                                                INDEX(
                                                    Insumos!C:C,
                                                    MATCH(
                                                        A1182&amp;B1182,
                                                        Insumos!I:I,
                                                        0)
                                                )="Transporte",
                                                INDEX(
                                                    Insumos!F:F,
                                                    MATCH(
                                                        A1182&amp;B1182,
                                                        Insumos!I:I,
                                                        0)
                                                ),
                                                0
                                            ),
                                            "Não encontrado"),
                                        IFERROR(
                                            INDEX(Q:Q,
                                                MATCH(
                                                    A1182&amp;B1182,AG:AG,
                                                    0)
                                            ),
                                            "Não encontrado")
                                    )</f>
        <v>0</v>
      </c>
      <c r="Q1182" s="64">
        <f>P1182*G1182/1</f>
        <v>0</v>
      </c>
      <c r="R1182" s="64">
        <f>IF(
                        C1182="INSUMO",
                                        IFERROR(
                                            IF(
                                                INDEX(
                                                    Insumos!C:C,
                                                    MATCH(
                                                        A1182&amp;B1182,
                                                        Insumos!I:I,
                                                        0)
                                                )="Terceirizados",
                                                INDEX(
                                                    Insumos!F:F,
                                                    MATCH(
                                                        A1182&amp;B1182,
                                                        Insumos!I:I,
                                                        0)
                                                ),
                                                0
                                            ),
                                            "Não encontrado"),
                                        IFERROR(
                                            INDEX(S:S,
                                                MATCH(
                                                    A1182&amp;B1182,AG:AG,
                                                    0)
                                            ),
                                            "Não encontrado")
                                    )</f>
        <v>0</v>
      </c>
      <c r="S1182" s="64">
        <f>R1182*G1182/1</f>
        <v>0</v>
      </c>
      <c r="T1182" s="64">
        <f>IF(
                        C1182="INSUMO",
                                        IFERROR(
                                            IF(
                                                INDEX(
                                                    Insumos!C:C,
                                                    MATCH(
                                                        A1182&amp;B1182,
                                                        Insumos!I:I,
                                                        0)
                                                )="Comissionamento",
                                                INDEX(
                                                    Insumos!F:F,
                                                    MATCH(
                                                        A1182&amp;B1182,
                                                        Insumos!I:I,
                                                        0)
                                                ),
                                                0
                                            ),
                                            "Não encontrado"),
                                        IFERROR(
                                            INDEX(U:U,
                                                MATCH(
                                                    A1182&amp;B1182,AG:AG,
                                                    0)
                                            ),
                                            "Não encontrado")
                                    )</f>
        <v>0</v>
      </c>
      <c r="U1182" s="64">
        <f>T1182*G1182/1</f>
        <v>0</v>
      </c>
      <c r="V1182" s="64">
        <f>IF(
                        C1182="INSUMO",
                                        IFERROR(
                                            IF(
                                                INDEX(
                                                    Insumos!C:C,
                                                    MATCH(
                                                        A1182&amp;B1182,
                                                        Insumos!I:I,
                                                        0)
                                                )="Verba",
                                                INDEX(
                                                    Insumos!F:F,
                                                    MATCH(
                                                        A1182&amp;B1182,
                                                        Insumos!I:I,
                                                        0)
                                                ),
                                                0
                                            ),
                                            "Não encontrado"),
                                        IFERROR(
                                            INDEX(W:W,
                                                MATCH(
                                                    A1182&amp;B1182,AG:AG,
                                                    0)
                                            ),
                                            "Não encontrado")
                                    )</f>
        <v>0</v>
      </c>
      <c r="W1182" s="64">
        <f>V1182*G1182/1</f>
        <v>0</v>
      </c>
      <c r="X1182" s="64">
        <f>IF(
                        C1182="INSUMO",
                                        IFERROR(
                                            IF(
                                                INDEX(
                                                    Insumos!C:C,
                                                    MATCH(
                                                        A1182&amp;B1182,
                                                        Insumos!I:I,
                                                        0)
                                                )="Outro",
                                                INDEX(
                                                    Insumos!F:F,
                                                    MATCH(
                                                        A1182&amp;B1182,
                                                        Insumos!I:I,
                                                        0)
                                                ),
                                                0
                                            ),
                                            "Não encontrado"),
                                        IFERROR(
                                            INDEX(Y:Y,
                                                MATCH(
                                                    A1182&amp;B1182,AG:AG,
                                                    0)
                                            ),
                                            "Não encontrado")
                                    )</f>
        <v>4.57</v>
      </c>
      <c r="Y1182" s="64">
        <f>X1182*G1182/1</f>
        <v>1.3710000000000002E-2</v>
      </c>
      <c r="Z1182" s="64">
        <f>IF(
                            C1182="INSUMO",
                            IFERROR(
                                INDEX(
                                    Insumos!F:F,
                                    MATCH(
                                        A1182&amp;B1182,
                                        Insumos!I:I,
                                        0)
                                ),
                                "Não encontrado"),
                            IFERROR(
                                INDEX(AA:AA,
                                    MATCH(
                                        A1182&amp;B1182,AG:AG,
                                        0)
                                ),
                                "Não encontrado")
                        )</f>
        <v>29.705605200000001</v>
      </c>
      <c r="AA1182" s="64">
        <f>G1182*Z1182</f>
        <v>8.911681560000001E-2</v>
      </c>
      <c r="AB1182" s="65"/>
      <c r="AC1182" s="65"/>
      <c r="AD1182" s="62" t="s">
        <v>39</v>
      </c>
      <c r="AE1182" s="66"/>
      <c r="AF1182" s="66"/>
    </row>
    <row r="1183" spans="1:33" x14ac:dyDescent="0.25">
      <c r="A1183" s="137" t="s">
        <v>1064</v>
      </c>
      <c r="B1183" s="68" t="s">
        <v>38</v>
      </c>
      <c r="C1183" s="69" t="s">
        <v>45</v>
      </c>
      <c r="D1183" s="70" t="s">
        <v>40</v>
      </c>
      <c r="E1183" s="70" t="s">
        <v>1065</v>
      </c>
      <c r="F1183" s="71" t="s">
        <v>102</v>
      </c>
      <c r="G1183" s="71">
        <v>3.855</v>
      </c>
      <c r="H1183" s="72">
        <f>IF(
                        C1183="INSUMO",
                                        IFERROR(
                                            IF(
                                                INDEX(
                                                    Insumos!C:C,
                                                    MATCH(
                                                        A1183&amp;B1183,
                                                        Insumos!I:I,
                                                        0)
                                                )="Material",
                                                INDEX(
                                                    Insumos!F:F,
                                                    MATCH(
                                                        A1183&amp;B1183,
                                                        Insumos!I:I,
                                                        0)
                                                ),
                                                0
                                            ),
                                            "Não encontrado"),
                                        IFERROR(
                                            INDEX(I:I,
                                                MATCH(
                                                    A1183&amp;B1183,AG:AG,
                                                    0)
                                            ),
                                            "Não encontrado")
                                    )</f>
        <v>56.2</v>
      </c>
      <c r="I1183" s="72">
        <f>H1183*G1183/1</f>
        <v>216.65100000000001</v>
      </c>
      <c r="J1183" s="72">
        <f t="shared" si="649"/>
        <v>0</v>
      </c>
      <c r="K1183" s="72">
        <f t="shared" si="649"/>
        <v>0</v>
      </c>
      <c r="L1183" s="72">
        <f>IF(
                        C1183="INSUMO",
                                        IFERROR(
                                            IF(
                                                INDEX(
                                                    Insumos!C:C,
                                                    MATCH(
                                                        A1183&amp;B1183,
                                                        Insumos!I:I,
                                                        0)
                                                )="Mao_obra",
                                                INDEX(
                                                    Insumos!F:F,
                                                    MATCH(
                                                        A1183&amp;B1183,
                                                        Insumos!I:I,
                                                        0)
                                                ),
                                                0
                                            ),
                                            "Não encontrado"),
                                        IFERROR(
                                            INDEX(M:M,
                                                MATCH(
                                                    A1183&amp;B1183,AG:AG,
                                                    0)
                                            ),
                                            "Não encontrado")
                                    )</f>
        <v>0</v>
      </c>
      <c r="M1183" s="72">
        <f>L1183*G1183/1</f>
        <v>0</v>
      </c>
      <c r="N1183" s="72">
        <f>IF(
                        C1183="INSUMO",
                                        IFERROR(
                                            IF(
                                                INDEX(
                                                    Insumos!C:C,
                                                    MATCH(
                                                        A1183&amp;B1183,
                                                        Insumos!I:I,
                                                        0)
                                                )="Equipamento",
                                                INDEX(
                                                    Insumos!F:F,
                                                    MATCH(
                                                        A1183&amp;B1183,
                                                        Insumos!I:I,
                                                        0)
                                                ),
                                                0
                                            ),
                                            "Não encontrado"),
                                        IFERROR(
                                            INDEX(O:O,
                                                MATCH(
                                                    A1183&amp;B1183,AG:AG,
                                                    0)
                                            ),
                                            "Não encontrado")
                                    )</f>
        <v>0</v>
      </c>
      <c r="O1183" s="72">
        <f>N1183*G1183/1</f>
        <v>0</v>
      </c>
      <c r="P1183" s="72">
        <f>IF(
                        C1183="INSUMO",
                                        IFERROR(
                                            IF(
                                                INDEX(
                                                    Insumos!C:C,
                                                    MATCH(
                                                        A1183&amp;B1183,
                                                        Insumos!I:I,
                                                        0)
                                                )="Transporte",
                                                INDEX(
                                                    Insumos!F:F,
                                                    MATCH(
                                                        A1183&amp;B1183,
                                                        Insumos!I:I,
                                                        0)
                                                ),
                                                0
                                            ),
                                            "Não encontrado"),
                                        IFERROR(
                                            INDEX(Q:Q,
                                                MATCH(
                                                    A1183&amp;B1183,AG:AG,
                                                    0)
                                            ),
                                            "Não encontrado")
                                    )</f>
        <v>0</v>
      </c>
      <c r="Q1183" s="72">
        <f>P1183*G1183/1</f>
        <v>0</v>
      </c>
      <c r="R1183" s="72">
        <f>IF(
                        C1183="INSUMO",
                                        IFERROR(
                                            IF(
                                                INDEX(
                                                    Insumos!C:C,
                                                    MATCH(
                                                        A1183&amp;B1183,
                                                        Insumos!I:I,
                                                        0)
                                                )="Terceirizados",
                                                INDEX(
                                                    Insumos!F:F,
                                                    MATCH(
                                                        A1183&amp;B1183,
                                                        Insumos!I:I,
                                                        0)
                                                ),
                                                0
                                            ),
                                            "Não encontrado"),
                                        IFERROR(
                                            INDEX(S:S,
                                                MATCH(
                                                    A1183&amp;B1183,AG:AG,
                                                    0)
                                            ),
                                            "Não encontrado")
                                    )</f>
        <v>0</v>
      </c>
      <c r="S1183" s="72">
        <f>R1183*G1183/1</f>
        <v>0</v>
      </c>
      <c r="T1183" s="72">
        <f>IF(
                        C1183="INSUMO",
                                        IFERROR(
                                            IF(
                                                INDEX(
                                                    Insumos!C:C,
                                                    MATCH(
                                                        A1183&amp;B1183,
                                                        Insumos!I:I,
                                                        0)
                                                )="Comissionamento",
                                                INDEX(
                                                    Insumos!F:F,
                                                    MATCH(
                                                        A1183&amp;B1183,
                                                        Insumos!I:I,
                                                        0)
                                                ),
                                                0
                                            ),
                                            "Não encontrado"),
                                        IFERROR(
                                            INDEX(U:U,
                                                MATCH(
                                                    A1183&amp;B1183,AG:AG,
                                                    0)
                                            ),
                                            "Não encontrado")
                                    )</f>
        <v>0</v>
      </c>
      <c r="U1183" s="72">
        <f>T1183*G1183/1</f>
        <v>0</v>
      </c>
      <c r="V1183" s="72">
        <f>IF(
                        C1183="INSUMO",
                                        IFERROR(
                                            IF(
                                                INDEX(
                                                    Insumos!C:C,
                                                    MATCH(
                                                        A1183&amp;B1183,
                                                        Insumos!I:I,
                                                        0)
                                                )="Verba",
                                                INDEX(
                                                    Insumos!F:F,
                                                    MATCH(
                                                        A1183&amp;B1183,
                                                        Insumos!I:I,
                                                        0)
                                                ),
                                                0
                                            ),
                                            "Não encontrado"),
                                        IFERROR(
                                            INDEX(W:W,
                                                MATCH(
                                                    A1183&amp;B1183,AG:AG,
                                                    0)
                                            ),
                                            "Não encontrado")
                                    )</f>
        <v>0</v>
      </c>
      <c r="W1183" s="72">
        <f>V1183*G1183/1</f>
        <v>0</v>
      </c>
      <c r="X1183" s="72">
        <f>IF(
                        C1183="INSUMO",
                                        IFERROR(
                                            IF(
                                                INDEX(
                                                    Insumos!C:C,
                                                    MATCH(
                                                        A1183&amp;B1183,
                                                        Insumos!I:I,
                                                        0)
                                                )="Outro",
                                                INDEX(
                                                    Insumos!F:F,
                                                    MATCH(
                                                        A1183&amp;B1183,
                                                        Insumos!I:I,
                                                        0)
                                                ),
                                                0
                                            ),
                                            "Não encontrado"),
                                        IFERROR(
                                            INDEX(Y:Y,
                                                MATCH(
                                                    A1183&amp;B1183,AG:AG,
                                                    0)
                                            ),
                                            "Não encontrado")
                                    )</f>
        <v>0</v>
      </c>
      <c r="Y1183" s="72">
        <f>X1183*G1183/1</f>
        <v>0</v>
      </c>
      <c r="Z1183" s="72">
        <f>IF(
                            C1183="INSUMO",
                            IFERROR(
                                INDEX(
                                    Insumos!F:F,
                                    MATCH(
                                        A1183&amp;B1183,
                                        Insumos!I:I,
                                        0)
                                ),
                                "Não encontrado"),
                            IFERROR(
                                INDEX(AA:AA,
                                    MATCH(
                                        A1183&amp;B1183,AG:AG,
                                        0)
                                ),
                                "Não encontrado")
                        )</f>
        <v>56.2</v>
      </c>
      <c r="AA1183" s="72">
        <f>G1183*Z1183</f>
        <v>216.65100000000001</v>
      </c>
      <c r="AB1183" s="73"/>
      <c r="AC1183" s="73"/>
      <c r="AD1183" s="70" t="s">
        <v>39</v>
      </c>
      <c r="AE1183" s="74"/>
      <c r="AF1183" s="74"/>
    </row>
    <row r="1184" spans="1:33" x14ac:dyDescent="0.25">
      <c r="A1184" s="136" t="s">
        <v>369</v>
      </c>
      <c r="B1184" s="51" t="s">
        <v>38</v>
      </c>
      <c r="C1184" s="52" t="s">
        <v>39</v>
      </c>
      <c r="D1184" s="53" t="s">
        <v>40</v>
      </c>
      <c r="E1184" s="53" t="s">
        <v>370</v>
      </c>
      <c r="F1184" s="54" t="s">
        <v>108</v>
      </c>
      <c r="G1184" s="55"/>
      <c r="H1184" s="56"/>
      <c r="I1184" s="56">
        <f>SUM(I1185:I1187)</f>
        <v>592.12519999999995</v>
      </c>
      <c r="J1184" s="56"/>
      <c r="K1184" s="56">
        <f>SUM(K1185:K1187)</f>
        <v>240.38095840000005</v>
      </c>
      <c r="L1184" s="56"/>
      <c r="M1184" s="56">
        <f>SUM(M1185:M1187)</f>
        <v>197.78805840000004</v>
      </c>
      <c r="N1184" s="56"/>
      <c r="O1184" s="56">
        <f>SUM(O1185:O1187)</f>
        <v>0</v>
      </c>
      <c r="P1184" s="56"/>
      <c r="Q1184" s="56">
        <f>SUM(Q1185:Q1187)</f>
        <v>0</v>
      </c>
      <c r="R1184" s="56"/>
      <c r="S1184" s="56">
        <f>SUM(S1185:S1187)</f>
        <v>0</v>
      </c>
      <c r="T1184" s="56"/>
      <c r="U1184" s="56">
        <f>SUM(U1185:U1187)</f>
        <v>0</v>
      </c>
      <c r="V1184" s="56"/>
      <c r="W1184" s="56">
        <f>SUM(W1185:W1187)</f>
        <v>0</v>
      </c>
      <c r="X1184" s="56"/>
      <c r="Y1184" s="56">
        <f>SUM(Y1185:Y1187)</f>
        <v>42.5929</v>
      </c>
      <c r="Z1184" s="56"/>
      <c r="AA1184" s="56">
        <f>SUM(AA1185:AA1187)</f>
        <v>832.5061584</v>
      </c>
      <c r="AB1184" s="57" t="s">
        <v>39</v>
      </c>
      <c r="AC1184" s="57"/>
      <c r="AD1184" s="53" t="s">
        <v>39</v>
      </c>
      <c r="AE1184" s="58" t="s">
        <v>39</v>
      </c>
      <c r="AF1184" s="58" t="s">
        <v>1066</v>
      </c>
      <c r="AG1184" t="str">
        <f>A1184&amp;B1184&amp;C1184</f>
        <v>88629SINAPI</v>
      </c>
    </row>
    <row r="1185" spans="1:33" x14ac:dyDescent="0.25">
      <c r="A1185" s="137" t="s">
        <v>88</v>
      </c>
      <c r="B1185" s="68" t="s">
        <v>38</v>
      </c>
      <c r="C1185" s="69" t="s">
        <v>86</v>
      </c>
      <c r="D1185" s="70" t="s">
        <v>40</v>
      </c>
      <c r="E1185" s="70" t="s">
        <v>89</v>
      </c>
      <c r="F1185" s="71" t="s">
        <v>90</v>
      </c>
      <c r="G1185" s="71">
        <v>8.57</v>
      </c>
      <c r="H1185" s="72">
        <f>IF(
                        C1185="INSUMO",
                                        IFERROR(
                                            IF(
                                                INDEX(
                                                    Insumos!C:C,
                                                    MATCH(
                                                        A1185&amp;B1185,
                                                        Insumos!I:I,
                                                        0)
                                                )="Material",
                                                INDEX(
                                                    Insumos!F:F,
                                                    MATCH(
                                                        A1185&amp;B1185,
                                                        Insumos!I:I,
                                                        0)
                                                ),
                                                0
                                            ),
                                            "Não encontrado"),
                                        IFERROR(
                                            INDEX(I:I,
                                                MATCH(
                                                    A1185&amp;B1185,AG:AG,
                                                    0)
                                            ),
                                            "Não encontrado")
                                    )</f>
        <v>0</v>
      </c>
      <c r="I1185" s="72">
        <f>H1185*G1185/1</f>
        <v>0</v>
      </c>
      <c r="J1185" s="72">
        <f t="shared" ref="J1185:K1187" si="650">T1185 + N1185 + L1185 + X1185 + R1185 + P1185 + V1185</f>
        <v>28.049120000000002</v>
      </c>
      <c r="K1185" s="72">
        <f t="shared" si="650"/>
        <v>240.38095840000005</v>
      </c>
      <c r="L1185" s="72">
        <f>IF(
                        C1185="INSUMO",
                                        IFERROR(
                                            IF(
                                                INDEX(
                                                    Insumos!C:C,
                                                    MATCH(
                                                        A1185&amp;B1185,
                                                        Insumos!I:I,
                                                        0)
                                                )="Mao_obra",
                                                INDEX(
                                                    Insumos!F:F,
                                                    MATCH(
                                                        A1185&amp;B1185,
                                                        Insumos!I:I,
                                                        0)
                                                ),
                                                0
                                            ),
                                            "Não encontrado"),
                                        IFERROR(
                                            INDEX(M:M,
                                                MATCH(
                                                    A1185&amp;B1185,AG:AG,
                                                    0)
                                            ),
                                            "Não encontrado")
                                    )</f>
        <v>23.079120000000003</v>
      </c>
      <c r="M1185" s="72">
        <f>L1185*G1185/1</f>
        <v>197.78805840000004</v>
      </c>
      <c r="N1185" s="72">
        <f>IF(
                        C1185="INSUMO",
                                        IFERROR(
                                            IF(
                                                INDEX(
                                                    Insumos!C:C,
                                                    MATCH(
                                                        A1185&amp;B1185,
                                                        Insumos!I:I,
                                                        0)
                                                )="Equipamento",
                                                INDEX(
                                                    Insumos!F:F,
                                                    MATCH(
                                                        A1185&amp;B1185,
                                                        Insumos!I:I,
                                                        0)
                                                ),
                                                0
                                            ),
                                            "Não encontrado"),
                                        IFERROR(
                                            INDEX(O:O,
                                                MATCH(
                                                    A1185&amp;B1185,AG:AG,
                                                    0)
                                            ),
                                            "Não encontrado")
                                    )</f>
        <v>0</v>
      </c>
      <c r="O1185" s="72">
        <f>N1185*G1185/1</f>
        <v>0</v>
      </c>
      <c r="P1185" s="72">
        <f>IF(
                        C1185="INSUMO",
                                        IFERROR(
                                            IF(
                                                INDEX(
                                                    Insumos!C:C,
                                                    MATCH(
                                                        A1185&amp;B1185,
                                                        Insumos!I:I,
                                                        0)
                                                )="Transporte",
                                                INDEX(
                                                    Insumos!F:F,
                                                    MATCH(
                                                        A1185&amp;B1185,
                                                        Insumos!I:I,
                                                        0)
                                                ),
                                                0
                                            ),
                                            "Não encontrado"),
                                        IFERROR(
                                            INDEX(Q:Q,
                                                MATCH(
                                                    A1185&amp;B1185,AG:AG,
                                                    0)
                                            ),
                                            "Não encontrado")
                                    )</f>
        <v>0</v>
      </c>
      <c r="Q1185" s="72">
        <f>P1185*G1185/1</f>
        <v>0</v>
      </c>
      <c r="R1185" s="72">
        <f>IF(
                        C1185="INSUMO",
                                        IFERROR(
                                            IF(
                                                INDEX(
                                                    Insumos!C:C,
                                                    MATCH(
                                                        A1185&amp;B1185,
                                                        Insumos!I:I,
                                                        0)
                                                )="Terceirizados",
                                                INDEX(
                                                    Insumos!F:F,
                                                    MATCH(
                                                        A1185&amp;B1185,
                                                        Insumos!I:I,
                                                        0)
                                                ),
                                                0
                                            ),
                                            "Não encontrado"),
                                        IFERROR(
                                            INDEX(S:S,
                                                MATCH(
                                                    A1185&amp;B1185,AG:AG,
                                                    0)
                                            ),
                                            "Não encontrado")
                                    )</f>
        <v>0</v>
      </c>
      <c r="S1185" s="72">
        <f>R1185*G1185/1</f>
        <v>0</v>
      </c>
      <c r="T1185" s="72">
        <f>IF(
                        C1185="INSUMO",
                                        IFERROR(
                                            IF(
                                                INDEX(
                                                    Insumos!C:C,
                                                    MATCH(
                                                        A1185&amp;B1185,
                                                        Insumos!I:I,
                                                        0)
                                                )="Comissionamento",
                                                INDEX(
                                                    Insumos!F:F,
                                                    MATCH(
                                                        A1185&amp;B1185,
                                                        Insumos!I:I,
                                                        0)
                                                ),
                                                0
                                            ),
                                            "Não encontrado"),
                                        IFERROR(
                                            INDEX(U:U,
                                                MATCH(
                                                    A1185&amp;B1185,AG:AG,
                                                    0)
                                            ),
                                            "Não encontrado")
                                    )</f>
        <v>0</v>
      </c>
      <c r="U1185" s="72">
        <f>T1185*G1185/1</f>
        <v>0</v>
      </c>
      <c r="V1185" s="72">
        <f>IF(
                        C1185="INSUMO",
                                        IFERROR(
                                            IF(
                                                INDEX(
                                                    Insumos!C:C,
                                                    MATCH(
                                                        A1185&amp;B1185,
                                                        Insumos!I:I,
                                                        0)
                                                )="Verba",
                                                INDEX(
                                                    Insumos!F:F,
                                                    MATCH(
                                                        A1185&amp;B1185,
                                                        Insumos!I:I,
                                                        0)
                                                ),
                                                0
                                            ),
                                            "Não encontrado"),
                                        IFERROR(
                                            INDEX(W:W,
                                                MATCH(
                                                    A1185&amp;B1185,AG:AG,
                                                    0)
                                            ),
                                            "Não encontrado")
                                    )</f>
        <v>0</v>
      </c>
      <c r="W1185" s="72">
        <f>V1185*G1185/1</f>
        <v>0</v>
      </c>
      <c r="X1185" s="72">
        <f>IF(
                        C1185="INSUMO",
                                        IFERROR(
                                            IF(
                                                INDEX(
                                                    Insumos!C:C,
                                                    MATCH(
                                                        A1185&amp;B1185,
                                                        Insumos!I:I,
                                                        0)
                                                )="Outro",
                                                INDEX(
                                                    Insumos!F:F,
                                                    MATCH(
                                                        A1185&amp;B1185,
                                                        Insumos!I:I,
                                                        0)
                                                ),
                                                0
                                            ),
                                            "Não encontrado"),
                                        IFERROR(
                                            INDEX(Y:Y,
                                                MATCH(
                                                    A1185&amp;B1185,AG:AG,
                                                    0)
                                            ),
                                            "Não encontrado")
                                    )</f>
        <v>4.97</v>
      </c>
      <c r="Y1185" s="72">
        <f>X1185*G1185/1</f>
        <v>42.5929</v>
      </c>
      <c r="Z1185" s="72">
        <f>IF(
                            C1185="INSUMO",
                            IFERROR(
                                INDEX(
                                    Insumos!F:F,
                                    MATCH(
                                        A1185&amp;B1185,
                                        Insumos!I:I,
                                        0)
                                ),
                                "Não encontrado"),
                            IFERROR(
                                INDEX(AA:AA,
                                    MATCH(
                                        A1185&amp;B1185,AG:AG,
                                        0)
                                ),
                                "Não encontrado")
                        )</f>
        <v>28.049120000000002</v>
      </c>
      <c r="AA1185" s="72">
        <f>G1185*Z1185</f>
        <v>240.38095840000003</v>
      </c>
      <c r="AB1185" s="73"/>
      <c r="AC1185" s="73"/>
      <c r="AD1185" s="70" t="s">
        <v>39</v>
      </c>
      <c r="AE1185" s="74"/>
      <c r="AF1185" s="74"/>
    </row>
    <row r="1186" spans="1:33" x14ac:dyDescent="0.25">
      <c r="A1186" s="138" t="s">
        <v>240</v>
      </c>
      <c r="B1186" s="60" t="s">
        <v>38</v>
      </c>
      <c r="C1186" s="61" t="s">
        <v>45</v>
      </c>
      <c r="D1186" s="62" t="s">
        <v>40</v>
      </c>
      <c r="E1186" s="62" t="s">
        <v>241</v>
      </c>
      <c r="F1186" s="63" t="s">
        <v>95</v>
      </c>
      <c r="G1186" s="63">
        <v>482.96</v>
      </c>
      <c r="H1186" s="64">
        <f>IF(
                        C1186="INSUMO",
                                        IFERROR(
                                            IF(
                                                INDEX(
                                                    Insumos!C:C,
                                                    MATCH(
                                                        A1186&amp;B1186,
                                                        Insumos!I:I,
                                                        0)
                                                )="Material",
                                                INDEX(
                                                    Insumos!F:F,
                                                    MATCH(
                                                        A1186&amp;B1186,
                                                        Insumos!I:I,
                                                        0)
                                                ),
                                                0
                                            ),
                                            "Não encontrado"),
                                        IFERROR(
                                            INDEX(I:I,
                                                MATCH(
                                                    A1186&amp;B1186,AG:AG,
                                                    0)
                                            ),
                                            "Não encontrado")
                                    )</f>
        <v>0.9</v>
      </c>
      <c r="I1186" s="64">
        <f>H1186*G1186/1</f>
        <v>434.66399999999999</v>
      </c>
      <c r="J1186" s="64">
        <f t="shared" si="650"/>
        <v>0</v>
      </c>
      <c r="K1186" s="64">
        <f t="shared" si="650"/>
        <v>0</v>
      </c>
      <c r="L1186" s="64">
        <f>IF(
                        C1186="INSUMO",
                                        IFERROR(
                                            IF(
                                                INDEX(
                                                    Insumos!C:C,
                                                    MATCH(
                                                        A1186&amp;B1186,
                                                        Insumos!I:I,
                                                        0)
                                                )="Mao_obra",
                                                INDEX(
                                                    Insumos!F:F,
                                                    MATCH(
                                                        A1186&amp;B1186,
                                                        Insumos!I:I,
                                                        0)
                                                ),
                                                0
                                            ),
                                            "Não encontrado"),
                                        IFERROR(
                                            INDEX(M:M,
                                                MATCH(
                                                    A1186&amp;B1186,AG:AG,
                                                    0)
                                            ),
                                            "Não encontrado")
                                    )</f>
        <v>0</v>
      </c>
      <c r="M1186" s="64">
        <f>L1186*G1186/1</f>
        <v>0</v>
      </c>
      <c r="N1186" s="64">
        <f>IF(
                        C1186="INSUMO",
                                        IFERROR(
                                            IF(
                                                INDEX(
                                                    Insumos!C:C,
                                                    MATCH(
                                                        A1186&amp;B1186,
                                                        Insumos!I:I,
                                                        0)
                                                )="Equipamento",
                                                INDEX(
                                                    Insumos!F:F,
                                                    MATCH(
                                                        A1186&amp;B1186,
                                                        Insumos!I:I,
                                                        0)
                                                ),
                                                0
                                            ),
                                            "Não encontrado"),
                                        IFERROR(
                                            INDEX(O:O,
                                                MATCH(
                                                    A1186&amp;B1186,AG:AG,
                                                    0)
                                            ),
                                            "Não encontrado")
                                    )</f>
        <v>0</v>
      </c>
      <c r="O1186" s="64">
        <f>N1186*G1186/1</f>
        <v>0</v>
      </c>
      <c r="P1186" s="64">
        <f>IF(
                        C1186="INSUMO",
                                        IFERROR(
                                            IF(
                                                INDEX(
                                                    Insumos!C:C,
                                                    MATCH(
                                                        A1186&amp;B1186,
                                                        Insumos!I:I,
                                                        0)
                                                )="Transporte",
                                                INDEX(
                                                    Insumos!F:F,
                                                    MATCH(
                                                        A1186&amp;B1186,
                                                        Insumos!I:I,
                                                        0)
                                                ),
                                                0
                                            ),
                                            "Não encontrado"),
                                        IFERROR(
                                            INDEX(Q:Q,
                                                MATCH(
                                                    A1186&amp;B1186,AG:AG,
                                                    0)
                                            ),
                                            "Não encontrado")
                                    )</f>
        <v>0</v>
      </c>
      <c r="Q1186" s="64">
        <f>P1186*G1186/1</f>
        <v>0</v>
      </c>
      <c r="R1186" s="64">
        <f>IF(
                        C1186="INSUMO",
                                        IFERROR(
                                            IF(
                                                INDEX(
                                                    Insumos!C:C,
                                                    MATCH(
                                                        A1186&amp;B1186,
                                                        Insumos!I:I,
                                                        0)
                                                )="Terceirizados",
                                                INDEX(
                                                    Insumos!F:F,
                                                    MATCH(
                                                        A1186&amp;B1186,
                                                        Insumos!I:I,
                                                        0)
                                                ),
                                                0
                                            ),
                                            "Não encontrado"),
                                        IFERROR(
                                            INDEX(S:S,
                                                MATCH(
                                                    A1186&amp;B1186,AG:AG,
                                                    0)
                                            ),
                                            "Não encontrado")
                                    )</f>
        <v>0</v>
      </c>
      <c r="S1186" s="64">
        <f>R1186*G1186/1</f>
        <v>0</v>
      </c>
      <c r="T1186" s="64">
        <f>IF(
                        C1186="INSUMO",
                                        IFERROR(
                                            IF(
                                                INDEX(
                                                    Insumos!C:C,
                                                    MATCH(
                                                        A1186&amp;B1186,
                                                        Insumos!I:I,
                                                        0)
                                                )="Comissionamento",
                                                INDEX(
                                                    Insumos!F:F,
                                                    MATCH(
                                                        A1186&amp;B1186,
                                                        Insumos!I:I,
                                                        0)
                                                ),
                                                0
                                            ),
                                            "Não encontrado"),
                                        IFERROR(
                                            INDEX(U:U,
                                                MATCH(
                                                    A1186&amp;B1186,AG:AG,
                                                    0)
                                            ),
                                            "Não encontrado")
                                    )</f>
        <v>0</v>
      </c>
      <c r="U1186" s="64">
        <f>T1186*G1186/1</f>
        <v>0</v>
      </c>
      <c r="V1186" s="64">
        <f>IF(
                        C1186="INSUMO",
                                        IFERROR(
                                            IF(
                                                INDEX(
                                                    Insumos!C:C,
                                                    MATCH(
                                                        A1186&amp;B1186,
                                                        Insumos!I:I,
                                                        0)
                                                )="Verba",
                                                INDEX(
                                                    Insumos!F:F,
                                                    MATCH(
                                                        A1186&amp;B1186,
                                                        Insumos!I:I,
                                                        0)
                                                ),
                                                0
                                            ),
                                            "Não encontrado"),
                                        IFERROR(
                                            INDEX(W:W,
                                                MATCH(
                                                    A1186&amp;B1186,AG:AG,
                                                    0)
                                            ),
                                            "Não encontrado")
                                    )</f>
        <v>0</v>
      </c>
      <c r="W1186" s="64">
        <f>V1186*G1186/1</f>
        <v>0</v>
      </c>
      <c r="X1186" s="64">
        <f>IF(
                        C1186="INSUMO",
                                        IFERROR(
                                            IF(
                                                INDEX(
                                                    Insumos!C:C,
                                                    MATCH(
                                                        A1186&amp;B1186,
                                                        Insumos!I:I,
                                                        0)
                                                )="Outro",
                                                INDEX(
                                                    Insumos!F:F,
                                                    MATCH(
                                                        A1186&amp;B1186,
                                                        Insumos!I:I,
                                                        0)
                                                ),
                                                0
                                            ),
                                            "Não encontrado"),
                                        IFERROR(
                                            INDEX(Y:Y,
                                                MATCH(
                                                    A1186&amp;B1186,AG:AG,
                                                    0)
                                            ),
                                            "Não encontrado")
                                    )</f>
        <v>0</v>
      </c>
      <c r="Y1186" s="64">
        <f>X1186*G1186/1</f>
        <v>0</v>
      </c>
      <c r="Z1186" s="64">
        <f>IF(
                            C1186="INSUMO",
                            IFERROR(
                                INDEX(
                                    Insumos!F:F,
                                    MATCH(
                                        A1186&amp;B1186,
                                        Insumos!I:I,
                                        0)
                                ),
                                "Não encontrado"),
                            IFERROR(
                                INDEX(AA:AA,
                                    MATCH(
                                        A1186&amp;B1186,AG:AG,
                                        0)
                                ),
                                "Não encontrado")
                        )</f>
        <v>0.9</v>
      </c>
      <c r="AA1186" s="64">
        <f>G1186*Z1186</f>
        <v>434.66399999999999</v>
      </c>
      <c r="AB1186" s="65"/>
      <c r="AC1186" s="65"/>
      <c r="AD1186" s="62" t="s">
        <v>39</v>
      </c>
      <c r="AE1186" s="66"/>
      <c r="AF1186" s="66"/>
    </row>
    <row r="1187" spans="1:33" x14ac:dyDescent="0.25">
      <c r="A1187" s="137" t="s">
        <v>238</v>
      </c>
      <c r="B1187" s="68" t="s">
        <v>38</v>
      </c>
      <c r="C1187" s="69" t="s">
        <v>45</v>
      </c>
      <c r="D1187" s="70" t="s">
        <v>40</v>
      </c>
      <c r="E1187" s="70" t="s">
        <v>239</v>
      </c>
      <c r="F1187" s="71" t="s">
        <v>108</v>
      </c>
      <c r="G1187" s="71">
        <v>1.07</v>
      </c>
      <c r="H1187" s="72">
        <f>IF(
                        C1187="INSUMO",
                                        IFERROR(
                                            IF(
                                                INDEX(
                                                    Insumos!C:C,
                                                    MATCH(
                                                        A1187&amp;B1187,
                                                        Insumos!I:I,
                                                        0)
                                                )="Material",
                                                INDEX(
                                                    Insumos!F:F,
                                                    MATCH(
                                                        A1187&amp;B1187,
                                                        Insumos!I:I,
                                                        0)
                                                ),
                                                0
                                            ),
                                            "Não encontrado"),
                                        IFERROR(
                                            INDEX(I:I,
                                                MATCH(
                                                    A1187&amp;B1187,AG:AG,
                                                    0)
                                            ),
                                            "Não encontrado")
                                    )</f>
        <v>147.16</v>
      </c>
      <c r="I1187" s="72">
        <f>H1187*G1187/1</f>
        <v>157.46120000000002</v>
      </c>
      <c r="J1187" s="72">
        <f t="shared" si="650"/>
        <v>0</v>
      </c>
      <c r="K1187" s="72">
        <f t="shared" si="650"/>
        <v>0</v>
      </c>
      <c r="L1187" s="72">
        <f>IF(
                        C1187="INSUMO",
                                        IFERROR(
                                            IF(
                                                INDEX(
                                                    Insumos!C:C,
                                                    MATCH(
                                                        A1187&amp;B1187,
                                                        Insumos!I:I,
                                                        0)
                                                )="Mao_obra",
                                                INDEX(
                                                    Insumos!F:F,
                                                    MATCH(
                                                        A1187&amp;B1187,
                                                        Insumos!I:I,
                                                        0)
                                                ),
                                                0
                                            ),
                                            "Não encontrado"),
                                        IFERROR(
                                            INDEX(M:M,
                                                MATCH(
                                                    A1187&amp;B1187,AG:AG,
                                                    0)
                                            ),
                                            "Não encontrado")
                                    )</f>
        <v>0</v>
      </c>
      <c r="M1187" s="72">
        <f>L1187*G1187/1</f>
        <v>0</v>
      </c>
      <c r="N1187" s="72">
        <f>IF(
                        C1187="INSUMO",
                                        IFERROR(
                                            IF(
                                                INDEX(
                                                    Insumos!C:C,
                                                    MATCH(
                                                        A1187&amp;B1187,
                                                        Insumos!I:I,
                                                        0)
                                                )="Equipamento",
                                                INDEX(
                                                    Insumos!F:F,
                                                    MATCH(
                                                        A1187&amp;B1187,
                                                        Insumos!I:I,
                                                        0)
                                                ),
                                                0
                                            ),
                                            "Não encontrado"),
                                        IFERROR(
                                            INDEX(O:O,
                                                MATCH(
                                                    A1187&amp;B1187,AG:AG,
                                                    0)
                                            ),
                                            "Não encontrado")
                                    )</f>
        <v>0</v>
      </c>
      <c r="O1187" s="72">
        <f>N1187*G1187/1</f>
        <v>0</v>
      </c>
      <c r="P1187" s="72">
        <f>IF(
                        C1187="INSUMO",
                                        IFERROR(
                                            IF(
                                                INDEX(
                                                    Insumos!C:C,
                                                    MATCH(
                                                        A1187&amp;B1187,
                                                        Insumos!I:I,
                                                        0)
                                                )="Transporte",
                                                INDEX(
                                                    Insumos!F:F,
                                                    MATCH(
                                                        A1187&amp;B1187,
                                                        Insumos!I:I,
                                                        0)
                                                ),
                                                0
                                            ),
                                            "Não encontrado"),
                                        IFERROR(
                                            INDEX(Q:Q,
                                                MATCH(
                                                    A1187&amp;B1187,AG:AG,
                                                    0)
                                            ),
                                            "Não encontrado")
                                    )</f>
        <v>0</v>
      </c>
      <c r="Q1187" s="72">
        <f>P1187*G1187/1</f>
        <v>0</v>
      </c>
      <c r="R1187" s="72">
        <f>IF(
                        C1187="INSUMO",
                                        IFERROR(
                                            IF(
                                                INDEX(
                                                    Insumos!C:C,
                                                    MATCH(
                                                        A1187&amp;B1187,
                                                        Insumos!I:I,
                                                        0)
                                                )="Terceirizados",
                                                INDEX(
                                                    Insumos!F:F,
                                                    MATCH(
                                                        A1187&amp;B1187,
                                                        Insumos!I:I,
                                                        0)
                                                ),
                                                0
                                            ),
                                            "Não encontrado"),
                                        IFERROR(
                                            INDEX(S:S,
                                                MATCH(
                                                    A1187&amp;B1187,AG:AG,
                                                    0)
                                            ),
                                            "Não encontrado")
                                    )</f>
        <v>0</v>
      </c>
      <c r="S1187" s="72">
        <f>R1187*G1187/1</f>
        <v>0</v>
      </c>
      <c r="T1187" s="72">
        <f>IF(
                        C1187="INSUMO",
                                        IFERROR(
                                            IF(
                                                INDEX(
                                                    Insumos!C:C,
                                                    MATCH(
                                                        A1187&amp;B1187,
                                                        Insumos!I:I,
                                                        0)
                                                )="Comissionamento",
                                                INDEX(
                                                    Insumos!F:F,
                                                    MATCH(
                                                        A1187&amp;B1187,
                                                        Insumos!I:I,
                                                        0)
                                                ),
                                                0
                                            ),
                                            "Não encontrado"),
                                        IFERROR(
                                            INDEX(U:U,
                                                MATCH(
                                                    A1187&amp;B1187,AG:AG,
                                                    0)
                                            ),
                                            "Não encontrado")
                                    )</f>
        <v>0</v>
      </c>
      <c r="U1187" s="72">
        <f>T1187*G1187/1</f>
        <v>0</v>
      </c>
      <c r="V1187" s="72">
        <f>IF(
                        C1187="INSUMO",
                                        IFERROR(
                                            IF(
                                                INDEX(
                                                    Insumos!C:C,
                                                    MATCH(
                                                        A1187&amp;B1187,
                                                        Insumos!I:I,
                                                        0)
                                                )="Verba",
                                                INDEX(
                                                    Insumos!F:F,
                                                    MATCH(
                                                        A1187&amp;B1187,
                                                        Insumos!I:I,
                                                        0)
                                                ),
                                                0
                                            ),
                                            "Não encontrado"),
                                        IFERROR(
                                            INDEX(W:W,
                                                MATCH(
                                                    A1187&amp;B1187,AG:AG,
                                                    0)
                                            ),
                                            "Não encontrado")
                                    )</f>
        <v>0</v>
      </c>
      <c r="W1187" s="72">
        <f>V1187*G1187/1</f>
        <v>0</v>
      </c>
      <c r="X1187" s="72">
        <f>IF(
                        C1187="INSUMO",
                                        IFERROR(
                                            IF(
                                                INDEX(
                                                    Insumos!C:C,
                                                    MATCH(
                                                        A1187&amp;B1187,
                                                        Insumos!I:I,
                                                        0)
                                                )="Outro",
                                                INDEX(
                                                    Insumos!F:F,
                                                    MATCH(
                                                        A1187&amp;B1187,
                                                        Insumos!I:I,
                                                        0)
                                                ),
                                                0
                                            ),
                                            "Não encontrado"),
                                        IFERROR(
                                            INDEX(Y:Y,
                                                MATCH(
                                                    A1187&amp;B1187,AG:AG,
                                                    0)
                                            ),
                                            "Não encontrado")
                                    )</f>
        <v>0</v>
      </c>
      <c r="Y1187" s="72">
        <f>X1187*G1187/1</f>
        <v>0</v>
      </c>
      <c r="Z1187" s="72">
        <f>IF(
                            C1187="INSUMO",
                            IFERROR(
                                INDEX(
                                    Insumos!F:F,
                                    MATCH(
                                        A1187&amp;B1187,
                                        Insumos!I:I,
                                        0)
                                ),
                                "Não encontrado"),
                            IFERROR(
                                INDEX(AA:AA,
                                    MATCH(
                                        A1187&amp;B1187,AG:AG,
                                        0)
                                ),
                                "Não encontrado")
                        )</f>
        <v>147.16</v>
      </c>
      <c r="AA1187" s="72">
        <f>G1187*Z1187</f>
        <v>157.46120000000002</v>
      </c>
      <c r="AB1187" s="73"/>
      <c r="AC1187" s="73"/>
      <c r="AD1187" s="70" t="s">
        <v>39</v>
      </c>
      <c r="AE1187" s="74"/>
      <c r="AF1187" s="74"/>
    </row>
    <row r="1188" spans="1:33" x14ac:dyDescent="0.25">
      <c r="A1188" s="136" t="s">
        <v>376</v>
      </c>
      <c r="B1188" s="51" t="s">
        <v>38</v>
      </c>
      <c r="C1188" s="52" t="s">
        <v>39</v>
      </c>
      <c r="D1188" s="53" t="s">
        <v>40</v>
      </c>
      <c r="E1188" s="53" t="s">
        <v>377</v>
      </c>
      <c r="F1188" s="54" t="s">
        <v>90</v>
      </c>
      <c r="G1188" s="55"/>
      <c r="H1188" s="56"/>
      <c r="I1188" s="56">
        <f>SUM(I1189:I1196)</f>
        <v>0</v>
      </c>
      <c r="J1188" s="56"/>
      <c r="K1188" s="56">
        <f>SUM(K1189:K1196)</f>
        <v>38.106879999999997</v>
      </c>
      <c r="L1188" s="56"/>
      <c r="M1188" s="56">
        <f>SUM(M1189:M1196)</f>
        <v>33.086880000000001</v>
      </c>
      <c r="N1188" s="56"/>
      <c r="O1188" s="56">
        <f>SUM(O1189:O1196)</f>
        <v>0</v>
      </c>
      <c r="P1188" s="56"/>
      <c r="Q1188" s="56">
        <f>SUM(Q1189:Q1196)</f>
        <v>0</v>
      </c>
      <c r="R1188" s="56"/>
      <c r="S1188" s="56">
        <f>SUM(S1189:S1196)</f>
        <v>0</v>
      </c>
      <c r="T1188" s="56"/>
      <c r="U1188" s="56">
        <f>SUM(U1189:U1196)</f>
        <v>0</v>
      </c>
      <c r="V1188" s="56"/>
      <c r="W1188" s="56">
        <f>SUM(W1189:W1196)</f>
        <v>0</v>
      </c>
      <c r="X1188" s="56"/>
      <c r="Y1188" s="56">
        <f>SUM(Y1189:Y1196)</f>
        <v>5.0199999999999996</v>
      </c>
      <c r="Z1188" s="56"/>
      <c r="AA1188" s="56">
        <f>SUM(AA1189:AA1196)</f>
        <v>38.106879999999997</v>
      </c>
      <c r="AB1188" s="57" t="s">
        <v>39</v>
      </c>
      <c r="AC1188" s="57"/>
      <c r="AD1188" s="53" t="s">
        <v>39</v>
      </c>
      <c r="AE1188" s="58" t="s">
        <v>39</v>
      </c>
      <c r="AF1188" s="58" t="s">
        <v>43</v>
      </c>
      <c r="AG1188" t="str">
        <f>A1188&amp;B1188&amp;C1188</f>
        <v>88270SINAPI</v>
      </c>
    </row>
    <row r="1189" spans="1:33" x14ac:dyDescent="0.25">
      <c r="A1189" s="137" t="s">
        <v>1067</v>
      </c>
      <c r="B1189" s="68" t="s">
        <v>38</v>
      </c>
      <c r="C1189" s="69" t="s">
        <v>86</v>
      </c>
      <c r="D1189" s="70" t="s">
        <v>40</v>
      </c>
      <c r="E1189" s="70" t="s">
        <v>1068</v>
      </c>
      <c r="F1189" s="71" t="s">
        <v>90</v>
      </c>
      <c r="G1189" s="71">
        <v>1</v>
      </c>
      <c r="H1189" s="72">
        <f>IF(
                        C1189="INSUMO",
                                        IFERROR(
                                            IF(
                                                INDEX(
                                                    Insumos!C:C,
                                                    MATCH(
                                                        A1189&amp;B1189,
                                                        Insumos!I:I,
                                                        0)
                                                )="Material",
                                                INDEX(
                                                    Insumos!F:F,
                                                    MATCH(
                                                        A1189&amp;B1189,
                                                        Insumos!I:I,
                                                        0)
                                                ),
                                                0
                                            ),
                                            "Não encontrado"),
                                        IFERROR(
                                            INDEX(I:I,
                                                MATCH(
                                                    A1189&amp;B1189,AG:AG,
                                                    0)
                                            ),
                                            "Não encontrado")
                                    )</f>
        <v>0</v>
      </c>
      <c r="I1189" s="72">
        <f t="shared" ref="I1189:I1196" si="651">H1189*G1189/1</f>
        <v>0</v>
      </c>
      <c r="J1189" s="72">
        <f t="shared" ref="J1189:K1196" si="652">T1189 + N1189 + L1189 + X1189 + R1189 + P1189 + V1189</f>
        <v>0.68687999999999994</v>
      </c>
      <c r="K1189" s="72">
        <f t="shared" si="652"/>
        <v>0.68687999999999994</v>
      </c>
      <c r="L1189" s="72">
        <f>IF(
                        C1189="INSUMO",
                                        IFERROR(
                                            IF(
                                                INDEX(
                                                    Insumos!C:C,
                                                    MATCH(
                                                        A1189&amp;B1189,
                                                        Insumos!I:I,
                                                        0)
                                                )="Mao_obra",
                                                INDEX(
                                                    Insumos!F:F,
                                                    MATCH(
                                                        A1189&amp;B1189,
                                                        Insumos!I:I,
                                                        0)
                                                ),
                                                0
                                            ),
                                            "Não encontrado"),
                                        IFERROR(
                                            INDEX(M:M,
                                                MATCH(
                                                    A1189&amp;B1189,AG:AG,
                                                    0)
                                            ),
                                            "Não encontrado")
                                    )</f>
        <v>0.68687999999999994</v>
      </c>
      <c r="M1189" s="72">
        <f t="shared" ref="M1189:M1196" si="653">L1189*G1189/1</f>
        <v>0.68687999999999994</v>
      </c>
      <c r="N1189" s="72">
        <f>IF(
                        C1189="INSUMO",
                                        IFERROR(
                                            IF(
                                                INDEX(
                                                    Insumos!C:C,
                                                    MATCH(
                                                        A1189&amp;B1189,
                                                        Insumos!I:I,
                                                        0)
                                                )="Equipamento",
                                                INDEX(
                                                    Insumos!F:F,
                                                    MATCH(
                                                        A1189&amp;B1189,
                                                        Insumos!I:I,
                                                        0)
                                                ),
                                                0
                                            ),
                                            "Não encontrado"),
                                        IFERROR(
                                            INDEX(O:O,
                                                MATCH(
                                                    A1189&amp;B1189,AG:AG,
                                                    0)
                                            ),
                                            "Não encontrado")
                                    )</f>
        <v>0</v>
      </c>
      <c r="O1189" s="72">
        <f t="shared" ref="O1189:O1196" si="654">N1189*G1189/1</f>
        <v>0</v>
      </c>
      <c r="P1189" s="72">
        <f>IF(
                        C1189="INSUMO",
                                        IFERROR(
                                            IF(
                                                INDEX(
                                                    Insumos!C:C,
                                                    MATCH(
                                                        A1189&amp;B1189,
                                                        Insumos!I:I,
                                                        0)
                                                )="Transporte",
                                                INDEX(
                                                    Insumos!F:F,
                                                    MATCH(
                                                        A1189&amp;B1189,
                                                        Insumos!I:I,
                                                        0)
                                                ),
                                                0
                                            ),
                                            "Não encontrado"),
                                        IFERROR(
                                            INDEX(Q:Q,
                                                MATCH(
                                                    A1189&amp;B1189,AG:AG,
                                                    0)
                                            ),
                                            "Não encontrado")
                                    )</f>
        <v>0</v>
      </c>
      <c r="Q1189" s="72">
        <f t="shared" ref="Q1189:Q1196" si="655">P1189*G1189/1</f>
        <v>0</v>
      </c>
      <c r="R1189" s="72">
        <f>IF(
                        C1189="INSUMO",
                                        IFERROR(
                                            IF(
                                                INDEX(
                                                    Insumos!C:C,
                                                    MATCH(
                                                        A1189&amp;B1189,
                                                        Insumos!I:I,
                                                        0)
                                                )="Terceirizados",
                                                INDEX(
                                                    Insumos!F:F,
                                                    MATCH(
                                                        A1189&amp;B1189,
                                                        Insumos!I:I,
                                                        0)
                                                ),
                                                0
                                            ),
                                            "Não encontrado"),
                                        IFERROR(
                                            INDEX(S:S,
                                                MATCH(
                                                    A1189&amp;B1189,AG:AG,
                                                    0)
                                            ),
                                            "Não encontrado")
                                    )</f>
        <v>0</v>
      </c>
      <c r="S1189" s="72">
        <f t="shared" ref="S1189:S1196" si="656">R1189*G1189/1</f>
        <v>0</v>
      </c>
      <c r="T1189" s="72">
        <f>IF(
                        C1189="INSUMO",
                                        IFERROR(
                                            IF(
                                                INDEX(
                                                    Insumos!C:C,
                                                    MATCH(
                                                        A1189&amp;B1189,
                                                        Insumos!I:I,
                                                        0)
                                                )="Comissionamento",
                                                INDEX(
                                                    Insumos!F:F,
                                                    MATCH(
                                                        A1189&amp;B1189,
                                                        Insumos!I:I,
                                                        0)
                                                ),
                                                0
                                            ),
                                            "Não encontrado"),
                                        IFERROR(
                                            INDEX(U:U,
                                                MATCH(
                                                    A1189&amp;B1189,AG:AG,
                                                    0)
                                            ),
                                            "Não encontrado")
                                    )</f>
        <v>0</v>
      </c>
      <c r="U1189" s="72">
        <f t="shared" ref="U1189:U1196" si="657">T1189*G1189/1</f>
        <v>0</v>
      </c>
      <c r="V1189" s="72">
        <f>IF(
                        C1189="INSUMO",
                                        IFERROR(
                                            IF(
                                                INDEX(
                                                    Insumos!C:C,
                                                    MATCH(
                                                        A1189&amp;B1189,
                                                        Insumos!I:I,
                                                        0)
                                                )="Verba",
                                                INDEX(
                                                    Insumos!F:F,
                                                    MATCH(
                                                        A1189&amp;B1189,
                                                        Insumos!I:I,
                                                        0)
                                                ),
                                                0
                                            ),
                                            "Não encontrado"),
                                        IFERROR(
                                            INDEX(W:W,
                                                MATCH(
                                                    A1189&amp;B1189,AG:AG,
                                                    0)
                                            ),
                                            "Não encontrado")
                                    )</f>
        <v>0</v>
      </c>
      <c r="W1189" s="72">
        <f t="shared" ref="W1189:W1196" si="658">V1189*G1189/1</f>
        <v>0</v>
      </c>
      <c r="X1189" s="72">
        <f>IF(
                        C1189="INSUMO",
                                        IFERROR(
                                            IF(
                                                INDEX(
                                                    Insumos!C:C,
                                                    MATCH(
                                                        A1189&amp;B1189,
                                                        Insumos!I:I,
                                                        0)
                                                )="Outro",
                                                INDEX(
                                                    Insumos!F:F,
                                                    MATCH(
                                                        A1189&amp;B1189,
                                                        Insumos!I:I,
                                                        0)
                                                ),
                                                0
                                            ),
                                            "Não encontrado"),
                                        IFERROR(
                                            INDEX(Y:Y,
                                                MATCH(
                                                    A1189&amp;B1189,AG:AG,
                                                    0)
                                            ),
                                            "Não encontrado")
                                    )</f>
        <v>0</v>
      </c>
      <c r="Y1189" s="72">
        <f t="shared" ref="Y1189:Y1196" si="659">X1189*G1189/1</f>
        <v>0</v>
      </c>
      <c r="Z1189" s="72">
        <f>IF(
                            C1189="INSUMO",
                            IFERROR(
                                INDEX(
                                    Insumos!F:F,
                                    MATCH(
                                        A1189&amp;B1189,
                                        Insumos!I:I,
                                        0)
                                ),
                                "Não encontrado"),
                            IFERROR(
                                INDEX(AA:AA,
                                    MATCH(
                                        A1189&amp;B1189,AG:AG,
                                        0)
                                ),
                                "Não encontrado")
                        )</f>
        <v>0.68687999999999994</v>
      </c>
      <c r="AA1189" s="72">
        <f t="shared" ref="AA1189:AA1196" si="660">G1189*Z1189</f>
        <v>0.68687999999999994</v>
      </c>
      <c r="AB1189" s="73"/>
      <c r="AC1189" s="73"/>
      <c r="AD1189" s="70" t="s">
        <v>39</v>
      </c>
      <c r="AE1189" s="74"/>
      <c r="AF1189" s="74"/>
    </row>
    <row r="1190" spans="1:33" x14ac:dyDescent="0.25">
      <c r="A1190" s="138" t="s">
        <v>863</v>
      </c>
      <c r="B1190" s="60" t="s">
        <v>38</v>
      </c>
      <c r="C1190" s="61" t="s">
        <v>45</v>
      </c>
      <c r="D1190" s="62" t="s">
        <v>40</v>
      </c>
      <c r="E1190" s="62" t="s">
        <v>864</v>
      </c>
      <c r="F1190" s="63" t="s">
        <v>90</v>
      </c>
      <c r="G1190" s="63">
        <v>1</v>
      </c>
      <c r="H1190" s="64">
        <f>IF(
                        C1190="INSUMO",
                                        IFERROR(
                                            IF(
                                                INDEX(
                                                    Insumos!C:C,
                                                    MATCH(
                                                        A1190&amp;B1190,
                                                        Insumos!I:I,
                                                        0)
                                                )="Material",
                                                INDEX(
                                                    Insumos!F:F,
                                                    MATCH(
                                                        A1190&amp;B1190,
                                                        Insumos!I:I,
                                                        0)
                                                ),
                                                0
                                            ),
                                            "Não encontrado"),
                                        IFERROR(
                                            INDEX(I:I,
                                                MATCH(
                                                    A1190&amp;B1190,AG:AG,
                                                    0)
                                            ),
                                            "Não encontrado")
                                    )</f>
        <v>0</v>
      </c>
      <c r="I1190" s="64">
        <f t="shared" si="651"/>
        <v>0</v>
      </c>
      <c r="J1190" s="64">
        <f t="shared" si="652"/>
        <v>1.55</v>
      </c>
      <c r="K1190" s="64">
        <f t="shared" si="652"/>
        <v>1.55</v>
      </c>
      <c r="L1190" s="64">
        <f>IF(
                        C1190="INSUMO",
                                        IFERROR(
                                            IF(
                                                INDEX(
                                                    Insumos!C:C,
                                                    MATCH(
                                                        A1190&amp;B1190,
                                                        Insumos!I:I,
                                                        0)
                                                )="Mao_obra",
                                                INDEX(
                                                    Insumos!F:F,
                                                    MATCH(
                                                        A1190&amp;B1190,
                                                        Insumos!I:I,
                                                        0)
                                                ),
                                                0
                                            ),
                                            "Não encontrado"),
                                        IFERROR(
                                            INDEX(M:M,
                                                MATCH(
                                                    A1190&amp;B1190,AG:AG,
                                                    0)
                                            ),
                                            "Não encontrado")
                                    )</f>
        <v>0</v>
      </c>
      <c r="M1190" s="64">
        <f t="shared" si="653"/>
        <v>0</v>
      </c>
      <c r="N1190" s="64">
        <f>IF(
                        C1190="INSUMO",
                                        IFERROR(
                                            IF(
                                                INDEX(
                                                    Insumos!C:C,
                                                    MATCH(
                                                        A1190&amp;B1190,
                                                        Insumos!I:I,
                                                        0)
                                                )="Equipamento",
                                                INDEX(
                                                    Insumos!F:F,
                                                    MATCH(
                                                        A1190&amp;B1190,
                                                        Insumos!I:I,
                                                        0)
                                                ),
                                                0
                                            ),
                                            "Não encontrado"),
                                        IFERROR(
                                            INDEX(O:O,
                                                MATCH(
                                                    A1190&amp;B1190,AG:AG,
                                                    0)
                                            ),
                                            "Não encontrado")
                                    )</f>
        <v>0</v>
      </c>
      <c r="O1190" s="64">
        <f t="shared" si="654"/>
        <v>0</v>
      </c>
      <c r="P1190" s="64">
        <f>IF(
                        C1190="INSUMO",
                                        IFERROR(
                                            IF(
                                                INDEX(
                                                    Insumos!C:C,
                                                    MATCH(
                                                        A1190&amp;B1190,
                                                        Insumos!I:I,
                                                        0)
                                                )="Transporte",
                                                INDEX(
                                                    Insumos!F:F,
                                                    MATCH(
                                                        A1190&amp;B1190,
                                                        Insumos!I:I,
                                                        0)
                                                ),
                                                0
                                            ),
                                            "Não encontrado"),
                                        IFERROR(
                                            INDEX(Q:Q,
                                                MATCH(
                                                    A1190&amp;B1190,AG:AG,
                                                    0)
                                            ),
                                            "Não encontrado")
                                    )</f>
        <v>0</v>
      </c>
      <c r="Q1190" s="64">
        <f t="shared" si="655"/>
        <v>0</v>
      </c>
      <c r="R1190" s="64">
        <f>IF(
                        C1190="INSUMO",
                                        IFERROR(
                                            IF(
                                                INDEX(
                                                    Insumos!C:C,
                                                    MATCH(
                                                        A1190&amp;B1190,
                                                        Insumos!I:I,
                                                        0)
                                                )="Terceirizados",
                                                INDEX(
                                                    Insumos!F:F,
                                                    MATCH(
                                                        A1190&amp;B1190,
                                                        Insumos!I:I,
                                                        0)
                                                ),
                                                0
                                            ),
                                            "Não encontrado"),
                                        IFERROR(
                                            INDEX(S:S,
                                                MATCH(
                                                    A1190&amp;B1190,AG:AG,
                                                    0)
                                            ),
                                            "Não encontrado")
                                    )</f>
        <v>0</v>
      </c>
      <c r="S1190" s="64">
        <f t="shared" si="656"/>
        <v>0</v>
      </c>
      <c r="T1190" s="64">
        <f>IF(
                        C1190="INSUMO",
                                        IFERROR(
                                            IF(
                                                INDEX(
                                                    Insumos!C:C,
                                                    MATCH(
                                                        A1190&amp;B1190,
                                                        Insumos!I:I,
                                                        0)
                                                )="Comissionamento",
                                                INDEX(
                                                    Insumos!F:F,
                                                    MATCH(
                                                        A1190&amp;B1190,
                                                        Insumos!I:I,
                                                        0)
                                                ),
                                                0
                                            ),
                                            "Não encontrado"),
                                        IFERROR(
                                            INDEX(U:U,
                                                MATCH(
                                                    A1190&amp;B1190,AG:AG,
                                                    0)
                                            ),
                                            "Não encontrado")
                                    )</f>
        <v>0</v>
      </c>
      <c r="U1190" s="64">
        <f t="shared" si="657"/>
        <v>0</v>
      </c>
      <c r="V1190" s="64">
        <f>IF(
                        C1190="INSUMO",
                                        IFERROR(
                                            IF(
                                                INDEX(
                                                    Insumos!C:C,
                                                    MATCH(
                                                        A1190&amp;B1190,
                                                        Insumos!I:I,
                                                        0)
                                                )="Verba",
                                                INDEX(
                                                    Insumos!F:F,
                                                    MATCH(
                                                        A1190&amp;B1190,
                                                        Insumos!I:I,
                                                        0)
                                                ),
                                                0
                                            ),
                                            "Não encontrado"),
                                        IFERROR(
                                            INDEX(W:W,
                                                MATCH(
                                                    A1190&amp;B1190,AG:AG,
                                                    0)
                                            ),
                                            "Não encontrado")
                                    )</f>
        <v>0</v>
      </c>
      <c r="W1190" s="64">
        <f t="shared" si="658"/>
        <v>0</v>
      </c>
      <c r="X1190" s="64">
        <f>IF(
                        C1190="INSUMO",
                                        IFERROR(
                                            IF(
                                                INDEX(
                                                    Insumos!C:C,
                                                    MATCH(
                                                        A1190&amp;B1190,
                                                        Insumos!I:I,
                                                        0)
                                                )="Outro",
                                                INDEX(
                                                    Insumos!F:F,
                                                    MATCH(
                                                        A1190&amp;B1190,
                                                        Insumos!I:I,
                                                        0)
                                                ),
                                                0
                                            ),
                                            "Não encontrado"),
                                        IFERROR(
                                            INDEX(Y:Y,
                                                MATCH(
                                                    A1190&amp;B1190,AG:AG,
                                                    0)
                                            ),
                                            "Não encontrado")
                                    )</f>
        <v>1.55</v>
      </c>
      <c r="Y1190" s="64">
        <f t="shared" si="659"/>
        <v>1.55</v>
      </c>
      <c r="Z1190" s="64">
        <f>IF(
                            C1190="INSUMO",
                            IFERROR(
                                INDEX(
                                    Insumos!F:F,
                                    MATCH(
                                        A1190&amp;B1190,
                                        Insumos!I:I,
                                        0)
                                ),
                                "Não encontrado"),
                            IFERROR(
                                INDEX(AA:AA,
                                    MATCH(
                                        A1190&amp;B1190,AG:AG,
                                        0)
                                ),
                                "Não encontrado")
                        )</f>
        <v>1.55</v>
      </c>
      <c r="AA1190" s="64">
        <f t="shared" si="660"/>
        <v>1.55</v>
      </c>
      <c r="AB1190" s="65"/>
      <c r="AC1190" s="65"/>
      <c r="AD1190" s="62" t="s">
        <v>39</v>
      </c>
      <c r="AE1190" s="66"/>
      <c r="AF1190" s="66"/>
    </row>
    <row r="1191" spans="1:33" x14ac:dyDescent="0.25">
      <c r="A1191" s="137" t="s">
        <v>865</v>
      </c>
      <c r="B1191" s="68" t="s">
        <v>38</v>
      </c>
      <c r="C1191" s="69" t="s">
        <v>45</v>
      </c>
      <c r="D1191" s="70" t="s">
        <v>40</v>
      </c>
      <c r="E1191" s="70" t="s">
        <v>866</v>
      </c>
      <c r="F1191" s="71" t="s">
        <v>90</v>
      </c>
      <c r="G1191" s="71">
        <v>1</v>
      </c>
      <c r="H1191" s="72">
        <f>IF(
                        C1191="INSUMO",
                                        IFERROR(
                                            IF(
                                                INDEX(
                                                    Insumos!C:C,
                                                    MATCH(
                                                        A1191&amp;B1191,
                                                        Insumos!I:I,
                                                        0)
                                                )="Material",
                                                INDEX(
                                                    Insumos!F:F,
                                                    MATCH(
                                                        A1191&amp;B1191,
                                                        Insumos!I:I,
                                                        0)
                                                ),
                                                0
                                            ),
                                            "Não encontrado"),
                                        IFERROR(
                                            INDEX(I:I,
                                                MATCH(
                                                    A1191&amp;B1191,AG:AG,
                                                    0)
                                            ),
                                            "Não encontrado")
                                    )</f>
        <v>0</v>
      </c>
      <c r="I1191" s="72">
        <f t="shared" si="651"/>
        <v>0</v>
      </c>
      <c r="J1191" s="72">
        <f t="shared" si="652"/>
        <v>0.72</v>
      </c>
      <c r="K1191" s="72">
        <f t="shared" si="652"/>
        <v>0.72</v>
      </c>
      <c r="L1191" s="72">
        <f>IF(
                        C1191="INSUMO",
                                        IFERROR(
                                            IF(
                                                INDEX(
                                                    Insumos!C:C,
                                                    MATCH(
                                                        A1191&amp;B1191,
                                                        Insumos!I:I,
                                                        0)
                                                )="Mao_obra",
                                                INDEX(
                                                    Insumos!F:F,
                                                    MATCH(
                                                        A1191&amp;B1191,
                                                        Insumos!I:I,
                                                        0)
                                                ),
                                                0
                                            ),
                                            "Não encontrado"),
                                        IFERROR(
                                            INDEX(M:M,
                                                MATCH(
                                                    A1191&amp;B1191,AG:AG,
                                                    0)
                                            ),
                                            "Não encontrado")
                                    )</f>
        <v>0</v>
      </c>
      <c r="M1191" s="72">
        <f t="shared" si="653"/>
        <v>0</v>
      </c>
      <c r="N1191" s="72">
        <f>IF(
                        C1191="INSUMO",
                                        IFERROR(
                                            IF(
                                                INDEX(
                                                    Insumos!C:C,
                                                    MATCH(
                                                        A1191&amp;B1191,
                                                        Insumos!I:I,
                                                        0)
                                                )="Equipamento",
                                                INDEX(
                                                    Insumos!F:F,
                                                    MATCH(
                                                        A1191&amp;B1191,
                                                        Insumos!I:I,
                                                        0)
                                                ),
                                                0
                                            ),
                                            "Não encontrado"),
                                        IFERROR(
                                            INDEX(O:O,
                                                MATCH(
                                                    A1191&amp;B1191,AG:AG,
                                                    0)
                                            ),
                                            "Não encontrado")
                                    )</f>
        <v>0</v>
      </c>
      <c r="O1191" s="72">
        <f t="shared" si="654"/>
        <v>0</v>
      </c>
      <c r="P1191" s="72">
        <f>IF(
                        C1191="INSUMO",
                                        IFERROR(
                                            IF(
                                                INDEX(
                                                    Insumos!C:C,
                                                    MATCH(
                                                        A1191&amp;B1191,
                                                        Insumos!I:I,
                                                        0)
                                                )="Transporte",
                                                INDEX(
                                                    Insumos!F:F,
                                                    MATCH(
                                                        A1191&amp;B1191,
                                                        Insumos!I:I,
                                                        0)
                                                ),
                                                0
                                            ),
                                            "Não encontrado"),
                                        IFERROR(
                                            INDEX(Q:Q,
                                                MATCH(
                                                    A1191&amp;B1191,AG:AG,
                                                    0)
                                            ),
                                            "Não encontrado")
                                    )</f>
        <v>0</v>
      </c>
      <c r="Q1191" s="72">
        <f t="shared" si="655"/>
        <v>0</v>
      </c>
      <c r="R1191" s="72">
        <f>IF(
                        C1191="INSUMO",
                                        IFERROR(
                                            IF(
                                                INDEX(
                                                    Insumos!C:C,
                                                    MATCH(
                                                        A1191&amp;B1191,
                                                        Insumos!I:I,
                                                        0)
                                                )="Terceirizados",
                                                INDEX(
                                                    Insumos!F:F,
                                                    MATCH(
                                                        A1191&amp;B1191,
                                                        Insumos!I:I,
                                                        0)
                                                ),
                                                0
                                            ),
                                            "Não encontrado"),
                                        IFERROR(
                                            INDEX(S:S,
                                                MATCH(
                                                    A1191&amp;B1191,AG:AG,
                                                    0)
                                            ),
                                            "Não encontrado")
                                    )</f>
        <v>0</v>
      </c>
      <c r="S1191" s="72">
        <f t="shared" si="656"/>
        <v>0</v>
      </c>
      <c r="T1191" s="72">
        <f>IF(
                        C1191="INSUMO",
                                        IFERROR(
                                            IF(
                                                INDEX(
                                                    Insumos!C:C,
                                                    MATCH(
                                                        A1191&amp;B1191,
                                                        Insumos!I:I,
                                                        0)
                                                )="Comissionamento",
                                                INDEX(
                                                    Insumos!F:F,
                                                    MATCH(
                                                        A1191&amp;B1191,
                                                        Insumos!I:I,
                                                        0)
                                                ),
                                                0
                                            ),
                                            "Não encontrado"),
                                        IFERROR(
                                            INDEX(U:U,
                                                MATCH(
                                                    A1191&amp;B1191,AG:AG,
                                                    0)
                                            ),
                                            "Não encontrado")
                                    )</f>
        <v>0</v>
      </c>
      <c r="U1191" s="72">
        <f t="shared" si="657"/>
        <v>0</v>
      </c>
      <c r="V1191" s="72">
        <f>IF(
                        C1191="INSUMO",
                                        IFERROR(
                                            IF(
                                                INDEX(
                                                    Insumos!C:C,
                                                    MATCH(
                                                        A1191&amp;B1191,
                                                        Insumos!I:I,
                                                        0)
                                                )="Verba",
                                                INDEX(
                                                    Insumos!F:F,
                                                    MATCH(
                                                        A1191&amp;B1191,
                                                        Insumos!I:I,
                                                        0)
                                                ),
                                                0
                                            ),
                                            "Não encontrado"),
                                        IFERROR(
                                            INDEX(W:W,
                                                MATCH(
                                                    A1191&amp;B1191,AG:AG,
                                                    0)
                                            ),
                                            "Não encontrado")
                                    )</f>
        <v>0</v>
      </c>
      <c r="W1191" s="72">
        <f t="shared" si="658"/>
        <v>0</v>
      </c>
      <c r="X1191" s="72">
        <f>IF(
                        C1191="INSUMO",
                                        IFERROR(
                                            IF(
                                                INDEX(
                                                    Insumos!C:C,
                                                    MATCH(
                                                        A1191&amp;B1191,
                                                        Insumos!I:I,
                                                        0)
                                                )="Outro",
                                                INDEX(
                                                    Insumos!F:F,
                                                    MATCH(
                                                        A1191&amp;B1191,
                                                        Insumos!I:I,
                                                        0)
                                                ),
                                                0
                                            ),
                                            "Não encontrado"),
                                        IFERROR(
                                            INDEX(Y:Y,
                                                MATCH(
                                                    A1191&amp;B1191,AG:AG,
                                                    0)
                                            ),
                                            "Não encontrado")
                                    )</f>
        <v>0.72</v>
      </c>
      <c r="Y1191" s="72">
        <f t="shared" si="659"/>
        <v>0.72</v>
      </c>
      <c r="Z1191" s="72">
        <f>IF(
                            C1191="INSUMO",
                            IFERROR(
                                INDEX(
                                    Insumos!F:F,
                                    MATCH(
                                        A1191&amp;B1191,
                                        Insumos!I:I,
                                        0)
                                ),
                                "Não encontrado"),
                            IFERROR(
                                INDEX(AA:AA,
                                    MATCH(
                                        A1191&amp;B1191,AG:AG,
                                        0)
                                ),
                                "Não encontrado")
                        )</f>
        <v>0.72</v>
      </c>
      <c r="AA1191" s="72">
        <f t="shared" si="660"/>
        <v>0.72</v>
      </c>
      <c r="AB1191" s="73"/>
      <c r="AC1191" s="73"/>
      <c r="AD1191" s="70" t="s">
        <v>39</v>
      </c>
      <c r="AE1191" s="74"/>
      <c r="AF1191" s="74"/>
    </row>
    <row r="1192" spans="1:33" x14ac:dyDescent="0.25">
      <c r="A1192" s="138" t="s">
        <v>801</v>
      </c>
      <c r="B1192" s="60" t="s">
        <v>38</v>
      </c>
      <c r="C1192" s="61" t="s">
        <v>45</v>
      </c>
      <c r="D1192" s="62" t="s">
        <v>40</v>
      </c>
      <c r="E1192" s="62" t="s">
        <v>802</v>
      </c>
      <c r="F1192" s="63" t="s">
        <v>90</v>
      </c>
      <c r="G1192" s="63">
        <v>1</v>
      </c>
      <c r="H1192" s="64">
        <f>IF(
                        C1192="INSUMO",
                                        IFERROR(
                                            IF(
                                                INDEX(
                                                    Insumos!C:C,
                                                    MATCH(
                                                        A1192&amp;B1192,
                                                        Insumos!I:I,
                                                        0)
                                                )="Material",
                                                INDEX(
                                                    Insumos!F:F,
                                                    MATCH(
                                                        A1192&amp;B1192,
                                                        Insumos!I:I,
                                                        0)
                                                ),
                                                0
                                            ),
                                            "Não encontrado"),
                                        IFERROR(
                                            INDEX(I:I,
                                                MATCH(
                                                    A1192&amp;B1192,AG:AG,
                                                    0)
                                            ),
                                            "Não encontrado")
                                    )</f>
        <v>0</v>
      </c>
      <c r="I1192" s="64">
        <f t="shared" si="651"/>
        <v>0</v>
      </c>
      <c r="J1192" s="64">
        <f t="shared" si="652"/>
        <v>0.11</v>
      </c>
      <c r="K1192" s="64">
        <f t="shared" si="652"/>
        <v>0.11</v>
      </c>
      <c r="L1192" s="64">
        <f>IF(
                        C1192="INSUMO",
                                        IFERROR(
                                            IF(
                                                INDEX(
                                                    Insumos!C:C,
                                                    MATCH(
                                                        A1192&amp;B1192,
                                                        Insumos!I:I,
                                                        0)
                                                )="Mao_obra",
                                                INDEX(
                                                    Insumos!F:F,
                                                    MATCH(
                                                        A1192&amp;B1192,
                                                        Insumos!I:I,
                                                        0)
                                                ),
                                                0
                                            ),
                                            "Não encontrado"),
                                        IFERROR(
                                            INDEX(M:M,
                                                MATCH(
                                                    A1192&amp;B1192,AG:AG,
                                                    0)
                                            ),
                                            "Não encontrado")
                                    )</f>
        <v>0</v>
      </c>
      <c r="M1192" s="64">
        <f t="shared" si="653"/>
        <v>0</v>
      </c>
      <c r="N1192" s="64">
        <f>IF(
                        C1192="INSUMO",
                                        IFERROR(
                                            IF(
                                                INDEX(
                                                    Insumos!C:C,
                                                    MATCH(
                                                        A1192&amp;B1192,
                                                        Insumos!I:I,
                                                        0)
                                                )="Equipamento",
                                                INDEX(
                                                    Insumos!F:F,
                                                    MATCH(
                                                        A1192&amp;B1192,
                                                        Insumos!I:I,
                                                        0)
                                                ),
                                                0
                                            ),
                                            "Não encontrado"),
                                        IFERROR(
                                            INDEX(O:O,
                                                MATCH(
                                                    A1192&amp;B1192,AG:AG,
                                                    0)
                                            ),
                                            "Não encontrado")
                                    )</f>
        <v>0</v>
      </c>
      <c r="O1192" s="64">
        <f t="shared" si="654"/>
        <v>0</v>
      </c>
      <c r="P1192" s="64">
        <f>IF(
                        C1192="INSUMO",
                                        IFERROR(
                                            IF(
                                                INDEX(
                                                    Insumos!C:C,
                                                    MATCH(
                                                        A1192&amp;B1192,
                                                        Insumos!I:I,
                                                        0)
                                                )="Transporte",
                                                INDEX(
                                                    Insumos!F:F,
                                                    MATCH(
                                                        A1192&amp;B1192,
                                                        Insumos!I:I,
                                                        0)
                                                ),
                                                0
                                            ),
                                            "Não encontrado"),
                                        IFERROR(
                                            INDEX(Q:Q,
                                                MATCH(
                                                    A1192&amp;B1192,AG:AG,
                                                    0)
                                            ),
                                            "Não encontrado")
                                    )</f>
        <v>0</v>
      </c>
      <c r="Q1192" s="64">
        <f t="shared" si="655"/>
        <v>0</v>
      </c>
      <c r="R1192" s="64">
        <f>IF(
                        C1192="INSUMO",
                                        IFERROR(
                                            IF(
                                                INDEX(
                                                    Insumos!C:C,
                                                    MATCH(
                                                        A1192&amp;B1192,
                                                        Insumos!I:I,
                                                        0)
                                                )="Terceirizados",
                                                INDEX(
                                                    Insumos!F:F,
                                                    MATCH(
                                                        A1192&amp;B1192,
                                                        Insumos!I:I,
                                                        0)
                                                ),
                                                0
                                            ),
                                            "Não encontrado"),
                                        IFERROR(
                                            INDEX(S:S,
                                                MATCH(
                                                    A1192&amp;B1192,AG:AG,
                                                    0)
                                            ),
                                            "Não encontrado")
                                    )</f>
        <v>0</v>
      </c>
      <c r="S1192" s="64">
        <f t="shared" si="656"/>
        <v>0</v>
      </c>
      <c r="T1192" s="64">
        <f>IF(
                        C1192="INSUMO",
                                        IFERROR(
                                            IF(
                                                INDEX(
                                                    Insumos!C:C,
                                                    MATCH(
                                                        A1192&amp;B1192,
                                                        Insumos!I:I,
                                                        0)
                                                )="Comissionamento",
                                                INDEX(
                                                    Insumos!F:F,
                                                    MATCH(
                                                        A1192&amp;B1192,
                                                        Insumos!I:I,
                                                        0)
                                                ),
                                                0
                                            ),
                                            "Não encontrado"),
                                        IFERROR(
                                            INDEX(U:U,
                                                MATCH(
                                                    A1192&amp;B1192,AG:AG,
                                                    0)
                                            ),
                                            "Não encontrado")
                                    )</f>
        <v>0</v>
      </c>
      <c r="U1192" s="64">
        <f t="shared" si="657"/>
        <v>0</v>
      </c>
      <c r="V1192" s="64">
        <f>IF(
                        C1192="INSUMO",
                                        IFERROR(
                                            IF(
                                                INDEX(
                                                    Insumos!C:C,
                                                    MATCH(
                                                        A1192&amp;B1192,
                                                        Insumos!I:I,
                                                        0)
                                                )="Verba",
                                                INDEX(
                                                    Insumos!F:F,
                                                    MATCH(
                                                        A1192&amp;B1192,
                                                        Insumos!I:I,
                                                        0)
                                                ),
                                                0
                                            ),
                                            "Não encontrado"),
                                        IFERROR(
                                            INDEX(W:W,
                                                MATCH(
                                                    A1192&amp;B1192,AG:AG,
                                                    0)
                                            ),
                                            "Não encontrado")
                                    )</f>
        <v>0</v>
      </c>
      <c r="W1192" s="64">
        <f t="shared" si="658"/>
        <v>0</v>
      </c>
      <c r="X1192" s="64">
        <f>IF(
                        C1192="INSUMO",
                                        IFERROR(
                                            IF(
                                                INDEX(
                                                    Insumos!C:C,
                                                    MATCH(
                                                        A1192&amp;B1192,
                                                        Insumos!I:I,
                                                        0)
                                                )="Outro",
                                                INDEX(
                                                    Insumos!F:F,
                                                    MATCH(
                                                        A1192&amp;B1192,
                                                        Insumos!I:I,
                                                        0)
                                                ),
                                                0
                                            ),
                                            "Não encontrado"),
                                        IFERROR(
                                            INDEX(Y:Y,
                                                MATCH(
                                                    A1192&amp;B1192,AG:AG,
                                                    0)
                                            ),
                                            "Não encontrado")
                                    )</f>
        <v>0.11</v>
      </c>
      <c r="Y1192" s="64">
        <f t="shared" si="659"/>
        <v>0.11</v>
      </c>
      <c r="Z1192" s="64">
        <f>IF(
                            C1192="INSUMO",
                            IFERROR(
                                INDEX(
                                    Insumos!F:F,
                                    MATCH(
                                        A1192&amp;B1192,
                                        Insumos!I:I,
                                        0)
                                ),
                                "Não encontrado"),
                            IFERROR(
                                INDEX(AA:AA,
                                    MATCH(
                                        A1192&amp;B1192,AG:AG,
                                        0)
                                ),
                                "Não encontrado")
                        )</f>
        <v>0.11</v>
      </c>
      <c r="AA1192" s="64">
        <f t="shared" si="660"/>
        <v>0.11</v>
      </c>
      <c r="AB1192" s="65"/>
      <c r="AC1192" s="65"/>
      <c r="AD1192" s="62" t="s">
        <v>39</v>
      </c>
      <c r="AE1192" s="66"/>
      <c r="AF1192" s="66"/>
    </row>
    <row r="1193" spans="1:33" x14ac:dyDescent="0.25">
      <c r="A1193" s="137" t="s">
        <v>803</v>
      </c>
      <c r="B1193" s="68" t="s">
        <v>38</v>
      </c>
      <c r="C1193" s="69" t="s">
        <v>45</v>
      </c>
      <c r="D1193" s="70" t="s">
        <v>40</v>
      </c>
      <c r="E1193" s="70" t="s">
        <v>804</v>
      </c>
      <c r="F1193" s="71" t="s">
        <v>90</v>
      </c>
      <c r="G1193" s="71">
        <v>1</v>
      </c>
      <c r="H1193" s="72">
        <f>IF(
                        C1193="INSUMO",
                                        IFERROR(
                                            IF(
                                                INDEX(
                                                    Insumos!C:C,
                                                    MATCH(
                                                        A1193&amp;B1193,
                                                        Insumos!I:I,
                                                        0)
                                                )="Material",
                                                INDEX(
                                                    Insumos!F:F,
                                                    MATCH(
                                                        A1193&amp;B1193,
                                                        Insumos!I:I,
                                                        0)
                                                ),
                                                0
                                            ),
                                            "Não encontrado"),
                                        IFERROR(
                                            INDEX(I:I,
                                                MATCH(
                                                    A1193&amp;B1193,AG:AG,
                                                    0)
                                            ),
                                            "Não encontrado")
                                    )</f>
        <v>0</v>
      </c>
      <c r="I1193" s="72">
        <f t="shared" si="651"/>
        <v>0</v>
      </c>
      <c r="J1193" s="72">
        <f t="shared" si="652"/>
        <v>1.65</v>
      </c>
      <c r="K1193" s="72">
        <f t="shared" si="652"/>
        <v>1.65</v>
      </c>
      <c r="L1193" s="72">
        <f>IF(
                        C1193="INSUMO",
                                        IFERROR(
                                            IF(
                                                INDEX(
                                                    Insumos!C:C,
                                                    MATCH(
                                                        A1193&amp;B1193,
                                                        Insumos!I:I,
                                                        0)
                                                )="Mao_obra",
                                                INDEX(
                                                    Insumos!F:F,
                                                    MATCH(
                                                        A1193&amp;B1193,
                                                        Insumos!I:I,
                                                        0)
                                                ),
                                                0
                                            ),
                                            "Não encontrado"),
                                        IFERROR(
                                            INDEX(M:M,
                                                MATCH(
                                                    A1193&amp;B1193,AG:AG,
                                                    0)
                                            ),
                                            "Não encontrado")
                                    )</f>
        <v>0</v>
      </c>
      <c r="M1193" s="72">
        <f t="shared" si="653"/>
        <v>0</v>
      </c>
      <c r="N1193" s="72">
        <f>IF(
                        C1193="INSUMO",
                                        IFERROR(
                                            IF(
                                                INDEX(
                                                    Insumos!C:C,
                                                    MATCH(
                                                        A1193&amp;B1193,
                                                        Insumos!I:I,
                                                        0)
                                                )="Equipamento",
                                                INDEX(
                                                    Insumos!F:F,
                                                    MATCH(
                                                        A1193&amp;B1193,
                                                        Insumos!I:I,
                                                        0)
                                                ),
                                                0
                                            ),
                                            "Não encontrado"),
                                        IFERROR(
                                            INDEX(O:O,
                                                MATCH(
                                                    A1193&amp;B1193,AG:AG,
                                                    0)
                                            ),
                                            "Não encontrado")
                                    )</f>
        <v>0</v>
      </c>
      <c r="O1193" s="72">
        <f t="shared" si="654"/>
        <v>0</v>
      </c>
      <c r="P1193" s="72">
        <f>IF(
                        C1193="INSUMO",
                                        IFERROR(
                                            IF(
                                                INDEX(
                                                    Insumos!C:C,
                                                    MATCH(
                                                        A1193&amp;B1193,
                                                        Insumos!I:I,
                                                        0)
                                                )="Transporte",
                                                INDEX(
                                                    Insumos!F:F,
                                                    MATCH(
                                                        A1193&amp;B1193,
                                                        Insumos!I:I,
                                                        0)
                                                ),
                                                0
                                            ),
                                            "Não encontrado"),
                                        IFERROR(
                                            INDEX(Q:Q,
                                                MATCH(
                                                    A1193&amp;B1193,AG:AG,
                                                    0)
                                            ),
                                            "Não encontrado")
                                    )</f>
        <v>0</v>
      </c>
      <c r="Q1193" s="72">
        <f t="shared" si="655"/>
        <v>0</v>
      </c>
      <c r="R1193" s="72">
        <f>IF(
                        C1193="INSUMO",
                                        IFERROR(
                                            IF(
                                                INDEX(
                                                    Insumos!C:C,
                                                    MATCH(
                                                        A1193&amp;B1193,
                                                        Insumos!I:I,
                                                        0)
                                                )="Terceirizados",
                                                INDEX(
                                                    Insumos!F:F,
                                                    MATCH(
                                                        A1193&amp;B1193,
                                                        Insumos!I:I,
                                                        0)
                                                ),
                                                0
                                            ),
                                            "Não encontrado"),
                                        IFERROR(
                                            INDEX(S:S,
                                                MATCH(
                                                    A1193&amp;B1193,AG:AG,
                                                    0)
                                            ),
                                            "Não encontrado")
                                    )</f>
        <v>0</v>
      </c>
      <c r="S1193" s="72">
        <f t="shared" si="656"/>
        <v>0</v>
      </c>
      <c r="T1193" s="72">
        <f>IF(
                        C1193="INSUMO",
                                        IFERROR(
                                            IF(
                                                INDEX(
                                                    Insumos!C:C,
                                                    MATCH(
                                                        A1193&amp;B1193,
                                                        Insumos!I:I,
                                                        0)
                                                )="Comissionamento",
                                                INDEX(
                                                    Insumos!F:F,
                                                    MATCH(
                                                        A1193&amp;B1193,
                                                        Insumos!I:I,
                                                        0)
                                                ),
                                                0
                                            ),
                                            "Não encontrado"),
                                        IFERROR(
                                            INDEX(U:U,
                                                MATCH(
                                                    A1193&amp;B1193,AG:AG,
                                                    0)
                                            ),
                                            "Não encontrado")
                                    )</f>
        <v>0</v>
      </c>
      <c r="U1193" s="72">
        <f t="shared" si="657"/>
        <v>0</v>
      </c>
      <c r="V1193" s="72">
        <f>IF(
                        C1193="INSUMO",
                                        IFERROR(
                                            IF(
                                                INDEX(
                                                    Insumos!C:C,
                                                    MATCH(
                                                        A1193&amp;B1193,
                                                        Insumos!I:I,
                                                        0)
                                                )="Verba",
                                                INDEX(
                                                    Insumos!F:F,
                                                    MATCH(
                                                        A1193&amp;B1193,
                                                        Insumos!I:I,
                                                        0)
                                                ),
                                                0
                                            ),
                                            "Não encontrado"),
                                        IFERROR(
                                            INDEX(W:W,
                                                MATCH(
                                                    A1193&amp;B1193,AG:AG,
                                                    0)
                                            ),
                                            "Não encontrado")
                                    )</f>
        <v>0</v>
      </c>
      <c r="W1193" s="72">
        <f t="shared" si="658"/>
        <v>0</v>
      </c>
      <c r="X1193" s="72">
        <f>IF(
                        C1193="INSUMO",
                                        IFERROR(
                                            IF(
                                                INDEX(
                                                    Insumos!C:C,
                                                    MATCH(
                                                        A1193&amp;B1193,
                                                        Insumos!I:I,
                                                        0)
                                                )="Outro",
                                                INDEX(
                                                    Insumos!F:F,
                                                    MATCH(
                                                        A1193&amp;B1193,
                                                        Insumos!I:I,
                                                        0)
                                                ),
                                                0
                                            ),
                                            "Não encontrado"),
                                        IFERROR(
                                            INDEX(Y:Y,
                                                MATCH(
                                                    A1193&amp;B1193,AG:AG,
                                                    0)
                                            ),
                                            "Não encontrado")
                                    )</f>
        <v>1.65</v>
      </c>
      <c r="Y1193" s="72">
        <f t="shared" si="659"/>
        <v>1.65</v>
      </c>
      <c r="Z1193" s="72">
        <f>IF(
                            C1193="INSUMO",
                            IFERROR(
                                INDEX(
                                    Insumos!F:F,
                                    MATCH(
                                        A1193&amp;B1193,
                                        Insumos!I:I,
                                        0)
                                ),
                                "Não encontrado"),
                            IFERROR(
                                INDEX(AA:AA,
                                    MATCH(
                                        A1193&amp;B1193,AG:AG,
                                        0)
                                ),
                                "Não encontrado")
                        )</f>
        <v>1.65</v>
      </c>
      <c r="AA1193" s="72">
        <f t="shared" si="660"/>
        <v>1.65</v>
      </c>
      <c r="AB1193" s="73"/>
      <c r="AC1193" s="73"/>
      <c r="AD1193" s="70" t="s">
        <v>39</v>
      </c>
      <c r="AE1193" s="74"/>
      <c r="AF1193" s="74"/>
    </row>
    <row r="1194" spans="1:33" x14ac:dyDescent="0.25">
      <c r="A1194" s="138" t="s">
        <v>805</v>
      </c>
      <c r="B1194" s="60" t="s">
        <v>38</v>
      </c>
      <c r="C1194" s="61" t="s">
        <v>45</v>
      </c>
      <c r="D1194" s="62" t="s">
        <v>40</v>
      </c>
      <c r="E1194" s="62" t="s">
        <v>806</v>
      </c>
      <c r="F1194" s="63" t="s">
        <v>90</v>
      </c>
      <c r="G1194" s="63">
        <v>1</v>
      </c>
      <c r="H1194" s="64">
        <f>IF(
                        C1194="INSUMO",
                                        IFERROR(
                                            IF(
                                                INDEX(
                                                    Insumos!C:C,
                                                    MATCH(
                                                        A1194&amp;B1194,
                                                        Insumos!I:I,
                                                        0)
                                                )="Material",
                                                INDEX(
                                                    Insumos!F:F,
                                                    MATCH(
                                                        A1194&amp;B1194,
                                                        Insumos!I:I,
                                                        0)
                                                ),
                                                0
                                            ),
                                            "Não encontrado"),
                                        IFERROR(
                                            INDEX(I:I,
                                                MATCH(
                                                    A1194&amp;B1194,AG:AG,
                                                    0)
                                            ),
                                            "Não encontrado")
                                    )</f>
        <v>0</v>
      </c>
      <c r="I1194" s="64">
        <f t="shared" si="651"/>
        <v>0</v>
      </c>
      <c r="J1194" s="64">
        <f t="shared" si="652"/>
        <v>0.98</v>
      </c>
      <c r="K1194" s="64">
        <f t="shared" si="652"/>
        <v>0.98</v>
      </c>
      <c r="L1194" s="64">
        <f>IF(
                        C1194="INSUMO",
                                        IFERROR(
                                            IF(
                                                INDEX(
                                                    Insumos!C:C,
                                                    MATCH(
                                                        A1194&amp;B1194,
                                                        Insumos!I:I,
                                                        0)
                                                )="Mao_obra",
                                                INDEX(
                                                    Insumos!F:F,
                                                    MATCH(
                                                        A1194&amp;B1194,
                                                        Insumos!I:I,
                                                        0)
                                                ),
                                                0
                                            ),
                                            "Não encontrado"),
                                        IFERROR(
                                            INDEX(M:M,
                                                MATCH(
                                                    A1194&amp;B1194,AG:AG,
                                                    0)
                                            ),
                                            "Não encontrado")
                                    )</f>
        <v>0</v>
      </c>
      <c r="M1194" s="64">
        <f t="shared" si="653"/>
        <v>0</v>
      </c>
      <c r="N1194" s="64">
        <f>IF(
                        C1194="INSUMO",
                                        IFERROR(
                                            IF(
                                                INDEX(
                                                    Insumos!C:C,
                                                    MATCH(
                                                        A1194&amp;B1194,
                                                        Insumos!I:I,
                                                        0)
                                                )="Equipamento",
                                                INDEX(
                                                    Insumos!F:F,
                                                    MATCH(
                                                        A1194&amp;B1194,
                                                        Insumos!I:I,
                                                        0)
                                                ),
                                                0
                                            ),
                                            "Não encontrado"),
                                        IFERROR(
                                            INDEX(O:O,
                                                MATCH(
                                                    A1194&amp;B1194,AG:AG,
                                                    0)
                                            ),
                                            "Não encontrado")
                                    )</f>
        <v>0</v>
      </c>
      <c r="O1194" s="64">
        <f t="shared" si="654"/>
        <v>0</v>
      </c>
      <c r="P1194" s="64">
        <f>IF(
                        C1194="INSUMO",
                                        IFERROR(
                                            IF(
                                                INDEX(
                                                    Insumos!C:C,
                                                    MATCH(
                                                        A1194&amp;B1194,
                                                        Insumos!I:I,
                                                        0)
                                                )="Transporte",
                                                INDEX(
                                                    Insumos!F:F,
                                                    MATCH(
                                                        A1194&amp;B1194,
                                                        Insumos!I:I,
                                                        0)
                                                ),
                                                0
                                            ),
                                            "Não encontrado"),
                                        IFERROR(
                                            INDEX(Q:Q,
                                                MATCH(
                                                    A1194&amp;B1194,AG:AG,
                                                    0)
                                            ),
                                            "Não encontrado")
                                    )</f>
        <v>0</v>
      </c>
      <c r="Q1194" s="64">
        <f t="shared" si="655"/>
        <v>0</v>
      </c>
      <c r="R1194" s="64">
        <f>IF(
                        C1194="INSUMO",
                                        IFERROR(
                                            IF(
                                                INDEX(
                                                    Insumos!C:C,
                                                    MATCH(
                                                        A1194&amp;B1194,
                                                        Insumos!I:I,
                                                        0)
                                                )="Terceirizados",
                                                INDEX(
                                                    Insumos!F:F,
                                                    MATCH(
                                                        A1194&amp;B1194,
                                                        Insumos!I:I,
                                                        0)
                                                ),
                                                0
                                            ),
                                            "Não encontrado"),
                                        IFERROR(
                                            INDEX(S:S,
                                                MATCH(
                                                    A1194&amp;B1194,AG:AG,
                                                    0)
                                            ),
                                            "Não encontrado")
                                    )</f>
        <v>0</v>
      </c>
      <c r="S1194" s="64">
        <f t="shared" si="656"/>
        <v>0</v>
      </c>
      <c r="T1194" s="64">
        <f>IF(
                        C1194="INSUMO",
                                        IFERROR(
                                            IF(
                                                INDEX(
                                                    Insumos!C:C,
                                                    MATCH(
                                                        A1194&amp;B1194,
                                                        Insumos!I:I,
                                                        0)
                                                )="Comissionamento",
                                                INDEX(
                                                    Insumos!F:F,
                                                    MATCH(
                                                        A1194&amp;B1194,
                                                        Insumos!I:I,
                                                        0)
                                                ),
                                                0
                                            ),
                                            "Não encontrado"),
                                        IFERROR(
                                            INDEX(U:U,
                                                MATCH(
                                                    A1194&amp;B1194,AG:AG,
                                                    0)
                                            ),
                                            "Não encontrado")
                                    )</f>
        <v>0</v>
      </c>
      <c r="U1194" s="64">
        <f t="shared" si="657"/>
        <v>0</v>
      </c>
      <c r="V1194" s="64">
        <f>IF(
                        C1194="INSUMO",
                                        IFERROR(
                                            IF(
                                                INDEX(
                                                    Insumos!C:C,
                                                    MATCH(
                                                        A1194&amp;B1194,
                                                        Insumos!I:I,
                                                        0)
                                                )="Verba",
                                                INDEX(
                                                    Insumos!F:F,
                                                    MATCH(
                                                        A1194&amp;B1194,
                                                        Insumos!I:I,
                                                        0)
                                                ),
                                                0
                                            ),
                                            "Não encontrado"),
                                        IFERROR(
                                            INDEX(W:W,
                                                MATCH(
                                                    A1194&amp;B1194,AG:AG,
                                                    0)
                                            ),
                                            "Não encontrado")
                                    )</f>
        <v>0</v>
      </c>
      <c r="W1194" s="64">
        <f t="shared" si="658"/>
        <v>0</v>
      </c>
      <c r="X1194" s="64">
        <f>IF(
                        C1194="INSUMO",
                                        IFERROR(
                                            IF(
                                                INDEX(
                                                    Insumos!C:C,
                                                    MATCH(
                                                        A1194&amp;B1194,
                                                        Insumos!I:I,
                                                        0)
                                                )="Outro",
                                                INDEX(
                                                    Insumos!F:F,
                                                    MATCH(
                                                        A1194&amp;B1194,
                                                        Insumos!I:I,
                                                        0)
                                                ),
                                                0
                                            ),
                                            "Não encontrado"),
                                        IFERROR(
                                            INDEX(Y:Y,
                                                MATCH(
                                                    A1194&amp;B1194,AG:AG,
                                                    0)
                                            ),
                                            "Não encontrado")
                                    )</f>
        <v>0.98</v>
      </c>
      <c r="Y1194" s="64">
        <f t="shared" si="659"/>
        <v>0.98</v>
      </c>
      <c r="Z1194" s="64">
        <f>IF(
                            C1194="INSUMO",
                            IFERROR(
                                INDEX(
                                    Insumos!F:F,
                                    MATCH(
                                        A1194&amp;B1194,
                                        Insumos!I:I,
                                        0)
                                ),
                                "Não encontrado"),
                            IFERROR(
                                INDEX(AA:AA,
                                    MATCH(
                                        A1194&amp;B1194,AG:AG,
                                        0)
                                ),
                                "Não encontrado")
                        )</f>
        <v>0.98</v>
      </c>
      <c r="AA1194" s="64">
        <f t="shared" si="660"/>
        <v>0.98</v>
      </c>
      <c r="AB1194" s="65"/>
      <c r="AC1194" s="65"/>
      <c r="AD1194" s="62" t="s">
        <v>39</v>
      </c>
      <c r="AE1194" s="66"/>
      <c r="AF1194" s="66"/>
    </row>
    <row r="1195" spans="1:33" x14ac:dyDescent="0.25">
      <c r="A1195" s="137" t="s">
        <v>807</v>
      </c>
      <c r="B1195" s="68" t="s">
        <v>38</v>
      </c>
      <c r="C1195" s="69" t="s">
        <v>45</v>
      </c>
      <c r="D1195" s="70" t="s">
        <v>40</v>
      </c>
      <c r="E1195" s="70" t="s">
        <v>808</v>
      </c>
      <c r="F1195" s="71" t="s">
        <v>90</v>
      </c>
      <c r="G1195" s="71">
        <v>1</v>
      </c>
      <c r="H1195" s="72">
        <f>IF(
                        C1195="INSUMO",
                                        IFERROR(
                                            IF(
                                                INDEX(
                                                    Insumos!C:C,
                                                    MATCH(
                                                        A1195&amp;B1195,
                                                        Insumos!I:I,
                                                        0)
                                                )="Material",
                                                INDEX(
                                                    Insumos!F:F,
                                                    MATCH(
                                                        A1195&amp;B1195,
                                                        Insumos!I:I,
                                                        0)
                                                ),
                                                0
                                            ),
                                            "Não encontrado"),
                                        IFERROR(
                                            INDEX(I:I,
                                                MATCH(
                                                    A1195&amp;B1195,AG:AG,
                                                    0)
                                            ),
                                            "Não encontrado")
                                    )</f>
        <v>0</v>
      </c>
      <c r="I1195" s="72">
        <f t="shared" si="651"/>
        <v>0</v>
      </c>
      <c r="J1195" s="72">
        <f t="shared" si="652"/>
        <v>0.01</v>
      </c>
      <c r="K1195" s="72">
        <f t="shared" si="652"/>
        <v>0.01</v>
      </c>
      <c r="L1195" s="72">
        <f>IF(
                        C1195="INSUMO",
                                        IFERROR(
                                            IF(
                                                INDEX(
                                                    Insumos!C:C,
                                                    MATCH(
                                                        A1195&amp;B1195,
                                                        Insumos!I:I,
                                                        0)
                                                )="Mao_obra",
                                                INDEX(
                                                    Insumos!F:F,
                                                    MATCH(
                                                        A1195&amp;B1195,
                                                        Insumos!I:I,
                                                        0)
                                                ),
                                                0
                                            ),
                                            "Não encontrado"),
                                        IFERROR(
                                            INDEX(M:M,
                                                MATCH(
                                                    A1195&amp;B1195,AG:AG,
                                                    0)
                                            ),
                                            "Não encontrado")
                                    )</f>
        <v>0</v>
      </c>
      <c r="M1195" s="72">
        <f t="shared" si="653"/>
        <v>0</v>
      </c>
      <c r="N1195" s="72">
        <f>IF(
                        C1195="INSUMO",
                                        IFERROR(
                                            IF(
                                                INDEX(
                                                    Insumos!C:C,
                                                    MATCH(
                                                        A1195&amp;B1195,
                                                        Insumos!I:I,
                                                        0)
                                                )="Equipamento",
                                                INDEX(
                                                    Insumos!F:F,
                                                    MATCH(
                                                        A1195&amp;B1195,
                                                        Insumos!I:I,
                                                        0)
                                                ),
                                                0
                                            ),
                                            "Não encontrado"),
                                        IFERROR(
                                            INDEX(O:O,
                                                MATCH(
                                                    A1195&amp;B1195,AG:AG,
                                                    0)
                                            ),
                                            "Não encontrado")
                                    )</f>
        <v>0</v>
      </c>
      <c r="O1195" s="72">
        <f t="shared" si="654"/>
        <v>0</v>
      </c>
      <c r="P1195" s="72">
        <f>IF(
                        C1195="INSUMO",
                                        IFERROR(
                                            IF(
                                                INDEX(
                                                    Insumos!C:C,
                                                    MATCH(
                                                        A1195&amp;B1195,
                                                        Insumos!I:I,
                                                        0)
                                                )="Transporte",
                                                INDEX(
                                                    Insumos!F:F,
                                                    MATCH(
                                                        A1195&amp;B1195,
                                                        Insumos!I:I,
                                                        0)
                                                ),
                                                0
                                            ),
                                            "Não encontrado"),
                                        IFERROR(
                                            INDEX(Q:Q,
                                                MATCH(
                                                    A1195&amp;B1195,AG:AG,
                                                    0)
                                            ),
                                            "Não encontrado")
                                    )</f>
        <v>0</v>
      </c>
      <c r="Q1195" s="72">
        <f t="shared" si="655"/>
        <v>0</v>
      </c>
      <c r="R1195" s="72">
        <f>IF(
                        C1195="INSUMO",
                                        IFERROR(
                                            IF(
                                                INDEX(
                                                    Insumos!C:C,
                                                    MATCH(
                                                        A1195&amp;B1195,
                                                        Insumos!I:I,
                                                        0)
                                                )="Terceirizados",
                                                INDEX(
                                                    Insumos!F:F,
                                                    MATCH(
                                                        A1195&amp;B1195,
                                                        Insumos!I:I,
                                                        0)
                                                ),
                                                0
                                            ),
                                            "Não encontrado"),
                                        IFERROR(
                                            INDEX(S:S,
                                                MATCH(
                                                    A1195&amp;B1195,AG:AG,
                                                    0)
                                            ),
                                            "Não encontrado")
                                    )</f>
        <v>0</v>
      </c>
      <c r="S1195" s="72">
        <f t="shared" si="656"/>
        <v>0</v>
      </c>
      <c r="T1195" s="72">
        <f>IF(
                        C1195="INSUMO",
                                        IFERROR(
                                            IF(
                                                INDEX(
                                                    Insumos!C:C,
                                                    MATCH(
                                                        A1195&amp;B1195,
                                                        Insumos!I:I,
                                                        0)
                                                )="Comissionamento",
                                                INDEX(
                                                    Insumos!F:F,
                                                    MATCH(
                                                        A1195&amp;B1195,
                                                        Insumos!I:I,
                                                        0)
                                                ),
                                                0
                                            ),
                                            "Não encontrado"),
                                        IFERROR(
                                            INDEX(U:U,
                                                MATCH(
                                                    A1195&amp;B1195,AG:AG,
                                                    0)
                                            ),
                                            "Não encontrado")
                                    )</f>
        <v>0</v>
      </c>
      <c r="U1195" s="72">
        <f t="shared" si="657"/>
        <v>0</v>
      </c>
      <c r="V1195" s="72">
        <f>IF(
                        C1195="INSUMO",
                                        IFERROR(
                                            IF(
                                                INDEX(
                                                    Insumos!C:C,
                                                    MATCH(
                                                        A1195&amp;B1195,
                                                        Insumos!I:I,
                                                        0)
                                                )="Verba",
                                                INDEX(
                                                    Insumos!F:F,
                                                    MATCH(
                                                        A1195&amp;B1195,
                                                        Insumos!I:I,
                                                        0)
                                                ),
                                                0
                                            ),
                                            "Não encontrado"),
                                        IFERROR(
                                            INDEX(W:W,
                                                MATCH(
                                                    A1195&amp;B1195,AG:AG,
                                                    0)
                                            ),
                                            "Não encontrado")
                                    )</f>
        <v>0</v>
      </c>
      <c r="W1195" s="72">
        <f t="shared" si="658"/>
        <v>0</v>
      </c>
      <c r="X1195" s="72">
        <f>IF(
                        C1195="INSUMO",
                                        IFERROR(
                                            IF(
                                                INDEX(
                                                    Insumos!C:C,
                                                    MATCH(
                                                        A1195&amp;B1195,
                                                        Insumos!I:I,
                                                        0)
                                                )="Outro",
                                                INDEX(
                                                    Insumos!F:F,
                                                    MATCH(
                                                        A1195&amp;B1195,
                                                        Insumos!I:I,
                                                        0)
                                                ),
                                                0
                                            ),
                                            "Não encontrado"),
                                        IFERROR(
                                            INDEX(Y:Y,
                                                MATCH(
                                                    A1195&amp;B1195,AG:AG,
                                                    0)
                                            ),
                                            "Não encontrado")
                                    )</f>
        <v>0.01</v>
      </c>
      <c r="Y1195" s="72">
        <f t="shared" si="659"/>
        <v>0.01</v>
      </c>
      <c r="Z1195" s="72">
        <f>IF(
                            C1195="INSUMO",
                            IFERROR(
                                INDEX(
                                    Insumos!F:F,
                                    MATCH(
                                        A1195&amp;B1195,
                                        Insumos!I:I,
                                        0)
                                ),
                                "Não encontrado"),
                            IFERROR(
                                INDEX(AA:AA,
                                    MATCH(
                                        A1195&amp;B1195,AG:AG,
                                        0)
                                ),
                                "Não encontrado")
                        )</f>
        <v>0.01</v>
      </c>
      <c r="AA1195" s="72">
        <f t="shared" si="660"/>
        <v>0.01</v>
      </c>
      <c r="AB1195" s="73"/>
      <c r="AC1195" s="73"/>
      <c r="AD1195" s="70" t="s">
        <v>39</v>
      </c>
      <c r="AE1195" s="74"/>
      <c r="AF1195" s="74"/>
    </row>
    <row r="1196" spans="1:33" x14ac:dyDescent="0.25">
      <c r="A1196" s="138" t="s">
        <v>1069</v>
      </c>
      <c r="B1196" s="60" t="s">
        <v>38</v>
      </c>
      <c r="C1196" s="61" t="s">
        <v>45</v>
      </c>
      <c r="D1196" s="62" t="s">
        <v>40</v>
      </c>
      <c r="E1196" s="62" t="s">
        <v>1070</v>
      </c>
      <c r="F1196" s="63" t="s">
        <v>90</v>
      </c>
      <c r="G1196" s="63">
        <v>1</v>
      </c>
      <c r="H1196" s="64">
        <f>IF(
                        C1196="INSUMO",
                                        IFERROR(
                                            IF(
                                                INDEX(
                                                    Insumos!C:C,
                                                    MATCH(
                                                        A1196&amp;B1196,
                                                        Insumos!I:I,
                                                        0)
                                                )="Material",
                                                INDEX(
                                                    Insumos!F:F,
                                                    MATCH(
                                                        A1196&amp;B1196,
                                                        Insumos!I:I,
                                                        0)
                                                ),
                                                0
                                            ),
                                            "Não encontrado"),
                                        IFERROR(
                                            INDEX(I:I,
                                                MATCH(
                                                    A1196&amp;B1196,AG:AG,
                                                    0)
                                            ),
                                            "Não encontrado")
                                    )</f>
        <v>0</v>
      </c>
      <c r="I1196" s="64">
        <f t="shared" si="651"/>
        <v>0</v>
      </c>
      <c r="J1196" s="64">
        <f t="shared" si="652"/>
        <v>32.4</v>
      </c>
      <c r="K1196" s="64">
        <f t="shared" si="652"/>
        <v>32.4</v>
      </c>
      <c r="L1196" s="64">
        <f>IF(
                        C1196="INSUMO",
                                        IFERROR(
                                            IF(
                                                INDEX(
                                                    Insumos!C:C,
                                                    MATCH(
                                                        A1196&amp;B1196,
                                                        Insumos!I:I,
                                                        0)
                                                )="Mao_obra",
                                                INDEX(
                                                    Insumos!F:F,
                                                    MATCH(
                                                        A1196&amp;B1196,
                                                        Insumos!I:I,
                                                        0)
                                                ),
                                                0
                                            ),
                                            "Não encontrado"),
                                        IFERROR(
                                            INDEX(M:M,
                                                MATCH(
                                                    A1196&amp;B1196,AG:AG,
                                                    0)
                                            ),
                                            "Não encontrado")
                                    )</f>
        <v>32.4</v>
      </c>
      <c r="M1196" s="64">
        <f t="shared" si="653"/>
        <v>32.4</v>
      </c>
      <c r="N1196" s="64">
        <f>IF(
                        C1196="INSUMO",
                                        IFERROR(
                                            IF(
                                                INDEX(
                                                    Insumos!C:C,
                                                    MATCH(
                                                        A1196&amp;B1196,
                                                        Insumos!I:I,
                                                        0)
                                                )="Equipamento",
                                                INDEX(
                                                    Insumos!F:F,
                                                    MATCH(
                                                        A1196&amp;B1196,
                                                        Insumos!I:I,
                                                        0)
                                                ),
                                                0
                                            ),
                                            "Não encontrado"),
                                        IFERROR(
                                            INDEX(O:O,
                                                MATCH(
                                                    A1196&amp;B1196,AG:AG,
                                                    0)
                                            ),
                                            "Não encontrado")
                                    )</f>
        <v>0</v>
      </c>
      <c r="O1196" s="64">
        <f t="shared" si="654"/>
        <v>0</v>
      </c>
      <c r="P1196" s="64">
        <f>IF(
                        C1196="INSUMO",
                                        IFERROR(
                                            IF(
                                                INDEX(
                                                    Insumos!C:C,
                                                    MATCH(
                                                        A1196&amp;B1196,
                                                        Insumos!I:I,
                                                        0)
                                                )="Transporte",
                                                INDEX(
                                                    Insumos!F:F,
                                                    MATCH(
                                                        A1196&amp;B1196,
                                                        Insumos!I:I,
                                                        0)
                                                ),
                                                0
                                            ),
                                            "Não encontrado"),
                                        IFERROR(
                                            INDEX(Q:Q,
                                                MATCH(
                                                    A1196&amp;B1196,AG:AG,
                                                    0)
                                            ),
                                            "Não encontrado")
                                    )</f>
        <v>0</v>
      </c>
      <c r="Q1196" s="64">
        <f t="shared" si="655"/>
        <v>0</v>
      </c>
      <c r="R1196" s="64">
        <f>IF(
                        C1196="INSUMO",
                                        IFERROR(
                                            IF(
                                                INDEX(
                                                    Insumos!C:C,
                                                    MATCH(
                                                        A1196&amp;B1196,
                                                        Insumos!I:I,
                                                        0)
                                                )="Terceirizados",
                                                INDEX(
                                                    Insumos!F:F,
                                                    MATCH(
                                                        A1196&amp;B1196,
                                                        Insumos!I:I,
                                                        0)
                                                ),
                                                0
                                            ),
                                            "Não encontrado"),
                                        IFERROR(
                                            INDEX(S:S,
                                                MATCH(
                                                    A1196&amp;B1196,AG:AG,
                                                    0)
                                            ),
                                            "Não encontrado")
                                    )</f>
        <v>0</v>
      </c>
      <c r="S1196" s="64">
        <f t="shared" si="656"/>
        <v>0</v>
      </c>
      <c r="T1196" s="64">
        <f>IF(
                        C1196="INSUMO",
                                        IFERROR(
                                            IF(
                                                INDEX(
                                                    Insumos!C:C,
                                                    MATCH(
                                                        A1196&amp;B1196,
                                                        Insumos!I:I,
                                                        0)
                                                )="Comissionamento",
                                                INDEX(
                                                    Insumos!F:F,
                                                    MATCH(
                                                        A1196&amp;B1196,
                                                        Insumos!I:I,
                                                        0)
                                                ),
                                                0
                                            ),
                                            "Não encontrado"),
                                        IFERROR(
                                            INDEX(U:U,
                                                MATCH(
                                                    A1196&amp;B1196,AG:AG,
                                                    0)
                                            ),
                                            "Não encontrado")
                                    )</f>
        <v>0</v>
      </c>
      <c r="U1196" s="64">
        <f t="shared" si="657"/>
        <v>0</v>
      </c>
      <c r="V1196" s="64">
        <f>IF(
                        C1196="INSUMO",
                                        IFERROR(
                                            IF(
                                                INDEX(
                                                    Insumos!C:C,
                                                    MATCH(
                                                        A1196&amp;B1196,
                                                        Insumos!I:I,
                                                        0)
                                                )="Verba",
                                                INDEX(
                                                    Insumos!F:F,
                                                    MATCH(
                                                        A1196&amp;B1196,
                                                        Insumos!I:I,
                                                        0)
                                                ),
                                                0
                                            ),
                                            "Não encontrado"),
                                        IFERROR(
                                            INDEX(W:W,
                                                MATCH(
                                                    A1196&amp;B1196,AG:AG,
                                                    0)
                                            ),
                                            "Não encontrado")
                                    )</f>
        <v>0</v>
      </c>
      <c r="W1196" s="64">
        <f t="shared" si="658"/>
        <v>0</v>
      </c>
      <c r="X1196" s="64">
        <f>IF(
                        C1196="INSUMO",
                                        IFERROR(
                                            IF(
                                                INDEX(
                                                    Insumos!C:C,
                                                    MATCH(
                                                        A1196&amp;B1196,
                                                        Insumos!I:I,
                                                        0)
                                                )="Outro",
                                                INDEX(
                                                    Insumos!F:F,
                                                    MATCH(
                                                        A1196&amp;B1196,
                                                        Insumos!I:I,
                                                        0)
                                                ),
                                                0
                                            ),
                                            "Não encontrado"),
                                        IFERROR(
                                            INDEX(Y:Y,
                                                MATCH(
                                                    A1196&amp;B1196,AG:AG,
                                                    0)
                                            ),
                                            "Não encontrado")
                                    )</f>
        <v>0</v>
      </c>
      <c r="Y1196" s="64">
        <f t="shared" si="659"/>
        <v>0</v>
      </c>
      <c r="Z1196" s="64">
        <f>IF(
                            C1196="INSUMO",
                            IFERROR(
                                INDEX(
                                    Insumos!F:F,
                                    MATCH(
                                        A1196&amp;B1196,
                                        Insumos!I:I,
                                        0)
                                ),
                                "Não encontrado"),
                            IFERROR(
                                INDEX(AA:AA,
                                    MATCH(
                                        A1196&amp;B1196,AG:AG,
                                        0)
                                ),
                                "Não encontrado")
                        )</f>
        <v>32.4</v>
      </c>
      <c r="AA1196" s="64">
        <f t="shared" si="660"/>
        <v>32.4</v>
      </c>
      <c r="AB1196" s="65"/>
      <c r="AC1196" s="65"/>
      <c r="AD1196" s="62" t="s">
        <v>39</v>
      </c>
      <c r="AE1196" s="66"/>
      <c r="AF1196" s="66"/>
    </row>
    <row r="1197" spans="1:33" x14ac:dyDescent="0.25">
      <c r="A1197" s="136" t="s">
        <v>378</v>
      </c>
      <c r="B1197" s="51" t="s">
        <v>38</v>
      </c>
      <c r="C1197" s="52" t="s">
        <v>39</v>
      </c>
      <c r="D1197" s="53" t="s">
        <v>40</v>
      </c>
      <c r="E1197" s="53" t="s">
        <v>379</v>
      </c>
      <c r="F1197" s="54" t="s">
        <v>90</v>
      </c>
      <c r="G1197" s="55"/>
      <c r="H1197" s="56"/>
      <c r="I1197" s="56">
        <f>SUM(I1198:I1205)</f>
        <v>0</v>
      </c>
      <c r="J1197" s="56"/>
      <c r="K1197" s="56">
        <f>SUM(K1198:K1205)</f>
        <v>29.4391526</v>
      </c>
      <c r="L1197" s="56"/>
      <c r="M1197" s="56">
        <f>SUM(M1198:M1205)</f>
        <v>24.469152600000001</v>
      </c>
      <c r="N1197" s="56"/>
      <c r="O1197" s="56">
        <f>SUM(O1198:O1205)</f>
        <v>0</v>
      </c>
      <c r="P1197" s="56"/>
      <c r="Q1197" s="56">
        <f>SUM(Q1198:Q1205)</f>
        <v>0</v>
      </c>
      <c r="R1197" s="56"/>
      <c r="S1197" s="56">
        <f>SUM(S1198:S1205)</f>
        <v>0</v>
      </c>
      <c r="T1197" s="56"/>
      <c r="U1197" s="56">
        <f>SUM(U1198:U1205)</f>
        <v>0</v>
      </c>
      <c r="V1197" s="56"/>
      <c r="W1197" s="56">
        <f>SUM(W1198:W1205)</f>
        <v>0</v>
      </c>
      <c r="X1197" s="56"/>
      <c r="Y1197" s="56">
        <f>SUM(Y1198:Y1205)</f>
        <v>4.97</v>
      </c>
      <c r="Z1197" s="56"/>
      <c r="AA1197" s="56">
        <f>SUM(AA1198:AA1205)</f>
        <v>29.4391526</v>
      </c>
      <c r="AB1197" s="57" t="s">
        <v>39</v>
      </c>
      <c r="AC1197" s="57"/>
      <c r="AD1197" s="53" t="s">
        <v>39</v>
      </c>
      <c r="AE1197" s="58" t="s">
        <v>39</v>
      </c>
      <c r="AF1197" s="58" t="s">
        <v>43</v>
      </c>
      <c r="AG1197" t="str">
        <f>A1197&amp;B1197&amp;C1197</f>
        <v>88243SINAPI</v>
      </c>
    </row>
    <row r="1198" spans="1:33" x14ac:dyDescent="0.25">
      <c r="A1198" s="137" t="s">
        <v>1071</v>
      </c>
      <c r="B1198" s="68" t="s">
        <v>38</v>
      </c>
      <c r="C1198" s="69" t="s">
        <v>86</v>
      </c>
      <c r="D1198" s="70" t="s">
        <v>40</v>
      </c>
      <c r="E1198" s="70" t="s">
        <v>1072</v>
      </c>
      <c r="F1198" s="71" t="s">
        <v>90</v>
      </c>
      <c r="G1198" s="71">
        <v>1</v>
      </c>
      <c r="H1198" s="72">
        <f>IF(
                        C1198="INSUMO",
                                        IFERROR(
                                            IF(
                                                INDEX(
                                                    Insumos!C:C,
                                                    MATCH(
                                                        A1198&amp;B1198,
                                                        Insumos!I:I,
                                                        0)
                                                )="Material",
                                                INDEX(
                                                    Insumos!F:F,
                                                    MATCH(
                                                        A1198&amp;B1198,
                                                        Insumos!I:I,
                                                        0)
                                                ),
                                                0
                                            ),
                                            "Não encontrado"),
                                        IFERROR(
                                            INDEX(I:I,
                                                MATCH(
                                                    A1198&amp;B1198,AG:AG,
                                                    0)
                                            ),
                                            "Não encontrado")
                                    )</f>
        <v>0</v>
      </c>
      <c r="I1198" s="72">
        <f t="shared" ref="I1198:I1205" si="661">H1198*G1198/1</f>
        <v>0</v>
      </c>
      <c r="J1198" s="72">
        <f t="shared" ref="J1198:K1205" si="662">T1198 + N1198 + L1198 + X1198 + R1198 + P1198 + V1198</f>
        <v>0.27915260000000003</v>
      </c>
      <c r="K1198" s="72">
        <f t="shared" si="662"/>
        <v>0.27915260000000003</v>
      </c>
      <c r="L1198" s="72">
        <f>IF(
                        C1198="INSUMO",
                                        IFERROR(
                                            IF(
                                                INDEX(
                                                    Insumos!C:C,
                                                    MATCH(
                                                        A1198&amp;B1198,
                                                        Insumos!I:I,
                                                        0)
                                                )="Mao_obra",
                                                INDEX(
                                                    Insumos!F:F,
                                                    MATCH(
                                                        A1198&amp;B1198,
                                                        Insumos!I:I,
                                                        0)
                                                ),
                                                0
                                            ),
                                            "Não encontrado"),
                                        IFERROR(
                                            INDEX(M:M,
                                                MATCH(
                                                    A1198&amp;B1198,AG:AG,
                                                    0)
                                            ),
                                            "Não encontrado")
                                    )</f>
        <v>0.27915260000000003</v>
      </c>
      <c r="M1198" s="72">
        <f t="shared" ref="M1198:M1205" si="663">L1198*G1198/1</f>
        <v>0.27915260000000003</v>
      </c>
      <c r="N1198" s="72">
        <f>IF(
                        C1198="INSUMO",
                                        IFERROR(
                                            IF(
                                                INDEX(
                                                    Insumos!C:C,
                                                    MATCH(
                                                        A1198&amp;B1198,
                                                        Insumos!I:I,
                                                        0)
                                                )="Equipamento",
                                                INDEX(
                                                    Insumos!F:F,
                                                    MATCH(
                                                        A1198&amp;B1198,
                                                        Insumos!I:I,
                                                        0)
                                                ),
                                                0
                                            ),
                                            "Não encontrado"),
                                        IFERROR(
                                            INDEX(O:O,
                                                MATCH(
                                                    A1198&amp;B1198,AG:AG,
                                                    0)
                                            ),
                                            "Não encontrado")
                                    )</f>
        <v>0</v>
      </c>
      <c r="O1198" s="72">
        <f t="shared" ref="O1198:O1205" si="664">N1198*G1198/1</f>
        <v>0</v>
      </c>
      <c r="P1198" s="72">
        <f>IF(
                        C1198="INSUMO",
                                        IFERROR(
                                            IF(
                                                INDEX(
                                                    Insumos!C:C,
                                                    MATCH(
                                                        A1198&amp;B1198,
                                                        Insumos!I:I,
                                                        0)
                                                )="Transporte",
                                                INDEX(
                                                    Insumos!F:F,
                                                    MATCH(
                                                        A1198&amp;B1198,
                                                        Insumos!I:I,
                                                        0)
                                                ),
                                                0
                                            ),
                                            "Não encontrado"),
                                        IFERROR(
                                            INDEX(Q:Q,
                                                MATCH(
                                                    A1198&amp;B1198,AG:AG,
                                                    0)
                                            ),
                                            "Não encontrado")
                                    )</f>
        <v>0</v>
      </c>
      <c r="Q1198" s="72">
        <f t="shared" ref="Q1198:Q1205" si="665">P1198*G1198/1</f>
        <v>0</v>
      </c>
      <c r="R1198" s="72">
        <f>IF(
                        C1198="INSUMO",
                                        IFERROR(
                                            IF(
                                                INDEX(
                                                    Insumos!C:C,
                                                    MATCH(
                                                        A1198&amp;B1198,
                                                        Insumos!I:I,
                                                        0)
                                                )="Terceirizados",
                                                INDEX(
                                                    Insumos!F:F,
                                                    MATCH(
                                                        A1198&amp;B1198,
                                                        Insumos!I:I,
                                                        0)
                                                ),
                                                0
                                            ),
                                            "Não encontrado"),
                                        IFERROR(
                                            INDEX(S:S,
                                                MATCH(
                                                    A1198&amp;B1198,AG:AG,
                                                    0)
                                            ),
                                            "Não encontrado")
                                    )</f>
        <v>0</v>
      </c>
      <c r="S1198" s="72">
        <f t="shared" ref="S1198:S1205" si="666">R1198*G1198/1</f>
        <v>0</v>
      </c>
      <c r="T1198" s="72">
        <f>IF(
                        C1198="INSUMO",
                                        IFERROR(
                                            IF(
                                                INDEX(
                                                    Insumos!C:C,
                                                    MATCH(
                                                        A1198&amp;B1198,
                                                        Insumos!I:I,
                                                        0)
                                                )="Comissionamento",
                                                INDEX(
                                                    Insumos!F:F,
                                                    MATCH(
                                                        A1198&amp;B1198,
                                                        Insumos!I:I,
                                                        0)
                                                ),
                                                0
                                            ),
                                            "Não encontrado"),
                                        IFERROR(
                                            INDEX(U:U,
                                                MATCH(
                                                    A1198&amp;B1198,AG:AG,
                                                    0)
                                            ),
                                            "Não encontrado")
                                    )</f>
        <v>0</v>
      </c>
      <c r="U1198" s="72">
        <f t="shared" ref="U1198:U1205" si="667">T1198*G1198/1</f>
        <v>0</v>
      </c>
      <c r="V1198" s="72">
        <f>IF(
                        C1198="INSUMO",
                                        IFERROR(
                                            IF(
                                                INDEX(
                                                    Insumos!C:C,
                                                    MATCH(
                                                        A1198&amp;B1198,
                                                        Insumos!I:I,
                                                        0)
                                                )="Verba",
                                                INDEX(
                                                    Insumos!F:F,
                                                    MATCH(
                                                        A1198&amp;B1198,
                                                        Insumos!I:I,
                                                        0)
                                                ),
                                                0
                                            ),
                                            "Não encontrado"),
                                        IFERROR(
                                            INDEX(W:W,
                                                MATCH(
                                                    A1198&amp;B1198,AG:AG,
                                                    0)
                                            ),
                                            "Não encontrado")
                                    )</f>
        <v>0</v>
      </c>
      <c r="W1198" s="72">
        <f t="shared" ref="W1198:W1205" si="668">V1198*G1198/1</f>
        <v>0</v>
      </c>
      <c r="X1198" s="72">
        <f>IF(
                        C1198="INSUMO",
                                        IFERROR(
                                            IF(
                                                INDEX(
                                                    Insumos!C:C,
                                                    MATCH(
                                                        A1198&amp;B1198,
                                                        Insumos!I:I,
                                                        0)
                                                )="Outro",
                                                INDEX(
                                                    Insumos!F:F,
                                                    MATCH(
                                                        A1198&amp;B1198,
                                                        Insumos!I:I,
                                                        0)
                                                ),
                                                0
                                            ),
                                            "Não encontrado"),
                                        IFERROR(
                                            INDEX(Y:Y,
                                                MATCH(
                                                    A1198&amp;B1198,AG:AG,
                                                    0)
                                            ),
                                            "Não encontrado")
                                    )</f>
        <v>0</v>
      </c>
      <c r="Y1198" s="72">
        <f t="shared" ref="Y1198:Y1205" si="669">X1198*G1198/1</f>
        <v>0</v>
      </c>
      <c r="Z1198" s="72">
        <f>IF(
                            C1198="INSUMO",
                            IFERROR(
                                INDEX(
                                    Insumos!F:F,
                                    MATCH(
                                        A1198&amp;B1198,
                                        Insumos!I:I,
                                        0)
                                ),
                                "Não encontrado"),
                            IFERROR(
                                INDEX(AA:AA,
                                    MATCH(
                                        A1198&amp;B1198,AG:AG,
                                        0)
                                ),
                                "Não encontrado")
                        )</f>
        <v>0.27915260000000003</v>
      </c>
      <c r="AA1198" s="72">
        <f t="shared" ref="AA1198:AA1205" si="670">G1198*Z1198</f>
        <v>0.27915260000000003</v>
      </c>
      <c r="AB1198" s="73"/>
      <c r="AC1198" s="73"/>
      <c r="AD1198" s="70" t="s">
        <v>39</v>
      </c>
      <c r="AE1198" s="74"/>
      <c r="AF1198" s="74"/>
    </row>
    <row r="1199" spans="1:33" x14ac:dyDescent="0.25">
      <c r="A1199" s="138" t="s">
        <v>797</v>
      </c>
      <c r="B1199" s="60" t="s">
        <v>38</v>
      </c>
      <c r="C1199" s="61" t="s">
        <v>45</v>
      </c>
      <c r="D1199" s="62" t="s">
        <v>40</v>
      </c>
      <c r="E1199" s="62" t="s">
        <v>798</v>
      </c>
      <c r="F1199" s="63" t="s">
        <v>90</v>
      </c>
      <c r="G1199" s="63">
        <v>1</v>
      </c>
      <c r="H1199" s="64">
        <f>IF(
                        C1199="INSUMO",
                                        IFERROR(
                                            IF(
                                                INDEX(
                                                    Insumos!C:C,
                                                    MATCH(
                                                        A1199&amp;B1199,
                                                        Insumos!I:I,
                                                        0)
                                                )="Material",
                                                INDEX(
                                                    Insumos!F:F,
                                                    MATCH(
                                                        A1199&amp;B1199,
                                                        Insumos!I:I,
                                                        0)
                                                ),
                                                0
                                            ),
                                            "Não encontrado"),
                                        IFERROR(
                                            INDEX(I:I,
                                                MATCH(
                                                    A1199&amp;B1199,AG:AG,
                                                    0)
                                            ),
                                            "Não encontrado")
                                    )</f>
        <v>0</v>
      </c>
      <c r="I1199" s="64">
        <f t="shared" si="661"/>
        <v>0</v>
      </c>
      <c r="J1199" s="64">
        <f t="shared" si="662"/>
        <v>1.62</v>
      </c>
      <c r="K1199" s="64">
        <f t="shared" si="662"/>
        <v>1.62</v>
      </c>
      <c r="L1199" s="64">
        <f>IF(
                        C1199="INSUMO",
                                        IFERROR(
                                            IF(
                                                INDEX(
                                                    Insumos!C:C,
                                                    MATCH(
                                                        A1199&amp;B1199,
                                                        Insumos!I:I,
                                                        0)
                                                )="Mao_obra",
                                                INDEX(
                                                    Insumos!F:F,
                                                    MATCH(
                                                        A1199&amp;B1199,
                                                        Insumos!I:I,
                                                        0)
                                                ),
                                                0
                                            ),
                                            "Não encontrado"),
                                        IFERROR(
                                            INDEX(M:M,
                                                MATCH(
                                                    A1199&amp;B1199,AG:AG,
                                                    0)
                                            ),
                                            "Não encontrado")
                                    )</f>
        <v>0</v>
      </c>
      <c r="M1199" s="64">
        <f t="shared" si="663"/>
        <v>0</v>
      </c>
      <c r="N1199" s="64">
        <f>IF(
                        C1199="INSUMO",
                                        IFERROR(
                                            IF(
                                                INDEX(
                                                    Insumos!C:C,
                                                    MATCH(
                                                        A1199&amp;B1199,
                                                        Insumos!I:I,
                                                        0)
                                                )="Equipamento",
                                                INDEX(
                                                    Insumos!F:F,
                                                    MATCH(
                                                        A1199&amp;B1199,
                                                        Insumos!I:I,
                                                        0)
                                                ),
                                                0
                                            ),
                                            "Não encontrado"),
                                        IFERROR(
                                            INDEX(O:O,
                                                MATCH(
                                                    A1199&amp;B1199,AG:AG,
                                                    0)
                                            ),
                                            "Não encontrado")
                                    )</f>
        <v>0</v>
      </c>
      <c r="O1199" s="64">
        <f t="shared" si="664"/>
        <v>0</v>
      </c>
      <c r="P1199" s="64">
        <f>IF(
                        C1199="INSUMO",
                                        IFERROR(
                                            IF(
                                                INDEX(
                                                    Insumos!C:C,
                                                    MATCH(
                                                        A1199&amp;B1199,
                                                        Insumos!I:I,
                                                        0)
                                                )="Transporte",
                                                INDEX(
                                                    Insumos!F:F,
                                                    MATCH(
                                                        A1199&amp;B1199,
                                                        Insumos!I:I,
                                                        0)
                                                ),
                                                0
                                            ),
                                            "Não encontrado"),
                                        IFERROR(
                                            INDEX(Q:Q,
                                                MATCH(
                                                    A1199&amp;B1199,AG:AG,
                                                    0)
                                            ),
                                            "Não encontrado")
                                    )</f>
        <v>0</v>
      </c>
      <c r="Q1199" s="64">
        <f t="shared" si="665"/>
        <v>0</v>
      </c>
      <c r="R1199" s="64">
        <f>IF(
                        C1199="INSUMO",
                                        IFERROR(
                                            IF(
                                                INDEX(
                                                    Insumos!C:C,
                                                    MATCH(
                                                        A1199&amp;B1199,
                                                        Insumos!I:I,
                                                        0)
                                                )="Terceirizados",
                                                INDEX(
                                                    Insumos!F:F,
                                                    MATCH(
                                                        A1199&amp;B1199,
                                                        Insumos!I:I,
                                                        0)
                                                ),
                                                0
                                            ),
                                            "Não encontrado"),
                                        IFERROR(
                                            INDEX(S:S,
                                                MATCH(
                                                    A1199&amp;B1199,AG:AG,
                                                    0)
                                            ),
                                            "Não encontrado")
                                    )</f>
        <v>0</v>
      </c>
      <c r="S1199" s="64">
        <f t="shared" si="666"/>
        <v>0</v>
      </c>
      <c r="T1199" s="64">
        <f>IF(
                        C1199="INSUMO",
                                        IFERROR(
                                            IF(
                                                INDEX(
                                                    Insumos!C:C,
                                                    MATCH(
                                                        A1199&amp;B1199,
                                                        Insumos!I:I,
                                                        0)
                                                )="Comissionamento",
                                                INDEX(
                                                    Insumos!F:F,
                                                    MATCH(
                                                        A1199&amp;B1199,
                                                        Insumos!I:I,
                                                        0)
                                                ),
                                                0
                                            ),
                                            "Não encontrado"),
                                        IFERROR(
                                            INDEX(U:U,
                                                MATCH(
                                                    A1199&amp;B1199,AG:AG,
                                                    0)
                                            ),
                                            "Não encontrado")
                                    )</f>
        <v>0</v>
      </c>
      <c r="U1199" s="64">
        <f t="shared" si="667"/>
        <v>0</v>
      </c>
      <c r="V1199" s="64">
        <f>IF(
                        C1199="INSUMO",
                                        IFERROR(
                                            IF(
                                                INDEX(
                                                    Insumos!C:C,
                                                    MATCH(
                                                        A1199&amp;B1199,
                                                        Insumos!I:I,
                                                        0)
                                                )="Verba",
                                                INDEX(
                                                    Insumos!F:F,
                                                    MATCH(
                                                        A1199&amp;B1199,
                                                        Insumos!I:I,
                                                        0)
                                                ),
                                                0
                                            ),
                                            "Não encontrado"),
                                        IFERROR(
                                            INDEX(W:W,
                                                MATCH(
                                                    A1199&amp;B1199,AG:AG,
                                                    0)
                                            ),
                                            "Não encontrado")
                                    )</f>
        <v>0</v>
      </c>
      <c r="W1199" s="64">
        <f t="shared" si="668"/>
        <v>0</v>
      </c>
      <c r="X1199" s="64">
        <f>IF(
                        C1199="INSUMO",
                                        IFERROR(
                                            IF(
                                                INDEX(
                                                    Insumos!C:C,
                                                    MATCH(
                                                        A1199&amp;B1199,
                                                        Insumos!I:I,
                                                        0)
                                                )="Outro",
                                                INDEX(
                                                    Insumos!F:F,
                                                    MATCH(
                                                        A1199&amp;B1199,
                                                        Insumos!I:I,
                                                        0)
                                                ),
                                                0
                                            ),
                                            "Não encontrado"),
                                        IFERROR(
                                            INDEX(Y:Y,
                                                MATCH(
                                                    A1199&amp;B1199,AG:AG,
                                                    0)
                                            ),
                                            "Não encontrado")
                                    )</f>
        <v>1.62</v>
      </c>
      <c r="Y1199" s="64">
        <f t="shared" si="669"/>
        <v>1.62</v>
      </c>
      <c r="Z1199" s="64">
        <f>IF(
                            C1199="INSUMO",
                            IFERROR(
                                INDEX(
                                    Insumos!F:F,
                                    MATCH(
                                        A1199&amp;B1199,
                                        Insumos!I:I,
                                        0)
                                ),
                                "Não encontrado"),
                            IFERROR(
                                INDEX(AA:AA,
                                    MATCH(
                                        A1199&amp;B1199,AG:AG,
                                        0)
                                ),
                                "Não encontrado")
                        )</f>
        <v>1.62</v>
      </c>
      <c r="AA1199" s="64">
        <f t="shared" si="670"/>
        <v>1.62</v>
      </c>
      <c r="AB1199" s="65"/>
      <c r="AC1199" s="65"/>
      <c r="AD1199" s="62" t="s">
        <v>39</v>
      </c>
      <c r="AE1199" s="66"/>
      <c r="AF1199" s="66"/>
    </row>
    <row r="1200" spans="1:33" x14ac:dyDescent="0.25">
      <c r="A1200" s="137" t="s">
        <v>799</v>
      </c>
      <c r="B1200" s="68" t="s">
        <v>38</v>
      </c>
      <c r="C1200" s="69" t="s">
        <v>45</v>
      </c>
      <c r="D1200" s="70" t="s">
        <v>40</v>
      </c>
      <c r="E1200" s="70" t="s">
        <v>800</v>
      </c>
      <c r="F1200" s="71" t="s">
        <v>90</v>
      </c>
      <c r="G1200" s="71">
        <v>1</v>
      </c>
      <c r="H1200" s="72">
        <f>IF(
                        C1200="INSUMO",
                                        IFERROR(
                                            IF(
                                                INDEX(
                                                    Insumos!C:C,
                                                    MATCH(
                                                        A1200&amp;B1200,
                                                        Insumos!I:I,
                                                        0)
                                                )="Material",
                                                INDEX(
                                                    Insumos!F:F,
                                                    MATCH(
                                                        A1200&amp;B1200,
                                                        Insumos!I:I,
                                                        0)
                                                ),
                                                0
                                            ),
                                            "Não encontrado"),
                                        IFERROR(
                                            INDEX(I:I,
                                                MATCH(
                                                    A1200&amp;B1200,AG:AG,
                                                    0)
                                            ),
                                            "Não encontrado")
                                    )</f>
        <v>0</v>
      </c>
      <c r="I1200" s="72">
        <f t="shared" si="661"/>
        <v>0</v>
      </c>
      <c r="J1200" s="72">
        <f t="shared" si="662"/>
        <v>0.6</v>
      </c>
      <c r="K1200" s="72">
        <f t="shared" si="662"/>
        <v>0.6</v>
      </c>
      <c r="L1200" s="72">
        <f>IF(
                        C1200="INSUMO",
                                        IFERROR(
                                            IF(
                                                INDEX(
                                                    Insumos!C:C,
                                                    MATCH(
                                                        A1200&amp;B1200,
                                                        Insumos!I:I,
                                                        0)
                                                )="Mao_obra",
                                                INDEX(
                                                    Insumos!F:F,
                                                    MATCH(
                                                        A1200&amp;B1200,
                                                        Insumos!I:I,
                                                        0)
                                                ),
                                                0
                                            ),
                                            "Não encontrado"),
                                        IFERROR(
                                            INDEX(M:M,
                                                MATCH(
                                                    A1200&amp;B1200,AG:AG,
                                                    0)
                                            ),
                                            "Não encontrado")
                                    )</f>
        <v>0</v>
      </c>
      <c r="M1200" s="72">
        <f t="shared" si="663"/>
        <v>0</v>
      </c>
      <c r="N1200" s="72">
        <f>IF(
                        C1200="INSUMO",
                                        IFERROR(
                                            IF(
                                                INDEX(
                                                    Insumos!C:C,
                                                    MATCH(
                                                        A1200&amp;B1200,
                                                        Insumos!I:I,
                                                        0)
                                                )="Equipamento",
                                                INDEX(
                                                    Insumos!F:F,
                                                    MATCH(
                                                        A1200&amp;B1200,
                                                        Insumos!I:I,
                                                        0)
                                                ),
                                                0
                                            ),
                                            "Não encontrado"),
                                        IFERROR(
                                            INDEX(O:O,
                                                MATCH(
                                                    A1200&amp;B1200,AG:AG,
                                                    0)
                                            ),
                                            "Não encontrado")
                                    )</f>
        <v>0</v>
      </c>
      <c r="O1200" s="72">
        <f t="shared" si="664"/>
        <v>0</v>
      </c>
      <c r="P1200" s="72">
        <f>IF(
                        C1200="INSUMO",
                                        IFERROR(
                                            IF(
                                                INDEX(
                                                    Insumos!C:C,
                                                    MATCH(
                                                        A1200&amp;B1200,
                                                        Insumos!I:I,
                                                        0)
                                                )="Transporte",
                                                INDEX(
                                                    Insumos!F:F,
                                                    MATCH(
                                                        A1200&amp;B1200,
                                                        Insumos!I:I,
                                                        0)
                                                ),
                                                0
                                            ),
                                            "Não encontrado"),
                                        IFERROR(
                                            INDEX(Q:Q,
                                                MATCH(
                                                    A1200&amp;B1200,AG:AG,
                                                    0)
                                            ),
                                            "Não encontrado")
                                    )</f>
        <v>0</v>
      </c>
      <c r="Q1200" s="72">
        <f t="shared" si="665"/>
        <v>0</v>
      </c>
      <c r="R1200" s="72">
        <f>IF(
                        C1200="INSUMO",
                                        IFERROR(
                                            IF(
                                                INDEX(
                                                    Insumos!C:C,
                                                    MATCH(
                                                        A1200&amp;B1200,
                                                        Insumos!I:I,
                                                        0)
                                                )="Terceirizados",
                                                INDEX(
                                                    Insumos!F:F,
                                                    MATCH(
                                                        A1200&amp;B1200,
                                                        Insumos!I:I,
                                                        0)
                                                ),
                                                0
                                            ),
                                            "Não encontrado"),
                                        IFERROR(
                                            INDEX(S:S,
                                                MATCH(
                                                    A1200&amp;B1200,AG:AG,
                                                    0)
                                            ),
                                            "Não encontrado")
                                    )</f>
        <v>0</v>
      </c>
      <c r="S1200" s="72">
        <f t="shared" si="666"/>
        <v>0</v>
      </c>
      <c r="T1200" s="72">
        <f>IF(
                        C1200="INSUMO",
                                        IFERROR(
                                            IF(
                                                INDEX(
                                                    Insumos!C:C,
                                                    MATCH(
                                                        A1200&amp;B1200,
                                                        Insumos!I:I,
                                                        0)
                                                )="Comissionamento",
                                                INDEX(
                                                    Insumos!F:F,
                                                    MATCH(
                                                        A1200&amp;B1200,
                                                        Insumos!I:I,
                                                        0)
                                                ),
                                                0
                                            ),
                                            "Não encontrado"),
                                        IFERROR(
                                            INDEX(U:U,
                                                MATCH(
                                                    A1200&amp;B1200,AG:AG,
                                                    0)
                                            ),
                                            "Não encontrado")
                                    )</f>
        <v>0</v>
      </c>
      <c r="U1200" s="72">
        <f t="shared" si="667"/>
        <v>0</v>
      </c>
      <c r="V1200" s="72">
        <f>IF(
                        C1200="INSUMO",
                                        IFERROR(
                                            IF(
                                                INDEX(
                                                    Insumos!C:C,
                                                    MATCH(
                                                        A1200&amp;B1200,
                                                        Insumos!I:I,
                                                        0)
                                                )="Verba",
                                                INDEX(
                                                    Insumos!F:F,
                                                    MATCH(
                                                        A1200&amp;B1200,
                                                        Insumos!I:I,
                                                        0)
                                                ),
                                                0
                                            ),
                                            "Não encontrado"),
                                        IFERROR(
                                            INDEX(W:W,
                                                MATCH(
                                                    A1200&amp;B1200,AG:AG,
                                                    0)
                                            ),
                                            "Não encontrado")
                                    )</f>
        <v>0</v>
      </c>
      <c r="W1200" s="72">
        <f t="shared" si="668"/>
        <v>0</v>
      </c>
      <c r="X1200" s="72">
        <f>IF(
                        C1200="INSUMO",
                                        IFERROR(
                                            IF(
                                                INDEX(
                                                    Insumos!C:C,
                                                    MATCH(
                                                        A1200&amp;B1200,
                                                        Insumos!I:I,
                                                        0)
                                                )="Outro",
                                                INDEX(
                                                    Insumos!F:F,
                                                    MATCH(
                                                        A1200&amp;B1200,
                                                        Insumos!I:I,
                                                        0)
                                                ),
                                                0
                                            ),
                                            "Não encontrado"),
                                        IFERROR(
                                            INDEX(Y:Y,
                                                MATCH(
                                                    A1200&amp;B1200,AG:AG,
                                                    0)
                                            ),
                                            "Não encontrado")
                                    )</f>
        <v>0.6</v>
      </c>
      <c r="Y1200" s="72">
        <f t="shared" si="669"/>
        <v>0.6</v>
      </c>
      <c r="Z1200" s="72">
        <f>IF(
                            C1200="INSUMO",
                            IFERROR(
                                INDEX(
                                    Insumos!F:F,
                                    MATCH(
                                        A1200&amp;B1200,
                                        Insumos!I:I,
                                        0)
                                ),
                                "Não encontrado"),
                            IFERROR(
                                INDEX(AA:AA,
                                    MATCH(
                                        A1200&amp;B1200,AG:AG,
                                        0)
                                ),
                                "Não encontrado")
                        )</f>
        <v>0.6</v>
      </c>
      <c r="AA1200" s="72">
        <f t="shared" si="670"/>
        <v>0.6</v>
      </c>
      <c r="AB1200" s="73"/>
      <c r="AC1200" s="73"/>
      <c r="AD1200" s="70" t="s">
        <v>39</v>
      </c>
      <c r="AE1200" s="74"/>
      <c r="AF1200" s="74"/>
    </row>
    <row r="1201" spans="1:33" x14ac:dyDescent="0.25">
      <c r="A1201" s="138" t="s">
        <v>801</v>
      </c>
      <c r="B1201" s="60" t="s">
        <v>38</v>
      </c>
      <c r="C1201" s="61" t="s">
        <v>45</v>
      </c>
      <c r="D1201" s="62" t="s">
        <v>40</v>
      </c>
      <c r="E1201" s="62" t="s">
        <v>802</v>
      </c>
      <c r="F1201" s="63" t="s">
        <v>90</v>
      </c>
      <c r="G1201" s="63">
        <v>1</v>
      </c>
      <c r="H1201" s="64">
        <f>IF(
                        C1201="INSUMO",
                                        IFERROR(
                                            IF(
                                                INDEX(
                                                    Insumos!C:C,
                                                    MATCH(
                                                        A1201&amp;B1201,
                                                        Insumos!I:I,
                                                        0)
                                                )="Material",
                                                INDEX(
                                                    Insumos!F:F,
                                                    MATCH(
                                                        A1201&amp;B1201,
                                                        Insumos!I:I,
                                                        0)
                                                ),
                                                0
                                            ),
                                            "Não encontrado"),
                                        IFERROR(
                                            INDEX(I:I,
                                                MATCH(
                                                    A1201&amp;B1201,AG:AG,
                                                    0)
                                            ),
                                            "Não encontrado")
                                    )</f>
        <v>0</v>
      </c>
      <c r="I1201" s="64">
        <f t="shared" si="661"/>
        <v>0</v>
      </c>
      <c r="J1201" s="64">
        <f t="shared" si="662"/>
        <v>0.11</v>
      </c>
      <c r="K1201" s="64">
        <f t="shared" si="662"/>
        <v>0.11</v>
      </c>
      <c r="L1201" s="64">
        <f>IF(
                        C1201="INSUMO",
                                        IFERROR(
                                            IF(
                                                INDEX(
                                                    Insumos!C:C,
                                                    MATCH(
                                                        A1201&amp;B1201,
                                                        Insumos!I:I,
                                                        0)
                                                )="Mao_obra",
                                                INDEX(
                                                    Insumos!F:F,
                                                    MATCH(
                                                        A1201&amp;B1201,
                                                        Insumos!I:I,
                                                        0)
                                                ),
                                                0
                                            ),
                                            "Não encontrado"),
                                        IFERROR(
                                            INDEX(M:M,
                                                MATCH(
                                                    A1201&amp;B1201,AG:AG,
                                                    0)
                                            ),
                                            "Não encontrado")
                                    )</f>
        <v>0</v>
      </c>
      <c r="M1201" s="64">
        <f t="shared" si="663"/>
        <v>0</v>
      </c>
      <c r="N1201" s="64">
        <f>IF(
                        C1201="INSUMO",
                                        IFERROR(
                                            IF(
                                                INDEX(
                                                    Insumos!C:C,
                                                    MATCH(
                                                        A1201&amp;B1201,
                                                        Insumos!I:I,
                                                        0)
                                                )="Equipamento",
                                                INDEX(
                                                    Insumos!F:F,
                                                    MATCH(
                                                        A1201&amp;B1201,
                                                        Insumos!I:I,
                                                        0)
                                                ),
                                                0
                                            ),
                                            "Não encontrado"),
                                        IFERROR(
                                            INDEX(O:O,
                                                MATCH(
                                                    A1201&amp;B1201,AG:AG,
                                                    0)
                                            ),
                                            "Não encontrado")
                                    )</f>
        <v>0</v>
      </c>
      <c r="O1201" s="64">
        <f t="shared" si="664"/>
        <v>0</v>
      </c>
      <c r="P1201" s="64">
        <f>IF(
                        C1201="INSUMO",
                                        IFERROR(
                                            IF(
                                                INDEX(
                                                    Insumos!C:C,
                                                    MATCH(
                                                        A1201&amp;B1201,
                                                        Insumos!I:I,
                                                        0)
                                                )="Transporte",
                                                INDEX(
                                                    Insumos!F:F,
                                                    MATCH(
                                                        A1201&amp;B1201,
                                                        Insumos!I:I,
                                                        0)
                                                ),
                                                0
                                            ),
                                            "Não encontrado"),
                                        IFERROR(
                                            INDEX(Q:Q,
                                                MATCH(
                                                    A1201&amp;B1201,AG:AG,
                                                    0)
                                            ),
                                            "Não encontrado")
                                    )</f>
        <v>0</v>
      </c>
      <c r="Q1201" s="64">
        <f t="shared" si="665"/>
        <v>0</v>
      </c>
      <c r="R1201" s="64">
        <f>IF(
                        C1201="INSUMO",
                                        IFERROR(
                                            IF(
                                                INDEX(
                                                    Insumos!C:C,
                                                    MATCH(
                                                        A1201&amp;B1201,
                                                        Insumos!I:I,
                                                        0)
                                                )="Terceirizados",
                                                INDEX(
                                                    Insumos!F:F,
                                                    MATCH(
                                                        A1201&amp;B1201,
                                                        Insumos!I:I,
                                                        0)
                                                ),
                                                0
                                            ),
                                            "Não encontrado"),
                                        IFERROR(
                                            INDEX(S:S,
                                                MATCH(
                                                    A1201&amp;B1201,AG:AG,
                                                    0)
                                            ),
                                            "Não encontrado")
                                    )</f>
        <v>0</v>
      </c>
      <c r="S1201" s="64">
        <f t="shared" si="666"/>
        <v>0</v>
      </c>
      <c r="T1201" s="64">
        <f>IF(
                        C1201="INSUMO",
                                        IFERROR(
                                            IF(
                                                INDEX(
                                                    Insumos!C:C,
                                                    MATCH(
                                                        A1201&amp;B1201,
                                                        Insumos!I:I,
                                                        0)
                                                )="Comissionamento",
                                                INDEX(
                                                    Insumos!F:F,
                                                    MATCH(
                                                        A1201&amp;B1201,
                                                        Insumos!I:I,
                                                        0)
                                                ),
                                                0
                                            ),
                                            "Não encontrado"),
                                        IFERROR(
                                            INDEX(U:U,
                                                MATCH(
                                                    A1201&amp;B1201,AG:AG,
                                                    0)
                                            ),
                                            "Não encontrado")
                                    )</f>
        <v>0</v>
      </c>
      <c r="U1201" s="64">
        <f t="shared" si="667"/>
        <v>0</v>
      </c>
      <c r="V1201" s="64">
        <f>IF(
                        C1201="INSUMO",
                                        IFERROR(
                                            IF(
                                                INDEX(
                                                    Insumos!C:C,
                                                    MATCH(
                                                        A1201&amp;B1201,
                                                        Insumos!I:I,
                                                        0)
                                                )="Verba",
                                                INDEX(
                                                    Insumos!F:F,
                                                    MATCH(
                                                        A1201&amp;B1201,
                                                        Insumos!I:I,
                                                        0)
                                                ),
                                                0
                                            ),
                                            "Não encontrado"),
                                        IFERROR(
                                            INDEX(W:W,
                                                MATCH(
                                                    A1201&amp;B1201,AG:AG,
                                                    0)
                                            ),
                                            "Não encontrado")
                                    )</f>
        <v>0</v>
      </c>
      <c r="W1201" s="64">
        <f t="shared" si="668"/>
        <v>0</v>
      </c>
      <c r="X1201" s="64">
        <f>IF(
                        C1201="INSUMO",
                                        IFERROR(
                                            IF(
                                                INDEX(
                                                    Insumos!C:C,
                                                    MATCH(
                                                        A1201&amp;B1201,
                                                        Insumos!I:I,
                                                        0)
                                                )="Outro",
                                                INDEX(
                                                    Insumos!F:F,
                                                    MATCH(
                                                        A1201&amp;B1201,
                                                        Insumos!I:I,
                                                        0)
                                                ),
                                                0
                                            ),
                                            "Não encontrado"),
                                        IFERROR(
                                            INDEX(Y:Y,
                                                MATCH(
                                                    A1201&amp;B1201,AG:AG,
                                                    0)
                                            ),
                                            "Não encontrado")
                                    )</f>
        <v>0.11</v>
      </c>
      <c r="Y1201" s="64">
        <f t="shared" si="669"/>
        <v>0.11</v>
      </c>
      <c r="Z1201" s="64">
        <f>IF(
                            C1201="INSUMO",
                            IFERROR(
                                INDEX(
                                    Insumos!F:F,
                                    MATCH(
                                        A1201&amp;B1201,
                                        Insumos!I:I,
                                        0)
                                ),
                                "Não encontrado"),
                            IFERROR(
                                INDEX(AA:AA,
                                    MATCH(
                                        A1201&amp;B1201,AG:AG,
                                        0)
                                ),
                                "Não encontrado")
                        )</f>
        <v>0.11</v>
      </c>
      <c r="AA1201" s="64">
        <f t="shared" si="670"/>
        <v>0.11</v>
      </c>
      <c r="AB1201" s="65"/>
      <c r="AC1201" s="65"/>
      <c r="AD1201" s="62" t="s">
        <v>39</v>
      </c>
      <c r="AE1201" s="66"/>
      <c r="AF1201" s="66"/>
    </row>
    <row r="1202" spans="1:33" x14ac:dyDescent="0.25">
      <c r="A1202" s="137" t="s">
        <v>803</v>
      </c>
      <c r="B1202" s="68" t="s">
        <v>38</v>
      </c>
      <c r="C1202" s="69" t="s">
        <v>45</v>
      </c>
      <c r="D1202" s="70" t="s">
        <v>40</v>
      </c>
      <c r="E1202" s="70" t="s">
        <v>804</v>
      </c>
      <c r="F1202" s="71" t="s">
        <v>90</v>
      </c>
      <c r="G1202" s="71">
        <v>1</v>
      </c>
      <c r="H1202" s="72">
        <f>IF(
                        C1202="INSUMO",
                                        IFERROR(
                                            IF(
                                                INDEX(
                                                    Insumos!C:C,
                                                    MATCH(
                                                        A1202&amp;B1202,
                                                        Insumos!I:I,
                                                        0)
                                                )="Material",
                                                INDEX(
                                                    Insumos!F:F,
                                                    MATCH(
                                                        A1202&amp;B1202,
                                                        Insumos!I:I,
                                                        0)
                                                ),
                                                0
                                            ),
                                            "Não encontrado"),
                                        IFERROR(
                                            INDEX(I:I,
                                                MATCH(
                                                    A1202&amp;B1202,AG:AG,
                                                    0)
                                            ),
                                            "Não encontrado")
                                    )</f>
        <v>0</v>
      </c>
      <c r="I1202" s="72">
        <f t="shared" si="661"/>
        <v>0</v>
      </c>
      <c r="J1202" s="72">
        <f t="shared" si="662"/>
        <v>1.65</v>
      </c>
      <c r="K1202" s="72">
        <f t="shared" si="662"/>
        <v>1.65</v>
      </c>
      <c r="L1202" s="72">
        <f>IF(
                        C1202="INSUMO",
                                        IFERROR(
                                            IF(
                                                INDEX(
                                                    Insumos!C:C,
                                                    MATCH(
                                                        A1202&amp;B1202,
                                                        Insumos!I:I,
                                                        0)
                                                )="Mao_obra",
                                                INDEX(
                                                    Insumos!F:F,
                                                    MATCH(
                                                        A1202&amp;B1202,
                                                        Insumos!I:I,
                                                        0)
                                                ),
                                                0
                                            ),
                                            "Não encontrado"),
                                        IFERROR(
                                            INDEX(M:M,
                                                MATCH(
                                                    A1202&amp;B1202,AG:AG,
                                                    0)
                                            ),
                                            "Não encontrado")
                                    )</f>
        <v>0</v>
      </c>
      <c r="M1202" s="72">
        <f t="shared" si="663"/>
        <v>0</v>
      </c>
      <c r="N1202" s="72">
        <f>IF(
                        C1202="INSUMO",
                                        IFERROR(
                                            IF(
                                                INDEX(
                                                    Insumos!C:C,
                                                    MATCH(
                                                        A1202&amp;B1202,
                                                        Insumos!I:I,
                                                        0)
                                                )="Equipamento",
                                                INDEX(
                                                    Insumos!F:F,
                                                    MATCH(
                                                        A1202&amp;B1202,
                                                        Insumos!I:I,
                                                        0)
                                                ),
                                                0
                                            ),
                                            "Não encontrado"),
                                        IFERROR(
                                            INDEX(O:O,
                                                MATCH(
                                                    A1202&amp;B1202,AG:AG,
                                                    0)
                                            ),
                                            "Não encontrado")
                                    )</f>
        <v>0</v>
      </c>
      <c r="O1202" s="72">
        <f t="shared" si="664"/>
        <v>0</v>
      </c>
      <c r="P1202" s="72">
        <f>IF(
                        C1202="INSUMO",
                                        IFERROR(
                                            IF(
                                                INDEX(
                                                    Insumos!C:C,
                                                    MATCH(
                                                        A1202&amp;B1202,
                                                        Insumos!I:I,
                                                        0)
                                                )="Transporte",
                                                INDEX(
                                                    Insumos!F:F,
                                                    MATCH(
                                                        A1202&amp;B1202,
                                                        Insumos!I:I,
                                                        0)
                                                ),
                                                0
                                            ),
                                            "Não encontrado"),
                                        IFERROR(
                                            INDEX(Q:Q,
                                                MATCH(
                                                    A1202&amp;B1202,AG:AG,
                                                    0)
                                            ),
                                            "Não encontrado")
                                    )</f>
        <v>0</v>
      </c>
      <c r="Q1202" s="72">
        <f t="shared" si="665"/>
        <v>0</v>
      </c>
      <c r="R1202" s="72">
        <f>IF(
                        C1202="INSUMO",
                                        IFERROR(
                                            IF(
                                                INDEX(
                                                    Insumos!C:C,
                                                    MATCH(
                                                        A1202&amp;B1202,
                                                        Insumos!I:I,
                                                        0)
                                                )="Terceirizados",
                                                INDEX(
                                                    Insumos!F:F,
                                                    MATCH(
                                                        A1202&amp;B1202,
                                                        Insumos!I:I,
                                                        0)
                                                ),
                                                0
                                            ),
                                            "Não encontrado"),
                                        IFERROR(
                                            INDEX(S:S,
                                                MATCH(
                                                    A1202&amp;B1202,AG:AG,
                                                    0)
                                            ),
                                            "Não encontrado")
                                    )</f>
        <v>0</v>
      </c>
      <c r="S1202" s="72">
        <f t="shared" si="666"/>
        <v>0</v>
      </c>
      <c r="T1202" s="72">
        <f>IF(
                        C1202="INSUMO",
                                        IFERROR(
                                            IF(
                                                INDEX(
                                                    Insumos!C:C,
                                                    MATCH(
                                                        A1202&amp;B1202,
                                                        Insumos!I:I,
                                                        0)
                                                )="Comissionamento",
                                                INDEX(
                                                    Insumos!F:F,
                                                    MATCH(
                                                        A1202&amp;B1202,
                                                        Insumos!I:I,
                                                        0)
                                                ),
                                                0
                                            ),
                                            "Não encontrado"),
                                        IFERROR(
                                            INDEX(U:U,
                                                MATCH(
                                                    A1202&amp;B1202,AG:AG,
                                                    0)
                                            ),
                                            "Não encontrado")
                                    )</f>
        <v>0</v>
      </c>
      <c r="U1202" s="72">
        <f t="shared" si="667"/>
        <v>0</v>
      </c>
      <c r="V1202" s="72">
        <f>IF(
                        C1202="INSUMO",
                                        IFERROR(
                                            IF(
                                                INDEX(
                                                    Insumos!C:C,
                                                    MATCH(
                                                        A1202&amp;B1202,
                                                        Insumos!I:I,
                                                        0)
                                                )="Verba",
                                                INDEX(
                                                    Insumos!F:F,
                                                    MATCH(
                                                        A1202&amp;B1202,
                                                        Insumos!I:I,
                                                        0)
                                                ),
                                                0
                                            ),
                                            "Não encontrado"),
                                        IFERROR(
                                            INDEX(W:W,
                                                MATCH(
                                                    A1202&amp;B1202,AG:AG,
                                                    0)
                                            ),
                                            "Não encontrado")
                                    )</f>
        <v>0</v>
      </c>
      <c r="W1202" s="72">
        <f t="shared" si="668"/>
        <v>0</v>
      </c>
      <c r="X1202" s="72">
        <f>IF(
                        C1202="INSUMO",
                                        IFERROR(
                                            IF(
                                                INDEX(
                                                    Insumos!C:C,
                                                    MATCH(
                                                        A1202&amp;B1202,
                                                        Insumos!I:I,
                                                        0)
                                                )="Outro",
                                                INDEX(
                                                    Insumos!F:F,
                                                    MATCH(
                                                        A1202&amp;B1202,
                                                        Insumos!I:I,
                                                        0)
                                                ),
                                                0
                                            ),
                                            "Não encontrado"),
                                        IFERROR(
                                            INDEX(Y:Y,
                                                MATCH(
                                                    A1202&amp;B1202,AG:AG,
                                                    0)
                                            ),
                                            "Não encontrado")
                                    )</f>
        <v>1.65</v>
      </c>
      <c r="Y1202" s="72">
        <f t="shared" si="669"/>
        <v>1.65</v>
      </c>
      <c r="Z1202" s="72">
        <f>IF(
                            C1202="INSUMO",
                            IFERROR(
                                INDEX(
                                    Insumos!F:F,
                                    MATCH(
                                        A1202&amp;B1202,
                                        Insumos!I:I,
                                        0)
                                ),
                                "Não encontrado"),
                            IFERROR(
                                INDEX(AA:AA,
                                    MATCH(
                                        A1202&amp;B1202,AG:AG,
                                        0)
                                ),
                                "Não encontrado")
                        )</f>
        <v>1.65</v>
      </c>
      <c r="AA1202" s="72">
        <f t="shared" si="670"/>
        <v>1.65</v>
      </c>
      <c r="AB1202" s="73"/>
      <c r="AC1202" s="73"/>
      <c r="AD1202" s="70" t="s">
        <v>39</v>
      </c>
      <c r="AE1202" s="74"/>
      <c r="AF1202" s="74"/>
    </row>
    <row r="1203" spans="1:33" x14ac:dyDescent="0.25">
      <c r="A1203" s="138" t="s">
        <v>805</v>
      </c>
      <c r="B1203" s="60" t="s">
        <v>38</v>
      </c>
      <c r="C1203" s="61" t="s">
        <v>45</v>
      </c>
      <c r="D1203" s="62" t="s">
        <v>40</v>
      </c>
      <c r="E1203" s="62" t="s">
        <v>806</v>
      </c>
      <c r="F1203" s="63" t="s">
        <v>90</v>
      </c>
      <c r="G1203" s="63">
        <v>1</v>
      </c>
      <c r="H1203" s="64">
        <f>IF(
                        C1203="INSUMO",
                                        IFERROR(
                                            IF(
                                                INDEX(
                                                    Insumos!C:C,
                                                    MATCH(
                                                        A1203&amp;B1203,
                                                        Insumos!I:I,
                                                        0)
                                                )="Material",
                                                INDEX(
                                                    Insumos!F:F,
                                                    MATCH(
                                                        A1203&amp;B1203,
                                                        Insumos!I:I,
                                                        0)
                                                ),
                                                0
                                            ),
                                            "Não encontrado"),
                                        IFERROR(
                                            INDEX(I:I,
                                                MATCH(
                                                    A1203&amp;B1203,AG:AG,
                                                    0)
                                            ),
                                            "Não encontrado")
                                    )</f>
        <v>0</v>
      </c>
      <c r="I1203" s="64">
        <f t="shared" si="661"/>
        <v>0</v>
      </c>
      <c r="J1203" s="64">
        <f t="shared" si="662"/>
        <v>0.98</v>
      </c>
      <c r="K1203" s="64">
        <f t="shared" si="662"/>
        <v>0.98</v>
      </c>
      <c r="L1203" s="64">
        <f>IF(
                        C1203="INSUMO",
                                        IFERROR(
                                            IF(
                                                INDEX(
                                                    Insumos!C:C,
                                                    MATCH(
                                                        A1203&amp;B1203,
                                                        Insumos!I:I,
                                                        0)
                                                )="Mao_obra",
                                                INDEX(
                                                    Insumos!F:F,
                                                    MATCH(
                                                        A1203&amp;B1203,
                                                        Insumos!I:I,
                                                        0)
                                                ),
                                                0
                                            ),
                                            "Não encontrado"),
                                        IFERROR(
                                            INDEX(M:M,
                                                MATCH(
                                                    A1203&amp;B1203,AG:AG,
                                                    0)
                                            ),
                                            "Não encontrado")
                                    )</f>
        <v>0</v>
      </c>
      <c r="M1203" s="64">
        <f t="shared" si="663"/>
        <v>0</v>
      </c>
      <c r="N1203" s="64">
        <f>IF(
                        C1203="INSUMO",
                                        IFERROR(
                                            IF(
                                                INDEX(
                                                    Insumos!C:C,
                                                    MATCH(
                                                        A1203&amp;B1203,
                                                        Insumos!I:I,
                                                        0)
                                                )="Equipamento",
                                                INDEX(
                                                    Insumos!F:F,
                                                    MATCH(
                                                        A1203&amp;B1203,
                                                        Insumos!I:I,
                                                        0)
                                                ),
                                                0
                                            ),
                                            "Não encontrado"),
                                        IFERROR(
                                            INDEX(O:O,
                                                MATCH(
                                                    A1203&amp;B1203,AG:AG,
                                                    0)
                                            ),
                                            "Não encontrado")
                                    )</f>
        <v>0</v>
      </c>
      <c r="O1203" s="64">
        <f t="shared" si="664"/>
        <v>0</v>
      </c>
      <c r="P1203" s="64">
        <f>IF(
                        C1203="INSUMO",
                                        IFERROR(
                                            IF(
                                                INDEX(
                                                    Insumos!C:C,
                                                    MATCH(
                                                        A1203&amp;B1203,
                                                        Insumos!I:I,
                                                        0)
                                                )="Transporte",
                                                INDEX(
                                                    Insumos!F:F,
                                                    MATCH(
                                                        A1203&amp;B1203,
                                                        Insumos!I:I,
                                                        0)
                                                ),
                                                0
                                            ),
                                            "Não encontrado"),
                                        IFERROR(
                                            INDEX(Q:Q,
                                                MATCH(
                                                    A1203&amp;B1203,AG:AG,
                                                    0)
                                            ),
                                            "Não encontrado")
                                    )</f>
        <v>0</v>
      </c>
      <c r="Q1203" s="64">
        <f t="shared" si="665"/>
        <v>0</v>
      </c>
      <c r="R1203" s="64">
        <f>IF(
                        C1203="INSUMO",
                                        IFERROR(
                                            IF(
                                                INDEX(
                                                    Insumos!C:C,
                                                    MATCH(
                                                        A1203&amp;B1203,
                                                        Insumos!I:I,
                                                        0)
                                                )="Terceirizados",
                                                INDEX(
                                                    Insumos!F:F,
                                                    MATCH(
                                                        A1203&amp;B1203,
                                                        Insumos!I:I,
                                                        0)
                                                ),
                                                0
                                            ),
                                            "Não encontrado"),
                                        IFERROR(
                                            INDEX(S:S,
                                                MATCH(
                                                    A1203&amp;B1203,AG:AG,
                                                    0)
                                            ),
                                            "Não encontrado")
                                    )</f>
        <v>0</v>
      </c>
      <c r="S1203" s="64">
        <f t="shared" si="666"/>
        <v>0</v>
      </c>
      <c r="T1203" s="64">
        <f>IF(
                        C1203="INSUMO",
                                        IFERROR(
                                            IF(
                                                INDEX(
                                                    Insumos!C:C,
                                                    MATCH(
                                                        A1203&amp;B1203,
                                                        Insumos!I:I,
                                                        0)
                                                )="Comissionamento",
                                                INDEX(
                                                    Insumos!F:F,
                                                    MATCH(
                                                        A1203&amp;B1203,
                                                        Insumos!I:I,
                                                        0)
                                                ),
                                                0
                                            ),
                                            "Não encontrado"),
                                        IFERROR(
                                            INDEX(U:U,
                                                MATCH(
                                                    A1203&amp;B1203,AG:AG,
                                                    0)
                                            ),
                                            "Não encontrado")
                                    )</f>
        <v>0</v>
      </c>
      <c r="U1203" s="64">
        <f t="shared" si="667"/>
        <v>0</v>
      </c>
      <c r="V1203" s="64">
        <f>IF(
                        C1203="INSUMO",
                                        IFERROR(
                                            IF(
                                                INDEX(
                                                    Insumos!C:C,
                                                    MATCH(
                                                        A1203&amp;B1203,
                                                        Insumos!I:I,
                                                        0)
                                                )="Verba",
                                                INDEX(
                                                    Insumos!F:F,
                                                    MATCH(
                                                        A1203&amp;B1203,
                                                        Insumos!I:I,
                                                        0)
                                                ),
                                                0
                                            ),
                                            "Não encontrado"),
                                        IFERROR(
                                            INDEX(W:W,
                                                MATCH(
                                                    A1203&amp;B1203,AG:AG,
                                                    0)
                                            ),
                                            "Não encontrado")
                                    )</f>
        <v>0</v>
      </c>
      <c r="W1203" s="64">
        <f t="shared" si="668"/>
        <v>0</v>
      </c>
      <c r="X1203" s="64">
        <f>IF(
                        C1203="INSUMO",
                                        IFERROR(
                                            IF(
                                                INDEX(
                                                    Insumos!C:C,
                                                    MATCH(
                                                        A1203&amp;B1203,
                                                        Insumos!I:I,
                                                        0)
                                                )="Outro",
                                                INDEX(
                                                    Insumos!F:F,
                                                    MATCH(
                                                        A1203&amp;B1203,
                                                        Insumos!I:I,
                                                        0)
                                                ),
                                                0
                                            ),
                                            "Não encontrado"),
                                        IFERROR(
                                            INDEX(Y:Y,
                                                MATCH(
                                                    A1203&amp;B1203,AG:AG,
                                                    0)
                                            ),
                                            "Não encontrado")
                                    )</f>
        <v>0.98</v>
      </c>
      <c r="Y1203" s="64">
        <f t="shared" si="669"/>
        <v>0.98</v>
      </c>
      <c r="Z1203" s="64">
        <f>IF(
                            C1203="INSUMO",
                            IFERROR(
                                INDEX(
                                    Insumos!F:F,
                                    MATCH(
                                        A1203&amp;B1203,
                                        Insumos!I:I,
                                        0)
                                ),
                                "Não encontrado"),
                            IFERROR(
                                INDEX(AA:AA,
                                    MATCH(
                                        A1203&amp;B1203,AG:AG,
                                        0)
                                ),
                                "Não encontrado")
                        )</f>
        <v>0.98</v>
      </c>
      <c r="AA1203" s="64">
        <f t="shared" si="670"/>
        <v>0.98</v>
      </c>
      <c r="AB1203" s="65"/>
      <c r="AC1203" s="65"/>
      <c r="AD1203" s="62" t="s">
        <v>39</v>
      </c>
      <c r="AE1203" s="66"/>
      <c r="AF1203" s="66"/>
    </row>
    <row r="1204" spans="1:33" x14ac:dyDescent="0.25">
      <c r="A1204" s="137" t="s">
        <v>807</v>
      </c>
      <c r="B1204" s="68" t="s">
        <v>38</v>
      </c>
      <c r="C1204" s="69" t="s">
        <v>45</v>
      </c>
      <c r="D1204" s="70" t="s">
        <v>40</v>
      </c>
      <c r="E1204" s="70" t="s">
        <v>808</v>
      </c>
      <c r="F1204" s="71" t="s">
        <v>90</v>
      </c>
      <c r="G1204" s="71">
        <v>1</v>
      </c>
      <c r="H1204" s="72">
        <f>IF(
                        C1204="INSUMO",
                                        IFERROR(
                                            IF(
                                                INDEX(
                                                    Insumos!C:C,
                                                    MATCH(
                                                        A1204&amp;B1204,
                                                        Insumos!I:I,
                                                        0)
                                                )="Material",
                                                INDEX(
                                                    Insumos!F:F,
                                                    MATCH(
                                                        A1204&amp;B1204,
                                                        Insumos!I:I,
                                                        0)
                                                ),
                                                0
                                            ),
                                            "Não encontrado"),
                                        IFERROR(
                                            INDEX(I:I,
                                                MATCH(
                                                    A1204&amp;B1204,AG:AG,
                                                    0)
                                            ),
                                            "Não encontrado")
                                    )</f>
        <v>0</v>
      </c>
      <c r="I1204" s="72">
        <f t="shared" si="661"/>
        <v>0</v>
      </c>
      <c r="J1204" s="72">
        <f t="shared" si="662"/>
        <v>0.01</v>
      </c>
      <c r="K1204" s="72">
        <f t="shared" si="662"/>
        <v>0.01</v>
      </c>
      <c r="L1204" s="72">
        <f>IF(
                        C1204="INSUMO",
                                        IFERROR(
                                            IF(
                                                INDEX(
                                                    Insumos!C:C,
                                                    MATCH(
                                                        A1204&amp;B1204,
                                                        Insumos!I:I,
                                                        0)
                                                )="Mao_obra",
                                                INDEX(
                                                    Insumos!F:F,
                                                    MATCH(
                                                        A1204&amp;B1204,
                                                        Insumos!I:I,
                                                        0)
                                                ),
                                                0
                                            ),
                                            "Não encontrado"),
                                        IFERROR(
                                            INDEX(M:M,
                                                MATCH(
                                                    A1204&amp;B1204,AG:AG,
                                                    0)
                                            ),
                                            "Não encontrado")
                                    )</f>
        <v>0</v>
      </c>
      <c r="M1204" s="72">
        <f t="shared" si="663"/>
        <v>0</v>
      </c>
      <c r="N1204" s="72">
        <f>IF(
                        C1204="INSUMO",
                                        IFERROR(
                                            IF(
                                                INDEX(
                                                    Insumos!C:C,
                                                    MATCH(
                                                        A1204&amp;B1204,
                                                        Insumos!I:I,
                                                        0)
                                                )="Equipamento",
                                                INDEX(
                                                    Insumos!F:F,
                                                    MATCH(
                                                        A1204&amp;B1204,
                                                        Insumos!I:I,
                                                        0)
                                                ),
                                                0
                                            ),
                                            "Não encontrado"),
                                        IFERROR(
                                            INDEX(O:O,
                                                MATCH(
                                                    A1204&amp;B1204,AG:AG,
                                                    0)
                                            ),
                                            "Não encontrado")
                                    )</f>
        <v>0</v>
      </c>
      <c r="O1204" s="72">
        <f t="shared" si="664"/>
        <v>0</v>
      </c>
      <c r="P1204" s="72">
        <f>IF(
                        C1204="INSUMO",
                                        IFERROR(
                                            IF(
                                                INDEX(
                                                    Insumos!C:C,
                                                    MATCH(
                                                        A1204&amp;B1204,
                                                        Insumos!I:I,
                                                        0)
                                                )="Transporte",
                                                INDEX(
                                                    Insumos!F:F,
                                                    MATCH(
                                                        A1204&amp;B1204,
                                                        Insumos!I:I,
                                                        0)
                                                ),
                                                0
                                            ),
                                            "Não encontrado"),
                                        IFERROR(
                                            INDEX(Q:Q,
                                                MATCH(
                                                    A1204&amp;B1204,AG:AG,
                                                    0)
                                            ),
                                            "Não encontrado")
                                    )</f>
        <v>0</v>
      </c>
      <c r="Q1204" s="72">
        <f t="shared" si="665"/>
        <v>0</v>
      </c>
      <c r="R1204" s="72">
        <f>IF(
                        C1204="INSUMO",
                                        IFERROR(
                                            IF(
                                                INDEX(
                                                    Insumos!C:C,
                                                    MATCH(
                                                        A1204&amp;B1204,
                                                        Insumos!I:I,
                                                        0)
                                                )="Terceirizados",
                                                INDEX(
                                                    Insumos!F:F,
                                                    MATCH(
                                                        A1204&amp;B1204,
                                                        Insumos!I:I,
                                                        0)
                                                ),
                                                0
                                            ),
                                            "Não encontrado"),
                                        IFERROR(
                                            INDEX(S:S,
                                                MATCH(
                                                    A1204&amp;B1204,AG:AG,
                                                    0)
                                            ),
                                            "Não encontrado")
                                    )</f>
        <v>0</v>
      </c>
      <c r="S1204" s="72">
        <f t="shared" si="666"/>
        <v>0</v>
      </c>
      <c r="T1204" s="72">
        <f>IF(
                        C1204="INSUMO",
                                        IFERROR(
                                            IF(
                                                INDEX(
                                                    Insumos!C:C,
                                                    MATCH(
                                                        A1204&amp;B1204,
                                                        Insumos!I:I,
                                                        0)
                                                )="Comissionamento",
                                                INDEX(
                                                    Insumos!F:F,
                                                    MATCH(
                                                        A1204&amp;B1204,
                                                        Insumos!I:I,
                                                        0)
                                                ),
                                                0
                                            ),
                                            "Não encontrado"),
                                        IFERROR(
                                            INDEX(U:U,
                                                MATCH(
                                                    A1204&amp;B1204,AG:AG,
                                                    0)
                                            ),
                                            "Não encontrado")
                                    )</f>
        <v>0</v>
      </c>
      <c r="U1204" s="72">
        <f t="shared" si="667"/>
        <v>0</v>
      </c>
      <c r="V1204" s="72">
        <f>IF(
                        C1204="INSUMO",
                                        IFERROR(
                                            IF(
                                                INDEX(
                                                    Insumos!C:C,
                                                    MATCH(
                                                        A1204&amp;B1204,
                                                        Insumos!I:I,
                                                        0)
                                                )="Verba",
                                                INDEX(
                                                    Insumos!F:F,
                                                    MATCH(
                                                        A1204&amp;B1204,
                                                        Insumos!I:I,
                                                        0)
                                                ),
                                                0
                                            ),
                                            "Não encontrado"),
                                        IFERROR(
                                            INDEX(W:W,
                                                MATCH(
                                                    A1204&amp;B1204,AG:AG,
                                                    0)
                                            ),
                                            "Não encontrado")
                                    )</f>
        <v>0</v>
      </c>
      <c r="W1204" s="72">
        <f t="shared" si="668"/>
        <v>0</v>
      </c>
      <c r="X1204" s="72">
        <f>IF(
                        C1204="INSUMO",
                                        IFERROR(
                                            IF(
                                                INDEX(
                                                    Insumos!C:C,
                                                    MATCH(
                                                        A1204&amp;B1204,
                                                        Insumos!I:I,
                                                        0)
                                                )="Outro",
                                                INDEX(
                                                    Insumos!F:F,
                                                    MATCH(
                                                        A1204&amp;B1204,
                                                        Insumos!I:I,
                                                        0)
                                                ),
                                                0
                                            ),
                                            "Não encontrado"),
                                        IFERROR(
                                            INDEX(Y:Y,
                                                MATCH(
                                                    A1204&amp;B1204,AG:AG,
                                                    0)
                                            ),
                                            "Não encontrado")
                                    )</f>
        <v>0.01</v>
      </c>
      <c r="Y1204" s="72">
        <f t="shared" si="669"/>
        <v>0.01</v>
      </c>
      <c r="Z1204" s="72">
        <f>IF(
                            C1204="INSUMO",
                            IFERROR(
                                INDEX(
                                    Insumos!F:F,
                                    MATCH(
                                        A1204&amp;B1204,
                                        Insumos!I:I,
                                        0)
                                ),
                                "Não encontrado"),
                            IFERROR(
                                INDEX(AA:AA,
                                    MATCH(
                                        A1204&amp;B1204,AG:AG,
                                        0)
                                ),
                                "Não encontrado")
                        )</f>
        <v>0.01</v>
      </c>
      <c r="AA1204" s="72">
        <f t="shared" si="670"/>
        <v>0.01</v>
      </c>
      <c r="AB1204" s="73"/>
      <c r="AC1204" s="73"/>
      <c r="AD1204" s="70" t="s">
        <v>39</v>
      </c>
      <c r="AE1204" s="74"/>
      <c r="AF1204" s="74"/>
    </row>
    <row r="1205" spans="1:33" x14ac:dyDescent="0.25">
      <c r="A1205" s="138" t="s">
        <v>1073</v>
      </c>
      <c r="B1205" s="60" t="s">
        <v>38</v>
      </c>
      <c r="C1205" s="61" t="s">
        <v>45</v>
      </c>
      <c r="D1205" s="62" t="s">
        <v>40</v>
      </c>
      <c r="E1205" s="62" t="s">
        <v>1074</v>
      </c>
      <c r="F1205" s="63" t="s">
        <v>90</v>
      </c>
      <c r="G1205" s="63">
        <v>1</v>
      </c>
      <c r="H1205" s="64">
        <f>IF(
                        C1205="INSUMO",
                                        IFERROR(
                                            IF(
                                                INDEX(
                                                    Insumos!C:C,
                                                    MATCH(
                                                        A1205&amp;B1205,
                                                        Insumos!I:I,
                                                        0)
                                                )="Material",
                                                INDEX(
                                                    Insumos!F:F,
                                                    MATCH(
                                                        A1205&amp;B1205,
                                                        Insumos!I:I,
                                                        0)
                                                ),
                                                0
                                            ),
                                            "Não encontrado"),
                                        IFERROR(
                                            INDEX(I:I,
                                                MATCH(
                                                    A1205&amp;B1205,AG:AG,
                                                    0)
                                            ),
                                            "Não encontrado")
                                    )</f>
        <v>0</v>
      </c>
      <c r="I1205" s="64">
        <f t="shared" si="661"/>
        <v>0</v>
      </c>
      <c r="J1205" s="64">
        <f t="shared" si="662"/>
        <v>24.19</v>
      </c>
      <c r="K1205" s="64">
        <f t="shared" si="662"/>
        <v>24.19</v>
      </c>
      <c r="L1205" s="64">
        <f>IF(
                        C1205="INSUMO",
                                        IFERROR(
                                            IF(
                                                INDEX(
                                                    Insumos!C:C,
                                                    MATCH(
                                                        A1205&amp;B1205,
                                                        Insumos!I:I,
                                                        0)
                                                )="Mao_obra",
                                                INDEX(
                                                    Insumos!F:F,
                                                    MATCH(
                                                        A1205&amp;B1205,
                                                        Insumos!I:I,
                                                        0)
                                                ),
                                                0
                                            ),
                                            "Não encontrado"),
                                        IFERROR(
                                            INDEX(M:M,
                                                MATCH(
                                                    A1205&amp;B1205,AG:AG,
                                                    0)
                                            ),
                                            "Não encontrado")
                                    )</f>
        <v>24.19</v>
      </c>
      <c r="M1205" s="64">
        <f t="shared" si="663"/>
        <v>24.19</v>
      </c>
      <c r="N1205" s="64">
        <f>IF(
                        C1205="INSUMO",
                                        IFERROR(
                                            IF(
                                                INDEX(
                                                    Insumos!C:C,
                                                    MATCH(
                                                        A1205&amp;B1205,
                                                        Insumos!I:I,
                                                        0)
                                                )="Equipamento",
                                                INDEX(
                                                    Insumos!F:F,
                                                    MATCH(
                                                        A1205&amp;B1205,
                                                        Insumos!I:I,
                                                        0)
                                                ),
                                                0
                                            ),
                                            "Não encontrado"),
                                        IFERROR(
                                            INDEX(O:O,
                                                MATCH(
                                                    A1205&amp;B1205,AG:AG,
                                                    0)
                                            ),
                                            "Não encontrado")
                                    )</f>
        <v>0</v>
      </c>
      <c r="O1205" s="64">
        <f t="shared" si="664"/>
        <v>0</v>
      </c>
      <c r="P1205" s="64">
        <f>IF(
                        C1205="INSUMO",
                                        IFERROR(
                                            IF(
                                                INDEX(
                                                    Insumos!C:C,
                                                    MATCH(
                                                        A1205&amp;B1205,
                                                        Insumos!I:I,
                                                        0)
                                                )="Transporte",
                                                INDEX(
                                                    Insumos!F:F,
                                                    MATCH(
                                                        A1205&amp;B1205,
                                                        Insumos!I:I,
                                                        0)
                                                ),
                                                0
                                            ),
                                            "Não encontrado"),
                                        IFERROR(
                                            INDEX(Q:Q,
                                                MATCH(
                                                    A1205&amp;B1205,AG:AG,
                                                    0)
                                            ),
                                            "Não encontrado")
                                    )</f>
        <v>0</v>
      </c>
      <c r="Q1205" s="64">
        <f t="shared" si="665"/>
        <v>0</v>
      </c>
      <c r="R1205" s="64">
        <f>IF(
                        C1205="INSUMO",
                                        IFERROR(
                                            IF(
                                                INDEX(
                                                    Insumos!C:C,
                                                    MATCH(
                                                        A1205&amp;B1205,
                                                        Insumos!I:I,
                                                        0)
                                                )="Terceirizados",
                                                INDEX(
                                                    Insumos!F:F,
                                                    MATCH(
                                                        A1205&amp;B1205,
                                                        Insumos!I:I,
                                                        0)
                                                ),
                                                0
                                            ),
                                            "Não encontrado"),
                                        IFERROR(
                                            INDEX(S:S,
                                                MATCH(
                                                    A1205&amp;B1205,AG:AG,
                                                    0)
                                            ),
                                            "Não encontrado")
                                    )</f>
        <v>0</v>
      </c>
      <c r="S1205" s="64">
        <f t="shared" si="666"/>
        <v>0</v>
      </c>
      <c r="T1205" s="64">
        <f>IF(
                        C1205="INSUMO",
                                        IFERROR(
                                            IF(
                                                INDEX(
                                                    Insumos!C:C,
                                                    MATCH(
                                                        A1205&amp;B1205,
                                                        Insumos!I:I,
                                                        0)
                                                )="Comissionamento",
                                                INDEX(
                                                    Insumos!F:F,
                                                    MATCH(
                                                        A1205&amp;B1205,
                                                        Insumos!I:I,
                                                        0)
                                                ),
                                                0
                                            ),
                                            "Não encontrado"),
                                        IFERROR(
                                            INDEX(U:U,
                                                MATCH(
                                                    A1205&amp;B1205,AG:AG,
                                                    0)
                                            ),
                                            "Não encontrado")
                                    )</f>
        <v>0</v>
      </c>
      <c r="U1205" s="64">
        <f t="shared" si="667"/>
        <v>0</v>
      </c>
      <c r="V1205" s="64">
        <f>IF(
                        C1205="INSUMO",
                                        IFERROR(
                                            IF(
                                                INDEX(
                                                    Insumos!C:C,
                                                    MATCH(
                                                        A1205&amp;B1205,
                                                        Insumos!I:I,
                                                        0)
                                                )="Verba",
                                                INDEX(
                                                    Insumos!F:F,
                                                    MATCH(
                                                        A1205&amp;B1205,
                                                        Insumos!I:I,
                                                        0)
                                                ),
                                                0
                                            ),
                                            "Não encontrado"),
                                        IFERROR(
                                            INDEX(W:W,
                                                MATCH(
                                                    A1205&amp;B1205,AG:AG,
                                                    0)
                                            ),
                                            "Não encontrado")
                                    )</f>
        <v>0</v>
      </c>
      <c r="W1205" s="64">
        <f t="shared" si="668"/>
        <v>0</v>
      </c>
      <c r="X1205" s="64">
        <f>IF(
                        C1205="INSUMO",
                                        IFERROR(
                                            IF(
                                                INDEX(
                                                    Insumos!C:C,
                                                    MATCH(
                                                        A1205&amp;B1205,
                                                        Insumos!I:I,
                                                        0)
                                                )="Outro",
                                                INDEX(
                                                    Insumos!F:F,
                                                    MATCH(
                                                        A1205&amp;B1205,
                                                        Insumos!I:I,
                                                        0)
                                                ),
                                                0
                                            ),
                                            "Não encontrado"),
                                        IFERROR(
                                            INDEX(Y:Y,
                                                MATCH(
                                                    A1205&amp;B1205,AG:AG,
                                                    0)
                                            ),
                                            "Não encontrado")
                                    )</f>
        <v>0</v>
      </c>
      <c r="Y1205" s="64">
        <f t="shared" si="669"/>
        <v>0</v>
      </c>
      <c r="Z1205" s="64">
        <f>IF(
                            C1205="INSUMO",
                            IFERROR(
                                INDEX(
                                    Insumos!F:F,
                                    MATCH(
                                        A1205&amp;B1205,
                                        Insumos!I:I,
                                        0)
                                ),
                                "Não encontrado"),
                            IFERROR(
                                INDEX(AA:AA,
                                    MATCH(
                                        A1205&amp;B1205,AG:AG,
                                        0)
                                ),
                                "Não encontrado")
                        )</f>
        <v>24.19</v>
      </c>
      <c r="AA1205" s="64">
        <f t="shared" si="670"/>
        <v>24.19</v>
      </c>
      <c r="AB1205" s="65"/>
      <c r="AC1205" s="65"/>
      <c r="AD1205" s="62" t="s">
        <v>39</v>
      </c>
      <c r="AE1205" s="66"/>
      <c r="AF1205" s="66"/>
    </row>
    <row r="1206" spans="1:33" x14ac:dyDescent="0.25">
      <c r="A1206" s="136" t="s">
        <v>1067</v>
      </c>
      <c r="B1206" s="51" t="s">
        <v>38</v>
      </c>
      <c r="C1206" s="52" t="s">
        <v>39</v>
      </c>
      <c r="D1206" s="53" t="s">
        <v>40</v>
      </c>
      <c r="E1206" s="53" t="s">
        <v>1068</v>
      </c>
      <c r="F1206" s="54" t="s">
        <v>90</v>
      </c>
      <c r="G1206" s="55"/>
      <c r="H1206" s="56"/>
      <c r="I1206" s="56">
        <f>SUM(I1207:I1207)</f>
        <v>0</v>
      </c>
      <c r="J1206" s="56"/>
      <c r="K1206" s="56">
        <f>SUM(K1207:K1207)</f>
        <v>0.68687999999999994</v>
      </c>
      <c r="L1206" s="56"/>
      <c r="M1206" s="56">
        <f>SUM(M1207:M1207)</f>
        <v>0.68687999999999994</v>
      </c>
      <c r="N1206" s="56"/>
      <c r="O1206" s="56">
        <f>SUM(O1207:O1207)</f>
        <v>0</v>
      </c>
      <c r="P1206" s="56"/>
      <c r="Q1206" s="56">
        <f>SUM(Q1207:Q1207)</f>
        <v>0</v>
      </c>
      <c r="R1206" s="56"/>
      <c r="S1206" s="56">
        <f>SUM(S1207:S1207)</f>
        <v>0</v>
      </c>
      <c r="T1206" s="56"/>
      <c r="U1206" s="56">
        <f>SUM(U1207:U1207)</f>
        <v>0</v>
      </c>
      <c r="V1206" s="56"/>
      <c r="W1206" s="56">
        <f>SUM(W1207:W1207)</f>
        <v>0</v>
      </c>
      <c r="X1206" s="56"/>
      <c r="Y1206" s="56">
        <f>SUM(Y1207:Y1207)</f>
        <v>0</v>
      </c>
      <c r="Z1206" s="56"/>
      <c r="AA1206" s="56">
        <f>SUM(AA1207:AA1207)</f>
        <v>0.68687999999999994</v>
      </c>
      <c r="AB1206" s="57" t="s">
        <v>39</v>
      </c>
      <c r="AC1206" s="57"/>
      <c r="AD1206" s="53" t="s">
        <v>39</v>
      </c>
      <c r="AE1206" s="58" t="s">
        <v>39</v>
      </c>
      <c r="AF1206" s="58" t="s">
        <v>43</v>
      </c>
      <c r="AG1206" t="str">
        <f>A1206&amp;B1206&amp;C1206</f>
        <v>95338SINAPI</v>
      </c>
    </row>
    <row r="1207" spans="1:33" x14ac:dyDescent="0.25">
      <c r="A1207" s="137" t="s">
        <v>1069</v>
      </c>
      <c r="B1207" s="68" t="s">
        <v>38</v>
      </c>
      <c r="C1207" s="69" t="s">
        <v>45</v>
      </c>
      <c r="D1207" s="70" t="s">
        <v>40</v>
      </c>
      <c r="E1207" s="70" t="s">
        <v>1070</v>
      </c>
      <c r="F1207" s="71" t="s">
        <v>90</v>
      </c>
      <c r="G1207" s="71">
        <v>2.12E-2</v>
      </c>
      <c r="H1207" s="72">
        <f>IF(
                        C1207="INSUMO",
                                        IFERROR(
                                            IF(
                                                INDEX(
                                                    Insumos!C:C,
                                                    MATCH(
                                                        A1207&amp;B1207,
                                                        Insumos!I:I,
                                                        0)
                                                )="Material",
                                                INDEX(
                                                    Insumos!F:F,
                                                    MATCH(
                                                        A1207&amp;B1207,
                                                        Insumos!I:I,
                                                        0)
                                                ),
                                                0
                                            ),
                                            "Não encontrado"),
                                        IFERROR(
                                            INDEX(I:I,
                                                MATCH(
                                                    A1207&amp;B1207,AG:AG,
                                                    0)
                                            ),
                                            "Não encontrado")
                                    )</f>
        <v>0</v>
      </c>
      <c r="I1207" s="72">
        <f>H1207*G1207/1</f>
        <v>0</v>
      </c>
      <c r="J1207" s="72">
        <f>T1207 + N1207 + L1207 + X1207 + R1207 + P1207 + V1207</f>
        <v>32.4</v>
      </c>
      <c r="K1207" s="72">
        <f>U1207 + O1207 + M1207 + Y1207 + S1207 + Q1207 + W1207</f>
        <v>0.68687999999999994</v>
      </c>
      <c r="L1207" s="72">
        <f>IF(
                        C1207="INSUMO",
                                        IFERROR(
                                            IF(
                                                INDEX(
                                                    Insumos!C:C,
                                                    MATCH(
                                                        A1207&amp;B1207,
                                                        Insumos!I:I,
                                                        0)
                                                )="Mao_obra",
                                                INDEX(
                                                    Insumos!F:F,
                                                    MATCH(
                                                        A1207&amp;B1207,
                                                        Insumos!I:I,
                                                        0)
                                                ),
                                                0
                                            ),
                                            "Não encontrado"),
                                        IFERROR(
                                            INDEX(M:M,
                                                MATCH(
                                                    A1207&amp;B1207,AG:AG,
                                                    0)
                                            ),
                                            "Não encontrado")
                                    )</f>
        <v>32.4</v>
      </c>
      <c r="M1207" s="72">
        <f>L1207*G1207/1</f>
        <v>0.68687999999999994</v>
      </c>
      <c r="N1207" s="72">
        <f>IF(
                        C1207="INSUMO",
                                        IFERROR(
                                            IF(
                                                INDEX(
                                                    Insumos!C:C,
                                                    MATCH(
                                                        A1207&amp;B1207,
                                                        Insumos!I:I,
                                                        0)
                                                )="Equipamento",
                                                INDEX(
                                                    Insumos!F:F,
                                                    MATCH(
                                                        A1207&amp;B1207,
                                                        Insumos!I:I,
                                                        0)
                                                ),
                                                0
                                            ),
                                            "Não encontrado"),
                                        IFERROR(
                                            INDEX(O:O,
                                                MATCH(
                                                    A1207&amp;B1207,AG:AG,
                                                    0)
                                            ),
                                            "Não encontrado")
                                    )</f>
        <v>0</v>
      </c>
      <c r="O1207" s="72">
        <f>N1207*G1207/1</f>
        <v>0</v>
      </c>
      <c r="P1207" s="72">
        <f>IF(
                        C1207="INSUMO",
                                        IFERROR(
                                            IF(
                                                INDEX(
                                                    Insumos!C:C,
                                                    MATCH(
                                                        A1207&amp;B1207,
                                                        Insumos!I:I,
                                                        0)
                                                )="Transporte",
                                                INDEX(
                                                    Insumos!F:F,
                                                    MATCH(
                                                        A1207&amp;B1207,
                                                        Insumos!I:I,
                                                        0)
                                                ),
                                                0
                                            ),
                                            "Não encontrado"),
                                        IFERROR(
                                            INDEX(Q:Q,
                                                MATCH(
                                                    A1207&amp;B1207,AG:AG,
                                                    0)
                                            ),
                                            "Não encontrado")
                                    )</f>
        <v>0</v>
      </c>
      <c r="Q1207" s="72">
        <f>P1207*G1207/1</f>
        <v>0</v>
      </c>
      <c r="R1207" s="72">
        <f>IF(
                        C1207="INSUMO",
                                        IFERROR(
                                            IF(
                                                INDEX(
                                                    Insumos!C:C,
                                                    MATCH(
                                                        A1207&amp;B1207,
                                                        Insumos!I:I,
                                                        0)
                                                )="Terceirizados",
                                                INDEX(
                                                    Insumos!F:F,
                                                    MATCH(
                                                        A1207&amp;B1207,
                                                        Insumos!I:I,
                                                        0)
                                                ),
                                                0
                                            ),
                                            "Não encontrado"),
                                        IFERROR(
                                            INDEX(S:S,
                                                MATCH(
                                                    A1207&amp;B1207,AG:AG,
                                                    0)
                                            ),
                                            "Não encontrado")
                                    )</f>
        <v>0</v>
      </c>
      <c r="S1207" s="72">
        <f>R1207*G1207/1</f>
        <v>0</v>
      </c>
      <c r="T1207" s="72">
        <f>IF(
                        C1207="INSUMO",
                                        IFERROR(
                                            IF(
                                                INDEX(
                                                    Insumos!C:C,
                                                    MATCH(
                                                        A1207&amp;B1207,
                                                        Insumos!I:I,
                                                        0)
                                                )="Comissionamento",
                                                INDEX(
                                                    Insumos!F:F,
                                                    MATCH(
                                                        A1207&amp;B1207,
                                                        Insumos!I:I,
                                                        0)
                                                ),
                                                0
                                            ),
                                            "Não encontrado"),
                                        IFERROR(
                                            INDEX(U:U,
                                                MATCH(
                                                    A1207&amp;B1207,AG:AG,
                                                    0)
                                            ),
                                            "Não encontrado")
                                    )</f>
        <v>0</v>
      </c>
      <c r="U1207" s="72">
        <f>T1207*G1207/1</f>
        <v>0</v>
      </c>
      <c r="V1207" s="72">
        <f>IF(
                        C1207="INSUMO",
                                        IFERROR(
                                            IF(
                                                INDEX(
                                                    Insumos!C:C,
                                                    MATCH(
                                                        A1207&amp;B1207,
                                                        Insumos!I:I,
                                                        0)
                                                )="Verba",
                                                INDEX(
                                                    Insumos!F:F,
                                                    MATCH(
                                                        A1207&amp;B1207,
                                                        Insumos!I:I,
                                                        0)
                                                ),
                                                0
                                            ),
                                            "Não encontrado"),
                                        IFERROR(
                                            INDEX(W:W,
                                                MATCH(
                                                    A1207&amp;B1207,AG:AG,
                                                    0)
                                            ),
                                            "Não encontrado")
                                    )</f>
        <v>0</v>
      </c>
      <c r="W1207" s="72">
        <f>V1207*G1207/1</f>
        <v>0</v>
      </c>
      <c r="X1207" s="72">
        <f>IF(
                        C1207="INSUMO",
                                        IFERROR(
                                            IF(
                                                INDEX(
                                                    Insumos!C:C,
                                                    MATCH(
                                                        A1207&amp;B1207,
                                                        Insumos!I:I,
                                                        0)
                                                )="Outro",
                                                INDEX(
                                                    Insumos!F:F,
                                                    MATCH(
                                                        A1207&amp;B1207,
                                                        Insumos!I:I,
                                                        0)
                                                ),
                                                0
                                            ),
                                            "Não encontrado"),
                                        IFERROR(
                                            INDEX(Y:Y,
                                                MATCH(
                                                    A1207&amp;B1207,AG:AG,
                                                    0)
                                            ),
                                            "Não encontrado")
                                    )</f>
        <v>0</v>
      </c>
      <c r="Y1207" s="72">
        <f>X1207*G1207/1</f>
        <v>0</v>
      </c>
      <c r="Z1207" s="72">
        <f>IF(
                            C1207="INSUMO",
                            IFERROR(
                                INDEX(
                                    Insumos!F:F,
                                    MATCH(
                                        A1207&amp;B1207,
                                        Insumos!I:I,
                                        0)
                                ),
                                "Não encontrado"),
                            IFERROR(
                                INDEX(AA:AA,
                                    MATCH(
                                        A1207&amp;B1207,AG:AG,
                                        0)
                                ),
                                "Não encontrado")
                        )</f>
        <v>32.4</v>
      </c>
      <c r="AA1207" s="72">
        <f>G1207*Z1207</f>
        <v>0.68687999999999994</v>
      </c>
      <c r="AB1207" s="73"/>
      <c r="AC1207" s="73"/>
      <c r="AD1207" s="70" t="s">
        <v>39</v>
      </c>
      <c r="AE1207" s="74"/>
      <c r="AF1207" s="74"/>
    </row>
    <row r="1208" spans="1:33" x14ac:dyDescent="0.25">
      <c r="A1208" s="136" t="s">
        <v>1071</v>
      </c>
      <c r="B1208" s="51" t="s">
        <v>38</v>
      </c>
      <c r="C1208" s="52" t="s">
        <v>39</v>
      </c>
      <c r="D1208" s="53" t="s">
        <v>40</v>
      </c>
      <c r="E1208" s="53" t="s">
        <v>1072</v>
      </c>
      <c r="F1208" s="54" t="s">
        <v>90</v>
      </c>
      <c r="G1208" s="55"/>
      <c r="H1208" s="56"/>
      <c r="I1208" s="56">
        <f>SUM(I1209:I1209)</f>
        <v>0</v>
      </c>
      <c r="J1208" s="56"/>
      <c r="K1208" s="56">
        <f>SUM(K1209:K1209)</f>
        <v>0.27915260000000003</v>
      </c>
      <c r="L1208" s="56"/>
      <c r="M1208" s="56">
        <f>SUM(M1209:M1209)</f>
        <v>0.27915260000000003</v>
      </c>
      <c r="N1208" s="56"/>
      <c r="O1208" s="56">
        <f>SUM(O1209:O1209)</f>
        <v>0</v>
      </c>
      <c r="P1208" s="56"/>
      <c r="Q1208" s="56">
        <f>SUM(Q1209:Q1209)</f>
        <v>0</v>
      </c>
      <c r="R1208" s="56"/>
      <c r="S1208" s="56">
        <f>SUM(S1209:S1209)</f>
        <v>0</v>
      </c>
      <c r="T1208" s="56"/>
      <c r="U1208" s="56">
        <f>SUM(U1209:U1209)</f>
        <v>0</v>
      </c>
      <c r="V1208" s="56"/>
      <c r="W1208" s="56">
        <f>SUM(W1209:W1209)</f>
        <v>0</v>
      </c>
      <c r="X1208" s="56"/>
      <c r="Y1208" s="56">
        <f>SUM(Y1209:Y1209)</f>
        <v>0</v>
      </c>
      <c r="Z1208" s="56"/>
      <c r="AA1208" s="56">
        <f>SUM(AA1209:AA1209)</f>
        <v>0.27915260000000003</v>
      </c>
      <c r="AB1208" s="57" t="s">
        <v>39</v>
      </c>
      <c r="AC1208" s="57"/>
      <c r="AD1208" s="53" t="s">
        <v>39</v>
      </c>
      <c r="AE1208" s="58" t="s">
        <v>39</v>
      </c>
      <c r="AF1208" s="58" t="s">
        <v>43</v>
      </c>
      <c r="AG1208" t="str">
        <f>A1208&amp;B1208&amp;C1208</f>
        <v>95313SINAPI</v>
      </c>
    </row>
    <row r="1209" spans="1:33" x14ac:dyDescent="0.25">
      <c r="A1209" s="137" t="s">
        <v>1073</v>
      </c>
      <c r="B1209" s="68" t="s">
        <v>38</v>
      </c>
      <c r="C1209" s="69" t="s">
        <v>45</v>
      </c>
      <c r="D1209" s="70" t="s">
        <v>40</v>
      </c>
      <c r="E1209" s="70" t="s">
        <v>1074</v>
      </c>
      <c r="F1209" s="71" t="s">
        <v>90</v>
      </c>
      <c r="G1209" s="71">
        <v>1.154E-2</v>
      </c>
      <c r="H1209" s="72">
        <f>IF(
                        C1209="INSUMO",
                                        IFERROR(
                                            IF(
                                                INDEX(
                                                    Insumos!C:C,
                                                    MATCH(
                                                        A1209&amp;B1209,
                                                        Insumos!I:I,
                                                        0)
                                                )="Material",
                                                INDEX(
                                                    Insumos!F:F,
                                                    MATCH(
                                                        A1209&amp;B1209,
                                                        Insumos!I:I,
                                                        0)
                                                ),
                                                0
                                            ),
                                            "Não encontrado"),
                                        IFERROR(
                                            INDEX(I:I,
                                                MATCH(
                                                    A1209&amp;B1209,AG:AG,
                                                    0)
                                            ),
                                            "Não encontrado")
                                    )</f>
        <v>0</v>
      </c>
      <c r="I1209" s="72">
        <f>H1209*G1209/1</f>
        <v>0</v>
      </c>
      <c r="J1209" s="72">
        <f>T1209 + N1209 + L1209 + X1209 + R1209 + P1209 + V1209</f>
        <v>24.19</v>
      </c>
      <c r="K1209" s="72">
        <f>U1209 + O1209 + M1209 + Y1209 + S1209 + Q1209 + W1209</f>
        <v>0.27915260000000003</v>
      </c>
      <c r="L1209" s="72">
        <f>IF(
                        C1209="INSUMO",
                                        IFERROR(
                                            IF(
                                                INDEX(
                                                    Insumos!C:C,
                                                    MATCH(
                                                        A1209&amp;B1209,
                                                        Insumos!I:I,
                                                        0)
                                                )="Mao_obra",
                                                INDEX(
                                                    Insumos!F:F,
                                                    MATCH(
                                                        A1209&amp;B1209,
                                                        Insumos!I:I,
                                                        0)
                                                ),
                                                0
                                            ),
                                            "Não encontrado"),
                                        IFERROR(
                                            INDEX(M:M,
                                                MATCH(
                                                    A1209&amp;B1209,AG:AG,
                                                    0)
                                            ),
                                            "Não encontrado")
                                    )</f>
        <v>24.19</v>
      </c>
      <c r="M1209" s="72">
        <f>L1209*G1209/1</f>
        <v>0.27915260000000003</v>
      </c>
      <c r="N1209" s="72">
        <f>IF(
                        C1209="INSUMO",
                                        IFERROR(
                                            IF(
                                                INDEX(
                                                    Insumos!C:C,
                                                    MATCH(
                                                        A1209&amp;B1209,
                                                        Insumos!I:I,
                                                        0)
                                                )="Equipamento",
                                                INDEX(
                                                    Insumos!F:F,
                                                    MATCH(
                                                        A1209&amp;B1209,
                                                        Insumos!I:I,
                                                        0)
                                                ),
                                                0
                                            ),
                                            "Não encontrado"),
                                        IFERROR(
                                            INDEX(O:O,
                                                MATCH(
                                                    A1209&amp;B1209,AG:AG,
                                                    0)
                                            ),
                                            "Não encontrado")
                                    )</f>
        <v>0</v>
      </c>
      <c r="O1209" s="72">
        <f>N1209*G1209/1</f>
        <v>0</v>
      </c>
      <c r="P1209" s="72">
        <f>IF(
                        C1209="INSUMO",
                                        IFERROR(
                                            IF(
                                                INDEX(
                                                    Insumos!C:C,
                                                    MATCH(
                                                        A1209&amp;B1209,
                                                        Insumos!I:I,
                                                        0)
                                                )="Transporte",
                                                INDEX(
                                                    Insumos!F:F,
                                                    MATCH(
                                                        A1209&amp;B1209,
                                                        Insumos!I:I,
                                                        0)
                                                ),
                                                0
                                            ),
                                            "Não encontrado"),
                                        IFERROR(
                                            INDEX(Q:Q,
                                                MATCH(
                                                    A1209&amp;B1209,AG:AG,
                                                    0)
                                            ),
                                            "Não encontrado")
                                    )</f>
        <v>0</v>
      </c>
      <c r="Q1209" s="72">
        <f>P1209*G1209/1</f>
        <v>0</v>
      </c>
      <c r="R1209" s="72">
        <f>IF(
                        C1209="INSUMO",
                                        IFERROR(
                                            IF(
                                                INDEX(
                                                    Insumos!C:C,
                                                    MATCH(
                                                        A1209&amp;B1209,
                                                        Insumos!I:I,
                                                        0)
                                                )="Terceirizados",
                                                INDEX(
                                                    Insumos!F:F,
                                                    MATCH(
                                                        A1209&amp;B1209,
                                                        Insumos!I:I,
                                                        0)
                                                ),
                                                0
                                            ),
                                            "Não encontrado"),
                                        IFERROR(
                                            INDEX(S:S,
                                                MATCH(
                                                    A1209&amp;B1209,AG:AG,
                                                    0)
                                            ),
                                            "Não encontrado")
                                    )</f>
        <v>0</v>
      </c>
      <c r="S1209" s="72">
        <f>R1209*G1209/1</f>
        <v>0</v>
      </c>
      <c r="T1209" s="72">
        <f>IF(
                        C1209="INSUMO",
                                        IFERROR(
                                            IF(
                                                INDEX(
                                                    Insumos!C:C,
                                                    MATCH(
                                                        A1209&amp;B1209,
                                                        Insumos!I:I,
                                                        0)
                                                )="Comissionamento",
                                                INDEX(
                                                    Insumos!F:F,
                                                    MATCH(
                                                        A1209&amp;B1209,
                                                        Insumos!I:I,
                                                        0)
                                                ),
                                                0
                                            ),
                                            "Não encontrado"),
                                        IFERROR(
                                            INDEX(U:U,
                                                MATCH(
                                                    A1209&amp;B1209,AG:AG,
                                                    0)
                                            ),
                                            "Não encontrado")
                                    )</f>
        <v>0</v>
      </c>
      <c r="U1209" s="72">
        <f>T1209*G1209/1</f>
        <v>0</v>
      </c>
      <c r="V1209" s="72">
        <f>IF(
                        C1209="INSUMO",
                                        IFERROR(
                                            IF(
                                                INDEX(
                                                    Insumos!C:C,
                                                    MATCH(
                                                        A1209&amp;B1209,
                                                        Insumos!I:I,
                                                        0)
                                                )="Verba",
                                                INDEX(
                                                    Insumos!F:F,
                                                    MATCH(
                                                        A1209&amp;B1209,
                                                        Insumos!I:I,
                                                        0)
                                                ),
                                                0
                                            ),
                                            "Não encontrado"),
                                        IFERROR(
                                            INDEX(W:W,
                                                MATCH(
                                                    A1209&amp;B1209,AG:AG,
                                                    0)
                                            ),
                                            "Não encontrado")
                                    )</f>
        <v>0</v>
      </c>
      <c r="W1209" s="72">
        <f>V1209*G1209/1</f>
        <v>0</v>
      </c>
      <c r="X1209" s="72">
        <f>IF(
                        C1209="INSUMO",
                                        IFERROR(
                                            IF(
                                                INDEX(
                                                    Insumos!C:C,
                                                    MATCH(
                                                        A1209&amp;B1209,
                                                        Insumos!I:I,
                                                        0)
                                                )="Outro",
                                                INDEX(
                                                    Insumos!F:F,
                                                    MATCH(
                                                        A1209&amp;B1209,
                                                        Insumos!I:I,
                                                        0)
                                                ),
                                                0
                                            ),
                                            "Não encontrado"),
                                        IFERROR(
                                            INDEX(Y:Y,
                                                MATCH(
                                                    A1209&amp;B1209,AG:AG,
                                                    0)
                                            ),
                                            "Não encontrado")
                                    )</f>
        <v>0</v>
      </c>
      <c r="Y1209" s="72">
        <f>X1209*G1209/1</f>
        <v>0</v>
      </c>
      <c r="Z1209" s="72">
        <f>IF(
                            C1209="INSUMO",
                            IFERROR(
                                INDEX(
                                    Insumos!F:F,
                                    MATCH(
                                        A1209&amp;B1209,
                                        Insumos!I:I,
                                        0)
                                ),
                                "Não encontrado"),
                            IFERROR(
                                INDEX(AA:AA,
                                    MATCH(
                                        A1209&amp;B1209,AG:AG,
                                        0)
                                ),
                                "Não encontrado")
                        )</f>
        <v>24.19</v>
      </c>
      <c r="AA1209" s="72">
        <f>G1209*Z1209</f>
        <v>0.27915260000000003</v>
      </c>
      <c r="AB1209" s="73"/>
      <c r="AC1209" s="73"/>
      <c r="AD1209" s="70" t="s">
        <v>39</v>
      </c>
      <c r="AE1209" s="74"/>
      <c r="AF1209" s="74"/>
    </row>
    <row r="1210" spans="1:33" x14ac:dyDescent="0.25">
      <c r="A1210" s="136" t="s">
        <v>385</v>
      </c>
      <c r="B1210" s="51" t="s">
        <v>38</v>
      </c>
      <c r="C1210" s="52" t="s">
        <v>39</v>
      </c>
      <c r="D1210" s="53" t="s">
        <v>40</v>
      </c>
      <c r="E1210" s="53" t="s">
        <v>386</v>
      </c>
      <c r="F1210" s="54" t="s">
        <v>108</v>
      </c>
      <c r="G1210" s="55"/>
      <c r="H1210" s="56"/>
      <c r="I1210" s="56">
        <f>SUM(I1211:I1214)</f>
        <v>510.44909999999993</v>
      </c>
      <c r="J1210" s="56"/>
      <c r="K1210" s="56">
        <f>SUM(K1211:K1214)</f>
        <v>311.34523200000001</v>
      </c>
      <c r="L1210" s="56"/>
      <c r="M1210" s="56">
        <f>SUM(M1211:M1214)</f>
        <v>256.17823200000004</v>
      </c>
      <c r="N1210" s="56"/>
      <c r="O1210" s="56">
        <f>SUM(O1211:O1214)</f>
        <v>0</v>
      </c>
      <c r="P1210" s="56"/>
      <c r="Q1210" s="56">
        <f>SUM(Q1211:Q1214)</f>
        <v>0</v>
      </c>
      <c r="R1210" s="56"/>
      <c r="S1210" s="56">
        <f>SUM(S1211:S1214)</f>
        <v>0</v>
      </c>
      <c r="T1210" s="56"/>
      <c r="U1210" s="56">
        <f>SUM(U1211:U1214)</f>
        <v>0</v>
      </c>
      <c r="V1210" s="56"/>
      <c r="W1210" s="56">
        <f>SUM(W1211:W1214)</f>
        <v>0</v>
      </c>
      <c r="X1210" s="56"/>
      <c r="Y1210" s="56">
        <f>SUM(Y1211:Y1214)</f>
        <v>55.166999999999994</v>
      </c>
      <c r="Z1210" s="56"/>
      <c r="AA1210" s="56">
        <f>SUM(AA1211:AA1214)</f>
        <v>821.79433200000005</v>
      </c>
      <c r="AB1210" s="57" t="s">
        <v>39</v>
      </c>
      <c r="AC1210" s="57"/>
      <c r="AD1210" s="53" t="s">
        <v>39</v>
      </c>
      <c r="AE1210" s="58" t="s">
        <v>39</v>
      </c>
      <c r="AF1210" s="58" t="s">
        <v>1066</v>
      </c>
      <c r="AG1210" t="str">
        <f>A1210&amp;B1210&amp;C1210</f>
        <v>87369SINAPI</v>
      </c>
    </row>
    <row r="1211" spans="1:33" x14ac:dyDescent="0.25">
      <c r="A1211" s="137" t="s">
        <v>88</v>
      </c>
      <c r="B1211" s="68" t="s">
        <v>38</v>
      </c>
      <c r="C1211" s="69" t="s">
        <v>86</v>
      </c>
      <c r="D1211" s="70" t="s">
        <v>40</v>
      </c>
      <c r="E1211" s="70" t="s">
        <v>89</v>
      </c>
      <c r="F1211" s="71" t="s">
        <v>90</v>
      </c>
      <c r="G1211" s="71">
        <v>11.1</v>
      </c>
      <c r="H1211" s="72">
        <f>IF(
                        C1211="INSUMO",
                                        IFERROR(
                                            IF(
                                                INDEX(
                                                    Insumos!C:C,
                                                    MATCH(
                                                        A1211&amp;B1211,
                                                        Insumos!I:I,
                                                        0)
                                                )="Material",
                                                INDEX(
                                                    Insumos!F:F,
                                                    MATCH(
                                                        A1211&amp;B1211,
                                                        Insumos!I:I,
                                                        0)
                                                ),
                                                0
                                            ),
                                            "Não encontrado"),
                                        IFERROR(
                                            INDEX(I:I,
                                                MATCH(
                                                    A1211&amp;B1211,AG:AG,
                                                    0)
                                            ),
                                            "Não encontrado")
                                    )</f>
        <v>0</v>
      </c>
      <c r="I1211" s="72">
        <f>H1211*G1211/1</f>
        <v>0</v>
      </c>
      <c r="J1211" s="72">
        <f t="shared" ref="J1211:K1214" si="671">T1211 + N1211 + L1211 + X1211 + R1211 + P1211 + V1211</f>
        <v>28.049120000000002</v>
      </c>
      <c r="K1211" s="72">
        <f t="shared" si="671"/>
        <v>311.34523200000001</v>
      </c>
      <c r="L1211" s="72">
        <f>IF(
                        C1211="INSUMO",
                                        IFERROR(
                                            IF(
                                                INDEX(
                                                    Insumos!C:C,
                                                    MATCH(
                                                        A1211&amp;B1211,
                                                        Insumos!I:I,
                                                        0)
                                                )="Mao_obra",
                                                INDEX(
                                                    Insumos!F:F,
                                                    MATCH(
                                                        A1211&amp;B1211,
                                                        Insumos!I:I,
                                                        0)
                                                ),
                                                0
                                            ),
                                            "Não encontrado"),
                                        IFERROR(
                                            INDEX(M:M,
                                                MATCH(
                                                    A1211&amp;B1211,AG:AG,
                                                    0)
                                            ),
                                            "Não encontrado")
                                    )</f>
        <v>23.079120000000003</v>
      </c>
      <c r="M1211" s="72">
        <f>L1211*G1211/1</f>
        <v>256.17823200000004</v>
      </c>
      <c r="N1211" s="72">
        <f>IF(
                        C1211="INSUMO",
                                        IFERROR(
                                            IF(
                                                INDEX(
                                                    Insumos!C:C,
                                                    MATCH(
                                                        A1211&amp;B1211,
                                                        Insumos!I:I,
                                                        0)
                                                )="Equipamento",
                                                INDEX(
                                                    Insumos!F:F,
                                                    MATCH(
                                                        A1211&amp;B1211,
                                                        Insumos!I:I,
                                                        0)
                                                ),
                                                0
                                            ),
                                            "Não encontrado"),
                                        IFERROR(
                                            INDEX(O:O,
                                                MATCH(
                                                    A1211&amp;B1211,AG:AG,
                                                    0)
                                            ),
                                            "Não encontrado")
                                    )</f>
        <v>0</v>
      </c>
      <c r="O1211" s="72">
        <f>N1211*G1211/1</f>
        <v>0</v>
      </c>
      <c r="P1211" s="72">
        <f>IF(
                        C1211="INSUMO",
                                        IFERROR(
                                            IF(
                                                INDEX(
                                                    Insumos!C:C,
                                                    MATCH(
                                                        A1211&amp;B1211,
                                                        Insumos!I:I,
                                                        0)
                                                )="Transporte",
                                                INDEX(
                                                    Insumos!F:F,
                                                    MATCH(
                                                        A1211&amp;B1211,
                                                        Insumos!I:I,
                                                        0)
                                                ),
                                                0
                                            ),
                                            "Não encontrado"),
                                        IFERROR(
                                            INDEX(Q:Q,
                                                MATCH(
                                                    A1211&amp;B1211,AG:AG,
                                                    0)
                                            ),
                                            "Não encontrado")
                                    )</f>
        <v>0</v>
      </c>
      <c r="Q1211" s="72">
        <f>P1211*G1211/1</f>
        <v>0</v>
      </c>
      <c r="R1211" s="72">
        <f>IF(
                        C1211="INSUMO",
                                        IFERROR(
                                            IF(
                                                INDEX(
                                                    Insumos!C:C,
                                                    MATCH(
                                                        A1211&amp;B1211,
                                                        Insumos!I:I,
                                                        0)
                                                )="Terceirizados",
                                                INDEX(
                                                    Insumos!F:F,
                                                    MATCH(
                                                        A1211&amp;B1211,
                                                        Insumos!I:I,
                                                        0)
                                                ),
                                                0
                                            ),
                                            "Não encontrado"),
                                        IFERROR(
                                            INDEX(S:S,
                                                MATCH(
                                                    A1211&amp;B1211,AG:AG,
                                                    0)
                                            ),
                                            "Não encontrado")
                                    )</f>
        <v>0</v>
      </c>
      <c r="S1211" s="72">
        <f>R1211*G1211/1</f>
        <v>0</v>
      </c>
      <c r="T1211" s="72">
        <f>IF(
                        C1211="INSUMO",
                                        IFERROR(
                                            IF(
                                                INDEX(
                                                    Insumos!C:C,
                                                    MATCH(
                                                        A1211&amp;B1211,
                                                        Insumos!I:I,
                                                        0)
                                                )="Comissionamento",
                                                INDEX(
                                                    Insumos!F:F,
                                                    MATCH(
                                                        A1211&amp;B1211,
                                                        Insumos!I:I,
                                                        0)
                                                ),
                                                0
                                            ),
                                            "Não encontrado"),
                                        IFERROR(
                                            INDEX(U:U,
                                                MATCH(
                                                    A1211&amp;B1211,AG:AG,
                                                    0)
                                            ),
                                            "Não encontrado")
                                    )</f>
        <v>0</v>
      </c>
      <c r="U1211" s="72">
        <f>T1211*G1211/1</f>
        <v>0</v>
      </c>
      <c r="V1211" s="72">
        <f>IF(
                        C1211="INSUMO",
                                        IFERROR(
                                            IF(
                                                INDEX(
                                                    Insumos!C:C,
                                                    MATCH(
                                                        A1211&amp;B1211,
                                                        Insumos!I:I,
                                                        0)
                                                )="Verba",
                                                INDEX(
                                                    Insumos!F:F,
                                                    MATCH(
                                                        A1211&amp;B1211,
                                                        Insumos!I:I,
                                                        0)
                                                ),
                                                0
                                            ),
                                            "Não encontrado"),
                                        IFERROR(
                                            INDEX(W:W,
                                                MATCH(
                                                    A1211&amp;B1211,AG:AG,
                                                    0)
                                            ),
                                            "Não encontrado")
                                    )</f>
        <v>0</v>
      </c>
      <c r="W1211" s="72">
        <f>V1211*G1211/1</f>
        <v>0</v>
      </c>
      <c r="X1211" s="72">
        <f>IF(
                        C1211="INSUMO",
                                        IFERROR(
                                            IF(
                                                INDEX(
                                                    Insumos!C:C,
                                                    MATCH(
                                                        A1211&amp;B1211,
                                                        Insumos!I:I,
                                                        0)
                                                )="Outro",
                                                INDEX(
                                                    Insumos!F:F,
                                                    MATCH(
                                                        A1211&amp;B1211,
                                                        Insumos!I:I,
                                                        0)
                                                ),
                                                0
                                            ),
                                            "Não encontrado"),
                                        IFERROR(
                                            INDEX(Y:Y,
                                                MATCH(
                                                    A1211&amp;B1211,AG:AG,
                                                    0)
                                            ),
                                            "Não encontrado")
                                    )</f>
        <v>4.97</v>
      </c>
      <c r="Y1211" s="72">
        <f>X1211*G1211/1</f>
        <v>55.166999999999994</v>
      </c>
      <c r="Z1211" s="72">
        <f>IF(
                            C1211="INSUMO",
                            IFERROR(
                                INDEX(
                                    Insumos!F:F,
                                    MATCH(
                                        A1211&amp;B1211,
                                        Insumos!I:I,
                                        0)
                                ),
                                "Não encontrado"),
                            IFERROR(
                                INDEX(AA:AA,
                                    MATCH(
                                        A1211&amp;B1211,AG:AG,
                                        0)
                                ),
                                "Não encontrado")
                        )</f>
        <v>28.049120000000002</v>
      </c>
      <c r="AA1211" s="72">
        <f>G1211*Z1211</f>
        <v>311.34523200000001</v>
      </c>
      <c r="AB1211" s="73"/>
      <c r="AC1211" s="73"/>
      <c r="AD1211" s="70" t="s">
        <v>39</v>
      </c>
      <c r="AE1211" s="74"/>
      <c r="AF1211" s="74"/>
    </row>
    <row r="1212" spans="1:33" x14ac:dyDescent="0.25">
      <c r="A1212" s="138" t="s">
        <v>240</v>
      </c>
      <c r="B1212" s="60" t="s">
        <v>38</v>
      </c>
      <c r="C1212" s="61" t="s">
        <v>45</v>
      </c>
      <c r="D1212" s="62" t="s">
        <v>40</v>
      </c>
      <c r="E1212" s="62" t="s">
        <v>241</v>
      </c>
      <c r="F1212" s="63" t="s">
        <v>95</v>
      </c>
      <c r="G1212" s="63">
        <v>192.52</v>
      </c>
      <c r="H1212" s="64">
        <f>IF(
                        C1212="INSUMO",
                                        IFERROR(
                                            IF(
                                                INDEX(
                                                    Insumos!C:C,
                                                    MATCH(
                                                        A1212&amp;B1212,
                                                        Insumos!I:I,
                                                        0)
                                                )="Material",
                                                INDEX(
                                                    Insumos!F:F,
                                                    MATCH(
                                                        A1212&amp;B1212,
                                                        Insumos!I:I,
                                                        0)
                                                ),
                                                0
                                            ),
                                            "Não encontrado"),
                                        IFERROR(
                                            INDEX(I:I,
                                                MATCH(
                                                    A1212&amp;B1212,AG:AG,
                                                    0)
                                            ),
                                            "Não encontrado")
                                    )</f>
        <v>0.9</v>
      </c>
      <c r="I1212" s="64">
        <f>H1212*G1212/1</f>
        <v>173.268</v>
      </c>
      <c r="J1212" s="64">
        <f t="shared" si="671"/>
        <v>0</v>
      </c>
      <c r="K1212" s="64">
        <f t="shared" si="671"/>
        <v>0</v>
      </c>
      <c r="L1212" s="64">
        <f>IF(
                        C1212="INSUMO",
                                        IFERROR(
                                            IF(
                                                INDEX(
                                                    Insumos!C:C,
                                                    MATCH(
                                                        A1212&amp;B1212,
                                                        Insumos!I:I,
                                                        0)
                                                )="Mao_obra",
                                                INDEX(
                                                    Insumos!F:F,
                                                    MATCH(
                                                        A1212&amp;B1212,
                                                        Insumos!I:I,
                                                        0)
                                                ),
                                                0
                                            ),
                                            "Não encontrado"),
                                        IFERROR(
                                            INDEX(M:M,
                                                MATCH(
                                                    A1212&amp;B1212,AG:AG,
                                                    0)
                                            ),
                                            "Não encontrado")
                                    )</f>
        <v>0</v>
      </c>
      <c r="M1212" s="64">
        <f>L1212*G1212/1</f>
        <v>0</v>
      </c>
      <c r="N1212" s="64">
        <f>IF(
                        C1212="INSUMO",
                                        IFERROR(
                                            IF(
                                                INDEX(
                                                    Insumos!C:C,
                                                    MATCH(
                                                        A1212&amp;B1212,
                                                        Insumos!I:I,
                                                        0)
                                                )="Equipamento",
                                                INDEX(
                                                    Insumos!F:F,
                                                    MATCH(
                                                        A1212&amp;B1212,
                                                        Insumos!I:I,
                                                        0)
                                                ),
                                                0
                                            ),
                                            "Não encontrado"),
                                        IFERROR(
                                            INDEX(O:O,
                                                MATCH(
                                                    A1212&amp;B1212,AG:AG,
                                                    0)
                                            ),
                                            "Não encontrado")
                                    )</f>
        <v>0</v>
      </c>
      <c r="O1212" s="64">
        <f>N1212*G1212/1</f>
        <v>0</v>
      </c>
      <c r="P1212" s="64">
        <f>IF(
                        C1212="INSUMO",
                                        IFERROR(
                                            IF(
                                                INDEX(
                                                    Insumos!C:C,
                                                    MATCH(
                                                        A1212&amp;B1212,
                                                        Insumos!I:I,
                                                        0)
                                                )="Transporte",
                                                INDEX(
                                                    Insumos!F:F,
                                                    MATCH(
                                                        A1212&amp;B1212,
                                                        Insumos!I:I,
                                                        0)
                                                ),
                                                0
                                            ),
                                            "Não encontrado"),
                                        IFERROR(
                                            INDEX(Q:Q,
                                                MATCH(
                                                    A1212&amp;B1212,AG:AG,
                                                    0)
                                            ),
                                            "Não encontrado")
                                    )</f>
        <v>0</v>
      </c>
      <c r="Q1212" s="64">
        <f>P1212*G1212/1</f>
        <v>0</v>
      </c>
      <c r="R1212" s="64">
        <f>IF(
                        C1212="INSUMO",
                                        IFERROR(
                                            IF(
                                                INDEX(
                                                    Insumos!C:C,
                                                    MATCH(
                                                        A1212&amp;B1212,
                                                        Insumos!I:I,
                                                        0)
                                                )="Terceirizados",
                                                INDEX(
                                                    Insumos!F:F,
                                                    MATCH(
                                                        A1212&amp;B1212,
                                                        Insumos!I:I,
                                                        0)
                                                ),
                                                0
                                            ),
                                            "Não encontrado"),
                                        IFERROR(
                                            INDEX(S:S,
                                                MATCH(
                                                    A1212&amp;B1212,AG:AG,
                                                    0)
                                            ),
                                            "Não encontrado")
                                    )</f>
        <v>0</v>
      </c>
      <c r="S1212" s="64">
        <f>R1212*G1212/1</f>
        <v>0</v>
      </c>
      <c r="T1212" s="64">
        <f>IF(
                        C1212="INSUMO",
                                        IFERROR(
                                            IF(
                                                INDEX(
                                                    Insumos!C:C,
                                                    MATCH(
                                                        A1212&amp;B1212,
                                                        Insumos!I:I,
                                                        0)
                                                )="Comissionamento",
                                                INDEX(
                                                    Insumos!F:F,
                                                    MATCH(
                                                        A1212&amp;B1212,
                                                        Insumos!I:I,
                                                        0)
                                                ),
                                                0
                                            ),
                                            "Não encontrado"),
                                        IFERROR(
                                            INDEX(U:U,
                                                MATCH(
                                                    A1212&amp;B1212,AG:AG,
                                                    0)
                                            ),
                                            "Não encontrado")
                                    )</f>
        <v>0</v>
      </c>
      <c r="U1212" s="64">
        <f>T1212*G1212/1</f>
        <v>0</v>
      </c>
      <c r="V1212" s="64">
        <f>IF(
                        C1212="INSUMO",
                                        IFERROR(
                                            IF(
                                                INDEX(
                                                    Insumos!C:C,
                                                    MATCH(
                                                        A1212&amp;B1212,
                                                        Insumos!I:I,
                                                        0)
                                                )="Verba",
                                                INDEX(
                                                    Insumos!F:F,
                                                    MATCH(
                                                        A1212&amp;B1212,
                                                        Insumos!I:I,
                                                        0)
                                                ),
                                                0
                                            ),
                                            "Não encontrado"),
                                        IFERROR(
                                            INDEX(W:W,
                                                MATCH(
                                                    A1212&amp;B1212,AG:AG,
                                                    0)
                                            ),
                                            "Não encontrado")
                                    )</f>
        <v>0</v>
      </c>
      <c r="W1212" s="64">
        <f>V1212*G1212/1</f>
        <v>0</v>
      </c>
      <c r="X1212" s="64">
        <f>IF(
                        C1212="INSUMO",
                                        IFERROR(
                                            IF(
                                                INDEX(
                                                    Insumos!C:C,
                                                    MATCH(
                                                        A1212&amp;B1212,
                                                        Insumos!I:I,
                                                        0)
                                                )="Outro",
                                                INDEX(
                                                    Insumos!F:F,
                                                    MATCH(
                                                        A1212&amp;B1212,
                                                        Insumos!I:I,
                                                        0)
                                                ),
                                                0
                                            ),
                                            "Não encontrado"),
                                        IFERROR(
                                            INDEX(Y:Y,
                                                MATCH(
                                                    A1212&amp;B1212,AG:AG,
                                                    0)
                                            ),
                                            "Não encontrado")
                                    )</f>
        <v>0</v>
      </c>
      <c r="Y1212" s="64">
        <f>X1212*G1212/1</f>
        <v>0</v>
      </c>
      <c r="Z1212" s="64">
        <f>IF(
                            C1212="INSUMO",
                            IFERROR(
                                INDEX(
                                    Insumos!F:F,
                                    MATCH(
                                        A1212&amp;B1212,
                                        Insumos!I:I,
                                        0)
                                ),
                                "Não encontrado"),
                            IFERROR(
                                INDEX(AA:AA,
                                    MATCH(
                                        A1212&amp;B1212,AG:AG,
                                        0)
                                ),
                                "Não encontrado")
                        )</f>
        <v>0.9</v>
      </c>
      <c r="AA1212" s="64">
        <f>G1212*Z1212</f>
        <v>173.268</v>
      </c>
      <c r="AB1212" s="65"/>
      <c r="AC1212" s="65"/>
      <c r="AD1212" s="62" t="s">
        <v>39</v>
      </c>
      <c r="AE1212" s="66"/>
      <c r="AF1212" s="66"/>
    </row>
    <row r="1213" spans="1:33" x14ac:dyDescent="0.25">
      <c r="A1213" s="137" t="s">
        <v>1075</v>
      </c>
      <c r="B1213" s="68" t="s">
        <v>38</v>
      </c>
      <c r="C1213" s="69" t="s">
        <v>45</v>
      </c>
      <c r="D1213" s="70" t="s">
        <v>40</v>
      </c>
      <c r="E1213" s="70" t="s">
        <v>1076</v>
      </c>
      <c r="F1213" s="71" t="s">
        <v>95</v>
      </c>
      <c r="G1213" s="71">
        <v>171.13</v>
      </c>
      <c r="H1213" s="72">
        <f>IF(
                        C1213="INSUMO",
                                        IFERROR(
                                            IF(
                                                INDEX(
                                                    Insumos!C:C,
                                                    MATCH(
                                                        A1213&amp;B1213,
                                                        Insumos!I:I,
                                                        0)
                                                )="Material",
                                                INDEX(
                                                    Insumos!F:F,
                                                    MATCH(
                                                        A1213&amp;B1213,
                                                        Insumos!I:I,
                                                        0)
                                                ),
                                                0
                                            ),
                                            "Não encontrado"),
                                        IFERROR(
                                            INDEX(I:I,
                                                MATCH(
                                                    A1213&amp;B1213,AG:AG,
                                                    0)
                                            ),
                                            "Não encontrado")
                                    )</f>
        <v>0.99</v>
      </c>
      <c r="I1213" s="72">
        <f>H1213*G1213/1</f>
        <v>169.4187</v>
      </c>
      <c r="J1213" s="72">
        <f t="shared" si="671"/>
        <v>0</v>
      </c>
      <c r="K1213" s="72">
        <f t="shared" si="671"/>
        <v>0</v>
      </c>
      <c r="L1213" s="72">
        <f>IF(
                        C1213="INSUMO",
                                        IFERROR(
                                            IF(
                                                INDEX(
                                                    Insumos!C:C,
                                                    MATCH(
                                                        A1213&amp;B1213,
                                                        Insumos!I:I,
                                                        0)
                                                )="Mao_obra",
                                                INDEX(
                                                    Insumos!F:F,
                                                    MATCH(
                                                        A1213&amp;B1213,
                                                        Insumos!I:I,
                                                        0)
                                                ),
                                                0
                                            ),
                                            "Não encontrado"),
                                        IFERROR(
                                            INDEX(M:M,
                                                MATCH(
                                                    A1213&amp;B1213,AG:AG,
                                                    0)
                                            ),
                                            "Não encontrado")
                                    )</f>
        <v>0</v>
      </c>
      <c r="M1213" s="72">
        <f>L1213*G1213/1</f>
        <v>0</v>
      </c>
      <c r="N1213" s="72">
        <f>IF(
                        C1213="INSUMO",
                                        IFERROR(
                                            IF(
                                                INDEX(
                                                    Insumos!C:C,
                                                    MATCH(
                                                        A1213&amp;B1213,
                                                        Insumos!I:I,
                                                        0)
                                                )="Equipamento",
                                                INDEX(
                                                    Insumos!F:F,
                                                    MATCH(
                                                        A1213&amp;B1213,
                                                        Insumos!I:I,
                                                        0)
                                                ),
                                                0
                                            ),
                                            "Não encontrado"),
                                        IFERROR(
                                            INDEX(O:O,
                                                MATCH(
                                                    A1213&amp;B1213,AG:AG,
                                                    0)
                                            ),
                                            "Não encontrado")
                                    )</f>
        <v>0</v>
      </c>
      <c r="O1213" s="72">
        <f>N1213*G1213/1</f>
        <v>0</v>
      </c>
      <c r="P1213" s="72">
        <f>IF(
                        C1213="INSUMO",
                                        IFERROR(
                                            IF(
                                                INDEX(
                                                    Insumos!C:C,
                                                    MATCH(
                                                        A1213&amp;B1213,
                                                        Insumos!I:I,
                                                        0)
                                                )="Transporte",
                                                INDEX(
                                                    Insumos!F:F,
                                                    MATCH(
                                                        A1213&amp;B1213,
                                                        Insumos!I:I,
                                                        0)
                                                ),
                                                0
                                            ),
                                            "Não encontrado"),
                                        IFERROR(
                                            INDEX(Q:Q,
                                                MATCH(
                                                    A1213&amp;B1213,AG:AG,
                                                    0)
                                            ),
                                            "Não encontrado")
                                    )</f>
        <v>0</v>
      </c>
      <c r="Q1213" s="72">
        <f>P1213*G1213/1</f>
        <v>0</v>
      </c>
      <c r="R1213" s="72">
        <f>IF(
                        C1213="INSUMO",
                                        IFERROR(
                                            IF(
                                                INDEX(
                                                    Insumos!C:C,
                                                    MATCH(
                                                        A1213&amp;B1213,
                                                        Insumos!I:I,
                                                        0)
                                                )="Terceirizados",
                                                INDEX(
                                                    Insumos!F:F,
                                                    MATCH(
                                                        A1213&amp;B1213,
                                                        Insumos!I:I,
                                                        0)
                                                ),
                                                0
                                            ),
                                            "Não encontrado"),
                                        IFERROR(
                                            INDEX(S:S,
                                                MATCH(
                                                    A1213&amp;B1213,AG:AG,
                                                    0)
                                            ),
                                            "Não encontrado")
                                    )</f>
        <v>0</v>
      </c>
      <c r="S1213" s="72">
        <f>R1213*G1213/1</f>
        <v>0</v>
      </c>
      <c r="T1213" s="72">
        <f>IF(
                        C1213="INSUMO",
                                        IFERROR(
                                            IF(
                                                INDEX(
                                                    Insumos!C:C,
                                                    MATCH(
                                                        A1213&amp;B1213,
                                                        Insumos!I:I,
                                                        0)
                                                )="Comissionamento",
                                                INDEX(
                                                    Insumos!F:F,
                                                    MATCH(
                                                        A1213&amp;B1213,
                                                        Insumos!I:I,
                                                        0)
                                                ),
                                                0
                                            ),
                                            "Não encontrado"),
                                        IFERROR(
                                            INDEX(U:U,
                                                MATCH(
                                                    A1213&amp;B1213,AG:AG,
                                                    0)
                                            ),
                                            "Não encontrado")
                                    )</f>
        <v>0</v>
      </c>
      <c r="U1213" s="72">
        <f>T1213*G1213/1</f>
        <v>0</v>
      </c>
      <c r="V1213" s="72">
        <f>IF(
                        C1213="INSUMO",
                                        IFERROR(
                                            IF(
                                                INDEX(
                                                    Insumos!C:C,
                                                    MATCH(
                                                        A1213&amp;B1213,
                                                        Insumos!I:I,
                                                        0)
                                                )="Verba",
                                                INDEX(
                                                    Insumos!F:F,
                                                    MATCH(
                                                        A1213&amp;B1213,
                                                        Insumos!I:I,
                                                        0)
                                                ),
                                                0
                                            ),
                                            "Não encontrado"),
                                        IFERROR(
                                            INDEX(W:W,
                                                MATCH(
                                                    A1213&amp;B1213,AG:AG,
                                                    0)
                                            ),
                                            "Não encontrado")
                                    )</f>
        <v>0</v>
      </c>
      <c r="W1213" s="72">
        <f>V1213*G1213/1</f>
        <v>0</v>
      </c>
      <c r="X1213" s="72">
        <f>IF(
                        C1213="INSUMO",
                                        IFERROR(
                                            IF(
                                                INDEX(
                                                    Insumos!C:C,
                                                    MATCH(
                                                        A1213&amp;B1213,
                                                        Insumos!I:I,
                                                        0)
                                                )="Outro",
                                                INDEX(
                                                    Insumos!F:F,
                                                    MATCH(
                                                        A1213&amp;B1213,
                                                        Insumos!I:I,
                                                        0)
                                                ),
                                                0
                                            ),
                                            "Não encontrado"),
                                        IFERROR(
                                            INDEX(Y:Y,
                                                MATCH(
                                                    A1213&amp;B1213,AG:AG,
                                                    0)
                                            ),
                                            "Não encontrado")
                                    )</f>
        <v>0</v>
      </c>
      <c r="Y1213" s="72">
        <f>X1213*G1213/1</f>
        <v>0</v>
      </c>
      <c r="Z1213" s="72">
        <f>IF(
                            C1213="INSUMO",
                            IFERROR(
                                INDEX(
                                    Insumos!F:F,
                                    MATCH(
                                        A1213&amp;B1213,
                                        Insumos!I:I,
                                        0)
                                ),
                                "Não encontrado"),
                            IFERROR(
                                INDEX(AA:AA,
                                    MATCH(
                                        A1213&amp;B1213,AG:AG,
                                        0)
                                ),
                                "Não encontrado")
                        )</f>
        <v>0.99</v>
      </c>
      <c r="AA1213" s="72">
        <f>G1213*Z1213</f>
        <v>169.4187</v>
      </c>
      <c r="AB1213" s="73"/>
      <c r="AC1213" s="73"/>
      <c r="AD1213" s="70" t="s">
        <v>39</v>
      </c>
      <c r="AE1213" s="74"/>
      <c r="AF1213" s="74"/>
    </row>
    <row r="1214" spans="1:33" x14ac:dyDescent="0.25">
      <c r="A1214" s="138" t="s">
        <v>238</v>
      </c>
      <c r="B1214" s="60" t="s">
        <v>38</v>
      </c>
      <c r="C1214" s="61" t="s">
        <v>45</v>
      </c>
      <c r="D1214" s="62" t="s">
        <v>40</v>
      </c>
      <c r="E1214" s="62" t="s">
        <v>239</v>
      </c>
      <c r="F1214" s="63" t="s">
        <v>108</v>
      </c>
      <c r="G1214" s="63">
        <v>1.1399999999999999</v>
      </c>
      <c r="H1214" s="64">
        <f>IF(
                        C1214="INSUMO",
                                        IFERROR(
                                            IF(
                                                INDEX(
                                                    Insumos!C:C,
                                                    MATCH(
                                                        A1214&amp;B1214,
                                                        Insumos!I:I,
                                                        0)
                                                )="Material",
                                                INDEX(
                                                    Insumos!F:F,
                                                    MATCH(
                                                        A1214&amp;B1214,
                                                        Insumos!I:I,
                                                        0)
                                                ),
                                                0
                                            ),
                                            "Não encontrado"),
                                        IFERROR(
                                            INDEX(I:I,
                                                MATCH(
                                                    A1214&amp;B1214,AG:AG,
                                                    0)
                                            ),
                                            "Não encontrado")
                                    )</f>
        <v>147.16</v>
      </c>
      <c r="I1214" s="64">
        <f>H1214*G1214/1</f>
        <v>167.76239999999999</v>
      </c>
      <c r="J1214" s="64">
        <f t="shared" si="671"/>
        <v>0</v>
      </c>
      <c r="K1214" s="64">
        <f t="shared" si="671"/>
        <v>0</v>
      </c>
      <c r="L1214" s="64">
        <f>IF(
                        C1214="INSUMO",
                                        IFERROR(
                                            IF(
                                                INDEX(
                                                    Insumos!C:C,
                                                    MATCH(
                                                        A1214&amp;B1214,
                                                        Insumos!I:I,
                                                        0)
                                                )="Mao_obra",
                                                INDEX(
                                                    Insumos!F:F,
                                                    MATCH(
                                                        A1214&amp;B1214,
                                                        Insumos!I:I,
                                                        0)
                                                ),
                                                0
                                            ),
                                            "Não encontrado"),
                                        IFERROR(
                                            INDEX(M:M,
                                                MATCH(
                                                    A1214&amp;B1214,AG:AG,
                                                    0)
                                            ),
                                            "Não encontrado")
                                    )</f>
        <v>0</v>
      </c>
      <c r="M1214" s="64">
        <f>L1214*G1214/1</f>
        <v>0</v>
      </c>
      <c r="N1214" s="64">
        <f>IF(
                        C1214="INSUMO",
                                        IFERROR(
                                            IF(
                                                INDEX(
                                                    Insumos!C:C,
                                                    MATCH(
                                                        A1214&amp;B1214,
                                                        Insumos!I:I,
                                                        0)
                                                )="Equipamento",
                                                INDEX(
                                                    Insumos!F:F,
                                                    MATCH(
                                                        A1214&amp;B1214,
                                                        Insumos!I:I,
                                                        0)
                                                ),
                                                0
                                            ),
                                            "Não encontrado"),
                                        IFERROR(
                                            INDEX(O:O,
                                                MATCH(
                                                    A1214&amp;B1214,AG:AG,
                                                    0)
                                            ),
                                            "Não encontrado")
                                    )</f>
        <v>0</v>
      </c>
      <c r="O1214" s="64">
        <f>N1214*G1214/1</f>
        <v>0</v>
      </c>
      <c r="P1214" s="64">
        <f>IF(
                        C1214="INSUMO",
                                        IFERROR(
                                            IF(
                                                INDEX(
                                                    Insumos!C:C,
                                                    MATCH(
                                                        A1214&amp;B1214,
                                                        Insumos!I:I,
                                                        0)
                                                )="Transporte",
                                                INDEX(
                                                    Insumos!F:F,
                                                    MATCH(
                                                        A1214&amp;B1214,
                                                        Insumos!I:I,
                                                        0)
                                                ),
                                                0
                                            ),
                                            "Não encontrado"),
                                        IFERROR(
                                            INDEX(Q:Q,
                                                MATCH(
                                                    A1214&amp;B1214,AG:AG,
                                                    0)
                                            ),
                                            "Não encontrado")
                                    )</f>
        <v>0</v>
      </c>
      <c r="Q1214" s="64">
        <f>P1214*G1214/1</f>
        <v>0</v>
      </c>
      <c r="R1214" s="64">
        <f>IF(
                        C1214="INSUMO",
                                        IFERROR(
                                            IF(
                                                INDEX(
                                                    Insumos!C:C,
                                                    MATCH(
                                                        A1214&amp;B1214,
                                                        Insumos!I:I,
                                                        0)
                                                )="Terceirizados",
                                                INDEX(
                                                    Insumos!F:F,
                                                    MATCH(
                                                        A1214&amp;B1214,
                                                        Insumos!I:I,
                                                        0)
                                                ),
                                                0
                                            ),
                                            "Não encontrado"),
                                        IFERROR(
                                            INDEX(S:S,
                                                MATCH(
                                                    A1214&amp;B1214,AG:AG,
                                                    0)
                                            ),
                                            "Não encontrado")
                                    )</f>
        <v>0</v>
      </c>
      <c r="S1214" s="64">
        <f>R1214*G1214/1</f>
        <v>0</v>
      </c>
      <c r="T1214" s="64">
        <f>IF(
                        C1214="INSUMO",
                                        IFERROR(
                                            IF(
                                                INDEX(
                                                    Insumos!C:C,
                                                    MATCH(
                                                        A1214&amp;B1214,
                                                        Insumos!I:I,
                                                        0)
                                                )="Comissionamento",
                                                INDEX(
                                                    Insumos!F:F,
                                                    MATCH(
                                                        A1214&amp;B1214,
                                                        Insumos!I:I,
                                                        0)
                                                ),
                                                0
                                            ),
                                            "Não encontrado"),
                                        IFERROR(
                                            INDEX(U:U,
                                                MATCH(
                                                    A1214&amp;B1214,AG:AG,
                                                    0)
                                            ),
                                            "Não encontrado")
                                    )</f>
        <v>0</v>
      </c>
      <c r="U1214" s="64">
        <f>T1214*G1214/1</f>
        <v>0</v>
      </c>
      <c r="V1214" s="64">
        <f>IF(
                        C1214="INSUMO",
                                        IFERROR(
                                            IF(
                                                INDEX(
                                                    Insumos!C:C,
                                                    MATCH(
                                                        A1214&amp;B1214,
                                                        Insumos!I:I,
                                                        0)
                                                )="Verba",
                                                INDEX(
                                                    Insumos!F:F,
                                                    MATCH(
                                                        A1214&amp;B1214,
                                                        Insumos!I:I,
                                                        0)
                                                ),
                                                0
                                            ),
                                            "Não encontrado"),
                                        IFERROR(
                                            INDEX(W:W,
                                                MATCH(
                                                    A1214&amp;B1214,AG:AG,
                                                    0)
                                            ),
                                            "Não encontrado")
                                    )</f>
        <v>0</v>
      </c>
      <c r="W1214" s="64">
        <f>V1214*G1214/1</f>
        <v>0</v>
      </c>
      <c r="X1214" s="64">
        <f>IF(
                        C1214="INSUMO",
                                        IFERROR(
                                            IF(
                                                INDEX(
                                                    Insumos!C:C,
                                                    MATCH(
                                                        A1214&amp;B1214,
                                                        Insumos!I:I,
                                                        0)
                                                )="Outro",
                                                INDEX(
                                                    Insumos!F:F,
                                                    MATCH(
                                                        A1214&amp;B1214,
                                                        Insumos!I:I,
                                                        0)
                                                ),
                                                0
                                            ),
                                            "Não encontrado"),
                                        IFERROR(
                                            INDEX(Y:Y,
                                                MATCH(
                                                    A1214&amp;B1214,AG:AG,
                                                    0)
                                            ),
                                            "Não encontrado")
                                    )</f>
        <v>0</v>
      </c>
      <c r="Y1214" s="64">
        <f>X1214*G1214/1</f>
        <v>0</v>
      </c>
      <c r="Z1214" s="64">
        <f>IF(
                            C1214="INSUMO",
                            IFERROR(
                                INDEX(
                                    Insumos!F:F,
                                    MATCH(
                                        A1214&amp;B1214,
                                        Insumos!I:I,
                                        0)
                                ),
                                "Não encontrado"),
                            IFERROR(
                                INDEX(AA:AA,
                                    MATCH(
                                        A1214&amp;B1214,AG:AG,
                                        0)
                                ),
                                "Não encontrado")
                        )</f>
        <v>147.16</v>
      </c>
      <c r="AA1214" s="64">
        <f>G1214*Z1214</f>
        <v>167.76239999999999</v>
      </c>
      <c r="AB1214" s="65"/>
      <c r="AC1214" s="65"/>
      <c r="AD1214" s="62" t="s">
        <v>39</v>
      </c>
      <c r="AE1214" s="66"/>
      <c r="AF1214" s="66"/>
    </row>
    <row r="1215" spans="1:33" x14ac:dyDescent="0.25">
      <c r="A1215" s="136" t="s">
        <v>396</v>
      </c>
      <c r="B1215" s="51" t="s">
        <v>38</v>
      </c>
      <c r="C1215" s="52" t="s">
        <v>39</v>
      </c>
      <c r="D1215" s="53" t="s">
        <v>40</v>
      </c>
      <c r="E1215" s="53" t="s">
        <v>397</v>
      </c>
      <c r="F1215" s="54" t="s">
        <v>108</v>
      </c>
      <c r="G1215" s="55"/>
      <c r="H1215" s="56"/>
      <c r="I1215" s="56">
        <f>SUM(I1216:I1221)</f>
        <v>546.64610000000005</v>
      </c>
      <c r="J1215" s="56"/>
      <c r="K1215" s="56">
        <f>SUM(K1216:K1221)</f>
        <v>148.39645682832003</v>
      </c>
      <c r="L1215" s="56"/>
      <c r="M1215" s="56">
        <f>SUM(M1216:M1221)</f>
        <v>130.94276651600001</v>
      </c>
      <c r="N1215" s="56"/>
      <c r="O1215" s="56">
        <f>SUM(O1216:O1221)</f>
        <v>1.9474403123199999</v>
      </c>
      <c r="P1215" s="56"/>
      <c r="Q1215" s="56">
        <f>SUM(Q1216:Q1221)</f>
        <v>0</v>
      </c>
      <c r="R1215" s="56"/>
      <c r="S1215" s="56">
        <f>SUM(S1216:S1221)</f>
        <v>0</v>
      </c>
      <c r="T1215" s="56"/>
      <c r="U1215" s="56">
        <f>SUM(U1216:U1221)</f>
        <v>0</v>
      </c>
      <c r="V1215" s="56"/>
      <c r="W1215" s="56">
        <f>SUM(W1216:W1221)</f>
        <v>0</v>
      </c>
      <c r="X1215" s="56"/>
      <c r="Y1215" s="56">
        <f>SUM(Y1216:Y1221)</f>
        <v>15.506249999999998</v>
      </c>
      <c r="Z1215" s="56"/>
      <c r="AA1215" s="56">
        <f>SUM(AA1216:AA1221)</f>
        <v>695.04255682832002</v>
      </c>
      <c r="AB1215" s="57" t="s">
        <v>39</v>
      </c>
      <c r="AC1215" s="57"/>
      <c r="AD1215" s="53" t="s">
        <v>39</v>
      </c>
      <c r="AE1215" s="58" t="s">
        <v>39</v>
      </c>
      <c r="AF1215" s="58" t="s">
        <v>1066</v>
      </c>
      <c r="AG1215" t="str">
        <f>A1215&amp;B1215&amp;C1215</f>
        <v>88626SINAPI</v>
      </c>
    </row>
    <row r="1216" spans="1:33" x14ac:dyDescent="0.25">
      <c r="A1216" s="137" t="s">
        <v>1077</v>
      </c>
      <c r="B1216" s="68" t="s">
        <v>38</v>
      </c>
      <c r="C1216" s="69" t="s">
        <v>86</v>
      </c>
      <c r="D1216" s="70" t="s">
        <v>40</v>
      </c>
      <c r="E1216" s="70" t="s">
        <v>1078</v>
      </c>
      <c r="F1216" s="71" t="s">
        <v>111</v>
      </c>
      <c r="G1216" s="71">
        <v>2.98</v>
      </c>
      <c r="H1216" s="72">
        <f>IF(
                        C1216="INSUMO",
                                        IFERROR(
                                            IF(
                                                INDEX(
                                                    Insumos!C:C,
                                                    MATCH(
                                                        A1216&amp;B1216,
                                                        Insumos!I:I,
                                                        0)
                                                )="Material",
                                                INDEX(
                                                    Insumos!F:F,
                                                    MATCH(
                                                        A1216&amp;B1216,
                                                        Insumos!I:I,
                                                        0)
                                                ),
                                                0
                                            ),
                                            "Não encontrado"),
                                        IFERROR(
                                            INDEX(I:I,
                                                MATCH(
                                                    A1216&amp;B1216,AG:AG,
                                                    0)
                                            ),
                                            "Não encontrado")
                                    )</f>
        <v>0</v>
      </c>
      <c r="I1216" s="72">
        <f t="shared" ref="I1216:I1221" si="672">H1216*G1216/1</f>
        <v>0</v>
      </c>
      <c r="J1216" s="72">
        <f t="shared" ref="J1216:K1221" si="673">T1216 + N1216 + L1216 + X1216 + R1216 + P1216 + V1216</f>
        <v>0.41616486399999997</v>
      </c>
      <c r="K1216" s="72">
        <f t="shared" si="673"/>
        <v>1.2401712947199999</v>
      </c>
      <c r="L1216" s="72">
        <f>IF(
                        C1216="INSUMO",
                                        IFERROR(
                                            IF(
                                                INDEX(
                                                    Insumos!C:C,
                                                    MATCH(
                                                        A1216&amp;B1216,
                                                        Insumos!I:I,
                                                        0)
                                                )="Mao_obra",
                                                INDEX(
                                                    Insumos!F:F,
                                                    MATCH(
                                                        A1216&amp;B1216,
                                                        Insumos!I:I,
                                                        0)
                                                ),
                                                0
                                            ),
                                            "Não encontrado"),
                                        IFERROR(
                                            INDEX(M:M,
                                                MATCH(
                                                    A1216&amp;B1216,AG:AG,
                                                    0)
                                            ),
                                            "Não encontrado")
                                    )</f>
        <v>0</v>
      </c>
      <c r="M1216" s="72">
        <f t="shared" ref="M1216:M1221" si="674">L1216*G1216/1</f>
        <v>0</v>
      </c>
      <c r="N1216" s="72">
        <f>IF(
                        C1216="INSUMO",
                                        IFERROR(
                                            IF(
                                                INDEX(
                                                    Insumos!C:C,
                                                    MATCH(
                                                        A1216&amp;B1216,
                                                        Insumos!I:I,
                                                        0)
                                                )="Equipamento",
                                                INDEX(
                                                    Insumos!F:F,
                                                    MATCH(
                                                        A1216&amp;B1216,
                                                        Insumos!I:I,
                                                        0)
                                                ),
                                                0
                                            ),
                                            "Não encontrado"),
                                        IFERROR(
                                            INDEX(O:O,
                                                MATCH(
                                                    A1216&amp;B1216,AG:AG,
                                                    0)
                                            ),
                                            "Não encontrado")
                                    )</f>
        <v>0.41616486399999997</v>
      </c>
      <c r="O1216" s="72">
        <f t="shared" ref="O1216:O1221" si="675">N1216*G1216/1</f>
        <v>1.2401712947199999</v>
      </c>
      <c r="P1216" s="72">
        <f>IF(
                        C1216="INSUMO",
                                        IFERROR(
                                            IF(
                                                INDEX(
                                                    Insumos!C:C,
                                                    MATCH(
                                                        A1216&amp;B1216,
                                                        Insumos!I:I,
                                                        0)
                                                )="Transporte",
                                                INDEX(
                                                    Insumos!F:F,
                                                    MATCH(
                                                        A1216&amp;B1216,
                                                        Insumos!I:I,
                                                        0)
                                                ),
                                                0
                                            ),
                                            "Não encontrado"),
                                        IFERROR(
                                            INDEX(Q:Q,
                                                MATCH(
                                                    A1216&amp;B1216,AG:AG,
                                                    0)
                                            ),
                                            "Não encontrado")
                                    )</f>
        <v>0</v>
      </c>
      <c r="Q1216" s="72">
        <f t="shared" ref="Q1216:Q1221" si="676">P1216*G1216/1</f>
        <v>0</v>
      </c>
      <c r="R1216" s="72">
        <f>IF(
                        C1216="INSUMO",
                                        IFERROR(
                                            IF(
                                                INDEX(
                                                    Insumos!C:C,
                                                    MATCH(
                                                        A1216&amp;B1216,
                                                        Insumos!I:I,
                                                        0)
                                                )="Terceirizados",
                                                INDEX(
                                                    Insumos!F:F,
                                                    MATCH(
                                                        A1216&amp;B1216,
                                                        Insumos!I:I,
                                                        0)
                                                ),
                                                0
                                            ),
                                            "Não encontrado"),
                                        IFERROR(
                                            INDEX(S:S,
                                                MATCH(
                                                    A1216&amp;B1216,AG:AG,
                                                    0)
                                            ),
                                            "Não encontrado")
                                    )</f>
        <v>0</v>
      </c>
      <c r="S1216" s="72">
        <f t="shared" ref="S1216:S1221" si="677">R1216*G1216/1</f>
        <v>0</v>
      </c>
      <c r="T1216" s="72">
        <f>IF(
                        C1216="INSUMO",
                                        IFERROR(
                                            IF(
                                                INDEX(
                                                    Insumos!C:C,
                                                    MATCH(
                                                        A1216&amp;B1216,
                                                        Insumos!I:I,
                                                        0)
                                                )="Comissionamento",
                                                INDEX(
                                                    Insumos!F:F,
                                                    MATCH(
                                                        A1216&amp;B1216,
                                                        Insumos!I:I,
                                                        0)
                                                ),
                                                0
                                            ),
                                            "Não encontrado"),
                                        IFERROR(
                                            INDEX(U:U,
                                                MATCH(
                                                    A1216&amp;B1216,AG:AG,
                                                    0)
                                            ),
                                            "Não encontrado")
                                    )</f>
        <v>0</v>
      </c>
      <c r="U1216" s="72">
        <f t="shared" ref="U1216:U1221" si="678">T1216*G1216/1</f>
        <v>0</v>
      </c>
      <c r="V1216" s="72">
        <f>IF(
                        C1216="INSUMO",
                                        IFERROR(
                                            IF(
                                                INDEX(
                                                    Insumos!C:C,
                                                    MATCH(
                                                        A1216&amp;B1216,
                                                        Insumos!I:I,
                                                        0)
                                                )="Verba",
                                                INDEX(
                                                    Insumos!F:F,
                                                    MATCH(
                                                        A1216&amp;B1216,
                                                        Insumos!I:I,
                                                        0)
                                                ),
                                                0
                                            ),
                                            "Não encontrado"),
                                        IFERROR(
                                            INDEX(W:W,
                                                MATCH(
                                                    A1216&amp;B1216,AG:AG,
                                                    0)
                                            ),
                                            "Não encontrado")
                                    )</f>
        <v>0</v>
      </c>
      <c r="W1216" s="72">
        <f t="shared" ref="W1216:W1221" si="679">V1216*G1216/1</f>
        <v>0</v>
      </c>
      <c r="X1216" s="72">
        <f>IF(
                        C1216="INSUMO",
                                        IFERROR(
                                            IF(
                                                INDEX(
                                                    Insumos!C:C,
                                                    MATCH(
                                                        A1216&amp;B1216,
                                                        Insumos!I:I,
                                                        0)
                                                )="Outro",
                                                INDEX(
                                                    Insumos!F:F,
                                                    MATCH(
                                                        A1216&amp;B1216,
                                                        Insumos!I:I,
                                                        0)
                                                ),
                                                0
                                            ),
                                            "Não encontrado"),
                                        IFERROR(
                                            INDEX(Y:Y,
                                                MATCH(
                                                    A1216&amp;B1216,AG:AG,
                                                    0)
                                            ),
                                            "Não encontrado")
                                    )</f>
        <v>0</v>
      </c>
      <c r="Y1216" s="72">
        <f t="shared" ref="Y1216:Y1221" si="680">X1216*G1216/1</f>
        <v>0</v>
      </c>
      <c r="Z1216" s="72">
        <f>IF(
                            C1216="INSUMO",
                            IFERROR(
                                INDEX(
                                    Insumos!F:F,
                                    MATCH(
                                        A1216&amp;B1216,
                                        Insumos!I:I,
                                        0)
                                ),
                                "Não encontrado"),
                            IFERROR(
                                INDEX(AA:AA,
                                    MATCH(
                                        A1216&amp;B1216,AG:AG,
                                        0)
                                ),
                                "Não encontrado")
                        )</f>
        <v>0.41616486399999997</v>
      </c>
      <c r="AA1216" s="72">
        <f t="shared" ref="AA1216:AA1221" si="681">G1216*Z1216</f>
        <v>1.2401712947199999</v>
      </c>
      <c r="AB1216" s="73"/>
      <c r="AC1216" s="73"/>
      <c r="AD1216" s="70" t="s">
        <v>39</v>
      </c>
      <c r="AE1216" s="74"/>
      <c r="AF1216" s="74"/>
    </row>
    <row r="1217" spans="1:33" x14ac:dyDescent="0.25">
      <c r="A1217" s="138" t="s">
        <v>236</v>
      </c>
      <c r="B1217" s="60" t="s">
        <v>38</v>
      </c>
      <c r="C1217" s="61" t="s">
        <v>86</v>
      </c>
      <c r="D1217" s="62" t="s">
        <v>40</v>
      </c>
      <c r="E1217" s="62" t="s">
        <v>237</v>
      </c>
      <c r="F1217" s="63" t="s">
        <v>114</v>
      </c>
      <c r="G1217" s="63">
        <v>0.9</v>
      </c>
      <c r="H1217" s="64">
        <f>IF(
                        C1217="INSUMO",
                                        IFERROR(
                                            IF(
                                                INDEX(
                                                    Insumos!C:C,
                                                    MATCH(
                                                        A1217&amp;B1217,
                                                        Insumos!I:I,
                                                        0)
                                                )="Material",
                                                INDEX(
                                                    Insumos!F:F,
                                                    MATCH(
                                                        A1217&amp;B1217,
                                                        Insumos!I:I,
                                                        0)
                                                ),
                                                0
                                            ),
                                            "Não encontrado"),
                                        IFERROR(
                                            INDEX(I:I,
                                                MATCH(
                                                    A1217&amp;B1217,AG:AG,
                                                    0)
                                            ),
                                            "Não encontrado")
                                    )</f>
        <v>0</v>
      </c>
      <c r="I1217" s="64">
        <f t="shared" si="672"/>
        <v>0</v>
      </c>
      <c r="J1217" s="64">
        <f t="shared" si="673"/>
        <v>1.8483544639999998</v>
      </c>
      <c r="K1217" s="64">
        <f t="shared" si="673"/>
        <v>1.6635190176000001</v>
      </c>
      <c r="L1217" s="64">
        <f>IF(
                        C1217="INSUMO",
                                        IFERROR(
                                            IF(
                                                INDEX(
                                                    Insumos!C:C,
                                                    MATCH(
                                                        A1217&amp;B1217,
                                                        Insumos!I:I,
                                                        0)
                                                )="Mao_obra",
                                                INDEX(
                                                    Insumos!F:F,
                                                    MATCH(
                                                        A1217&amp;B1217,
                                                        Insumos!I:I,
                                                        0)
                                                ),
                                                0
                                            ),
                                            "Não encontrado"),
                                        IFERROR(
                                            INDEX(M:M,
                                                MATCH(
                                                    A1217&amp;B1217,AG:AG,
                                                    0)
                                            ),
                                            "Não encontrado")
                                    )</f>
        <v>0</v>
      </c>
      <c r="M1217" s="64">
        <f t="shared" si="674"/>
        <v>0</v>
      </c>
      <c r="N1217" s="64">
        <f>IF(
                        C1217="INSUMO",
                                        IFERROR(
                                            IF(
                                                INDEX(
                                                    Insumos!C:C,
                                                    MATCH(
                                                        A1217&amp;B1217,
                                                        Insumos!I:I,
                                                        0)
                                                )="Equipamento",
                                                INDEX(
                                                    Insumos!F:F,
                                                    MATCH(
                                                        A1217&amp;B1217,
                                                        Insumos!I:I,
                                                        0)
                                                ),
                                                0
                                            ),
                                            "Não encontrado"),
                                        IFERROR(
                                            INDEX(O:O,
                                                MATCH(
                                                    A1217&amp;B1217,AG:AG,
                                                    0)
                                            ),
                                            "Não encontrado")
                                    )</f>
        <v>0.78585446399999992</v>
      </c>
      <c r="O1217" s="64">
        <f t="shared" si="675"/>
        <v>0.70726901759999994</v>
      </c>
      <c r="P1217" s="64">
        <f>IF(
                        C1217="INSUMO",
                                        IFERROR(
                                            IF(
                                                INDEX(
                                                    Insumos!C:C,
                                                    MATCH(
                                                        A1217&amp;B1217,
                                                        Insumos!I:I,
                                                        0)
                                                )="Transporte",
                                                INDEX(
                                                    Insumos!F:F,
                                                    MATCH(
                                                        A1217&amp;B1217,
                                                        Insumos!I:I,
                                                        0)
                                                ),
                                                0
                                            ),
                                            "Não encontrado"),
                                        IFERROR(
                                            INDEX(Q:Q,
                                                MATCH(
                                                    A1217&amp;B1217,AG:AG,
                                                    0)
                                            ),
                                            "Não encontrado")
                                    )</f>
        <v>0</v>
      </c>
      <c r="Q1217" s="64">
        <f t="shared" si="676"/>
        <v>0</v>
      </c>
      <c r="R1217" s="64">
        <f>IF(
                        C1217="INSUMO",
                                        IFERROR(
                                            IF(
                                                INDEX(
                                                    Insumos!C:C,
                                                    MATCH(
                                                        A1217&amp;B1217,
                                                        Insumos!I:I,
                                                        0)
                                                )="Terceirizados",
                                                INDEX(
                                                    Insumos!F:F,
                                                    MATCH(
                                                        A1217&amp;B1217,
                                                        Insumos!I:I,
                                                        0)
                                                ),
                                                0
                                            ),
                                            "Não encontrado"),
                                        IFERROR(
                                            INDEX(S:S,
                                                MATCH(
                                                    A1217&amp;B1217,AG:AG,
                                                    0)
                                            ),
                                            "Não encontrado")
                                    )</f>
        <v>0</v>
      </c>
      <c r="S1217" s="64">
        <f t="shared" si="677"/>
        <v>0</v>
      </c>
      <c r="T1217" s="64">
        <f>IF(
                        C1217="INSUMO",
                                        IFERROR(
                                            IF(
                                                INDEX(
                                                    Insumos!C:C,
                                                    MATCH(
                                                        A1217&amp;B1217,
                                                        Insumos!I:I,
                                                        0)
                                                )="Comissionamento",
                                                INDEX(
                                                    Insumos!F:F,
                                                    MATCH(
                                                        A1217&amp;B1217,
                                                        Insumos!I:I,
                                                        0)
                                                ),
                                                0
                                            ),
                                            "Não encontrado"),
                                        IFERROR(
                                            INDEX(U:U,
                                                MATCH(
                                                    A1217&amp;B1217,AG:AG,
                                                    0)
                                            ),
                                            "Não encontrado")
                                    )</f>
        <v>0</v>
      </c>
      <c r="U1217" s="64">
        <f t="shared" si="678"/>
        <v>0</v>
      </c>
      <c r="V1217" s="64">
        <f>IF(
                        C1217="INSUMO",
                                        IFERROR(
                                            IF(
                                                INDEX(
                                                    Insumos!C:C,
                                                    MATCH(
                                                        A1217&amp;B1217,
                                                        Insumos!I:I,
                                                        0)
                                                )="Verba",
                                                INDEX(
                                                    Insumos!F:F,
                                                    MATCH(
                                                        A1217&amp;B1217,
                                                        Insumos!I:I,
                                                        0)
                                                ),
                                                0
                                            ),
                                            "Não encontrado"),
                                        IFERROR(
                                            INDEX(W:W,
                                                MATCH(
                                                    A1217&amp;B1217,AG:AG,
                                                    0)
                                            ),
                                            "Não encontrado")
                                    )</f>
        <v>0</v>
      </c>
      <c r="W1217" s="64">
        <f t="shared" si="679"/>
        <v>0</v>
      </c>
      <c r="X1217" s="64">
        <f>IF(
                        C1217="INSUMO",
                                        IFERROR(
                                            IF(
                                                INDEX(
                                                    Insumos!C:C,
                                                    MATCH(
                                                        A1217&amp;B1217,
                                                        Insumos!I:I,
                                                        0)
                                                )="Outro",
                                                INDEX(
                                                    Insumos!F:F,
                                                    MATCH(
                                                        A1217&amp;B1217,
                                                        Insumos!I:I,
                                                        0)
                                                ),
                                                0
                                            ),
                                            "Não encontrado"),
                                        IFERROR(
                                            INDEX(Y:Y,
                                                MATCH(
                                                    A1217&amp;B1217,AG:AG,
                                                    0)
                                            ),
                                            "Não encontrado")
                                    )</f>
        <v>1.0625</v>
      </c>
      <c r="Y1217" s="64">
        <f t="shared" si="680"/>
        <v>0.95625000000000004</v>
      </c>
      <c r="Z1217" s="64">
        <f>IF(
                            C1217="INSUMO",
                            IFERROR(
                                INDEX(
                                    Insumos!F:F,
                                    MATCH(
                                        A1217&amp;B1217,
                                        Insumos!I:I,
                                        0)
                                ),
                                "Não encontrado"),
                            IFERROR(
                                INDEX(AA:AA,
                                    MATCH(
                                        A1217&amp;B1217,AG:AG,
                                        0)
                                ),
                                "Não encontrado")
                        )</f>
        <v>1.848354464</v>
      </c>
      <c r="AA1217" s="64">
        <f t="shared" si="681"/>
        <v>1.6635190176000001</v>
      </c>
      <c r="AB1217" s="65"/>
      <c r="AC1217" s="65"/>
      <c r="AD1217" s="62" t="s">
        <v>39</v>
      </c>
      <c r="AE1217" s="66"/>
      <c r="AF1217" s="66"/>
    </row>
    <row r="1218" spans="1:33" x14ac:dyDescent="0.25">
      <c r="A1218" s="137" t="s">
        <v>902</v>
      </c>
      <c r="B1218" s="68" t="s">
        <v>38</v>
      </c>
      <c r="C1218" s="69" t="s">
        <v>86</v>
      </c>
      <c r="D1218" s="70" t="s">
        <v>40</v>
      </c>
      <c r="E1218" s="70" t="s">
        <v>903</v>
      </c>
      <c r="F1218" s="71" t="s">
        <v>90</v>
      </c>
      <c r="G1218" s="71">
        <v>3.88</v>
      </c>
      <c r="H1218" s="72">
        <f>IF(
                        C1218="INSUMO",
                                        IFERROR(
                                            IF(
                                                INDEX(
                                                    Insumos!C:C,
                                                    MATCH(
                                                        A1218&amp;B1218,
                                                        Insumos!I:I,
                                                        0)
                                                )="Material",
                                                INDEX(
                                                    Insumos!F:F,
                                                    MATCH(
                                                        A1218&amp;B1218,
                                                        Insumos!I:I,
                                                        0)
                                                ),
                                                0
                                            ),
                                            "Não encontrado"),
                                        IFERROR(
                                            INDEX(I:I,
                                                MATCH(
                                                    A1218&amp;B1218,AG:AG,
                                                    0)
                                            ),
                                            "Não encontrado")
                                    )</f>
        <v>0</v>
      </c>
      <c r="I1218" s="72">
        <f t="shared" si="672"/>
        <v>0</v>
      </c>
      <c r="J1218" s="72">
        <f t="shared" si="673"/>
        <v>37.498135699999999</v>
      </c>
      <c r="K1218" s="72">
        <f t="shared" si="673"/>
        <v>145.49276651600002</v>
      </c>
      <c r="L1218" s="72">
        <f>IF(
                        C1218="INSUMO",
                                        IFERROR(
                                            IF(
                                                INDEX(
                                                    Insumos!C:C,
                                                    MATCH(
                                                        A1218&amp;B1218,
                                                        Insumos!I:I,
                                                        0)
                                                )="Mao_obra",
                                                INDEX(
                                                    Insumos!F:F,
                                                    MATCH(
                                                        A1218&amp;B1218,
                                                        Insumos!I:I,
                                                        0)
                                                ),
                                                0
                                            ),
                                            "Não encontrado"),
                                        IFERROR(
                                            INDEX(M:M,
                                                MATCH(
                                                    A1218&amp;B1218,AG:AG,
                                                    0)
                                            ),
                                            "Não encontrado")
                                    )</f>
        <v>33.748135699999999</v>
      </c>
      <c r="M1218" s="72">
        <f t="shared" si="674"/>
        <v>130.94276651600001</v>
      </c>
      <c r="N1218" s="72">
        <f>IF(
                        C1218="INSUMO",
                                        IFERROR(
                                            IF(
                                                INDEX(
                                                    Insumos!C:C,
                                                    MATCH(
                                                        A1218&amp;B1218,
                                                        Insumos!I:I,
                                                        0)
                                                )="Equipamento",
                                                INDEX(
                                                    Insumos!F:F,
                                                    MATCH(
                                                        A1218&amp;B1218,
                                                        Insumos!I:I,
                                                        0)
                                                ),
                                                0
                                            ),
                                            "Não encontrado"),
                                        IFERROR(
                                            INDEX(O:O,
                                                MATCH(
                                                    A1218&amp;B1218,AG:AG,
                                                    0)
                                            ),
                                            "Não encontrado")
                                    )</f>
        <v>0</v>
      </c>
      <c r="O1218" s="72">
        <f t="shared" si="675"/>
        <v>0</v>
      </c>
      <c r="P1218" s="72">
        <f>IF(
                        C1218="INSUMO",
                                        IFERROR(
                                            IF(
                                                INDEX(
                                                    Insumos!C:C,
                                                    MATCH(
                                                        A1218&amp;B1218,
                                                        Insumos!I:I,
                                                        0)
                                                )="Transporte",
                                                INDEX(
                                                    Insumos!F:F,
                                                    MATCH(
                                                        A1218&amp;B1218,
                                                        Insumos!I:I,
                                                        0)
                                                ),
                                                0
                                            ),
                                            "Não encontrado"),
                                        IFERROR(
                                            INDEX(Q:Q,
                                                MATCH(
                                                    A1218&amp;B1218,AG:AG,
                                                    0)
                                            ),
                                            "Não encontrado")
                                    )</f>
        <v>0</v>
      </c>
      <c r="Q1218" s="72">
        <f t="shared" si="676"/>
        <v>0</v>
      </c>
      <c r="R1218" s="72">
        <f>IF(
                        C1218="INSUMO",
                                        IFERROR(
                                            IF(
                                                INDEX(
                                                    Insumos!C:C,
                                                    MATCH(
                                                        A1218&amp;B1218,
                                                        Insumos!I:I,
                                                        0)
                                                )="Terceirizados",
                                                INDEX(
                                                    Insumos!F:F,
                                                    MATCH(
                                                        A1218&amp;B1218,
                                                        Insumos!I:I,
                                                        0)
                                                ),
                                                0
                                            ),
                                            "Não encontrado"),
                                        IFERROR(
                                            INDEX(S:S,
                                                MATCH(
                                                    A1218&amp;B1218,AG:AG,
                                                    0)
                                            ),
                                            "Não encontrado")
                                    )</f>
        <v>0</v>
      </c>
      <c r="S1218" s="72">
        <f t="shared" si="677"/>
        <v>0</v>
      </c>
      <c r="T1218" s="72">
        <f>IF(
                        C1218="INSUMO",
                                        IFERROR(
                                            IF(
                                                INDEX(
                                                    Insumos!C:C,
                                                    MATCH(
                                                        A1218&amp;B1218,
                                                        Insumos!I:I,
                                                        0)
                                                )="Comissionamento",
                                                INDEX(
                                                    Insumos!F:F,
                                                    MATCH(
                                                        A1218&amp;B1218,
                                                        Insumos!I:I,
                                                        0)
                                                ),
                                                0
                                            ),
                                            "Não encontrado"),
                                        IFERROR(
                                            INDEX(U:U,
                                                MATCH(
                                                    A1218&amp;B1218,AG:AG,
                                                    0)
                                            ),
                                            "Não encontrado")
                                    )</f>
        <v>0</v>
      </c>
      <c r="U1218" s="72">
        <f t="shared" si="678"/>
        <v>0</v>
      </c>
      <c r="V1218" s="72">
        <f>IF(
                        C1218="INSUMO",
                                        IFERROR(
                                            IF(
                                                INDEX(
                                                    Insumos!C:C,
                                                    MATCH(
                                                        A1218&amp;B1218,
                                                        Insumos!I:I,
                                                        0)
                                                )="Verba",
                                                INDEX(
                                                    Insumos!F:F,
                                                    MATCH(
                                                        A1218&amp;B1218,
                                                        Insumos!I:I,
                                                        0)
                                                ),
                                                0
                                            ),
                                            "Não encontrado"),
                                        IFERROR(
                                            INDEX(W:W,
                                                MATCH(
                                                    A1218&amp;B1218,AG:AG,
                                                    0)
                                            ),
                                            "Não encontrado")
                                    )</f>
        <v>0</v>
      </c>
      <c r="W1218" s="72">
        <f t="shared" si="679"/>
        <v>0</v>
      </c>
      <c r="X1218" s="72">
        <f>IF(
                        C1218="INSUMO",
                                        IFERROR(
                                            IF(
                                                INDEX(
                                                    Insumos!C:C,
                                                    MATCH(
                                                        A1218&amp;B1218,
                                                        Insumos!I:I,
                                                        0)
                                                )="Outro",
                                                INDEX(
                                                    Insumos!F:F,
                                                    MATCH(
                                                        A1218&amp;B1218,
                                                        Insumos!I:I,
                                                        0)
                                                ),
                                                0
                                            ),
                                            "Não encontrado"),
                                        IFERROR(
                                            INDEX(Y:Y,
                                                MATCH(
                                                    A1218&amp;B1218,AG:AG,
                                                    0)
                                            ),
                                            "Não encontrado")
                                    )</f>
        <v>3.7499999999999996</v>
      </c>
      <c r="Y1218" s="72">
        <f t="shared" si="680"/>
        <v>14.549999999999997</v>
      </c>
      <c r="Z1218" s="72">
        <f>IF(
                            C1218="INSUMO",
                            IFERROR(
                                INDEX(
                                    Insumos!F:F,
                                    MATCH(
                                        A1218&amp;B1218,
                                        Insumos!I:I,
                                        0)
                                ),
                                "Não encontrado"),
                            IFERROR(
                                INDEX(AA:AA,
                                    MATCH(
                                        A1218&amp;B1218,AG:AG,
                                        0)
                                ),
                                "Não encontrado")
                        )</f>
        <v>37.498135699999992</v>
      </c>
      <c r="AA1218" s="72">
        <f t="shared" si="681"/>
        <v>145.49276651599996</v>
      </c>
      <c r="AB1218" s="73"/>
      <c r="AC1218" s="73"/>
      <c r="AD1218" s="70" t="s">
        <v>39</v>
      </c>
      <c r="AE1218" s="74"/>
      <c r="AF1218" s="74"/>
    </row>
    <row r="1219" spans="1:33" x14ac:dyDescent="0.25">
      <c r="A1219" s="138" t="s">
        <v>240</v>
      </c>
      <c r="B1219" s="60" t="s">
        <v>38</v>
      </c>
      <c r="C1219" s="61" t="s">
        <v>45</v>
      </c>
      <c r="D1219" s="62" t="s">
        <v>40</v>
      </c>
      <c r="E1219" s="62" t="s">
        <v>241</v>
      </c>
      <c r="F1219" s="63" t="s">
        <v>95</v>
      </c>
      <c r="G1219" s="63">
        <v>339.6</v>
      </c>
      <c r="H1219" s="64">
        <f>IF(
                        C1219="INSUMO",
                                        IFERROR(
                                            IF(
                                                INDEX(
                                                    Insumos!C:C,
                                                    MATCH(
                                                        A1219&amp;B1219,
                                                        Insumos!I:I,
                                                        0)
                                                )="Material",
                                                INDEX(
                                                    Insumos!F:F,
                                                    MATCH(
                                                        A1219&amp;B1219,
                                                        Insumos!I:I,
                                                        0)
                                                ),
                                                0
                                            ),
                                            "Não encontrado"),
                                        IFERROR(
                                            INDEX(I:I,
                                                MATCH(
                                                    A1219&amp;B1219,AG:AG,
                                                    0)
                                            ),
                                            "Não encontrado")
                                    )</f>
        <v>0.9</v>
      </c>
      <c r="I1219" s="64">
        <f t="shared" si="672"/>
        <v>305.64000000000004</v>
      </c>
      <c r="J1219" s="64">
        <f t="shared" si="673"/>
        <v>0</v>
      </c>
      <c r="K1219" s="64">
        <f t="shared" si="673"/>
        <v>0</v>
      </c>
      <c r="L1219" s="64">
        <f>IF(
                        C1219="INSUMO",
                                        IFERROR(
                                            IF(
                                                INDEX(
                                                    Insumos!C:C,
                                                    MATCH(
                                                        A1219&amp;B1219,
                                                        Insumos!I:I,
                                                        0)
                                                )="Mao_obra",
                                                INDEX(
                                                    Insumos!F:F,
                                                    MATCH(
                                                        A1219&amp;B1219,
                                                        Insumos!I:I,
                                                        0)
                                                ),
                                                0
                                            ),
                                            "Não encontrado"),
                                        IFERROR(
                                            INDEX(M:M,
                                                MATCH(
                                                    A1219&amp;B1219,AG:AG,
                                                    0)
                                            ),
                                            "Não encontrado")
                                    )</f>
        <v>0</v>
      </c>
      <c r="M1219" s="64">
        <f t="shared" si="674"/>
        <v>0</v>
      </c>
      <c r="N1219" s="64">
        <f>IF(
                        C1219="INSUMO",
                                        IFERROR(
                                            IF(
                                                INDEX(
                                                    Insumos!C:C,
                                                    MATCH(
                                                        A1219&amp;B1219,
                                                        Insumos!I:I,
                                                        0)
                                                )="Equipamento",
                                                INDEX(
                                                    Insumos!F:F,
                                                    MATCH(
                                                        A1219&amp;B1219,
                                                        Insumos!I:I,
                                                        0)
                                                ),
                                                0
                                            ),
                                            "Não encontrado"),
                                        IFERROR(
                                            INDEX(O:O,
                                                MATCH(
                                                    A1219&amp;B1219,AG:AG,
                                                    0)
                                            ),
                                            "Não encontrado")
                                    )</f>
        <v>0</v>
      </c>
      <c r="O1219" s="64">
        <f t="shared" si="675"/>
        <v>0</v>
      </c>
      <c r="P1219" s="64">
        <f>IF(
                        C1219="INSUMO",
                                        IFERROR(
                                            IF(
                                                INDEX(
                                                    Insumos!C:C,
                                                    MATCH(
                                                        A1219&amp;B1219,
                                                        Insumos!I:I,
                                                        0)
                                                )="Transporte",
                                                INDEX(
                                                    Insumos!F:F,
                                                    MATCH(
                                                        A1219&amp;B1219,
                                                        Insumos!I:I,
                                                        0)
                                                ),
                                                0
                                            ),
                                            "Não encontrado"),
                                        IFERROR(
                                            INDEX(Q:Q,
                                                MATCH(
                                                    A1219&amp;B1219,AG:AG,
                                                    0)
                                            ),
                                            "Não encontrado")
                                    )</f>
        <v>0</v>
      </c>
      <c r="Q1219" s="64">
        <f t="shared" si="676"/>
        <v>0</v>
      </c>
      <c r="R1219" s="64">
        <f>IF(
                        C1219="INSUMO",
                                        IFERROR(
                                            IF(
                                                INDEX(
                                                    Insumos!C:C,
                                                    MATCH(
                                                        A1219&amp;B1219,
                                                        Insumos!I:I,
                                                        0)
                                                )="Terceirizados",
                                                INDEX(
                                                    Insumos!F:F,
                                                    MATCH(
                                                        A1219&amp;B1219,
                                                        Insumos!I:I,
                                                        0)
                                                ),
                                                0
                                            ),
                                            "Não encontrado"),
                                        IFERROR(
                                            INDEX(S:S,
                                                MATCH(
                                                    A1219&amp;B1219,AG:AG,
                                                    0)
                                            ),
                                            "Não encontrado")
                                    )</f>
        <v>0</v>
      </c>
      <c r="S1219" s="64">
        <f t="shared" si="677"/>
        <v>0</v>
      </c>
      <c r="T1219" s="64">
        <f>IF(
                        C1219="INSUMO",
                                        IFERROR(
                                            IF(
                                                INDEX(
                                                    Insumos!C:C,
                                                    MATCH(
                                                        A1219&amp;B1219,
                                                        Insumos!I:I,
                                                        0)
                                                )="Comissionamento",
                                                INDEX(
                                                    Insumos!F:F,
                                                    MATCH(
                                                        A1219&amp;B1219,
                                                        Insumos!I:I,
                                                        0)
                                                ),
                                                0
                                            ),
                                            "Não encontrado"),
                                        IFERROR(
                                            INDEX(U:U,
                                                MATCH(
                                                    A1219&amp;B1219,AG:AG,
                                                    0)
                                            ),
                                            "Não encontrado")
                                    )</f>
        <v>0</v>
      </c>
      <c r="U1219" s="64">
        <f t="shared" si="678"/>
        <v>0</v>
      </c>
      <c r="V1219" s="64">
        <f>IF(
                        C1219="INSUMO",
                                        IFERROR(
                                            IF(
                                                INDEX(
                                                    Insumos!C:C,
                                                    MATCH(
                                                        A1219&amp;B1219,
                                                        Insumos!I:I,
                                                        0)
                                                )="Verba",
                                                INDEX(
                                                    Insumos!F:F,
                                                    MATCH(
                                                        A1219&amp;B1219,
                                                        Insumos!I:I,
                                                        0)
                                                ),
                                                0
                                            ),
                                            "Não encontrado"),
                                        IFERROR(
                                            INDEX(W:W,
                                                MATCH(
                                                    A1219&amp;B1219,AG:AG,
                                                    0)
                                            ),
                                            "Não encontrado")
                                    )</f>
        <v>0</v>
      </c>
      <c r="W1219" s="64">
        <f t="shared" si="679"/>
        <v>0</v>
      </c>
      <c r="X1219" s="64">
        <f>IF(
                        C1219="INSUMO",
                                        IFERROR(
                                            IF(
                                                INDEX(
                                                    Insumos!C:C,
                                                    MATCH(
                                                        A1219&amp;B1219,
                                                        Insumos!I:I,
                                                        0)
                                                )="Outro",
                                                INDEX(
                                                    Insumos!F:F,
                                                    MATCH(
                                                        A1219&amp;B1219,
                                                        Insumos!I:I,
                                                        0)
                                                ),
                                                0
                                            ),
                                            "Não encontrado"),
                                        IFERROR(
                                            INDEX(Y:Y,
                                                MATCH(
                                                    A1219&amp;B1219,AG:AG,
                                                    0)
                                            ),
                                            "Não encontrado")
                                    )</f>
        <v>0</v>
      </c>
      <c r="Y1219" s="64">
        <f t="shared" si="680"/>
        <v>0</v>
      </c>
      <c r="Z1219" s="64">
        <f>IF(
                            C1219="INSUMO",
                            IFERROR(
                                INDEX(
                                    Insumos!F:F,
                                    MATCH(
                                        A1219&amp;B1219,
                                        Insumos!I:I,
                                        0)
                                ),
                                "Não encontrado"),
                            IFERROR(
                                INDEX(AA:AA,
                                    MATCH(
                                        A1219&amp;B1219,AG:AG,
                                        0)
                                ),
                                "Não encontrado")
                        )</f>
        <v>0.9</v>
      </c>
      <c r="AA1219" s="64">
        <f t="shared" si="681"/>
        <v>305.64000000000004</v>
      </c>
      <c r="AB1219" s="65"/>
      <c r="AC1219" s="65"/>
      <c r="AD1219" s="62" t="s">
        <v>39</v>
      </c>
      <c r="AE1219" s="66"/>
      <c r="AF1219" s="66"/>
    </row>
    <row r="1220" spans="1:33" x14ac:dyDescent="0.25">
      <c r="A1220" s="137" t="s">
        <v>1075</v>
      </c>
      <c r="B1220" s="68" t="s">
        <v>38</v>
      </c>
      <c r="C1220" s="69" t="s">
        <v>45</v>
      </c>
      <c r="D1220" s="70" t="s">
        <v>40</v>
      </c>
      <c r="E1220" s="70" t="s">
        <v>1076</v>
      </c>
      <c r="F1220" s="71" t="s">
        <v>95</v>
      </c>
      <c r="G1220" s="71">
        <v>75.47</v>
      </c>
      <c r="H1220" s="72">
        <f>IF(
                        C1220="INSUMO",
                                        IFERROR(
                                            IF(
                                                INDEX(
                                                    Insumos!C:C,
                                                    MATCH(
                                                        A1220&amp;B1220,
                                                        Insumos!I:I,
                                                        0)
                                                )="Material",
                                                INDEX(
                                                    Insumos!F:F,
                                                    MATCH(
                                                        A1220&amp;B1220,
                                                        Insumos!I:I,
                                                        0)
                                                ),
                                                0
                                            ),
                                            "Não encontrado"),
                                        IFERROR(
                                            INDEX(I:I,
                                                MATCH(
                                                    A1220&amp;B1220,AG:AG,
                                                    0)
                                            ),
                                            "Não encontrado")
                                    )</f>
        <v>0.99</v>
      </c>
      <c r="I1220" s="72">
        <f t="shared" si="672"/>
        <v>74.715299999999999</v>
      </c>
      <c r="J1220" s="72">
        <f t="shared" si="673"/>
        <v>0</v>
      </c>
      <c r="K1220" s="72">
        <f t="shared" si="673"/>
        <v>0</v>
      </c>
      <c r="L1220" s="72">
        <f>IF(
                        C1220="INSUMO",
                                        IFERROR(
                                            IF(
                                                INDEX(
                                                    Insumos!C:C,
                                                    MATCH(
                                                        A1220&amp;B1220,
                                                        Insumos!I:I,
                                                        0)
                                                )="Mao_obra",
                                                INDEX(
                                                    Insumos!F:F,
                                                    MATCH(
                                                        A1220&amp;B1220,
                                                        Insumos!I:I,
                                                        0)
                                                ),
                                                0
                                            ),
                                            "Não encontrado"),
                                        IFERROR(
                                            INDEX(M:M,
                                                MATCH(
                                                    A1220&amp;B1220,AG:AG,
                                                    0)
                                            ),
                                            "Não encontrado")
                                    )</f>
        <v>0</v>
      </c>
      <c r="M1220" s="72">
        <f t="shared" si="674"/>
        <v>0</v>
      </c>
      <c r="N1220" s="72">
        <f>IF(
                        C1220="INSUMO",
                                        IFERROR(
                                            IF(
                                                INDEX(
                                                    Insumos!C:C,
                                                    MATCH(
                                                        A1220&amp;B1220,
                                                        Insumos!I:I,
                                                        0)
                                                )="Equipamento",
                                                INDEX(
                                                    Insumos!F:F,
                                                    MATCH(
                                                        A1220&amp;B1220,
                                                        Insumos!I:I,
                                                        0)
                                                ),
                                                0
                                            ),
                                            "Não encontrado"),
                                        IFERROR(
                                            INDEX(O:O,
                                                MATCH(
                                                    A1220&amp;B1220,AG:AG,
                                                    0)
                                            ),
                                            "Não encontrado")
                                    )</f>
        <v>0</v>
      </c>
      <c r="O1220" s="72">
        <f t="shared" si="675"/>
        <v>0</v>
      </c>
      <c r="P1220" s="72">
        <f>IF(
                        C1220="INSUMO",
                                        IFERROR(
                                            IF(
                                                INDEX(
                                                    Insumos!C:C,
                                                    MATCH(
                                                        A1220&amp;B1220,
                                                        Insumos!I:I,
                                                        0)
                                                )="Transporte",
                                                INDEX(
                                                    Insumos!F:F,
                                                    MATCH(
                                                        A1220&amp;B1220,
                                                        Insumos!I:I,
                                                        0)
                                                ),
                                                0
                                            ),
                                            "Não encontrado"),
                                        IFERROR(
                                            INDEX(Q:Q,
                                                MATCH(
                                                    A1220&amp;B1220,AG:AG,
                                                    0)
                                            ),
                                            "Não encontrado")
                                    )</f>
        <v>0</v>
      </c>
      <c r="Q1220" s="72">
        <f t="shared" si="676"/>
        <v>0</v>
      </c>
      <c r="R1220" s="72">
        <f>IF(
                        C1220="INSUMO",
                                        IFERROR(
                                            IF(
                                                INDEX(
                                                    Insumos!C:C,
                                                    MATCH(
                                                        A1220&amp;B1220,
                                                        Insumos!I:I,
                                                        0)
                                                )="Terceirizados",
                                                INDEX(
                                                    Insumos!F:F,
                                                    MATCH(
                                                        A1220&amp;B1220,
                                                        Insumos!I:I,
                                                        0)
                                                ),
                                                0
                                            ),
                                            "Não encontrado"),
                                        IFERROR(
                                            INDEX(S:S,
                                                MATCH(
                                                    A1220&amp;B1220,AG:AG,
                                                    0)
                                            ),
                                            "Não encontrado")
                                    )</f>
        <v>0</v>
      </c>
      <c r="S1220" s="72">
        <f t="shared" si="677"/>
        <v>0</v>
      </c>
      <c r="T1220" s="72">
        <f>IF(
                        C1220="INSUMO",
                                        IFERROR(
                                            IF(
                                                INDEX(
                                                    Insumos!C:C,
                                                    MATCH(
                                                        A1220&amp;B1220,
                                                        Insumos!I:I,
                                                        0)
                                                )="Comissionamento",
                                                INDEX(
                                                    Insumos!F:F,
                                                    MATCH(
                                                        A1220&amp;B1220,
                                                        Insumos!I:I,
                                                        0)
                                                ),
                                                0
                                            ),
                                            "Não encontrado"),
                                        IFERROR(
                                            INDEX(U:U,
                                                MATCH(
                                                    A1220&amp;B1220,AG:AG,
                                                    0)
                                            ),
                                            "Não encontrado")
                                    )</f>
        <v>0</v>
      </c>
      <c r="U1220" s="72">
        <f t="shared" si="678"/>
        <v>0</v>
      </c>
      <c r="V1220" s="72">
        <f>IF(
                        C1220="INSUMO",
                                        IFERROR(
                                            IF(
                                                INDEX(
                                                    Insumos!C:C,
                                                    MATCH(
                                                        A1220&amp;B1220,
                                                        Insumos!I:I,
                                                        0)
                                                )="Verba",
                                                INDEX(
                                                    Insumos!F:F,
                                                    MATCH(
                                                        A1220&amp;B1220,
                                                        Insumos!I:I,
                                                        0)
                                                ),
                                                0
                                            ),
                                            "Não encontrado"),
                                        IFERROR(
                                            INDEX(W:W,
                                                MATCH(
                                                    A1220&amp;B1220,AG:AG,
                                                    0)
                                            ),
                                            "Não encontrado")
                                    )</f>
        <v>0</v>
      </c>
      <c r="W1220" s="72">
        <f t="shared" si="679"/>
        <v>0</v>
      </c>
      <c r="X1220" s="72">
        <f>IF(
                        C1220="INSUMO",
                                        IFERROR(
                                            IF(
                                                INDEX(
                                                    Insumos!C:C,
                                                    MATCH(
                                                        A1220&amp;B1220,
                                                        Insumos!I:I,
                                                        0)
                                                )="Outro",
                                                INDEX(
                                                    Insumos!F:F,
                                                    MATCH(
                                                        A1220&amp;B1220,
                                                        Insumos!I:I,
                                                        0)
                                                ),
                                                0
                                            ),
                                            "Não encontrado"),
                                        IFERROR(
                                            INDEX(Y:Y,
                                                MATCH(
                                                    A1220&amp;B1220,AG:AG,
                                                    0)
                                            ),
                                            "Não encontrado")
                                    )</f>
        <v>0</v>
      </c>
      <c r="Y1220" s="72">
        <f t="shared" si="680"/>
        <v>0</v>
      </c>
      <c r="Z1220" s="72">
        <f>IF(
                            C1220="INSUMO",
                            IFERROR(
                                INDEX(
                                    Insumos!F:F,
                                    MATCH(
                                        A1220&amp;B1220,
                                        Insumos!I:I,
                                        0)
                                ),
                                "Não encontrado"),
                            IFERROR(
                                INDEX(AA:AA,
                                    MATCH(
                                        A1220&amp;B1220,AG:AG,
                                        0)
                                ),
                                "Não encontrado")
                        )</f>
        <v>0.99</v>
      </c>
      <c r="AA1220" s="72">
        <f t="shared" si="681"/>
        <v>74.715299999999999</v>
      </c>
      <c r="AB1220" s="73"/>
      <c r="AC1220" s="73"/>
      <c r="AD1220" s="70" t="s">
        <v>39</v>
      </c>
      <c r="AE1220" s="74"/>
      <c r="AF1220" s="74"/>
    </row>
    <row r="1221" spans="1:33" x14ac:dyDescent="0.25">
      <c r="A1221" s="138" t="s">
        <v>238</v>
      </c>
      <c r="B1221" s="60" t="s">
        <v>38</v>
      </c>
      <c r="C1221" s="61" t="s">
        <v>45</v>
      </c>
      <c r="D1221" s="62" t="s">
        <v>40</v>
      </c>
      <c r="E1221" s="62" t="s">
        <v>239</v>
      </c>
      <c r="F1221" s="63" t="s">
        <v>108</v>
      </c>
      <c r="G1221" s="63">
        <v>1.1299999999999999</v>
      </c>
      <c r="H1221" s="64">
        <f>IF(
                        C1221="INSUMO",
                                        IFERROR(
                                            IF(
                                                INDEX(
                                                    Insumos!C:C,
                                                    MATCH(
                                                        A1221&amp;B1221,
                                                        Insumos!I:I,
                                                        0)
                                                )="Material",
                                                INDEX(
                                                    Insumos!F:F,
                                                    MATCH(
                                                        A1221&amp;B1221,
                                                        Insumos!I:I,
                                                        0)
                                                ),
                                                0
                                            ),
                                            "Não encontrado"),
                                        IFERROR(
                                            INDEX(I:I,
                                                MATCH(
                                                    A1221&amp;B1221,AG:AG,
                                                    0)
                                            ),
                                            "Não encontrado")
                                    )</f>
        <v>147.16</v>
      </c>
      <c r="I1221" s="64">
        <f t="shared" si="672"/>
        <v>166.29079999999999</v>
      </c>
      <c r="J1221" s="64">
        <f t="shared" si="673"/>
        <v>0</v>
      </c>
      <c r="K1221" s="64">
        <f t="shared" si="673"/>
        <v>0</v>
      </c>
      <c r="L1221" s="64">
        <f>IF(
                        C1221="INSUMO",
                                        IFERROR(
                                            IF(
                                                INDEX(
                                                    Insumos!C:C,
                                                    MATCH(
                                                        A1221&amp;B1221,
                                                        Insumos!I:I,
                                                        0)
                                                )="Mao_obra",
                                                INDEX(
                                                    Insumos!F:F,
                                                    MATCH(
                                                        A1221&amp;B1221,
                                                        Insumos!I:I,
                                                        0)
                                                ),
                                                0
                                            ),
                                            "Não encontrado"),
                                        IFERROR(
                                            INDEX(M:M,
                                                MATCH(
                                                    A1221&amp;B1221,AG:AG,
                                                    0)
                                            ),
                                            "Não encontrado")
                                    )</f>
        <v>0</v>
      </c>
      <c r="M1221" s="64">
        <f t="shared" si="674"/>
        <v>0</v>
      </c>
      <c r="N1221" s="64">
        <f>IF(
                        C1221="INSUMO",
                                        IFERROR(
                                            IF(
                                                INDEX(
                                                    Insumos!C:C,
                                                    MATCH(
                                                        A1221&amp;B1221,
                                                        Insumos!I:I,
                                                        0)
                                                )="Equipamento",
                                                INDEX(
                                                    Insumos!F:F,
                                                    MATCH(
                                                        A1221&amp;B1221,
                                                        Insumos!I:I,
                                                        0)
                                                ),
                                                0
                                            ),
                                            "Não encontrado"),
                                        IFERROR(
                                            INDEX(O:O,
                                                MATCH(
                                                    A1221&amp;B1221,AG:AG,
                                                    0)
                                            ),
                                            "Não encontrado")
                                    )</f>
        <v>0</v>
      </c>
      <c r="O1221" s="64">
        <f t="shared" si="675"/>
        <v>0</v>
      </c>
      <c r="P1221" s="64">
        <f>IF(
                        C1221="INSUMO",
                                        IFERROR(
                                            IF(
                                                INDEX(
                                                    Insumos!C:C,
                                                    MATCH(
                                                        A1221&amp;B1221,
                                                        Insumos!I:I,
                                                        0)
                                                )="Transporte",
                                                INDEX(
                                                    Insumos!F:F,
                                                    MATCH(
                                                        A1221&amp;B1221,
                                                        Insumos!I:I,
                                                        0)
                                                ),
                                                0
                                            ),
                                            "Não encontrado"),
                                        IFERROR(
                                            INDEX(Q:Q,
                                                MATCH(
                                                    A1221&amp;B1221,AG:AG,
                                                    0)
                                            ),
                                            "Não encontrado")
                                    )</f>
        <v>0</v>
      </c>
      <c r="Q1221" s="64">
        <f t="shared" si="676"/>
        <v>0</v>
      </c>
      <c r="R1221" s="64">
        <f>IF(
                        C1221="INSUMO",
                                        IFERROR(
                                            IF(
                                                INDEX(
                                                    Insumos!C:C,
                                                    MATCH(
                                                        A1221&amp;B1221,
                                                        Insumos!I:I,
                                                        0)
                                                )="Terceirizados",
                                                INDEX(
                                                    Insumos!F:F,
                                                    MATCH(
                                                        A1221&amp;B1221,
                                                        Insumos!I:I,
                                                        0)
                                                ),
                                                0
                                            ),
                                            "Não encontrado"),
                                        IFERROR(
                                            INDEX(S:S,
                                                MATCH(
                                                    A1221&amp;B1221,AG:AG,
                                                    0)
                                            ),
                                            "Não encontrado")
                                    )</f>
        <v>0</v>
      </c>
      <c r="S1221" s="64">
        <f t="shared" si="677"/>
        <v>0</v>
      </c>
      <c r="T1221" s="64">
        <f>IF(
                        C1221="INSUMO",
                                        IFERROR(
                                            IF(
                                                INDEX(
                                                    Insumos!C:C,
                                                    MATCH(
                                                        A1221&amp;B1221,
                                                        Insumos!I:I,
                                                        0)
                                                )="Comissionamento",
                                                INDEX(
                                                    Insumos!F:F,
                                                    MATCH(
                                                        A1221&amp;B1221,
                                                        Insumos!I:I,
                                                        0)
                                                ),
                                                0
                                            ),
                                            "Não encontrado"),
                                        IFERROR(
                                            INDEX(U:U,
                                                MATCH(
                                                    A1221&amp;B1221,AG:AG,
                                                    0)
                                            ),
                                            "Não encontrado")
                                    )</f>
        <v>0</v>
      </c>
      <c r="U1221" s="64">
        <f t="shared" si="678"/>
        <v>0</v>
      </c>
      <c r="V1221" s="64">
        <f>IF(
                        C1221="INSUMO",
                                        IFERROR(
                                            IF(
                                                INDEX(
                                                    Insumos!C:C,
                                                    MATCH(
                                                        A1221&amp;B1221,
                                                        Insumos!I:I,
                                                        0)
                                                )="Verba",
                                                INDEX(
                                                    Insumos!F:F,
                                                    MATCH(
                                                        A1221&amp;B1221,
                                                        Insumos!I:I,
                                                        0)
                                                ),
                                                0
                                            ),
                                            "Não encontrado"),
                                        IFERROR(
                                            INDEX(W:W,
                                                MATCH(
                                                    A1221&amp;B1221,AG:AG,
                                                    0)
                                            ),
                                            "Não encontrado")
                                    )</f>
        <v>0</v>
      </c>
      <c r="W1221" s="64">
        <f t="shared" si="679"/>
        <v>0</v>
      </c>
      <c r="X1221" s="64">
        <f>IF(
                        C1221="INSUMO",
                                        IFERROR(
                                            IF(
                                                INDEX(
                                                    Insumos!C:C,
                                                    MATCH(
                                                        A1221&amp;B1221,
                                                        Insumos!I:I,
                                                        0)
                                                )="Outro",
                                                INDEX(
                                                    Insumos!F:F,
                                                    MATCH(
                                                        A1221&amp;B1221,
                                                        Insumos!I:I,
                                                        0)
                                                ),
                                                0
                                            ),
                                            "Não encontrado"),
                                        IFERROR(
                                            INDEX(Y:Y,
                                                MATCH(
                                                    A1221&amp;B1221,AG:AG,
                                                    0)
                                            ),
                                            "Não encontrado")
                                    )</f>
        <v>0</v>
      </c>
      <c r="Y1221" s="64">
        <f t="shared" si="680"/>
        <v>0</v>
      </c>
      <c r="Z1221" s="64">
        <f>IF(
                            C1221="INSUMO",
                            IFERROR(
                                INDEX(
                                    Insumos!F:F,
                                    MATCH(
                                        A1221&amp;B1221,
                                        Insumos!I:I,
                                        0)
                                ),
                                "Não encontrado"),
                            IFERROR(
                                INDEX(AA:AA,
                                    MATCH(
                                        A1221&amp;B1221,AG:AG,
                                        0)
                                ),
                                "Não encontrado")
                        )</f>
        <v>147.16</v>
      </c>
      <c r="AA1221" s="64">
        <f t="shared" si="681"/>
        <v>166.29079999999999</v>
      </c>
      <c r="AB1221" s="65"/>
      <c r="AC1221" s="65"/>
      <c r="AD1221" s="62" t="s">
        <v>39</v>
      </c>
      <c r="AE1221" s="66"/>
      <c r="AF1221" s="66"/>
    </row>
    <row r="1222" spans="1:33" x14ac:dyDescent="0.25">
      <c r="A1222" s="136" t="s">
        <v>1077</v>
      </c>
      <c r="B1222" s="51" t="s">
        <v>38</v>
      </c>
      <c r="C1222" s="52" t="s">
        <v>39</v>
      </c>
      <c r="D1222" s="53" t="s">
        <v>40</v>
      </c>
      <c r="E1222" s="53" t="s">
        <v>1078</v>
      </c>
      <c r="F1222" s="54" t="s">
        <v>111</v>
      </c>
      <c r="G1222" s="55"/>
      <c r="H1222" s="56"/>
      <c r="I1222" s="56">
        <f>SUM(I1223:I1224)</f>
        <v>0</v>
      </c>
      <c r="J1222" s="56"/>
      <c r="K1222" s="56">
        <f>SUM(K1223:K1224)</f>
        <v>0.41616486399999997</v>
      </c>
      <c r="L1222" s="56"/>
      <c r="M1222" s="56">
        <f>SUM(M1223:M1224)</f>
        <v>0</v>
      </c>
      <c r="N1222" s="56"/>
      <c r="O1222" s="56">
        <f>SUM(O1223:O1224)</f>
        <v>0.41616486399999997</v>
      </c>
      <c r="P1222" s="56"/>
      <c r="Q1222" s="56">
        <f>SUM(Q1223:Q1224)</f>
        <v>0</v>
      </c>
      <c r="R1222" s="56"/>
      <c r="S1222" s="56">
        <f>SUM(S1223:S1224)</f>
        <v>0</v>
      </c>
      <c r="T1222" s="56"/>
      <c r="U1222" s="56">
        <f>SUM(U1223:U1224)</f>
        <v>0</v>
      </c>
      <c r="V1222" s="56"/>
      <c r="W1222" s="56">
        <f>SUM(W1223:W1224)</f>
        <v>0</v>
      </c>
      <c r="X1222" s="56"/>
      <c r="Y1222" s="56">
        <f>SUM(Y1223:Y1224)</f>
        <v>0</v>
      </c>
      <c r="Z1222" s="56"/>
      <c r="AA1222" s="56">
        <f>SUM(AA1223:AA1224)</f>
        <v>0.41616486399999997</v>
      </c>
      <c r="AB1222" s="57" t="s">
        <v>39</v>
      </c>
      <c r="AC1222" s="57"/>
      <c r="AD1222" s="53" t="s">
        <v>39</v>
      </c>
      <c r="AE1222" s="58" t="s">
        <v>39</v>
      </c>
      <c r="AF1222" s="58" t="s">
        <v>830</v>
      </c>
      <c r="AG1222" t="str">
        <f>A1222&amp;B1222&amp;C1222</f>
        <v>88831SINAPI</v>
      </c>
    </row>
    <row r="1223" spans="1:33" x14ac:dyDescent="0.25">
      <c r="A1223" s="137" t="s">
        <v>996</v>
      </c>
      <c r="B1223" s="68" t="s">
        <v>38</v>
      </c>
      <c r="C1223" s="69" t="s">
        <v>86</v>
      </c>
      <c r="D1223" s="70" t="s">
        <v>40</v>
      </c>
      <c r="E1223" s="70" t="s">
        <v>997</v>
      </c>
      <c r="F1223" s="71" t="s">
        <v>90</v>
      </c>
      <c r="G1223" s="71">
        <v>1</v>
      </c>
      <c r="H1223" s="72">
        <f>IF(
                        C1223="INSUMO",
                                        IFERROR(
                                            IF(
                                                INDEX(
                                                    Insumos!C:C,
                                                    MATCH(
                                                        A1223&amp;B1223,
                                                        Insumos!I:I,
                                                        0)
                                                )="Material",
                                                INDEX(
                                                    Insumos!F:F,
                                                    MATCH(
                                                        A1223&amp;B1223,
                                                        Insumos!I:I,
                                                        0)
                                                ),
                                                0
                                            ),
                                            "Não encontrado"),
                                        IFERROR(
                                            INDEX(I:I,
                                                MATCH(
                                                    A1223&amp;B1223,AG:AG,
                                                    0)
                                            ),
                                            "Não encontrado")
                                    )</f>
        <v>0</v>
      </c>
      <c r="I1223" s="72">
        <f>H1223*G1223/1</f>
        <v>0</v>
      </c>
      <c r="J1223" s="72">
        <f>T1223 + N1223 + L1223 + X1223 + R1223 + P1223 + V1223</f>
        <v>7.8162943999999998E-2</v>
      </c>
      <c r="K1223" s="72">
        <f>U1223 + O1223 + M1223 + Y1223 + S1223 + Q1223 + W1223</f>
        <v>7.8162943999999998E-2</v>
      </c>
      <c r="L1223" s="72">
        <f>IF(
                        C1223="INSUMO",
                                        IFERROR(
                                            IF(
                                                INDEX(
                                                    Insumos!C:C,
                                                    MATCH(
                                                        A1223&amp;B1223,
                                                        Insumos!I:I,
                                                        0)
                                                )="Mao_obra",
                                                INDEX(
                                                    Insumos!F:F,
                                                    MATCH(
                                                        A1223&amp;B1223,
                                                        Insumos!I:I,
                                                        0)
                                                ),
                                                0
                                            ),
                                            "Não encontrado"),
                                        IFERROR(
                                            INDEX(M:M,
                                                MATCH(
                                                    A1223&amp;B1223,AG:AG,
                                                    0)
                                            ),
                                            "Não encontrado")
                                    )</f>
        <v>0</v>
      </c>
      <c r="M1223" s="72">
        <f>L1223*G1223/1</f>
        <v>0</v>
      </c>
      <c r="N1223" s="72">
        <f>IF(
                        C1223="INSUMO",
                                        IFERROR(
                                            IF(
                                                INDEX(
                                                    Insumos!C:C,
                                                    MATCH(
                                                        A1223&amp;B1223,
                                                        Insumos!I:I,
                                                        0)
                                                )="Equipamento",
                                                INDEX(
                                                    Insumos!F:F,
                                                    MATCH(
                                                        A1223&amp;B1223,
                                                        Insumos!I:I,
                                                        0)
                                                ),
                                                0
                                            ),
                                            "Não encontrado"),
                                        IFERROR(
                                            INDEX(O:O,
                                                MATCH(
                                                    A1223&amp;B1223,AG:AG,
                                                    0)
                                            ),
                                            "Não encontrado")
                                    )</f>
        <v>7.8162943999999998E-2</v>
      </c>
      <c r="O1223" s="72">
        <f>N1223*G1223/1</f>
        <v>7.8162943999999998E-2</v>
      </c>
      <c r="P1223" s="72">
        <f>IF(
                        C1223="INSUMO",
                                        IFERROR(
                                            IF(
                                                INDEX(
                                                    Insumos!C:C,
                                                    MATCH(
                                                        A1223&amp;B1223,
                                                        Insumos!I:I,
                                                        0)
                                                )="Transporte",
                                                INDEX(
                                                    Insumos!F:F,
                                                    MATCH(
                                                        A1223&amp;B1223,
                                                        Insumos!I:I,
                                                        0)
                                                ),
                                                0
                                            ),
                                            "Não encontrado"),
                                        IFERROR(
                                            INDEX(Q:Q,
                                                MATCH(
                                                    A1223&amp;B1223,AG:AG,
                                                    0)
                                            ),
                                            "Não encontrado")
                                    )</f>
        <v>0</v>
      </c>
      <c r="Q1223" s="72">
        <f>P1223*G1223/1</f>
        <v>0</v>
      </c>
      <c r="R1223" s="72">
        <f>IF(
                        C1223="INSUMO",
                                        IFERROR(
                                            IF(
                                                INDEX(
                                                    Insumos!C:C,
                                                    MATCH(
                                                        A1223&amp;B1223,
                                                        Insumos!I:I,
                                                        0)
                                                )="Terceirizados",
                                                INDEX(
                                                    Insumos!F:F,
                                                    MATCH(
                                                        A1223&amp;B1223,
                                                        Insumos!I:I,
                                                        0)
                                                ),
                                                0
                                            ),
                                            "Não encontrado"),
                                        IFERROR(
                                            INDEX(S:S,
                                                MATCH(
                                                    A1223&amp;B1223,AG:AG,
                                                    0)
                                            ),
                                            "Não encontrado")
                                    )</f>
        <v>0</v>
      </c>
      <c r="S1223" s="72">
        <f>R1223*G1223/1</f>
        <v>0</v>
      </c>
      <c r="T1223" s="72">
        <f>IF(
                        C1223="INSUMO",
                                        IFERROR(
                                            IF(
                                                INDEX(
                                                    Insumos!C:C,
                                                    MATCH(
                                                        A1223&amp;B1223,
                                                        Insumos!I:I,
                                                        0)
                                                )="Comissionamento",
                                                INDEX(
                                                    Insumos!F:F,
                                                    MATCH(
                                                        A1223&amp;B1223,
                                                        Insumos!I:I,
                                                        0)
                                                ),
                                                0
                                            ),
                                            "Não encontrado"),
                                        IFERROR(
                                            INDEX(U:U,
                                                MATCH(
                                                    A1223&amp;B1223,AG:AG,
                                                    0)
                                            ),
                                            "Não encontrado")
                                    )</f>
        <v>0</v>
      </c>
      <c r="U1223" s="72">
        <f>T1223*G1223/1</f>
        <v>0</v>
      </c>
      <c r="V1223" s="72">
        <f>IF(
                        C1223="INSUMO",
                                        IFERROR(
                                            IF(
                                                INDEX(
                                                    Insumos!C:C,
                                                    MATCH(
                                                        A1223&amp;B1223,
                                                        Insumos!I:I,
                                                        0)
                                                )="Verba",
                                                INDEX(
                                                    Insumos!F:F,
                                                    MATCH(
                                                        A1223&amp;B1223,
                                                        Insumos!I:I,
                                                        0)
                                                ),
                                                0
                                            ),
                                            "Não encontrado"),
                                        IFERROR(
                                            INDEX(W:W,
                                                MATCH(
                                                    A1223&amp;B1223,AG:AG,
                                                    0)
                                            ),
                                            "Não encontrado")
                                    )</f>
        <v>0</v>
      </c>
      <c r="W1223" s="72">
        <f>V1223*G1223/1</f>
        <v>0</v>
      </c>
      <c r="X1223" s="72">
        <f>IF(
                        C1223="INSUMO",
                                        IFERROR(
                                            IF(
                                                INDEX(
                                                    Insumos!C:C,
                                                    MATCH(
                                                        A1223&amp;B1223,
                                                        Insumos!I:I,
                                                        0)
                                                )="Outro",
                                                INDEX(
                                                    Insumos!F:F,
                                                    MATCH(
                                                        A1223&amp;B1223,
                                                        Insumos!I:I,
                                                        0)
                                                ),
                                                0
                                            ),
                                            "Não encontrado"),
                                        IFERROR(
                                            INDEX(Y:Y,
                                                MATCH(
                                                    A1223&amp;B1223,AG:AG,
                                                    0)
                                            ),
                                            "Não encontrado")
                                    )</f>
        <v>0</v>
      </c>
      <c r="Y1223" s="72">
        <f>X1223*G1223/1</f>
        <v>0</v>
      </c>
      <c r="Z1223" s="72">
        <f>IF(
                            C1223="INSUMO",
                            IFERROR(
                                INDEX(
                                    Insumos!F:F,
                                    MATCH(
                                        A1223&amp;B1223,
                                        Insumos!I:I,
                                        0)
                                ),
                                "Não encontrado"),
                            IFERROR(
                                INDEX(AA:AA,
                                    MATCH(
                                        A1223&amp;B1223,AG:AG,
                                        0)
                                ),
                                "Não encontrado")
                        )</f>
        <v>7.8162943999999998E-2</v>
      </c>
      <c r="AA1223" s="72">
        <f>G1223*Z1223</f>
        <v>7.8162943999999998E-2</v>
      </c>
      <c r="AB1223" s="73"/>
      <c r="AC1223" s="73"/>
      <c r="AD1223" s="70" t="s">
        <v>39</v>
      </c>
      <c r="AE1223" s="74"/>
      <c r="AF1223" s="74"/>
    </row>
    <row r="1224" spans="1:33" x14ac:dyDescent="0.25">
      <c r="A1224" s="138" t="s">
        <v>998</v>
      </c>
      <c r="B1224" s="60" t="s">
        <v>38</v>
      </c>
      <c r="C1224" s="61" t="s">
        <v>86</v>
      </c>
      <c r="D1224" s="62" t="s">
        <v>40</v>
      </c>
      <c r="E1224" s="62" t="s">
        <v>999</v>
      </c>
      <c r="F1224" s="63" t="s">
        <v>90</v>
      </c>
      <c r="G1224" s="63">
        <v>1</v>
      </c>
      <c r="H1224" s="64">
        <f>IF(
                        C1224="INSUMO",
                                        IFERROR(
                                            IF(
                                                INDEX(
                                                    Insumos!C:C,
                                                    MATCH(
                                                        A1224&amp;B1224,
                                                        Insumos!I:I,
                                                        0)
                                                )="Material",
                                                INDEX(
                                                    Insumos!F:F,
                                                    MATCH(
                                                        A1224&amp;B1224,
                                                        Insumos!I:I,
                                                        0)
                                                ),
                                                0
                                            ),
                                            "Não encontrado"),
                                        IFERROR(
                                            INDEX(I:I,
                                                MATCH(
                                                    A1224&amp;B1224,AG:AG,
                                                    0)
                                            ),
                                            "Não encontrado")
                                    )</f>
        <v>0</v>
      </c>
      <c r="I1224" s="64">
        <f>H1224*G1224/1</f>
        <v>0</v>
      </c>
      <c r="J1224" s="64">
        <f>T1224 + N1224 + L1224 + X1224 + R1224 + P1224 + V1224</f>
        <v>0.33800191999999996</v>
      </c>
      <c r="K1224" s="64">
        <f>U1224 + O1224 + M1224 + Y1224 + S1224 + Q1224 + W1224</f>
        <v>0.33800191999999996</v>
      </c>
      <c r="L1224" s="64">
        <f>IF(
                        C1224="INSUMO",
                                        IFERROR(
                                            IF(
                                                INDEX(
                                                    Insumos!C:C,
                                                    MATCH(
                                                        A1224&amp;B1224,
                                                        Insumos!I:I,
                                                        0)
                                                )="Mao_obra",
                                                INDEX(
                                                    Insumos!F:F,
                                                    MATCH(
                                                        A1224&amp;B1224,
                                                        Insumos!I:I,
                                                        0)
                                                ),
                                                0
                                            ),
                                            "Não encontrado"),
                                        IFERROR(
                                            INDEX(M:M,
                                                MATCH(
                                                    A1224&amp;B1224,AG:AG,
                                                    0)
                                            ),
                                            "Não encontrado")
                                    )</f>
        <v>0</v>
      </c>
      <c r="M1224" s="64">
        <f>L1224*G1224/1</f>
        <v>0</v>
      </c>
      <c r="N1224" s="64">
        <f>IF(
                        C1224="INSUMO",
                                        IFERROR(
                                            IF(
                                                INDEX(
                                                    Insumos!C:C,
                                                    MATCH(
                                                        A1224&amp;B1224,
                                                        Insumos!I:I,
                                                        0)
                                                )="Equipamento",
                                                INDEX(
                                                    Insumos!F:F,
                                                    MATCH(
                                                        A1224&amp;B1224,
                                                        Insumos!I:I,
                                                        0)
                                                ),
                                                0
                                            ),
                                            "Não encontrado"),
                                        IFERROR(
                                            INDEX(O:O,
                                                MATCH(
                                                    A1224&amp;B1224,AG:AG,
                                                    0)
                                            ),
                                            "Não encontrado")
                                    )</f>
        <v>0.33800191999999996</v>
      </c>
      <c r="O1224" s="64">
        <f>N1224*G1224/1</f>
        <v>0.33800191999999996</v>
      </c>
      <c r="P1224" s="64">
        <f>IF(
                        C1224="INSUMO",
                                        IFERROR(
                                            IF(
                                                INDEX(
                                                    Insumos!C:C,
                                                    MATCH(
                                                        A1224&amp;B1224,
                                                        Insumos!I:I,
                                                        0)
                                                )="Transporte",
                                                INDEX(
                                                    Insumos!F:F,
                                                    MATCH(
                                                        A1224&amp;B1224,
                                                        Insumos!I:I,
                                                        0)
                                                ),
                                                0
                                            ),
                                            "Não encontrado"),
                                        IFERROR(
                                            INDEX(Q:Q,
                                                MATCH(
                                                    A1224&amp;B1224,AG:AG,
                                                    0)
                                            ),
                                            "Não encontrado")
                                    )</f>
        <v>0</v>
      </c>
      <c r="Q1224" s="64">
        <f>P1224*G1224/1</f>
        <v>0</v>
      </c>
      <c r="R1224" s="64">
        <f>IF(
                        C1224="INSUMO",
                                        IFERROR(
                                            IF(
                                                INDEX(
                                                    Insumos!C:C,
                                                    MATCH(
                                                        A1224&amp;B1224,
                                                        Insumos!I:I,
                                                        0)
                                                )="Terceirizados",
                                                INDEX(
                                                    Insumos!F:F,
                                                    MATCH(
                                                        A1224&amp;B1224,
                                                        Insumos!I:I,
                                                        0)
                                                ),
                                                0
                                            ),
                                            "Não encontrado"),
                                        IFERROR(
                                            INDEX(S:S,
                                                MATCH(
                                                    A1224&amp;B1224,AG:AG,
                                                    0)
                                            ),
                                            "Não encontrado")
                                    )</f>
        <v>0</v>
      </c>
      <c r="S1224" s="64">
        <f>R1224*G1224/1</f>
        <v>0</v>
      </c>
      <c r="T1224" s="64">
        <f>IF(
                        C1224="INSUMO",
                                        IFERROR(
                                            IF(
                                                INDEX(
                                                    Insumos!C:C,
                                                    MATCH(
                                                        A1224&amp;B1224,
                                                        Insumos!I:I,
                                                        0)
                                                )="Comissionamento",
                                                INDEX(
                                                    Insumos!F:F,
                                                    MATCH(
                                                        A1224&amp;B1224,
                                                        Insumos!I:I,
                                                        0)
                                                ),
                                                0
                                            ),
                                            "Não encontrado"),
                                        IFERROR(
                                            INDEX(U:U,
                                                MATCH(
                                                    A1224&amp;B1224,AG:AG,
                                                    0)
                                            ),
                                            "Não encontrado")
                                    )</f>
        <v>0</v>
      </c>
      <c r="U1224" s="64">
        <f>T1224*G1224/1</f>
        <v>0</v>
      </c>
      <c r="V1224" s="64">
        <f>IF(
                        C1224="INSUMO",
                                        IFERROR(
                                            IF(
                                                INDEX(
                                                    Insumos!C:C,
                                                    MATCH(
                                                        A1224&amp;B1224,
                                                        Insumos!I:I,
                                                        0)
                                                )="Verba",
                                                INDEX(
                                                    Insumos!F:F,
                                                    MATCH(
                                                        A1224&amp;B1224,
                                                        Insumos!I:I,
                                                        0)
                                                ),
                                                0
                                            ),
                                            "Não encontrado"),
                                        IFERROR(
                                            INDEX(W:W,
                                                MATCH(
                                                    A1224&amp;B1224,AG:AG,
                                                    0)
                                            ),
                                            "Não encontrado")
                                    )</f>
        <v>0</v>
      </c>
      <c r="W1224" s="64">
        <f>V1224*G1224/1</f>
        <v>0</v>
      </c>
      <c r="X1224" s="64">
        <f>IF(
                        C1224="INSUMO",
                                        IFERROR(
                                            IF(
                                                INDEX(
                                                    Insumos!C:C,
                                                    MATCH(
                                                        A1224&amp;B1224,
                                                        Insumos!I:I,
                                                        0)
                                                )="Outro",
                                                INDEX(
                                                    Insumos!F:F,
                                                    MATCH(
                                                        A1224&amp;B1224,
                                                        Insumos!I:I,
                                                        0)
                                                ),
                                                0
                                            ),
                                            "Não encontrado"),
                                        IFERROR(
                                            INDEX(Y:Y,
                                                MATCH(
                                                    A1224&amp;B1224,AG:AG,
                                                    0)
                                            ),
                                            "Não encontrado")
                                    )</f>
        <v>0</v>
      </c>
      <c r="Y1224" s="64">
        <f>X1224*G1224/1</f>
        <v>0</v>
      </c>
      <c r="Z1224" s="64">
        <f>IF(
                            C1224="INSUMO",
                            IFERROR(
                                INDEX(
                                    Insumos!F:F,
                                    MATCH(
                                        A1224&amp;B1224,
                                        Insumos!I:I,
                                        0)
                                ),
                                "Não encontrado"),
                            IFERROR(
                                INDEX(AA:AA,
                                    MATCH(
                                        A1224&amp;B1224,AG:AG,
                                        0)
                                ),
                                "Não encontrado")
                        )</f>
        <v>0.33800191999999996</v>
      </c>
      <c r="AA1224" s="64">
        <f>G1224*Z1224</f>
        <v>0.33800191999999996</v>
      </c>
      <c r="AB1224" s="65"/>
      <c r="AC1224" s="65"/>
      <c r="AD1224" s="62" t="s">
        <v>39</v>
      </c>
      <c r="AE1224" s="66"/>
      <c r="AF1224" s="66"/>
    </row>
    <row r="1225" spans="1:33" x14ac:dyDescent="0.25">
      <c r="A1225" s="136" t="s">
        <v>401</v>
      </c>
      <c r="B1225" s="51" t="s">
        <v>38</v>
      </c>
      <c r="C1225" s="52" t="s">
        <v>39</v>
      </c>
      <c r="D1225" s="53" t="s">
        <v>40</v>
      </c>
      <c r="E1225" s="53" t="s">
        <v>402</v>
      </c>
      <c r="F1225" s="54" t="s">
        <v>108</v>
      </c>
      <c r="G1225" s="55"/>
      <c r="H1225" s="56"/>
      <c r="I1225" s="56">
        <f>SUM(I1226:I1232)</f>
        <v>474.91590600000001</v>
      </c>
      <c r="J1225" s="56"/>
      <c r="K1225" s="56">
        <f>SUM(K1226:K1232)</f>
        <v>133.0769677716344</v>
      </c>
      <c r="L1225" s="56"/>
      <c r="M1225" s="56">
        <f>SUM(M1226:M1232)</f>
        <v>112.61859324022001</v>
      </c>
      <c r="N1225" s="56"/>
      <c r="O1225" s="56">
        <f>SUM(O1226:O1232)</f>
        <v>0.97310478141439982</v>
      </c>
      <c r="P1225" s="56"/>
      <c r="Q1225" s="56">
        <f>SUM(Q1226:Q1232)</f>
        <v>0</v>
      </c>
      <c r="R1225" s="56"/>
      <c r="S1225" s="56">
        <f>SUM(S1226:S1232)</f>
        <v>0</v>
      </c>
      <c r="T1225" s="56"/>
      <c r="U1225" s="56">
        <f>SUM(U1226:U1232)</f>
        <v>0</v>
      </c>
      <c r="V1225" s="56"/>
      <c r="W1225" s="56">
        <f>SUM(W1226:W1232)</f>
        <v>0</v>
      </c>
      <c r="X1225" s="56"/>
      <c r="Y1225" s="56">
        <f>SUM(Y1226:Y1232)</f>
        <v>19.48526975</v>
      </c>
      <c r="Z1225" s="56"/>
      <c r="AA1225" s="56">
        <f>SUM(AA1226:AA1232)</f>
        <v>607.99287377163444</v>
      </c>
      <c r="AB1225" s="57" t="s">
        <v>39</v>
      </c>
      <c r="AC1225" s="57"/>
      <c r="AD1225" s="53" t="s">
        <v>39</v>
      </c>
      <c r="AE1225" s="58" t="s">
        <v>39</v>
      </c>
      <c r="AF1225" s="58" t="s">
        <v>827</v>
      </c>
      <c r="AG1225" t="str">
        <f>A1225&amp;B1225&amp;C1225</f>
        <v>94964SINAPI</v>
      </c>
    </row>
    <row r="1226" spans="1:33" x14ac:dyDescent="0.25">
      <c r="A1226" s="137" t="s">
        <v>1077</v>
      </c>
      <c r="B1226" s="68" t="s">
        <v>38</v>
      </c>
      <c r="C1226" s="69" t="s">
        <v>86</v>
      </c>
      <c r="D1226" s="70" t="s">
        <v>40</v>
      </c>
      <c r="E1226" s="70" t="s">
        <v>1078</v>
      </c>
      <c r="F1226" s="71" t="s">
        <v>111</v>
      </c>
      <c r="G1226" s="71">
        <v>0.77869999999999995</v>
      </c>
      <c r="H1226" s="72">
        <f>IF(
                        C1226="INSUMO",
                                        IFERROR(
                                            IF(
                                                INDEX(
                                                    Insumos!C:C,
                                                    MATCH(
                                                        A1226&amp;B1226,
                                                        Insumos!I:I,
                                                        0)
                                                )="Material",
                                                INDEX(
                                                    Insumos!F:F,
                                                    MATCH(
                                                        A1226&amp;B1226,
                                                        Insumos!I:I,
                                                        0)
                                                ),
                                                0
                                            ),
                                            "Não encontrado"),
                                        IFERROR(
                                            INDEX(I:I,
                                                MATCH(
                                                    A1226&amp;B1226,AG:AG,
                                                    0)
                                            ),
                                            "Não encontrado")
                                    )</f>
        <v>0</v>
      </c>
      <c r="I1226" s="72">
        <f t="shared" ref="I1226:I1232" si="682">H1226*G1226/1</f>
        <v>0</v>
      </c>
      <c r="J1226" s="72">
        <f t="shared" ref="J1226:K1232" si="683">T1226 + N1226 + L1226 + X1226 + R1226 + P1226 + V1226</f>
        <v>0.41616486399999997</v>
      </c>
      <c r="K1226" s="72">
        <f t="shared" si="683"/>
        <v>0.32406757959679994</v>
      </c>
      <c r="L1226" s="72">
        <f>IF(
                        C1226="INSUMO",
                                        IFERROR(
                                            IF(
                                                INDEX(
                                                    Insumos!C:C,
                                                    MATCH(
                                                        A1226&amp;B1226,
                                                        Insumos!I:I,
                                                        0)
                                                )="Mao_obra",
                                                INDEX(
                                                    Insumos!F:F,
                                                    MATCH(
                                                        A1226&amp;B1226,
                                                        Insumos!I:I,
                                                        0)
                                                ),
                                                0
                                            ),
                                            "Não encontrado"),
                                        IFERROR(
                                            INDEX(M:M,
                                                MATCH(
                                                    A1226&amp;B1226,AG:AG,
                                                    0)
                                            ),
                                            "Não encontrado")
                                    )</f>
        <v>0</v>
      </c>
      <c r="M1226" s="72">
        <f t="shared" ref="M1226:M1232" si="684">L1226*G1226/1</f>
        <v>0</v>
      </c>
      <c r="N1226" s="72">
        <f>IF(
                        C1226="INSUMO",
                                        IFERROR(
                                            IF(
                                                INDEX(
                                                    Insumos!C:C,
                                                    MATCH(
                                                        A1226&amp;B1226,
                                                        Insumos!I:I,
                                                        0)
                                                )="Equipamento",
                                                INDEX(
                                                    Insumos!F:F,
                                                    MATCH(
                                                        A1226&amp;B1226,
                                                        Insumos!I:I,
                                                        0)
                                                ),
                                                0
                                            ),
                                            "Não encontrado"),
                                        IFERROR(
                                            INDEX(O:O,
                                                MATCH(
                                                    A1226&amp;B1226,AG:AG,
                                                    0)
                                            ),
                                            "Não encontrado")
                                    )</f>
        <v>0.41616486399999997</v>
      </c>
      <c r="O1226" s="72">
        <f t="shared" ref="O1226:O1232" si="685">N1226*G1226/1</f>
        <v>0.32406757959679994</v>
      </c>
      <c r="P1226" s="72">
        <f>IF(
                        C1226="INSUMO",
                                        IFERROR(
                                            IF(
                                                INDEX(
                                                    Insumos!C:C,
                                                    MATCH(
                                                        A1226&amp;B1226,
                                                        Insumos!I:I,
                                                        0)
                                                )="Transporte",
                                                INDEX(
                                                    Insumos!F:F,
                                                    MATCH(
                                                        A1226&amp;B1226,
                                                        Insumos!I:I,
                                                        0)
                                                ),
                                                0
                                            ),
                                            "Não encontrado"),
                                        IFERROR(
                                            INDEX(Q:Q,
                                                MATCH(
                                                    A1226&amp;B1226,AG:AG,
                                                    0)
                                            ),
                                            "Não encontrado")
                                    )</f>
        <v>0</v>
      </c>
      <c r="Q1226" s="72">
        <f t="shared" ref="Q1226:Q1232" si="686">P1226*G1226/1</f>
        <v>0</v>
      </c>
      <c r="R1226" s="72">
        <f>IF(
                        C1226="INSUMO",
                                        IFERROR(
                                            IF(
                                                INDEX(
                                                    Insumos!C:C,
                                                    MATCH(
                                                        A1226&amp;B1226,
                                                        Insumos!I:I,
                                                        0)
                                                )="Terceirizados",
                                                INDEX(
                                                    Insumos!F:F,
                                                    MATCH(
                                                        A1226&amp;B1226,
                                                        Insumos!I:I,
                                                        0)
                                                ),
                                                0
                                            ),
                                            "Não encontrado"),
                                        IFERROR(
                                            INDEX(S:S,
                                                MATCH(
                                                    A1226&amp;B1226,AG:AG,
                                                    0)
                                            ),
                                            "Não encontrado")
                                    )</f>
        <v>0</v>
      </c>
      <c r="S1226" s="72">
        <f t="shared" ref="S1226:S1232" si="687">R1226*G1226/1</f>
        <v>0</v>
      </c>
      <c r="T1226" s="72">
        <f>IF(
                        C1226="INSUMO",
                                        IFERROR(
                                            IF(
                                                INDEX(
                                                    Insumos!C:C,
                                                    MATCH(
                                                        A1226&amp;B1226,
                                                        Insumos!I:I,
                                                        0)
                                                )="Comissionamento",
                                                INDEX(
                                                    Insumos!F:F,
                                                    MATCH(
                                                        A1226&amp;B1226,
                                                        Insumos!I:I,
                                                        0)
                                                ),
                                                0
                                            ),
                                            "Não encontrado"),
                                        IFERROR(
                                            INDEX(U:U,
                                                MATCH(
                                                    A1226&amp;B1226,AG:AG,
                                                    0)
                                            ),
                                            "Não encontrado")
                                    )</f>
        <v>0</v>
      </c>
      <c r="U1226" s="72">
        <f t="shared" ref="U1226:U1232" si="688">T1226*G1226/1</f>
        <v>0</v>
      </c>
      <c r="V1226" s="72">
        <f>IF(
                        C1226="INSUMO",
                                        IFERROR(
                                            IF(
                                                INDEX(
                                                    Insumos!C:C,
                                                    MATCH(
                                                        A1226&amp;B1226,
                                                        Insumos!I:I,
                                                        0)
                                                )="Verba",
                                                INDEX(
                                                    Insumos!F:F,
                                                    MATCH(
                                                        A1226&amp;B1226,
                                                        Insumos!I:I,
                                                        0)
                                                ),
                                                0
                                            ),
                                            "Não encontrado"),
                                        IFERROR(
                                            INDEX(W:W,
                                                MATCH(
                                                    A1226&amp;B1226,AG:AG,
                                                    0)
                                            ),
                                            "Não encontrado")
                                    )</f>
        <v>0</v>
      </c>
      <c r="W1226" s="72">
        <f t="shared" ref="W1226:W1232" si="689">V1226*G1226/1</f>
        <v>0</v>
      </c>
      <c r="X1226" s="72">
        <f>IF(
                        C1226="INSUMO",
                                        IFERROR(
                                            IF(
                                                INDEX(
                                                    Insumos!C:C,
                                                    MATCH(
                                                        A1226&amp;B1226,
                                                        Insumos!I:I,
                                                        0)
                                                )="Outro",
                                                INDEX(
                                                    Insumos!F:F,
                                                    MATCH(
                                                        A1226&amp;B1226,
                                                        Insumos!I:I,
                                                        0)
                                                ),
                                                0
                                            ),
                                            "Não encontrado"),
                                        IFERROR(
                                            INDEX(Y:Y,
                                                MATCH(
                                                    A1226&amp;B1226,AG:AG,
                                                    0)
                                            ),
                                            "Não encontrado")
                                    )</f>
        <v>0</v>
      </c>
      <c r="Y1226" s="72">
        <f t="shared" ref="Y1226:Y1232" si="690">X1226*G1226/1</f>
        <v>0</v>
      </c>
      <c r="Z1226" s="72">
        <f>IF(
                            C1226="INSUMO",
                            IFERROR(
                                INDEX(
                                    Insumos!F:F,
                                    MATCH(
                                        A1226&amp;B1226,
                                        Insumos!I:I,
                                        0)
                                ),
                                "Não encontrado"),
                            IFERROR(
                                INDEX(AA:AA,
                                    MATCH(
                                        A1226&amp;B1226,AG:AG,
                                        0)
                                ),
                                "Não encontrado")
                        )</f>
        <v>0.41616486399999997</v>
      </c>
      <c r="AA1226" s="72">
        <f t="shared" ref="AA1226:AA1232" si="691">G1226*Z1226</f>
        <v>0.32406757959679994</v>
      </c>
      <c r="AB1226" s="73"/>
      <c r="AC1226" s="73"/>
      <c r="AD1226" s="70" t="s">
        <v>39</v>
      </c>
      <c r="AE1226" s="74"/>
      <c r="AF1226" s="74"/>
    </row>
    <row r="1227" spans="1:33" x14ac:dyDescent="0.25">
      <c r="A1227" s="138" t="s">
        <v>236</v>
      </c>
      <c r="B1227" s="60" t="s">
        <v>38</v>
      </c>
      <c r="C1227" s="61" t="s">
        <v>86</v>
      </c>
      <c r="D1227" s="62" t="s">
        <v>40</v>
      </c>
      <c r="E1227" s="62" t="s">
        <v>237</v>
      </c>
      <c r="F1227" s="63" t="s">
        <v>114</v>
      </c>
      <c r="G1227" s="63">
        <v>0.82589999999999997</v>
      </c>
      <c r="H1227" s="64">
        <f>IF(
                        C1227="INSUMO",
                                        IFERROR(
                                            IF(
                                                INDEX(
                                                    Insumos!C:C,
                                                    MATCH(
                                                        A1227&amp;B1227,
                                                        Insumos!I:I,
                                                        0)
                                                )="Material",
                                                INDEX(
                                                    Insumos!F:F,
                                                    MATCH(
                                                        A1227&amp;B1227,
                                                        Insumos!I:I,
                                                        0)
                                                ),
                                                0
                                            ),
                                            "Não encontrado"),
                                        IFERROR(
                                            INDEX(I:I,
                                                MATCH(
                                                    A1227&amp;B1227,AG:AG,
                                                    0)
                                            ),
                                            "Não encontrado")
                                    )</f>
        <v>0</v>
      </c>
      <c r="I1227" s="64">
        <f t="shared" si="682"/>
        <v>0</v>
      </c>
      <c r="J1227" s="64">
        <f t="shared" si="683"/>
        <v>1.8483544639999998</v>
      </c>
      <c r="K1227" s="64">
        <f t="shared" si="683"/>
        <v>1.5265559518176</v>
      </c>
      <c r="L1227" s="64">
        <f>IF(
                        C1227="INSUMO",
                                        IFERROR(
                                            IF(
                                                INDEX(
                                                    Insumos!C:C,
                                                    MATCH(
                                                        A1227&amp;B1227,
                                                        Insumos!I:I,
                                                        0)
                                                )="Mao_obra",
                                                INDEX(
                                                    Insumos!F:F,
                                                    MATCH(
                                                        A1227&amp;B1227,
                                                        Insumos!I:I,
                                                        0)
                                                ),
                                                0
                                            ),
                                            "Não encontrado"),
                                        IFERROR(
                                            INDEX(M:M,
                                                MATCH(
                                                    A1227&amp;B1227,AG:AG,
                                                    0)
                                            ),
                                            "Não encontrado")
                                    )</f>
        <v>0</v>
      </c>
      <c r="M1227" s="64">
        <f t="shared" si="684"/>
        <v>0</v>
      </c>
      <c r="N1227" s="64">
        <f>IF(
                        C1227="INSUMO",
                                        IFERROR(
                                            IF(
                                                INDEX(
                                                    Insumos!C:C,
                                                    MATCH(
                                                        A1227&amp;B1227,
                                                        Insumos!I:I,
                                                        0)
                                                )="Equipamento",
                                                INDEX(
                                                    Insumos!F:F,
                                                    MATCH(
                                                        A1227&amp;B1227,
                                                        Insumos!I:I,
                                                        0)
                                                ),
                                                0
                                            ),
                                            "Não encontrado"),
                                        IFERROR(
                                            INDEX(O:O,
                                                MATCH(
                                                    A1227&amp;B1227,AG:AG,
                                                    0)
                                            ),
                                            "Não encontrado")
                                    )</f>
        <v>0.78585446399999992</v>
      </c>
      <c r="O1227" s="64">
        <f t="shared" si="685"/>
        <v>0.64903720181759994</v>
      </c>
      <c r="P1227" s="64">
        <f>IF(
                        C1227="INSUMO",
                                        IFERROR(
                                            IF(
                                                INDEX(
                                                    Insumos!C:C,
                                                    MATCH(
                                                        A1227&amp;B1227,
                                                        Insumos!I:I,
                                                        0)
                                                )="Transporte",
                                                INDEX(
                                                    Insumos!F:F,
                                                    MATCH(
                                                        A1227&amp;B1227,
                                                        Insumos!I:I,
                                                        0)
                                                ),
                                                0
                                            ),
                                            "Não encontrado"),
                                        IFERROR(
                                            INDEX(Q:Q,
                                                MATCH(
                                                    A1227&amp;B1227,AG:AG,
                                                    0)
                                            ),
                                            "Não encontrado")
                                    )</f>
        <v>0</v>
      </c>
      <c r="Q1227" s="64">
        <f t="shared" si="686"/>
        <v>0</v>
      </c>
      <c r="R1227" s="64">
        <f>IF(
                        C1227="INSUMO",
                                        IFERROR(
                                            IF(
                                                INDEX(
                                                    Insumos!C:C,
                                                    MATCH(
                                                        A1227&amp;B1227,
                                                        Insumos!I:I,
                                                        0)
                                                )="Terceirizados",
                                                INDEX(
                                                    Insumos!F:F,
                                                    MATCH(
                                                        A1227&amp;B1227,
                                                        Insumos!I:I,
                                                        0)
                                                ),
                                                0
                                            ),
                                            "Não encontrado"),
                                        IFERROR(
                                            INDEX(S:S,
                                                MATCH(
                                                    A1227&amp;B1227,AG:AG,
                                                    0)
                                            ),
                                            "Não encontrado")
                                    )</f>
        <v>0</v>
      </c>
      <c r="S1227" s="64">
        <f t="shared" si="687"/>
        <v>0</v>
      </c>
      <c r="T1227" s="64">
        <f>IF(
                        C1227="INSUMO",
                                        IFERROR(
                                            IF(
                                                INDEX(
                                                    Insumos!C:C,
                                                    MATCH(
                                                        A1227&amp;B1227,
                                                        Insumos!I:I,
                                                        0)
                                                )="Comissionamento",
                                                INDEX(
                                                    Insumos!F:F,
                                                    MATCH(
                                                        A1227&amp;B1227,
                                                        Insumos!I:I,
                                                        0)
                                                ),
                                                0
                                            ),
                                            "Não encontrado"),
                                        IFERROR(
                                            INDEX(U:U,
                                                MATCH(
                                                    A1227&amp;B1227,AG:AG,
                                                    0)
                                            ),
                                            "Não encontrado")
                                    )</f>
        <v>0</v>
      </c>
      <c r="U1227" s="64">
        <f t="shared" si="688"/>
        <v>0</v>
      </c>
      <c r="V1227" s="64">
        <f>IF(
                        C1227="INSUMO",
                                        IFERROR(
                                            IF(
                                                INDEX(
                                                    Insumos!C:C,
                                                    MATCH(
                                                        A1227&amp;B1227,
                                                        Insumos!I:I,
                                                        0)
                                                )="Verba",
                                                INDEX(
                                                    Insumos!F:F,
                                                    MATCH(
                                                        A1227&amp;B1227,
                                                        Insumos!I:I,
                                                        0)
                                                ),
                                                0
                                            ),
                                            "Não encontrado"),
                                        IFERROR(
                                            INDEX(W:W,
                                                MATCH(
                                                    A1227&amp;B1227,AG:AG,
                                                    0)
                                            ),
                                            "Não encontrado")
                                    )</f>
        <v>0</v>
      </c>
      <c r="W1227" s="64">
        <f t="shared" si="689"/>
        <v>0</v>
      </c>
      <c r="X1227" s="64">
        <f>IF(
                        C1227="INSUMO",
                                        IFERROR(
                                            IF(
                                                INDEX(
                                                    Insumos!C:C,
                                                    MATCH(
                                                        A1227&amp;B1227,
                                                        Insumos!I:I,
                                                        0)
                                                )="Outro",
                                                INDEX(
                                                    Insumos!F:F,
                                                    MATCH(
                                                        A1227&amp;B1227,
                                                        Insumos!I:I,
                                                        0)
                                                ),
                                                0
                                            ),
                                            "Não encontrado"),
                                        IFERROR(
                                            INDEX(Y:Y,
                                                MATCH(
                                                    A1227&amp;B1227,AG:AG,
                                                    0)
                                            ),
                                            "Não encontrado")
                                    )</f>
        <v>1.0625</v>
      </c>
      <c r="Y1227" s="64">
        <f t="shared" si="690"/>
        <v>0.87751875000000001</v>
      </c>
      <c r="Z1227" s="64">
        <f>IF(
                            C1227="INSUMO",
                            IFERROR(
                                INDEX(
                                    Insumos!F:F,
                                    MATCH(
                                        A1227&amp;B1227,
                                        Insumos!I:I,
                                        0)
                                ),
                                "Não encontrado"),
                            IFERROR(
                                INDEX(AA:AA,
                                    MATCH(
                                        A1227&amp;B1227,AG:AG,
                                        0)
                                ),
                                "Não encontrado")
                        )</f>
        <v>1.848354464</v>
      </c>
      <c r="AA1227" s="64">
        <f t="shared" si="691"/>
        <v>1.5265559518176</v>
      </c>
      <c r="AB1227" s="65"/>
      <c r="AC1227" s="65"/>
      <c r="AD1227" s="62" t="s">
        <v>39</v>
      </c>
      <c r="AE1227" s="66"/>
      <c r="AF1227" s="66"/>
    </row>
    <row r="1228" spans="1:33" x14ac:dyDescent="0.25">
      <c r="A1228" s="137" t="s">
        <v>902</v>
      </c>
      <c r="B1228" s="68" t="s">
        <v>38</v>
      </c>
      <c r="C1228" s="69" t="s">
        <v>86</v>
      </c>
      <c r="D1228" s="70" t="s">
        <v>40</v>
      </c>
      <c r="E1228" s="70" t="s">
        <v>903</v>
      </c>
      <c r="F1228" s="71" t="s">
        <v>90</v>
      </c>
      <c r="G1228" s="71">
        <v>1.6046</v>
      </c>
      <c r="H1228" s="72">
        <f>IF(
                        C1228="INSUMO",
                                        IFERROR(
                                            IF(
                                                INDEX(
                                                    Insumos!C:C,
                                                    MATCH(
                                                        A1228&amp;B1228,
                                                        Insumos!I:I,
                                                        0)
                                                )="Material",
                                                INDEX(
                                                    Insumos!F:F,
                                                    MATCH(
                                                        A1228&amp;B1228,
                                                        Insumos!I:I,
                                                        0)
                                                ),
                                                0
                                            ),
                                            "Não encontrado"),
                                        IFERROR(
                                            INDEX(I:I,
                                                MATCH(
                                                    A1228&amp;B1228,AG:AG,
                                                    0)
                                            ),
                                            "Não encontrado")
                                    )</f>
        <v>0</v>
      </c>
      <c r="I1228" s="72">
        <f t="shared" si="682"/>
        <v>0</v>
      </c>
      <c r="J1228" s="72">
        <f t="shared" si="683"/>
        <v>37.498135699999999</v>
      </c>
      <c r="K1228" s="72">
        <f t="shared" si="683"/>
        <v>60.169508544219994</v>
      </c>
      <c r="L1228" s="72">
        <f>IF(
                        C1228="INSUMO",
                                        IFERROR(
                                            IF(
                                                INDEX(
                                                    Insumos!C:C,
                                                    MATCH(
                                                        A1228&amp;B1228,
                                                        Insumos!I:I,
                                                        0)
                                                )="Mao_obra",
                                                INDEX(
                                                    Insumos!F:F,
                                                    MATCH(
                                                        A1228&amp;B1228,
                                                        Insumos!I:I,
                                                        0)
                                                ),
                                                0
                                            ),
                                            "Não encontrado"),
                                        IFERROR(
                                            INDEX(M:M,
                                                MATCH(
                                                    A1228&amp;B1228,AG:AG,
                                                    0)
                                            ),
                                            "Não encontrado")
                                    )</f>
        <v>33.748135699999999</v>
      </c>
      <c r="M1228" s="72">
        <f t="shared" si="684"/>
        <v>54.152258544219997</v>
      </c>
      <c r="N1228" s="72">
        <f>IF(
                        C1228="INSUMO",
                                        IFERROR(
                                            IF(
                                                INDEX(
                                                    Insumos!C:C,
                                                    MATCH(
                                                        A1228&amp;B1228,
                                                        Insumos!I:I,
                                                        0)
                                                )="Equipamento",
                                                INDEX(
                                                    Insumos!F:F,
                                                    MATCH(
                                                        A1228&amp;B1228,
                                                        Insumos!I:I,
                                                        0)
                                                ),
                                                0
                                            ),
                                            "Não encontrado"),
                                        IFERROR(
                                            INDEX(O:O,
                                                MATCH(
                                                    A1228&amp;B1228,AG:AG,
                                                    0)
                                            ),
                                            "Não encontrado")
                                    )</f>
        <v>0</v>
      </c>
      <c r="O1228" s="72">
        <f t="shared" si="685"/>
        <v>0</v>
      </c>
      <c r="P1228" s="72">
        <f>IF(
                        C1228="INSUMO",
                                        IFERROR(
                                            IF(
                                                INDEX(
                                                    Insumos!C:C,
                                                    MATCH(
                                                        A1228&amp;B1228,
                                                        Insumos!I:I,
                                                        0)
                                                )="Transporte",
                                                INDEX(
                                                    Insumos!F:F,
                                                    MATCH(
                                                        A1228&amp;B1228,
                                                        Insumos!I:I,
                                                        0)
                                                ),
                                                0
                                            ),
                                            "Não encontrado"),
                                        IFERROR(
                                            INDEX(Q:Q,
                                                MATCH(
                                                    A1228&amp;B1228,AG:AG,
                                                    0)
                                            ),
                                            "Não encontrado")
                                    )</f>
        <v>0</v>
      </c>
      <c r="Q1228" s="72">
        <f t="shared" si="686"/>
        <v>0</v>
      </c>
      <c r="R1228" s="72">
        <f>IF(
                        C1228="INSUMO",
                                        IFERROR(
                                            IF(
                                                INDEX(
                                                    Insumos!C:C,
                                                    MATCH(
                                                        A1228&amp;B1228,
                                                        Insumos!I:I,
                                                        0)
                                                )="Terceirizados",
                                                INDEX(
                                                    Insumos!F:F,
                                                    MATCH(
                                                        A1228&amp;B1228,
                                                        Insumos!I:I,
                                                        0)
                                                ),
                                                0
                                            ),
                                            "Não encontrado"),
                                        IFERROR(
                                            INDEX(S:S,
                                                MATCH(
                                                    A1228&amp;B1228,AG:AG,
                                                    0)
                                            ),
                                            "Não encontrado")
                                    )</f>
        <v>0</v>
      </c>
      <c r="S1228" s="72">
        <f t="shared" si="687"/>
        <v>0</v>
      </c>
      <c r="T1228" s="72">
        <f>IF(
                        C1228="INSUMO",
                                        IFERROR(
                                            IF(
                                                INDEX(
                                                    Insumos!C:C,
                                                    MATCH(
                                                        A1228&amp;B1228,
                                                        Insumos!I:I,
                                                        0)
                                                )="Comissionamento",
                                                INDEX(
                                                    Insumos!F:F,
                                                    MATCH(
                                                        A1228&amp;B1228,
                                                        Insumos!I:I,
                                                        0)
                                                ),
                                                0
                                            ),
                                            "Não encontrado"),
                                        IFERROR(
                                            INDEX(U:U,
                                                MATCH(
                                                    A1228&amp;B1228,AG:AG,
                                                    0)
                                            ),
                                            "Não encontrado")
                                    )</f>
        <v>0</v>
      </c>
      <c r="U1228" s="72">
        <f t="shared" si="688"/>
        <v>0</v>
      </c>
      <c r="V1228" s="72">
        <f>IF(
                        C1228="INSUMO",
                                        IFERROR(
                                            IF(
                                                INDEX(
                                                    Insumos!C:C,
                                                    MATCH(
                                                        A1228&amp;B1228,
                                                        Insumos!I:I,
                                                        0)
                                                )="Verba",
                                                INDEX(
                                                    Insumos!F:F,
                                                    MATCH(
                                                        A1228&amp;B1228,
                                                        Insumos!I:I,
                                                        0)
                                                ),
                                                0
                                            ),
                                            "Não encontrado"),
                                        IFERROR(
                                            INDEX(W:W,
                                                MATCH(
                                                    A1228&amp;B1228,AG:AG,
                                                    0)
                                            ),
                                            "Não encontrado")
                                    )</f>
        <v>0</v>
      </c>
      <c r="W1228" s="72">
        <f t="shared" si="689"/>
        <v>0</v>
      </c>
      <c r="X1228" s="72">
        <f>IF(
                        C1228="INSUMO",
                                        IFERROR(
                                            IF(
                                                INDEX(
                                                    Insumos!C:C,
                                                    MATCH(
                                                        A1228&amp;B1228,
                                                        Insumos!I:I,
                                                        0)
                                                )="Outro",
                                                INDEX(
                                                    Insumos!F:F,
                                                    MATCH(
                                                        A1228&amp;B1228,
                                                        Insumos!I:I,
                                                        0)
                                                ),
                                                0
                                            ),
                                            "Não encontrado"),
                                        IFERROR(
                                            INDEX(Y:Y,
                                                MATCH(
                                                    A1228&amp;B1228,AG:AG,
                                                    0)
                                            ),
                                            "Não encontrado")
                                    )</f>
        <v>3.7499999999999996</v>
      </c>
      <c r="Y1228" s="72">
        <f t="shared" si="690"/>
        <v>6.0172499999999998</v>
      </c>
      <c r="Z1228" s="72">
        <f>IF(
                            C1228="INSUMO",
                            IFERROR(
                                INDEX(
                                    Insumos!F:F,
                                    MATCH(
                                        A1228&amp;B1228,
                                        Insumos!I:I,
                                        0)
                                ),
                                "Não encontrado"),
                            IFERROR(
                                INDEX(AA:AA,
                                    MATCH(
                                        A1228&amp;B1228,AG:AG,
                                        0)
                                ),
                                "Não encontrado")
                        )</f>
        <v>37.498135699999992</v>
      </c>
      <c r="AA1228" s="72">
        <f t="shared" si="691"/>
        <v>60.169508544219987</v>
      </c>
      <c r="AB1228" s="73"/>
      <c r="AC1228" s="73"/>
      <c r="AD1228" s="70" t="s">
        <v>39</v>
      </c>
      <c r="AE1228" s="74"/>
      <c r="AF1228" s="74"/>
    </row>
    <row r="1229" spans="1:33" x14ac:dyDescent="0.25">
      <c r="A1229" s="138" t="s">
        <v>88</v>
      </c>
      <c r="B1229" s="60" t="s">
        <v>38</v>
      </c>
      <c r="C1229" s="61" t="s">
        <v>86</v>
      </c>
      <c r="D1229" s="62" t="s">
        <v>40</v>
      </c>
      <c r="E1229" s="62" t="s">
        <v>89</v>
      </c>
      <c r="F1229" s="63" t="s">
        <v>90</v>
      </c>
      <c r="G1229" s="63">
        <v>2.5333000000000001</v>
      </c>
      <c r="H1229" s="64">
        <f>IF(
                        C1229="INSUMO",
                                        IFERROR(
                                            IF(
                                                INDEX(
                                                    Insumos!C:C,
                                                    MATCH(
                                                        A1229&amp;B1229,
                                                        Insumos!I:I,
                                                        0)
                                                )="Material",
                                                INDEX(
                                                    Insumos!F:F,
                                                    MATCH(
                                                        A1229&amp;B1229,
                                                        Insumos!I:I,
                                                        0)
                                                ),
                                                0
                                            ),
                                            "Não encontrado"),
                                        IFERROR(
                                            INDEX(I:I,
                                                MATCH(
                                                    A1229&amp;B1229,AG:AG,
                                                    0)
                                            ),
                                            "Não encontrado")
                                    )</f>
        <v>0</v>
      </c>
      <c r="I1229" s="64">
        <f t="shared" si="682"/>
        <v>0</v>
      </c>
      <c r="J1229" s="64">
        <f t="shared" si="683"/>
        <v>28.049120000000002</v>
      </c>
      <c r="K1229" s="64">
        <f t="shared" si="683"/>
        <v>71.056835696000007</v>
      </c>
      <c r="L1229" s="64">
        <f>IF(
                        C1229="INSUMO",
                                        IFERROR(
                                            IF(
                                                INDEX(
                                                    Insumos!C:C,
                                                    MATCH(
                                                        A1229&amp;B1229,
                                                        Insumos!I:I,
                                                        0)
                                                )="Mao_obra",
                                                INDEX(
                                                    Insumos!F:F,
                                                    MATCH(
                                                        A1229&amp;B1229,
                                                        Insumos!I:I,
                                                        0)
                                                ),
                                                0
                                            ),
                                            "Não encontrado"),
                                        IFERROR(
                                            INDEX(M:M,
                                                MATCH(
                                                    A1229&amp;B1229,AG:AG,
                                                    0)
                                            ),
                                            "Não encontrado")
                                    )</f>
        <v>23.079120000000003</v>
      </c>
      <c r="M1229" s="64">
        <f t="shared" si="684"/>
        <v>58.466334696000011</v>
      </c>
      <c r="N1229" s="64">
        <f>IF(
                        C1229="INSUMO",
                                        IFERROR(
                                            IF(
                                                INDEX(
                                                    Insumos!C:C,
                                                    MATCH(
                                                        A1229&amp;B1229,
                                                        Insumos!I:I,
                                                        0)
                                                )="Equipamento",
                                                INDEX(
                                                    Insumos!F:F,
                                                    MATCH(
                                                        A1229&amp;B1229,
                                                        Insumos!I:I,
                                                        0)
                                                ),
                                                0
                                            ),
                                            "Não encontrado"),
                                        IFERROR(
                                            INDEX(O:O,
                                                MATCH(
                                                    A1229&amp;B1229,AG:AG,
                                                    0)
                                            ),
                                            "Não encontrado")
                                    )</f>
        <v>0</v>
      </c>
      <c r="O1229" s="64">
        <f t="shared" si="685"/>
        <v>0</v>
      </c>
      <c r="P1229" s="64">
        <f>IF(
                        C1229="INSUMO",
                                        IFERROR(
                                            IF(
                                                INDEX(
                                                    Insumos!C:C,
                                                    MATCH(
                                                        A1229&amp;B1229,
                                                        Insumos!I:I,
                                                        0)
                                                )="Transporte",
                                                INDEX(
                                                    Insumos!F:F,
                                                    MATCH(
                                                        A1229&amp;B1229,
                                                        Insumos!I:I,
                                                        0)
                                                ),
                                                0
                                            ),
                                            "Não encontrado"),
                                        IFERROR(
                                            INDEX(Q:Q,
                                                MATCH(
                                                    A1229&amp;B1229,AG:AG,
                                                    0)
                                            ),
                                            "Não encontrado")
                                    )</f>
        <v>0</v>
      </c>
      <c r="Q1229" s="64">
        <f t="shared" si="686"/>
        <v>0</v>
      </c>
      <c r="R1229" s="64">
        <f>IF(
                        C1229="INSUMO",
                                        IFERROR(
                                            IF(
                                                INDEX(
                                                    Insumos!C:C,
                                                    MATCH(
                                                        A1229&amp;B1229,
                                                        Insumos!I:I,
                                                        0)
                                                )="Terceirizados",
                                                INDEX(
                                                    Insumos!F:F,
                                                    MATCH(
                                                        A1229&amp;B1229,
                                                        Insumos!I:I,
                                                        0)
                                                ),
                                                0
                                            ),
                                            "Não encontrado"),
                                        IFERROR(
                                            INDEX(S:S,
                                                MATCH(
                                                    A1229&amp;B1229,AG:AG,
                                                    0)
                                            ),
                                            "Não encontrado")
                                    )</f>
        <v>0</v>
      </c>
      <c r="S1229" s="64">
        <f t="shared" si="687"/>
        <v>0</v>
      </c>
      <c r="T1229" s="64">
        <f>IF(
                        C1229="INSUMO",
                                        IFERROR(
                                            IF(
                                                INDEX(
                                                    Insumos!C:C,
                                                    MATCH(
                                                        A1229&amp;B1229,
                                                        Insumos!I:I,
                                                        0)
                                                )="Comissionamento",
                                                INDEX(
                                                    Insumos!F:F,
                                                    MATCH(
                                                        A1229&amp;B1229,
                                                        Insumos!I:I,
                                                        0)
                                                ),
                                                0
                                            ),
                                            "Não encontrado"),
                                        IFERROR(
                                            INDEX(U:U,
                                                MATCH(
                                                    A1229&amp;B1229,AG:AG,
                                                    0)
                                            ),
                                            "Não encontrado")
                                    )</f>
        <v>0</v>
      </c>
      <c r="U1229" s="64">
        <f t="shared" si="688"/>
        <v>0</v>
      </c>
      <c r="V1229" s="64">
        <f>IF(
                        C1229="INSUMO",
                                        IFERROR(
                                            IF(
                                                INDEX(
                                                    Insumos!C:C,
                                                    MATCH(
                                                        A1229&amp;B1229,
                                                        Insumos!I:I,
                                                        0)
                                                )="Verba",
                                                INDEX(
                                                    Insumos!F:F,
                                                    MATCH(
                                                        A1229&amp;B1229,
                                                        Insumos!I:I,
                                                        0)
                                                ),
                                                0
                                            ),
                                            "Não encontrado"),
                                        IFERROR(
                                            INDEX(W:W,
                                                MATCH(
                                                    A1229&amp;B1229,AG:AG,
                                                    0)
                                            ),
                                            "Não encontrado")
                                    )</f>
        <v>0</v>
      </c>
      <c r="W1229" s="64">
        <f t="shared" si="689"/>
        <v>0</v>
      </c>
      <c r="X1229" s="64">
        <f>IF(
                        C1229="INSUMO",
                                        IFERROR(
                                            IF(
                                                INDEX(
                                                    Insumos!C:C,
                                                    MATCH(
                                                        A1229&amp;B1229,
                                                        Insumos!I:I,
                                                        0)
                                                )="Outro",
                                                INDEX(
                                                    Insumos!F:F,
                                                    MATCH(
                                                        A1229&amp;B1229,
                                                        Insumos!I:I,
                                                        0)
                                                ),
                                                0
                                            ),
                                            "Não encontrado"),
                                        IFERROR(
                                            INDEX(Y:Y,
                                                MATCH(
                                                    A1229&amp;B1229,AG:AG,
                                                    0)
                                            ),
                                            "Não encontrado")
                                    )</f>
        <v>4.97</v>
      </c>
      <c r="Y1229" s="64">
        <f t="shared" si="690"/>
        <v>12.590501</v>
      </c>
      <c r="Z1229" s="64">
        <f>IF(
                            C1229="INSUMO",
                            IFERROR(
                                INDEX(
                                    Insumos!F:F,
                                    MATCH(
                                        A1229&amp;B1229,
                                        Insumos!I:I,
                                        0)
                                ),
                                "Não encontrado"),
                            IFERROR(
                                INDEX(AA:AA,
                                    MATCH(
                                        A1229&amp;B1229,AG:AG,
                                        0)
                                ),
                                "Não encontrado")
                        )</f>
        <v>28.049120000000002</v>
      </c>
      <c r="AA1229" s="64">
        <f t="shared" si="691"/>
        <v>71.056835696000007</v>
      </c>
      <c r="AB1229" s="65"/>
      <c r="AC1229" s="65"/>
      <c r="AD1229" s="62" t="s">
        <v>39</v>
      </c>
      <c r="AE1229" s="66"/>
      <c r="AF1229" s="66"/>
    </row>
    <row r="1230" spans="1:33" x14ac:dyDescent="0.25">
      <c r="A1230" s="137" t="s">
        <v>828</v>
      </c>
      <c r="B1230" s="68" t="s">
        <v>38</v>
      </c>
      <c r="C1230" s="69" t="s">
        <v>45</v>
      </c>
      <c r="D1230" s="70" t="s">
        <v>40</v>
      </c>
      <c r="E1230" s="70" t="s">
        <v>829</v>
      </c>
      <c r="F1230" s="71" t="s">
        <v>108</v>
      </c>
      <c r="G1230" s="71">
        <v>0.58720000000000006</v>
      </c>
      <c r="H1230" s="72">
        <f>IF(
                        C1230="INSUMO",
                                        IFERROR(
                                            IF(
                                                INDEX(
                                                    Insumos!C:C,
                                                    MATCH(
                                                        A1230&amp;B1230,
                                                        Insumos!I:I,
                                                        0)
                                                )="Material",
                                                INDEX(
                                                    Insumos!F:F,
                                                    MATCH(
                                                        A1230&amp;B1230,
                                                        Insumos!I:I,
                                                        0)
                                                ),
                                                0
                                            ),
                                            "Não encontrado"),
                                        IFERROR(
                                            INDEX(I:I,
                                                MATCH(
                                                    A1230&amp;B1230,AG:AG,
                                                    0)
                                            ),
                                            "Não encontrado")
                                    )</f>
        <v>124.34</v>
      </c>
      <c r="I1230" s="72">
        <f t="shared" si="682"/>
        <v>73.012448000000006</v>
      </c>
      <c r="J1230" s="72">
        <f t="shared" si="683"/>
        <v>0</v>
      </c>
      <c r="K1230" s="72">
        <f t="shared" si="683"/>
        <v>0</v>
      </c>
      <c r="L1230" s="72">
        <f>IF(
                        C1230="INSUMO",
                                        IFERROR(
                                            IF(
                                                INDEX(
                                                    Insumos!C:C,
                                                    MATCH(
                                                        A1230&amp;B1230,
                                                        Insumos!I:I,
                                                        0)
                                                )="Mao_obra",
                                                INDEX(
                                                    Insumos!F:F,
                                                    MATCH(
                                                        A1230&amp;B1230,
                                                        Insumos!I:I,
                                                        0)
                                                ),
                                                0
                                            ),
                                            "Não encontrado"),
                                        IFERROR(
                                            INDEX(M:M,
                                                MATCH(
                                                    A1230&amp;B1230,AG:AG,
                                                    0)
                                            ),
                                            "Não encontrado")
                                    )</f>
        <v>0</v>
      </c>
      <c r="M1230" s="72">
        <f t="shared" si="684"/>
        <v>0</v>
      </c>
      <c r="N1230" s="72">
        <f>IF(
                        C1230="INSUMO",
                                        IFERROR(
                                            IF(
                                                INDEX(
                                                    Insumos!C:C,
                                                    MATCH(
                                                        A1230&amp;B1230,
                                                        Insumos!I:I,
                                                        0)
                                                )="Equipamento",
                                                INDEX(
                                                    Insumos!F:F,
                                                    MATCH(
                                                        A1230&amp;B1230,
                                                        Insumos!I:I,
                                                        0)
                                                ),
                                                0
                                            ),
                                            "Não encontrado"),
                                        IFERROR(
                                            INDEX(O:O,
                                                MATCH(
                                                    A1230&amp;B1230,AG:AG,
                                                    0)
                                            ),
                                            "Não encontrado")
                                    )</f>
        <v>0</v>
      </c>
      <c r="O1230" s="72">
        <f t="shared" si="685"/>
        <v>0</v>
      </c>
      <c r="P1230" s="72">
        <f>IF(
                        C1230="INSUMO",
                                        IFERROR(
                                            IF(
                                                INDEX(
                                                    Insumos!C:C,
                                                    MATCH(
                                                        A1230&amp;B1230,
                                                        Insumos!I:I,
                                                        0)
                                                )="Transporte",
                                                INDEX(
                                                    Insumos!F:F,
                                                    MATCH(
                                                        A1230&amp;B1230,
                                                        Insumos!I:I,
                                                        0)
                                                ),
                                                0
                                            ),
                                            "Não encontrado"),
                                        IFERROR(
                                            INDEX(Q:Q,
                                                MATCH(
                                                    A1230&amp;B1230,AG:AG,
                                                    0)
                                            ),
                                            "Não encontrado")
                                    )</f>
        <v>0</v>
      </c>
      <c r="Q1230" s="72">
        <f t="shared" si="686"/>
        <v>0</v>
      </c>
      <c r="R1230" s="72">
        <f>IF(
                        C1230="INSUMO",
                                        IFERROR(
                                            IF(
                                                INDEX(
                                                    Insumos!C:C,
                                                    MATCH(
                                                        A1230&amp;B1230,
                                                        Insumos!I:I,
                                                        0)
                                                )="Terceirizados",
                                                INDEX(
                                                    Insumos!F:F,
                                                    MATCH(
                                                        A1230&amp;B1230,
                                                        Insumos!I:I,
                                                        0)
                                                ),
                                                0
                                            ),
                                            "Não encontrado"),
                                        IFERROR(
                                            INDEX(S:S,
                                                MATCH(
                                                    A1230&amp;B1230,AG:AG,
                                                    0)
                                            ),
                                            "Não encontrado")
                                    )</f>
        <v>0</v>
      </c>
      <c r="S1230" s="72">
        <f t="shared" si="687"/>
        <v>0</v>
      </c>
      <c r="T1230" s="72">
        <f>IF(
                        C1230="INSUMO",
                                        IFERROR(
                                            IF(
                                                INDEX(
                                                    Insumos!C:C,
                                                    MATCH(
                                                        A1230&amp;B1230,
                                                        Insumos!I:I,
                                                        0)
                                                )="Comissionamento",
                                                INDEX(
                                                    Insumos!F:F,
                                                    MATCH(
                                                        A1230&amp;B1230,
                                                        Insumos!I:I,
                                                        0)
                                                ),
                                                0
                                            ),
                                            "Não encontrado"),
                                        IFERROR(
                                            INDEX(U:U,
                                                MATCH(
                                                    A1230&amp;B1230,AG:AG,
                                                    0)
                                            ),
                                            "Não encontrado")
                                    )</f>
        <v>0</v>
      </c>
      <c r="U1230" s="72">
        <f t="shared" si="688"/>
        <v>0</v>
      </c>
      <c r="V1230" s="72">
        <f>IF(
                        C1230="INSUMO",
                                        IFERROR(
                                            IF(
                                                INDEX(
                                                    Insumos!C:C,
                                                    MATCH(
                                                        A1230&amp;B1230,
                                                        Insumos!I:I,
                                                        0)
                                                )="Verba",
                                                INDEX(
                                                    Insumos!F:F,
                                                    MATCH(
                                                        A1230&amp;B1230,
                                                        Insumos!I:I,
                                                        0)
                                                ),
                                                0
                                            ),
                                            "Não encontrado"),
                                        IFERROR(
                                            INDEX(W:W,
                                                MATCH(
                                                    A1230&amp;B1230,AG:AG,
                                                    0)
                                            ),
                                            "Não encontrado")
                                    )</f>
        <v>0</v>
      </c>
      <c r="W1230" s="72">
        <f t="shared" si="689"/>
        <v>0</v>
      </c>
      <c r="X1230" s="72">
        <f>IF(
                        C1230="INSUMO",
                                        IFERROR(
                                            IF(
                                                INDEX(
                                                    Insumos!C:C,
                                                    MATCH(
                                                        A1230&amp;B1230,
                                                        Insumos!I:I,
                                                        0)
                                                )="Outro",
                                                INDEX(
                                                    Insumos!F:F,
                                                    MATCH(
                                                        A1230&amp;B1230,
                                                        Insumos!I:I,
                                                        0)
                                                ),
                                                0
                                            ),
                                            "Não encontrado"),
                                        IFERROR(
                                            INDEX(Y:Y,
                                                MATCH(
                                                    A1230&amp;B1230,AG:AG,
                                                    0)
                                            ),
                                            "Não encontrado")
                                    )</f>
        <v>0</v>
      </c>
      <c r="Y1230" s="72">
        <f t="shared" si="690"/>
        <v>0</v>
      </c>
      <c r="Z1230" s="72">
        <f>IF(
                            C1230="INSUMO",
                            IFERROR(
                                INDEX(
                                    Insumos!F:F,
                                    MATCH(
                                        A1230&amp;B1230,
                                        Insumos!I:I,
                                        0)
                                ),
                                "Não encontrado"),
                            IFERROR(
                                INDEX(AA:AA,
                                    MATCH(
                                        A1230&amp;B1230,AG:AG,
                                        0)
                                ),
                                "Não encontrado")
                        )</f>
        <v>124.34</v>
      </c>
      <c r="AA1230" s="72">
        <f t="shared" si="691"/>
        <v>73.012448000000006</v>
      </c>
      <c r="AB1230" s="73"/>
      <c r="AC1230" s="73"/>
      <c r="AD1230" s="70" t="s">
        <v>39</v>
      </c>
      <c r="AE1230" s="74"/>
      <c r="AF1230" s="74"/>
    </row>
    <row r="1231" spans="1:33" x14ac:dyDescent="0.25">
      <c r="A1231" s="138" t="s">
        <v>240</v>
      </c>
      <c r="B1231" s="60" t="s">
        <v>38</v>
      </c>
      <c r="C1231" s="61" t="s">
        <v>45</v>
      </c>
      <c r="D1231" s="62" t="s">
        <v>40</v>
      </c>
      <c r="E1231" s="62" t="s">
        <v>241</v>
      </c>
      <c r="F1231" s="63" t="s">
        <v>95</v>
      </c>
      <c r="G1231" s="63">
        <v>322.97770000000003</v>
      </c>
      <c r="H1231" s="64">
        <f>IF(
                        C1231="INSUMO",
                                        IFERROR(
                                            IF(
                                                INDEX(
                                                    Insumos!C:C,
                                                    MATCH(
                                                        A1231&amp;B1231,
                                                        Insumos!I:I,
                                                        0)
                                                )="Material",
                                                INDEX(
                                                    Insumos!F:F,
                                                    MATCH(
                                                        A1231&amp;B1231,
                                                        Insumos!I:I,
                                                        0)
                                                ),
                                                0
                                            ),
                                            "Não encontrado"),
                                        IFERROR(
                                            INDEX(I:I,
                                                MATCH(
                                                    A1231&amp;B1231,AG:AG,
                                                    0)
                                            ),
                                            "Não encontrado")
                                    )</f>
        <v>0.9</v>
      </c>
      <c r="I1231" s="64">
        <f t="shared" si="682"/>
        <v>290.67993000000001</v>
      </c>
      <c r="J1231" s="64">
        <f t="shared" si="683"/>
        <v>0</v>
      </c>
      <c r="K1231" s="64">
        <f t="shared" si="683"/>
        <v>0</v>
      </c>
      <c r="L1231" s="64">
        <f>IF(
                        C1231="INSUMO",
                                        IFERROR(
                                            IF(
                                                INDEX(
                                                    Insumos!C:C,
                                                    MATCH(
                                                        A1231&amp;B1231,
                                                        Insumos!I:I,
                                                        0)
                                                )="Mao_obra",
                                                INDEX(
                                                    Insumos!F:F,
                                                    MATCH(
                                                        A1231&amp;B1231,
                                                        Insumos!I:I,
                                                        0)
                                                ),
                                                0
                                            ),
                                            "Não encontrado"),
                                        IFERROR(
                                            INDEX(M:M,
                                                MATCH(
                                                    A1231&amp;B1231,AG:AG,
                                                    0)
                                            ),
                                            "Não encontrado")
                                    )</f>
        <v>0</v>
      </c>
      <c r="M1231" s="64">
        <f t="shared" si="684"/>
        <v>0</v>
      </c>
      <c r="N1231" s="64">
        <f>IF(
                        C1231="INSUMO",
                                        IFERROR(
                                            IF(
                                                INDEX(
                                                    Insumos!C:C,
                                                    MATCH(
                                                        A1231&amp;B1231,
                                                        Insumos!I:I,
                                                        0)
                                                )="Equipamento",
                                                INDEX(
                                                    Insumos!F:F,
                                                    MATCH(
                                                        A1231&amp;B1231,
                                                        Insumos!I:I,
                                                        0)
                                                ),
                                                0
                                            ),
                                            "Não encontrado"),
                                        IFERROR(
                                            INDEX(O:O,
                                                MATCH(
                                                    A1231&amp;B1231,AG:AG,
                                                    0)
                                            ),
                                            "Não encontrado")
                                    )</f>
        <v>0</v>
      </c>
      <c r="O1231" s="64">
        <f t="shared" si="685"/>
        <v>0</v>
      </c>
      <c r="P1231" s="64">
        <f>IF(
                        C1231="INSUMO",
                                        IFERROR(
                                            IF(
                                                INDEX(
                                                    Insumos!C:C,
                                                    MATCH(
                                                        A1231&amp;B1231,
                                                        Insumos!I:I,
                                                        0)
                                                )="Transporte",
                                                INDEX(
                                                    Insumos!F:F,
                                                    MATCH(
                                                        A1231&amp;B1231,
                                                        Insumos!I:I,
                                                        0)
                                                ),
                                                0
                                            ),
                                            "Não encontrado"),
                                        IFERROR(
                                            INDEX(Q:Q,
                                                MATCH(
                                                    A1231&amp;B1231,AG:AG,
                                                    0)
                                            ),
                                            "Não encontrado")
                                    )</f>
        <v>0</v>
      </c>
      <c r="Q1231" s="64">
        <f t="shared" si="686"/>
        <v>0</v>
      </c>
      <c r="R1231" s="64">
        <f>IF(
                        C1231="INSUMO",
                                        IFERROR(
                                            IF(
                                                INDEX(
                                                    Insumos!C:C,
                                                    MATCH(
                                                        A1231&amp;B1231,
                                                        Insumos!I:I,
                                                        0)
                                                )="Terceirizados",
                                                INDEX(
                                                    Insumos!F:F,
                                                    MATCH(
                                                        A1231&amp;B1231,
                                                        Insumos!I:I,
                                                        0)
                                                ),
                                                0
                                            ),
                                            "Não encontrado"),
                                        IFERROR(
                                            INDEX(S:S,
                                                MATCH(
                                                    A1231&amp;B1231,AG:AG,
                                                    0)
                                            ),
                                            "Não encontrado")
                                    )</f>
        <v>0</v>
      </c>
      <c r="S1231" s="64">
        <f t="shared" si="687"/>
        <v>0</v>
      </c>
      <c r="T1231" s="64">
        <f>IF(
                        C1231="INSUMO",
                                        IFERROR(
                                            IF(
                                                INDEX(
                                                    Insumos!C:C,
                                                    MATCH(
                                                        A1231&amp;B1231,
                                                        Insumos!I:I,
                                                        0)
                                                )="Comissionamento",
                                                INDEX(
                                                    Insumos!F:F,
                                                    MATCH(
                                                        A1231&amp;B1231,
                                                        Insumos!I:I,
                                                        0)
                                                ),
                                                0
                                            ),
                                            "Não encontrado"),
                                        IFERROR(
                                            INDEX(U:U,
                                                MATCH(
                                                    A1231&amp;B1231,AG:AG,
                                                    0)
                                            ),
                                            "Não encontrado")
                                    )</f>
        <v>0</v>
      </c>
      <c r="U1231" s="64">
        <f t="shared" si="688"/>
        <v>0</v>
      </c>
      <c r="V1231" s="64">
        <f>IF(
                        C1231="INSUMO",
                                        IFERROR(
                                            IF(
                                                INDEX(
                                                    Insumos!C:C,
                                                    MATCH(
                                                        A1231&amp;B1231,
                                                        Insumos!I:I,
                                                        0)
                                                )="Verba",
                                                INDEX(
                                                    Insumos!F:F,
                                                    MATCH(
                                                        A1231&amp;B1231,
                                                        Insumos!I:I,
                                                        0)
                                                ),
                                                0
                                            ),
                                            "Não encontrado"),
                                        IFERROR(
                                            INDEX(W:W,
                                                MATCH(
                                                    A1231&amp;B1231,AG:AG,
                                                    0)
                                            ),
                                            "Não encontrado")
                                    )</f>
        <v>0</v>
      </c>
      <c r="W1231" s="64">
        <f t="shared" si="689"/>
        <v>0</v>
      </c>
      <c r="X1231" s="64">
        <f>IF(
                        C1231="INSUMO",
                                        IFERROR(
                                            IF(
                                                INDEX(
                                                    Insumos!C:C,
                                                    MATCH(
                                                        A1231&amp;B1231,
                                                        Insumos!I:I,
                                                        0)
                                                )="Outro",
                                                INDEX(
                                                    Insumos!F:F,
                                                    MATCH(
                                                        A1231&amp;B1231,
                                                        Insumos!I:I,
                                                        0)
                                                ),
                                                0
                                            ),
                                            "Não encontrado"),
                                        IFERROR(
                                            INDEX(Y:Y,
                                                MATCH(
                                                    A1231&amp;B1231,AG:AG,
                                                    0)
                                            ),
                                            "Não encontrado")
                                    )</f>
        <v>0</v>
      </c>
      <c r="Y1231" s="64">
        <f t="shared" si="690"/>
        <v>0</v>
      </c>
      <c r="Z1231" s="64">
        <f>IF(
                            C1231="INSUMO",
                            IFERROR(
                                INDEX(
                                    Insumos!F:F,
                                    MATCH(
                                        A1231&amp;B1231,
                                        Insumos!I:I,
                                        0)
                                ),
                                "Não encontrado"),
                            IFERROR(
                                INDEX(AA:AA,
                                    MATCH(
                                        A1231&amp;B1231,AG:AG,
                                        0)
                                ),
                                "Não encontrado")
                        )</f>
        <v>0.9</v>
      </c>
      <c r="AA1231" s="64">
        <f t="shared" si="691"/>
        <v>290.67993000000001</v>
      </c>
      <c r="AB1231" s="65"/>
      <c r="AC1231" s="65"/>
      <c r="AD1231" s="62" t="s">
        <v>39</v>
      </c>
      <c r="AE1231" s="66"/>
      <c r="AF1231" s="66"/>
    </row>
    <row r="1232" spans="1:33" x14ac:dyDescent="0.25">
      <c r="A1232" s="137" t="s">
        <v>238</v>
      </c>
      <c r="B1232" s="68" t="s">
        <v>38</v>
      </c>
      <c r="C1232" s="69" t="s">
        <v>45</v>
      </c>
      <c r="D1232" s="70" t="s">
        <v>40</v>
      </c>
      <c r="E1232" s="70" t="s">
        <v>239</v>
      </c>
      <c r="F1232" s="71" t="s">
        <v>108</v>
      </c>
      <c r="G1232" s="71">
        <v>0.75580000000000003</v>
      </c>
      <c r="H1232" s="72">
        <f>IF(
                        C1232="INSUMO",
                                        IFERROR(
                                            IF(
                                                INDEX(
                                                    Insumos!C:C,
                                                    MATCH(
                                                        A1232&amp;B1232,
                                                        Insumos!I:I,
                                                        0)
                                                )="Material",
                                                INDEX(
                                                    Insumos!F:F,
                                                    MATCH(
                                                        A1232&amp;B1232,
                                                        Insumos!I:I,
                                                        0)
                                                ),
                                                0
                                            ),
                                            "Não encontrado"),
                                        IFERROR(
                                            INDEX(I:I,
                                                MATCH(
                                                    A1232&amp;B1232,AG:AG,
                                                    0)
                                            ),
                                            "Não encontrado")
                                    )</f>
        <v>147.16</v>
      </c>
      <c r="I1232" s="72">
        <f t="shared" si="682"/>
        <v>111.223528</v>
      </c>
      <c r="J1232" s="72">
        <f t="shared" si="683"/>
        <v>0</v>
      </c>
      <c r="K1232" s="72">
        <f t="shared" si="683"/>
        <v>0</v>
      </c>
      <c r="L1232" s="72">
        <f>IF(
                        C1232="INSUMO",
                                        IFERROR(
                                            IF(
                                                INDEX(
                                                    Insumos!C:C,
                                                    MATCH(
                                                        A1232&amp;B1232,
                                                        Insumos!I:I,
                                                        0)
                                                )="Mao_obra",
                                                INDEX(
                                                    Insumos!F:F,
                                                    MATCH(
                                                        A1232&amp;B1232,
                                                        Insumos!I:I,
                                                        0)
                                                ),
                                                0
                                            ),
                                            "Não encontrado"),
                                        IFERROR(
                                            INDEX(M:M,
                                                MATCH(
                                                    A1232&amp;B1232,AG:AG,
                                                    0)
                                            ),
                                            "Não encontrado")
                                    )</f>
        <v>0</v>
      </c>
      <c r="M1232" s="72">
        <f t="shared" si="684"/>
        <v>0</v>
      </c>
      <c r="N1232" s="72">
        <f>IF(
                        C1232="INSUMO",
                                        IFERROR(
                                            IF(
                                                INDEX(
                                                    Insumos!C:C,
                                                    MATCH(
                                                        A1232&amp;B1232,
                                                        Insumos!I:I,
                                                        0)
                                                )="Equipamento",
                                                INDEX(
                                                    Insumos!F:F,
                                                    MATCH(
                                                        A1232&amp;B1232,
                                                        Insumos!I:I,
                                                        0)
                                                ),
                                                0
                                            ),
                                            "Não encontrado"),
                                        IFERROR(
                                            INDEX(O:O,
                                                MATCH(
                                                    A1232&amp;B1232,AG:AG,
                                                    0)
                                            ),
                                            "Não encontrado")
                                    )</f>
        <v>0</v>
      </c>
      <c r="O1232" s="72">
        <f t="shared" si="685"/>
        <v>0</v>
      </c>
      <c r="P1232" s="72">
        <f>IF(
                        C1232="INSUMO",
                                        IFERROR(
                                            IF(
                                                INDEX(
                                                    Insumos!C:C,
                                                    MATCH(
                                                        A1232&amp;B1232,
                                                        Insumos!I:I,
                                                        0)
                                                )="Transporte",
                                                INDEX(
                                                    Insumos!F:F,
                                                    MATCH(
                                                        A1232&amp;B1232,
                                                        Insumos!I:I,
                                                        0)
                                                ),
                                                0
                                            ),
                                            "Não encontrado"),
                                        IFERROR(
                                            INDEX(Q:Q,
                                                MATCH(
                                                    A1232&amp;B1232,AG:AG,
                                                    0)
                                            ),
                                            "Não encontrado")
                                    )</f>
        <v>0</v>
      </c>
      <c r="Q1232" s="72">
        <f t="shared" si="686"/>
        <v>0</v>
      </c>
      <c r="R1232" s="72">
        <f>IF(
                        C1232="INSUMO",
                                        IFERROR(
                                            IF(
                                                INDEX(
                                                    Insumos!C:C,
                                                    MATCH(
                                                        A1232&amp;B1232,
                                                        Insumos!I:I,
                                                        0)
                                                )="Terceirizados",
                                                INDEX(
                                                    Insumos!F:F,
                                                    MATCH(
                                                        A1232&amp;B1232,
                                                        Insumos!I:I,
                                                        0)
                                                ),
                                                0
                                            ),
                                            "Não encontrado"),
                                        IFERROR(
                                            INDEX(S:S,
                                                MATCH(
                                                    A1232&amp;B1232,AG:AG,
                                                    0)
                                            ),
                                            "Não encontrado")
                                    )</f>
        <v>0</v>
      </c>
      <c r="S1232" s="72">
        <f t="shared" si="687"/>
        <v>0</v>
      </c>
      <c r="T1232" s="72">
        <f>IF(
                        C1232="INSUMO",
                                        IFERROR(
                                            IF(
                                                INDEX(
                                                    Insumos!C:C,
                                                    MATCH(
                                                        A1232&amp;B1232,
                                                        Insumos!I:I,
                                                        0)
                                                )="Comissionamento",
                                                INDEX(
                                                    Insumos!F:F,
                                                    MATCH(
                                                        A1232&amp;B1232,
                                                        Insumos!I:I,
                                                        0)
                                                ),
                                                0
                                            ),
                                            "Não encontrado"),
                                        IFERROR(
                                            INDEX(U:U,
                                                MATCH(
                                                    A1232&amp;B1232,AG:AG,
                                                    0)
                                            ),
                                            "Não encontrado")
                                    )</f>
        <v>0</v>
      </c>
      <c r="U1232" s="72">
        <f t="shared" si="688"/>
        <v>0</v>
      </c>
      <c r="V1232" s="72">
        <f>IF(
                        C1232="INSUMO",
                                        IFERROR(
                                            IF(
                                                INDEX(
                                                    Insumos!C:C,
                                                    MATCH(
                                                        A1232&amp;B1232,
                                                        Insumos!I:I,
                                                        0)
                                                )="Verba",
                                                INDEX(
                                                    Insumos!F:F,
                                                    MATCH(
                                                        A1232&amp;B1232,
                                                        Insumos!I:I,
                                                        0)
                                                ),
                                                0
                                            ),
                                            "Não encontrado"),
                                        IFERROR(
                                            INDEX(W:W,
                                                MATCH(
                                                    A1232&amp;B1232,AG:AG,
                                                    0)
                                            ),
                                            "Não encontrado")
                                    )</f>
        <v>0</v>
      </c>
      <c r="W1232" s="72">
        <f t="shared" si="689"/>
        <v>0</v>
      </c>
      <c r="X1232" s="72">
        <f>IF(
                        C1232="INSUMO",
                                        IFERROR(
                                            IF(
                                                INDEX(
                                                    Insumos!C:C,
                                                    MATCH(
                                                        A1232&amp;B1232,
                                                        Insumos!I:I,
                                                        0)
                                                )="Outro",
                                                INDEX(
                                                    Insumos!F:F,
                                                    MATCH(
                                                        A1232&amp;B1232,
                                                        Insumos!I:I,
                                                        0)
                                                ),
                                                0
                                            ),
                                            "Não encontrado"),
                                        IFERROR(
                                            INDEX(Y:Y,
                                                MATCH(
                                                    A1232&amp;B1232,AG:AG,
                                                    0)
                                            ),
                                            "Não encontrado")
                                    )</f>
        <v>0</v>
      </c>
      <c r="Y1232" s="72">
        <f t="shared" si="690"/>
        <v>0</v>
      </c>
      <c r="Z1232" s="72">
        <f>IF(
                            C1232="INSUMO",
                            IFERROR(
                                INDEX(
                                    Insumos!F:F,
                                    MATCH(
                                        A1232&amp;B1232,
                                        Insumos!I:I,
                                        0)
                                ),
                                "Não encontrado"),
                            IFERROR(
                                INDEX(AA:AA,
                                    MATCH(
                                        A1232&amp;B1232,AG:AG,
                                        0)
                                ),
                                "Não encontrado")
                        )</f>
        <v>147.16</v>
      </c>
      <c r="AA1232" s="72">
        <f t="shared" si="691"/>
        <v>111.223528</v>
      </c>
      <c r="AB1232" s="73"/>
      <c r="AC1232" s="73"/>
      <c r="AD1232" s="70" t="s">
        <v>39</v>
      </c>
      <c r="AE1232" s="74"/>
      <c r="AF1232" s="74"/>
    </row>
    <row r="1233" spans="1:33" x14ac:dyDescent="0.25">
      <c r="A1233" s="136" t="s">
        <v>403</v>
      </c>
      <c r="B1233" s="51" t="s">
        <v>38</v>
      </c>
      <c r="C1233" s="52" t="s">
        <v>39</v>
      </c>
      <c r="D1233" s="53" t="s">
        <v>40</v>
      </c>
      <c r="E1233" s="53" t="s">
        <v>404</v>
      </c>
      <c r="F1233" s="54" t="s">
        <v>83</v>
      </c>
      <c r="G1233" s="55"/>
      <c r="H1233" s="56"/>
      <c r="I1233" s="56">
        <f>SUM(I1234:I1240)</f>
        <v>262.27284000000003</v>
      </c>
      <c r="J1233" s="56"/>
      <c r="K1233" s="56">
        <f>SUM(K1234:K1240)</f>
        <v>49.187755683440002</v>
      </c>
      <c r="L1233" s="56"/>
      <c r="M1233" s="56">
        <f>SUM(M1234:M1240)</f>
        <v>43.603710343600007</v>
      </c>
      <c r="N1233" s="56"/>
      <c r="O1233" s="56">
        <f>SUM(O1234:O1240)</f>
        <v>3.1839339840000001E-2</v>
      </c>
      <c r="P1233" s="56"/>
      <c r="Q1233" s="56">
        <f>SUM(Q1234:Q1240)</f>
        <v>0</v>
      </c>
      <c r="R1233" s="56"/>
      <c r="S1233" s="56">
        <f>SUM(S1234:S1240)</f>
        <v>0</v>
      </c>
      <c r="T1233" s="56"/>
      <c r="U1233" s="56">
        <f>SUM(U1234:U1240)</f>
        <v>0</v>
      </c>
      <c r="V1233" s="56"/>
      <c r="W1233" s="56">
        <f>SUM(W1234:W1240)</f>
        <v>0</v>
      </c>
      <c r="X1233" s="56"/>
      <c r="Y1233" s="56">
        <f>SUM(Y1234:Y1240)</f>
        <v>5.5522060000000009</v>
      </c>
      <c r="Z1233" s="56"/>
      <c r="AA1233" s="56">
        <f>SUM(AA1234:AA1240)</f>
        <v>311.46059568344003</v>
      </c>
      <c r="AB1233" s="57" t="s">
        <v>39</v>
      </c>
      <c r="AC1233" s="57"/>
      <c r="AD1233" s="53" t="s">
        <v>39</v>
      </c>
      <c r="AE1233" s="58" t="s">
        <v>39</v>
      </c>
      <c r="AF1233" s="58" t="s">
        <v>339</v>
      </c>
      <c r="AG1233" t="str">
        <f>A1233&amp;B1233&amp;C1233</f>
        <v>92270SINAPI</v>
      </c>
    </row>
    <row r="1234" spans="1:33" x14ac:dyDescent="0.25">
      <c r="A1234" s="137" t="s">
        <v>109</v>
      </c>
      <c r="B1234" s="68" t="s">
        <v>38</v>
      </c>
      <c r="C1234" s="69" t="s">
        <v>86</v>
      </c>
      <c r="D1234" s="70" t="s">
        <v>40</v>
      </c>
      <c r="E1234" s="70" t="s">
        <v>110</v>
      </c>
      <c r="F1234" s="71" t="s">
        <v>111</v>
      </c>
      <c r="G1234" s="71">
        <v>0.224</v>
      </c>
      <c r="H1234" s="72">
        <f>IF(
                        C1234="INSUMO",
                                        IFERROR(
                                            IF(
                                                INDEX(
                                                    Insumos!C:C,
                                                    MATCH(
                                                        A1234&amp;B1234,
                                                        Insumos!I:I,
                                                        0)
                                                )="Material",
                                                INDEX(
                                                    Insumos!F:F,
                                                    MATCH(
                                                        A1234&amp;B1234,
                                                        Insumos!I:I,
                                                        0)
                                                ),
                                                0
                                            ),
                                            "Não encontrado"),
                                        IFERROR(
                                            INDEX(I:I,
                                                MATCH(
                                                    A1234&amp;B1234,AG:AG,
                                                    0)
                                            ),
                                            "Não encontrado")
                                    )</f>
        <v>0</v>
      </c>
      <c r="I1234" s="72">
        <f t="shared" ref="I1234:I1240" si="692">H1234*G1234/1</f>
        <v>0</v>
      </c>
      <c r="J1234" s="72">
        <f t="shared" ref="J1234:K1240" si="693">T1234 + N1234 + L1234 + X1234 + R1234 + P1234 + V1234</f>
        <v>40.621443828000004</v>
      </c>
      <c r="K1234" s="72">
        <f t="shared" si="693"/>
        <v>9.0992034174720011</v>
      </c>
      <c r="L1234" s="72">
        <f>IF(
                        C1234="INSUMO",
                                        IFERROR(
                                            IF(
                                                INDEX(
                                                    Insumos!C:C,
                                                    MATCH(
                                                        A1234&amp;B1234,
                                                        Insumos!I:I,
                                                        0)
                                                )="Mao_obra",
                                                INDEX(
                                                    Insumos!F:F,
                                                    MATCH(
                                                        A1234&amp;B1234,
                                                        Insumos!I:I,
                                                        0)
                                                ),
                                                0
                                            ),
                                            "Não encontrado"),
                                        IFERROR(
                                            INDEX(M:M,
                                                MATCH(
                                                    A1234&amp;B1234,AG:AG,
                                                    0)
                                            ),
                                            "Não encontrado")
                                    )</f>
        <v>36.769479000000004</v>
      </c>
      <c r="M1234" s="72">
        <f t="shared" ref="M1234:M1240" si="694">L1234*G1234/1</f>
        <v>8.2363632960000004</v>
      </c>
      <c r="N1234" s="72">
        <f>IF(
                        C1234="INSUMO",
                                        IFERROR(
                                            IF(
                                                INDEX(
                                                    Insumos!C:C,
                                                    MATCH(
                                                        A1234&amp;B1234,
                                                        Insumos!I:I,
                                                        0)
                                                )="Equipamento",
                                                INDEX(
                                                    Insumos!F:F,
                                                    MATCH(
                                                        A1234&amp;B1234,
                                                        Insumos!I:I,
                                                        0)
                                                ),
                                                0
                                            ),
                                            "Não encontrado"),
                                        IFERROR(
                                            INDEX(O:O,
                                                MATCH(
                                                    A1234&amp;B1234,AG:AG,
                                                    0)
                                            ),
                                            "Não encontrado")
                                    )</f>
        <v>0.10196482800000001</v>
      </c>
      <c r="O1234" s="72">
        <f t="shared" ref="O1234:O1240" si="695">N1234*G1234/1</f>
        <v>2.2840121472000003E-2</v>
      </c>
      <c r="P1234" s="72">
        <f>IF(
                        C1234="INSUMO",
                                        IFERROR(
                                            IF(
                                                INDEX(
                                                    Insumos!C:C,
                                                    MATCH(
                                                        A1234&amp;B1234,
                                                        Insumos!I:I,
                                                        0)
                                                )="Transporte",
                                                INDEX(
                                                    Insumos!F:F,
                                                    MATCH(
                                                        A1234&amp;B1234,
                                                        Insumos!I:I,
                                                        0)
                                                ),
                                                0
                                            ),
                                            "Não encontrado"),
                                        IFERROR(
                                            INDEX(Q:Q,
                                                MATCH(
                                                    A1234&amp;B1234,AG:AG,
                                                    0)
                                            ),
                                            "Não encontrado")
                                    )</f>
        <v>0</v>
      </c>
      <c r="Q1234" s="72">
        <f t="shared" ref="Q1234:Q1240" si="696">P1234*G1234/1</f>
        <v>0</v>
      </c>
      <c r="R1234" s="72">
        <f>IF(
                        C1234="INSUMO",
                                        IFERROR(
                                            IF(
                                                INDEX(
                                                    Insumos!C:C,
                                                    MATCH(
                                                        A1234&amp;B1234,
                                                        Insumos!I:I,
                                                        0)
                                                )="Terceirizados",
                                                INDEX(
                                                    Insumos!F:F,
                                                    MATCH(
                                                        A1234&amp;B1234,
                                                        Insumos!I:I,
                                                        0)
                                                ),
                                                0
                                            ),
                                            "Não encontrado"),
                                        IFERROR(
                                            INDEX(S:S,
                                                MATCH(
                                                    A1234&amp;B1234,AG:AG,
                                                    0)
                                            ),
                                            "Não encontrado")
                                    )</f>
        <v>0</v>
      </c>
      <c r="S1234" s="72">
        <f t="shared" ref="S1234:S1240" si="697">R1234*G1234/1</f>
        <v>0</v>
      </c>
      <c r="T1234" s="72">
        <f>IF(
                        C1234="INSUMO",
                                        IFERROR(
                                            IF(
                                                INDEX(
                                                    Insumos!C:C,
                                                    MATCH(
                                                        A1234&amp;B1234,
                                                        Insumos!I:I,
                                                        0)
                                                )="Comissionamento",
                                                INDEX(
                                                    Insumos!F:F,
                                                    MATCH(
                                                        A1234&amp;B1234,
                                                        Insumos!I:I,
                                                        0)
                                                ),
                                                0
                                            ),
                                            "Não encontrado"),
                                        IFERROR(
                                            INDEX(U:U,
                                                MATCH(
                                                    A1234&amp;B1234,AG:AG,
                                                    0)
                                            ),
                                            "Não encontrado")
                                    )</f>
        <v>0</v>
      </c>
      <c r="U1234" s="72">
        <f t="shared" ref="U1234:U1240" si="698">T1234*G1234/1</f>
        <v>0</v>
      </c>
      <c r="V1234" s="72">
        <f>IF(
                        C1234="INSUMO",
                                        IFERROR(
                                            IF(
                                                INDEX(
                                                    Insumos!C:C,
                                                    MATCH(
                                                        A1234&amp;B1234,
                                                        Insumos!I:I,
                                                        0)
                                                )="Verba",
                                                INDEX(
                                                    Insumos!F:F,
                                                    MATCH(
                                                        A1234&amp;B1234,
                                                        Insumos!I:I,
                                                        0)
                                                ),
                                                0
                                            ),
                                            "Não encontrado"),
                                        IFERROR(
                                            INDEX(W:W,
                                                MATCH(
                                                    A1234&amp;B1234,AG:AG,
                                                    0)
                                            ),
                                            "Não encontrado")
                                    )</f>
        <v>0</v>
      </c>
      <c r="W1234" s="72">
        <f t="shared" ref="W1234:W1240" si="699">V1234*G1234/1</f>
        <v>0</v>
      </c>
      <c r="X1234" s="72">
        <f>IF(
                        C1234="INSUMO",
                                        IFERROR(
                                            IF(
                                                INDEX(
                                                    Insumos!C:C,
                                                    MATCH(
                                                        A1234&amp;B1234,
                                                        Insumos!I:I,
                                                        0)
                                                )="Outro",
                                                INDEX(
                                                    Insumos!F:F,
                                                    MATCH(
                                                        A1234&amp;B1234,
                                                        Insumos!I:I,
                                                        0)
                                                ),
                                                0
                                            ),
                                            "Não encontrado"),
                                        IFERROR(
                                            INDEX(Y:Y,
                                                MATCH(
                                                    A1234&amp;B1234,AG:AG,
                                                    0)
                                            ),
                                            "Não encontrado")
                                    )</f>
        <v>3.7499999999999996</v>
      </c>
      <c r="Y1234" s="72">
        <f t="shared" ref="Y1234:Y1240" si="700">X1234*G1234/1</f>
        <v>0.84</v>
      </c>
      <c r="Z1234" s="72">
        <f>IF(
                            C1234="INSUMO",
                            IFERROR(
                                INDEX(
                                    Insumos!F:F,
                                    MATCH(
                                        A1234&amp;B1234,
                                        Insumos!I:I,
                                        0)
                                ),
                                "Não encontrado"),
                            IFERROR(
                                INDEX(AA:AA,
                                    MATCH(
                                        A1234&amp;B1234,AG:AG,
                                        0)
                                ),
                                "Não encontrado")
                        )</f>
        <v>40.621443828000004</v>
      </c>
      <c r="AA1234" s="72">
        <f t="shared" ref="AA1234:AA1240" si="701">G1234*Z1234</f>
        <v>9.0992034174720011</v>
      </c>
      <c r="AB1234" s="73"/>
      <c r="AC1234" s="73"/>
      <c r="AD1234" s="70" t="s">
        <v>39</v>
      </c>
      <c r="AE1234" s="74"/>
      <c r="AF1234" s="74"/>
    </row>
    <row r="1235" spans="1:33" x14ac:dyDescent="0.25">
      <c r="A1235" s="138" t="s">
        <v>112</v>
      </c>
      <c r="B1235" s="60" t="s">
        <v>38</v>
      </c>
      <c r="C1235" s="61" t="s">
        <v>86</v>
      </c>
      <c r="D1235" s="62" t="s">
        <v>40</v>
      </c>
      <c r="E1235" s="62" t="s">
        <v>113</v>
      </c>
      <c r="F1235" s="63" t="s">
        <v>114</v>
      </c>
      <c r="G1235" s="63">
        <v>5.6000000000000001E-2</v>
      </c>
      <c r="H1235" s="64">
        <f>IF(
                        C1235="INSUMO",
                                        IFERROR(
                                            IF(
                                                INDEX(
                                                    Insumos!C:C,
                                                    MATCH(
                                                        A1235&amp;B1235,
                                                        Insumos!I:I,
                                                        0)
                                                )="Material",
                                                INDEX(
                                                    Insumos!F:F,
                                                    MATCH(
                                                        A1235&amp;B1235,
                                                        Insumos!I:I,
                                                        0)
                                                ),
                                                0
                                            ),
                                            "Não encontrado"),
                                        IFERROR(
                                            INDEX(I:I,
                                                MATCH(
                                                    A1235&amp;B1235,AG:AG,
                                                    0)
                                            ),
                                            "Não encontrado")
                                    )</f>
        <v>0</v>
      </c>
      <c r="I1235" s="64">
        <f t="shared" si="692"/>
        <v>0</v>
      </c>
      <c r="J1235" s="64">
        <f t="shared" si="693"/>
        <v>41.836179328</v>
      </c>
      <c r="K1235" s="64">
        <f t="shared" si="693"/>
        <v>2.3428260423679999</v>
      </c>
      <c r="L1235" s="64">
        <f>IF(
                        C1235="INSUMO",
                                        IFERROR(
                                            IF(
                                                INDEX(
                                                    Insumos!C:C,
                                                    MATCH(
                                                        A1235&amp;B1235,
                                                        Insumos!I:I,
                                                        0)
                                                )="Mao_obra",
                                                INDEX(
                                                    Insumos!F:F,
                                                    MATCH(
                                                        A1235&amp;B1235,
                                                        Insumos!I:I,
                                                        0)
                                                ),
                                                0
                                            ),
                                            "Não encontrado"),
                                        IFERROR(
                                            INDEX(M:M,
                                                MATCH(
                                                    A1235&amp;B1235,AG:AG,
                                                    0)
                                            ),
                                            "Não encontrado")
                                    )</f>
        <v>36.769479000000004</v>
      </c>
      <c r="M1235" s="64">
        <f t="shared" si="694"/>
        <v>2.0590908240000001</v>
      </c>
      <c r="N1235" s="64">
        <f>IF(
                        C1235="INSUMO",
                                        IFERROR(
                                            IF(
                                                INDEX(
                                                    Insumos!C:C,
                                                    MATCH(
                                                        A1235&amp;B1235,
                                                        Insumos!I:I,
                                                        0)
                                                )="Equipamento",
                                                INDEX(
                                                    Insumos!F:F,
                                                    MATCH(
                                                        A1235&amp;B1235,
                                                        Insumos!I:I,
                                                        0)
                                                ),
                                                0
                                            ),
                                            "Não encontrado"),
                                        IFERROR(
                                            INDEX(O:O,
                                                MATCH(
                                                    A1235&amp;B1235,AG:AG,
                                                    0)
                                            ),
                                            "Não encontrado")
                                    )</f>
        <v>0.160700328</v>
      </c>
      <c r="O1235" s="64">
        <f t="shared" si="695"/>
        <v>8.9992183680000001E-3</v>
      </c>
      <c r="P1235" s="64">
        <f>IF(
                        C1235="INSUMO",
                                        IFERROR(
                                            IF(
                                                INDEX(
                                                    Insumos!C:C,
                                                    MATCH(
                                                        A1235&amp;B1235,
                                                        Insumos!I:I,
                                                        0)
                                                )="Transporte",
                                                INDEX(
                                                    Insumos!F:F,
                                                    MATCH(
                                                        A1235&amp;B1235,
                                                        Insumos!I:I,
                                                        0)
                                                ),
                                                0
                                            ),
                                            "Não encontrado"),
                                        IFERROR(
                                            INDEX(Q:Q,
                                                MATCH(
                                                    A1235&amp;B1235,AG:AG,
                                                    0)
                                            ),
                                            "Não encontrado")
                                    )</f>
        <v>0</v>
      </c>
      <c r="Q1235" s="64">
        <f t="shared" si="696"/>
        <v>0</v>
      </c>
      <c r="R1235" s="64">
        <f>IF(
                        C1235="INSUMO",
                                        IFERROR(
                                            IF(
                                                INDEX(
                                                    Insumos!C:C,
                                                    MATCH(
                                                        A1235&amp;B1235,
                                                        Insumos!I:I,
                                                        0)
                                                )="Terceirizados",
                                                INDEX(
                                                    Insumos!F:F,
                                                    MATCH(
                                                        A1235&amp;B1235,
                                                        Insumos!I:I,
                                                        0)
                                                ),
                                                0
                                            ),
                                            "Não encontrado"),
                                        IFERROR(
                                            INDEX(S:S,
                                                MATCH(
                                                    A1235&amp;B1235,AG:AG,
                                                    0)
                                            ),
                                            "Não encontrado")
                                    )</f>
        <v>0</v>
      </c>
      <c r="S1235" s="64">
        <f t="shared" si="697"/>
        <v>0</v>
      </c>
      <c r="T1235" s="64">
        <f>IF(
                        C1235="INSUMO",
                                        IFERROR(
                                            IF(
                                                INDEX(
                                                    Insumos!C:C,
                                                    MATCH(
                                                        A1235&amp;B1235,
                                                        Insumos!I:I,
                                                        0)
                                                )="Comissionamento",
                                                INDEX(
                                                    Insumos!F:F,
                                                    MATCH(
                                                        A1235&amp;B1235,
                                                        Insumos!I:I,
                                                        0)
                                                ),
                                                0
                                            ),
                                            "Não encontrado"),
                                        IFERROR(
                                            INDEX(U:U,
                                                MATCH(
                                                    A1235&amp;B1235,AG:AG,
                                                    0)
                                            ),
                                            "Não encontrado")
                                    )</f>
        <v>0</v>
      </c>
      <c r="U1235" s="64">
        <f t="shared" si="698"/>
        <v>0</v>
      </c>
      <c r="V1235" s="64">
        <f>IF(
                        C1235="INSUMO",
                                        IFERROR(
                                            IF(
                                                INDEX(
                                                    Insumos!C:C,
                                                    MATCH(
                                                        A1235&amp;B1235,
                                                        Insumos!I:I,
                                                        0)
                                                )="Verba",
                                                INDEX(
                                                    Insumos!F:F,
                                                    MATCH(
                                                        A1235&amp;B1235,
                                                        Insumos!I:I,
                                                        0)
                                                ),
                                                0
                                            ),
                                            "Não encontrado"),
                                        IFERROR(
                                            INDEX(W:W,
                                                MATCH(
                                                    A1235&amp;B1235,AG:AG,
                                                    0)
                                            ),
                                            "Não encontrado")
                                    )</f>
        <v>0</v>
      </c>
      <c r="W1235" s="64">
        <f t="shared" si="699"/>
        <v>0</v>
      </c>
      <c r="X1235" s="64">
        <f>IF(
                        C1235="INSUMO",
                                        IFERROR(
                                            IF(
                                                INDEX(
                                                    Insumos!C:C,
                                                    MATCH(
                                                        A1235&amp;B1235,
                                                        Insumos!I:I,
                                                        0)
                                                )="Outro",
                                                INDEX(
                                                    Insumos!F:F,
                                                    MATCH(
                                                        A1235&amp;B1235,
                                                        Insumos!I:I,
                                                        0)
                                                ),
                                                0
                                            ),
                                            "Não encontrado"),
                                        IFERROR(
                                            INDEX(Y:Y,
                                                MATCH(
                                                    A1235&amp;B1235,AG:AG,
                                                    0)
                                            ),
                                            "Não encontrado")
                                    )</f>
        <v>4.9059999999999997</v>
      </c>
      <c r="Y1235" s="64">
        <f t="shared" si="700"/>
        <v>0.27473599999999998</v>
      </c>
      <c r="Z1235" s="64">
        <f>IF(
                            C1235="INSUMO",
                            IFERROR(
                                INDEX(
                                    Insumos!F:F,
                                    MATCH(
                                        A1235&amp;B1235,
                                        Insumos!I:I,
                                        0)
                                ),
                                "Não encontrado"),
                            IFERROR(
                                INDEX(AA:AA,
                                    MATCH(
                                        A1235&amp;B1235,AG:AG,
                                        0)
                                ),
                                "Não encontrado")
                        )</f>
        <v>41.836179328000007</v>
      </c>
      <c r="AA1235" s="64">
        <f t="shared" si="701"/>
        <v>2.3428260423680003</v>
      </c>
      <c r="AB1235" s="65"/>
      <c r="AC1235" s="65"/>
      <c r="AD1235" s="62" t="s">
        <v>39</v>
      </c>
      <c r="AE1235" s="66"/>
      <c r="AF1235" s="66"/>
    </row>
    <row r="1236" spans="1:33" x14ac:dyDescent="0.25">
      <c r="A1236" s="137" t="s">
        <v>91</v>
      </c>
      <c r="B1236" s="68" t="s">
        <v>38</v>
      </c>
      <c r="C1236" s="69" t="s">
        <v>86</v>
      </c>
      <c r="D1236" s="70" t="s">
        <v>40</v>
      </c>
      <c r="E1236" s="70" t="s">
        <v>92</v>
      </c>
      <c r="F1236" s="71" t="s">
        <v>90</v>
      </c>
      <c r="G1236" s="71">
        <v>0.79200000000000004</v>
      </c>
      <c r="H1236" s="72">
        <f>IF(
                        C1236="INSUMO",
                                        IFERROR(
                                            IF(
                                                INDEX(
                                                    Insumos!C:C,
                                                    MATCH(
                                                        A1236&amp;B1236,
                                                        Insumos!I:I,
                                                        0)
                                                )="Material",
                                                INDEX(
                                                    Insumos!F:F,
                                                    MATCH(
                                                        A1236&amp;B1236,
                                                        Insumos!I:I,
                                                        0)
                                                ),
                                                0
                                            ),
                                            "Não encontrado"),
                                        IFERROR(
                                            INDEX(I:I,
                                                MATCH(
                                                    A1236&amp;B1236,AG:AG,
                                                    0)
                                            ),
                                            "Não encontrado")
                                    )</f>
        <v>0</v>
      </c>
      <c r="I1236" s="72">
        <f t="shared" si="692"/>
        <v>0</v>
      </c>
      <c r="J1236" s="72">
        <f t="shared" si="693"/>
        <v>40.944978400000004</v>
      </c>
      <c r="K1236" s="72">
        <f t="shared" si="693"/>
        <v>32.4284228928</v>
      </c>
      <c r="L1236" s="72">
        <f>IF(
                        C1236="INSUMO",
                                        IFERROR(
                                            IF(
                                                INDEX(
                                                    Insumos!C:C,
                                                    MATCH(
                                                        A1236&amp;B1236,
                                                        Insumos!I:I,
                                                        0)
                                                )="Mao_obra",
                                                INDEX(
                                                    Insumos!F:F,
                                                    MATCH(
                                                        A1236&amp;B1236,
                                                        Insumos!I:I,
                                                        0)
                                                ),
                                                0
                                            ),
                                            "Não encontrado"),
                                        IFERROR(
                                            INDEX(M:M,
                                                MATCH(
                                                    A1236&amp;B1236,AG:AG,
                                                    0)
                                            ),
                                            "Não encontrado")
                                    )</f>
        <v>36.374978400000003</v>
      </c>
      <c r="M1236" s="72">
        <f t="shared" si="694"/>
        <v>28.808982892800003</v>
      </c>
      <c r="N1236" s="72">
        <f>IF(
                        C1236="INSUMO",
                                        IFERROR(
                                            IF(
                                                INDEX(
                                                    Insumos!C:C,
                                                    MATCH(
                                                        A1236&amp;B1236,
                                                        Insumos!I:I,
                                                        0)
                                                )="Equipamento",
                                                INDEX(
                                                    Insumos!F:F,
                                                    MATCH(
                                                        A1236&amp;B1236,
                                                        Insumos!I:I,
                                                        0)
                                                ),
                                                0
                                            ),
                                            "Não encontrado"),
                                        IFERROR(
                                            INDEX(O:O,
                                                MATCH(
                                                    A1236&amp;B1236,AG:AG,
                                                    0)
                                            ),
                                            "Não encontrado")
                                    )</f>
        <v>0</v>
      </c>
      <c r="O1236" s="72">
        <f t="shared" si="695"/>
        <v>0</v>
      </c>
      <c r="P1236" s="72">
        <f>IF(
                        C1236="INSUMO",
                                        IFERROR(
                                            IF(
                                                INDEX(
                                                    Insumos!C:C,
                                                    MATCH(
                                                        A1236&amp;B1236,
                                                        Insumos!I:I,
                                                        0)
                                                )="Transporte",
                                                INDEX(
                                                    Insumos!F:F,
                                                    MATCH(
                                                        A1236&amp;B1236,
                                                        Insumos!I:I,
                                                        0)
                                                ),
                                                0
                                            ),
                                            "Não encontrado"),
                                        IFERROR(
                                            INDEX(Q:Q,
                                                MATCH(
                                                    A1236&amp;B1236,AG:AG,
                                                    0)
                                            ),
                                            "Não encontrado")
                                    )</f>
        <v>0</v>
      </c>
      <c r="Q1236" s="72">
        <f t="shared" si="696"/>
        <v>0</v>
      </c>
      <c r="R1236" s="72">
        <f>IF(
                        C1236="INSUMO",
                                        IFERROR(
                                            IF(
                                                INDEX(
                                                    Insumos!C:C,
                                                    MATCH(
                                                        A1236&amp;B1236,
                                                        Insumos!I:I,
                                                        0)
                                                )="Terceirizados",
                                                INDEX(
                                                    Insumos!F:F,
                                                    MATCH(
                                                        A1236&amp;B1236,
                                                        Insumos!I:I,
                                                        0)
                                                ),
                                                0
                                            ),
                                            "Não encontrado"),
                                        IFERROR(
                                            INDEX(S:S,
                                                MATCH(
                                                    A1236&amp;B1236,AG:AG,
                                                    0)
                                            ),
                                            "Não encontrado")
                                    )</f>
        <v>0</v>
      </c>
      <c r="S1236" s="72">
        <f t="shared" si="697"/>
        <v>0</v>
      </c>
      <c r="T1236" s="72">
        <f>IF(
                        C1236="INSUMO",
                                        IFERROR(
                                            IF(
                                                INDEX(
                                                    Insumos!C:C,
                                                    MATCH(
                                                        A1236&amp;B1236,
                                                        Insumos!I:I,
                                                        0)
                                                )="Comissionamento",
                                                INDEX(
                                                    Insumos!F:F,
                                                    MATCH(
                                                        A1236&amp;B1236,
                                                        Insumos!I:I,
                                                        0)
                                                ),
                                                0
                                            ),
                                            "Não encontrado"),
                                        IFERROR(
                                            INDEX(U:U,
                                                MATCH(
                                                    A1236&amp;B1236,AG:AG,
                                                    0)
                                            ),
                                            "Não encontrado")
                                    )</f>
        <v>0</v>
      </c>
      <c r="U1236" s="72">
        <f t="shared" si="698"/>
        <v>0</v>
      </c>
      <c r="V1236" s="72">
        <f>IF(
                        C1236="INSUMO",
                                        IFERROR(
                                            IF(
                                                INDEX(
                                                    Insumos!C:C,
                                                    MATCH(
                                                        A1236&amp;B1236,
                                                        Insumos!I:I,
                                                        0)
                                                )="Verba",
                                                INDEX(
                                                    Insumos!F:F,
                                                    MATCH(
                                                        A1236&amp;B1236,
                                                        Insumos!I:I,
                                                        0)
                                                ),
                                                0
                                            ),
                                            "Não encontrado"),
                                        IFERROR(
                                            INDEX(W:W,
                                                MATCH(
                                                    A1236&amp;B1236,AG:AG,
                                                    0)
                                            ),
                                            "Não encontrado")
                                    )</f>
        <v>0</v>
      </c>
      <c r="W1236" s="72">
        <f t="shared" si="699"/>
        <v>0</v>
      </c>
      <c r="X1236" s="72">
        <f>IF(
                        C1236="INSUMO",
                                        IFERROR(
                                            IF(
                                                INDEX(
                                                    Insumos!C:C,
                                                    MATCH(
                                                        A1236&amp;B1236,
                                                        Insumos!I:I,
                                                        0)
                                                )="Outro",
                                                INDEX(
                                                    Insumos!F:F,
                                                    MATCH(
                                                        A1236&amp;B1236,
                                                        Insumos!I:I,
                                                        0)
                                                ),
                                                0
                                            ),
                                            "Não encontrado"),
                                        IFERROR(
                                            INDEX(Y:Y,
                                                MATCH(
                                                    A1236&amp;B1236,AG:AG,
                                                    0)
                                            ),
                                            "Não encontrado")
                                    )</f>
        <v>4.57</v>
      </c>
      <c r="Y1236" s="72">
        <f t="shared" si="700"/>
        <v>3.6194400000000004</v>
      </c>
      <c r="Z1236" s="72">
        <f>IF(
                            C1236="INSUMO",
                            IFERROR(
                                INDEX(
                                    Insumos!F:F,
                                    MATCH(
                                        A1236&amp;B1236,
                                        Insumos!I:I,
                                        0)
                                ),
                                "Não encontrado"),
                            IFERROR(
                                INDEX(AA:AA,
                                    MATCH(
                                        A1236&amp;B1236,AG:AG,
                                        0)
                                ),
                                "Não encontrado")
                        )</f>
        <v>40.944978399999997</v>
      </c>
      <c r="AA1236" s="72">
        <f t="shared" si="701"/>
        <v>32.4284228928</v>
      </c>
      <c r="AB1236" s="73"/>
      <c r="AC1236" s="73"/>
      <c r="AD1236" s="70" t="s">
        <v>39</v>
      </c>
      <c r="AE1236" s="74"/>
      <c r="AF1236" s="74"/>
    </row>
    <row r="1237" spans="1:33" x14ac:dyDescent="0.25">
      <c r="A1237" s="138" t="s">
        <v>115</v>
      </c>
      <c r="B1237" s="60" t="s">
        <v>38</v>
      </c>
      <c r="C1237" s="61" t="s">
        <v>86</v>
      </c>
      <c r="D1237" s="62" t="s">
        <v>40</v>
      </c>
      <c r="E1237" s="62" t="s">
        <v>116</v>
      </c>
      <c r="F1237" s="63" t="s">
        <v>90</v>
      </c>
      <c r="G1237" s="63">
        <v>0.17899999999999999</v>
      </c>
      <c r="H1237" s="64">
        <f>IF(
                        C1237="INSUMO",
                                        IFERROR(
                                            IF(
                                                INDEX(
                                                    Insumos!C:C,
                                                    MATCH(
                                                        A1237&amp;B1237,
                                                        Insumos!I:I,
                                                        0)
                                                )="Material",
                                                INDEX(
                                                    Insumos!F:F,
                                                    MATCH(
                                                        A1237&amp;B1237,
                                                        Insumos!I:I,
                                                        0)
                                                ),
                                                0
                                            ),
                                            "Não encontrado"),
                                        IFERROR(
                                            INDEX(I:I,
                                                MATCH(
                                                    A1237&amp;B1237,AG:AG,
                                                    0)
                                            ),
                                            "Não encontrado")
                                    )</f>
        <v>0</v>
      </c>
      <c r="I1237" s="64">
        <f t="shared" si="692"/>
        <v>0</v>
      </c>
      <c r="J1237" s="64">
        <f t="shared" si="693"/>
        <v>29.705605200000001</v>
      </c>
      <c r="K1237" s="64">
        <f t="shared" si="693"/>
        <v>5.3173033307999997</v>
      </c>
      <c r="L1237" s="64">
        <f>IF(
                        C1237="INSUMO",
                                        IFERROR(
                                            IF(
                                                INDEX(
                                                    Insumos!C:C,
                                                    MATCH(
                                                        A1237&amp;B1237,
                                                        Insumos!I:I,
                                                        0)
                                                )="Mao_obra",
                                                INDEX(
                                                    Insumos!F:F,
                                                    MATCH(
                                                        A1237&amp;B1237,
                                                        Insumos!I:I,
                                                        0)
                                                ),
                                                0
                                            ),
                                            "Não encontrado"),
                                        IFERROR(
                                            INDEX(M:M,
                                                MATCH(
                                                    A1237&amp;B1237,AG:AG,
                                                    0)
                                            ),
                                            "Não encontrado")
                                    )</f>
        <v>25.135605200000001</v>
      </c>
      <c r="M1237" s="64">
        <f t="shared" si="694"/>
        <v>4.4992733307999995</v>
      </c>
      <c r="N1237" s="64">
        <f>IF(
                        C1237="INSUMO",
                                        IFERROR(
                                            IF(
                                                INDEX(
                                                    Insumos!C:C,
                                                    MATCH(
                                                        A1237&amp;B1237,
                                                        Insumos!I:I,
                                                        0)
                                                )="Equipamento",
                                                INDEX(
                                                    Insumos!F:F,
                                                    MATCH(
                                                        A1237&amp;B1237,
                                                        Insumos!I:I,
                                                        0)
                                                ),
                                                0
                                            ),
                                            "Não encontrado"),
                                        IFERROR(
                                            INDEX(O:O,
                                                MATCH(
                                                    A1237&amp;B1237,AG:AG,
                                                    0)
                                            ),
                                            "Não encontrado")
                                    )</f>
        <v>0</v>
      </c>
      <c r="O1237" s="64">
        <f t="shared" si="695"/>
        <v>0</v>
      </c>
      <c r="P1237" s="64">
        <f>IF(
                        C1237="INSUMO",
                                        IFERROR(
                                            IF(
                                                INDEX(
                                                    Insumos!C:C,
                                                    MATCH(
                                                        A1237&amp;B1237,
                                                        Insumos!I:I,
                                                        0)
                                                )="Transporte",
                                                INDEX(
                                                    Insumos!F:F,
                                                    MATCH(
                                                        A1237&amp;B1237,
                                                        Insumos!I:I,
                                                        0)
                                                ),
                                                0
                                            ),
                                            "Não encontrado"),
                                        IFERROR(
                                            INDEX(Q:Q,
                                                MATCH(
                                                    A1237&amp;B1237,AG:AG,
                                                    0)
                                            ),
                                            "Não encontrado")
                                    )</f>
        <v>0</v>
      </c>
      <c r="Q1237" s="64">
        <f t="shared" si="696"/>
        <v>0</v>
      </c>
      <c r="R1237" s="64">
        <f>IF(
                        C1237="INSUMO",
                                        IFERROR(
                                            IF(
                                                INDEX(
                                                    Insumos!C:C,
                                                    MATCH(
                                                        A1237&amp;B1237,
                                                        Insumos!I:I,
                                                        0)
                                                )="Terceirizados",
                                                INDEX(
                                                    Insumos!F:F,
                                                    MATCH(
                                                        A1237&amp;B1237,
                                                        Insumos!I:I,
                                                        0)
                                                ),
                                                0
                                            ),
                                            "Não encontrado"),
                                        IFERROR(
                                            INDEX(S:S,
                                                MATCH(
                                                    A1237&amp;B1237,AG:AG,
                                                    0)
                                            ),
                                            "Não encontrado")
                                    )</f>
        <v>0</v>
      </c>
      <c r="S1237" s="64">
        <f t="shared" si="697"/>
        <v>0</v>
      </c>
      <c r="T1237" s="64">
        <f>IF(
                        C1237="INSUMO",
                                        IFERROR(
                                            IF(
                                                INDEX(
                                                    Insumos!C:C,
                                                    MATCH(
                                                        A1237&amp;B1237,
                                                        Insumos!I:I,
                                                        0)
                                                )="Comissionamento",
                                                INDEX(
                                                    Insumos!F:F,
                                                    MATCH(
                                                        A1237&amp;B1237,
                                                        Insumos!I:I,
                                                        0)
                                                ),
                                                0
                                            ),
                                            "Não encontrado"),
                                        IFERROR(
                                            INDEX(U:U,
                                                MATCH(
                                                    A1237&amp;B1237,AG:AG,
                                                    0)
                                            ),
                                            "Não encontrado")
                                    )</f>
        <v>0</v>
      </c>
      <c r="U1237" s="64">
        <f t="shared" si="698"/>
        <v>0</v>
      </c>
      <c r="V1237" s="64">
        <f>IF(
                        C1237="INSUMO",
                                        IFERROR(
                                            IF(
                                                INDEX(
                                                    Insumos!C:C,
                                                    MATCH(
                                                        A1237&amp;B1237,
                                                        Insumos!I:I,
                                                        0)
                                                )="Verba",
                                                INDEX(
                                                    Insumos!F:F,
                                                    MATCH(
                                                        A1237&amp;B1237,
                                                        Insumos!I:I,
                                                        0)
                                                ),
                                                0
                                            ),
                                            "Não encontrado"),
                                        IFERROR(
                                            INDEX(W:W,
                                                MATCH(
                                                    A1237&amp;B1237,AG:AG,
                                                    0)
                                            ),
                                            "Não encontrado")
                                    )</f>
        <v>0</v>
      </c>
      <c r="W1237" s="64">
        <f t="shared" si="699"/>
        <v>0</v>
      </c>
      <c r="X1237" s="64">
        <f>IF(
                        C1237="INSUMO",
                                        IFERROR(
                                            IF(
                                                INDEX(
                                                    Insumos!C:C,
                                                    MATCH(
                                                        A1237&amp;B1237,
                                                        Insumos!I:I,
                                                        0)
                                                )="Outro",
                                                INDEX(
                                                    Insumos!F:F,
                                                    MATCH(
                                                        A1237&amp;B1237,
                                                        Insumos!I:I,
                                                        0)
                                                ),
                                                0
                                            ),
                                            "Não encontrado"),
                                        IFERROR(
                                            INDEX(Y:Y,
                                                MATCH(
                                                    A1237&amp;B1237,AG:AG,
                                                    0)
                                            ),
                                            "Não encontrado")
                                    )</f>
        <v>4.57</v>
      </c>
      <c r="Y1237" s="64">
        <f t="shared" si="700"/>
        <v>0.81803000000000003</v>
      </c>
      <c r="Z1237" s="64">
        <f>IF(
                            C1237="INSUMO",
                            IFERROR(
                                INDEX(
                                    Insumos!F:F,
                                    MATCH(
                                        A1237&amp;B1237,
                                        Insumos!I:I,
                                        0)
                                ),
                                "Não encontrado"),
                            IFERROR(
                                INDEX(AA:AA,
                                    MATCH(
                                        A1237&amp;B1237,AG:AG,
                                        0)
                                ),
                                "Não encontrado")
                        )</f>
        <v>29.705605200000001</v>
      </c>
      <c r="AA1237" s="64">
        <f t="shared" si="701"/>
        <v>5.3173033307999997</v>
      </c>
      <c r="AB1237" s="65"/>
      <c r="AC1237" s="65"/>
      <c r="AD1237" s="62" t="s">
        <v>39</v>
      </c>
      <c r="AE1237" s="66"/>
      <c r="AF1237" s="66"/>
    </row>
    <row r="1238" spans="1:33" x14ac:dyDescent="0.25">
      <c r="A1238" s="137" t="s">
        <v>1064</v>
      </c>
      <c r="B1238" s="68" t="s">
        <v>38</v>
      </c>
      <c r="C1238" s="69" t="s">
        <v>45</v>
      </c>
      <c r="D1238" s="70" t="s">
        <v>40</v>
      </c>
      <c r="E1238" s="70" t="s">
        <v>1065</v>
      </c>
      <c r="F1238" s="71" t="s">
        <v>102</v>
      </c>
      <c r="G1238" s="71">
        <v>4.4480000000000004</v>
      </c>
      <c r="H1238" s="72">
        <f>IF(
                        C1238="INSUMO",
                                        IFERROR(
                                            IF(
                                                INDEX(
                                                    Insumos!C:C,
                                                    MATCH(
                                                        A1238&amp;B1238,
                                                        Insumos!I:I,
                                                        0)
                                                )="Material",
                                                INDEX(
                                                    Insumos!F:F,
                                                    MATCH(
                                                        A1238&amp;B1238,
                                                        Insumos!I:I,
                                                        0)
                                                ),
                                                0
                                            ),
                                            "Não encontrado"),
                                        IFERROR(
                                            INDEX(I:I,
                                                MATCH(
                                                    A1238&amp;B1238,AG:AG,
                                                    0)
                                            ),
                                            "Não encontrado")
                                    )</f>
        <v>56.2</v>
      </c>
      <c r="I1238" s="72">
        <f t="shared" si="692"/>
        <v>249.97760000000002</v>
      </c>
      <c r="J1238" s="72">
        <f t="shared" si="693"/>
        <v>0</v>
      </c>
      <c r="K1238" s="72">
        <f t="shared" si="693"/>
        <v>0</v>
      </c>
      <c r="L1238" s="72">
        <f>IF(
                        C1238="INSUMO",
                                        IFERROR(
                                            IF(
                                                INDEX(
                                                    Insumos!C:C,
                                                    MATCH(
                                                        A1238&amp;B1238,
                                                        Insumos!I:I,
                                                        0)
                                                )="Mao_obra",
                                                INDEX(
                                                    Insumos!F:F,
                                                    MATCH(
                                                        A1238&amp;B1238,
                                                        Insumos!I:I,
                                                        0)
                                                ),
                                                0
                                            ),
                                            "Não encontrado"),
                                        IFERROR(
                                            INDEX(M:M,
                                                MATCH(
                                                    A1238&amp;B1238,AG:AG,
                                                    0)
                                            ),
                                            "Não encontrado")
                                    )</f>
        <v>0</v>
      </c>
      <c r="M1238" s="72">
        <f t="shared" si="694"/>
        <v>0</v>
      </c>
      <c r="N1238" s="72">
        <f>IF(
                        C1238="INSUMO",
                                        IFERROR(
                                            IF(
                                                INDEX(
                                                    Insumos!C:C,
                                                    MATCH(
                                                        A1238&amp;B1238,
                                                        Insumos!I:I,
                                                        0)
                                                )="Equipamento",
                                                INDEX(
                                                    Insumos!F:F,
                                                    MATCH(
                                                        A1238&amp;B1238,
                                                        Insumos!I:I,
                                                        0)
                                                ),
                                                0
                                            ),
                                            "Não encontrado"),
                                        IFERROR(
                                            INDEX(O:O,
                                                MATCH(
                                                    A1238&amp;B1238,AG:AG,
                                                    0)
                                            ),
                                            "Não encontrado")
                                    )</f>
        <v>0</v>
      </c>
      <c r="O1238" s="72">
        <f t="shared" si="695"/>
        <v>0</v>
      </c>
      <c r="P1238" s="72">
        <f>IF(
                        C1238="INSUMO",
                                        IFERROR(
                                            IF(
                                                INDEX(
                                                    Insumos!C:C,
                                                    MATCH(
                                                        A1238&amp;B1238,
                                                        Insumos!I:I,
                                                        0)
                                                )="Transporte",
                                                INDEX(
                                                    Insumos!F:F,
                                                    MATCH(
                                                        A1238&amp;B1238,
                                                        Insumos!I:I,
                                                        0)
                                                ),
                                                0
                                            ),
                                            "Não encontrado"),
                                        IFERROR(
                                            INDEX(Q:Q,
                                                MATCH(
                                                    A1238&amp;B1238,AG:AG,
                                                    0)
                                            ),
                                            "Não encontrado")
                                    )</f>
        <v>0</v>
      </c>
      <c r="Q1238" s="72">
        <f t="shared" si="696"/>
        <v>0</v>
      </c>
      <c r="R1238" s="72">
        <f>IF(
                        C1238="INSUMO",
                                        IFERROR(
                                            IF(
                                                INDEX(
                                                    Insumos!C:C,
                                                    MATCH(
                                                        A1238&amp;B1238,
                                                        Insumos!I:I,
                                                        0)
                                                )="Terceirizados",
                                                INDEX(
                                                    Insumos!F:F,
                                                    MATCH(
                                                        A1238&amp;B1238,
                                                        Insumos!I:I,
                                                        0)
                                                ),
                                                0
                                            ),
                                            "Não encontrado"),
                                        IFERROR(
                                            INDEX(S:S,
                                                MATCH(
                                                    A1238&amp;B1238,AG:AG,
                                                    0)
                                            ),
                                            "Não encontrado")
                                    )</f>
        <v>0</v>
      </c>
      <c r="S1238" s="72">
        <f t="shared" si="697"/>
        <v>0</v>
      </c>
      <c r="T1238" s="72">
        <f>IF(
                        C1238="INSUMO",
                                        IFERROR(
                                            IF(
                                                INDEX(
                                                    Insumos!C:C,
                                                    MATCH(
                                                        A1238&amp;B1238,
                                                        Insumos!I:I,
                                                        0)
                                                )="Comissionamento",
                                                INDEX(
                                                    Insumos!F:F,
                                                    MATCH(
                                                        A1238&amp;B1238,
                                                        Insumos!I:I,
                                                        0)
                                                ),
                                                0
                                            ),
                                            "Não encontrado"),
                                        IFERROR(
                                            INDEX(U:U,
                                                MATCH(
                                                    A1238&amp;B1238,AG:AG,
                                                    0)
                                            ),
                                            "Não encontrado")
                                    )</f>
        <v>0</v>
      </c>
      <c r="U1238" s="72">
        <f t="shared" si="698"/>
        <v>0</v>
      </c>
      <c r="V1238" s="72">
        <f>IF(
                        C1238="INSUMO",
                                        IFERROR(
                                            IF(
                                                INDEX(
                                                    Insumos!C:C,
                                                    MATCH(
                                                        A1238&amp;B1238,
                                                        Insumos!I:I,
                                                        0)
                                                )="Verba",
                                                INDEX(
                                                    Insumos!F:F,
                                                    MATCH(
                                                        A1238&amp;B1238,
                                                        Insumos!I:I,
                                                        0)
                                                ),
                                                0
                                            ),
                                            "Não encontrado"),
                                        IFERROR(
                                            INDEX(W:W,
                                                MATCH(
                                                    A1238&amp;B1238,AG:AG,
                                                    0)
                                            ),
                                            "Não encontrado")
                                    )</f>
        <v>0</v>
      </c>
      <c r="W1238" s="72">
        <f t="shared" si="699"/>
        <v>0</v>
      </c>
      <c r="X1238" s="72">
        <f>IF(
                        C1238="INSUMO",
                                        IFERROR(
                                            IF(
                                                INDEX(
                                                    Insumos!C:C,
                                                    MATCH(
                                                        A1238&amp;B1238,
                                                        Insumos!I:I,
                                                        0)
                                                )="Outro",
                                                INDEX(
                                                    Insumos!F:F,
                                                    MATCH(
                                                        A1238&amp;B1238,
                                                        Insumos!I:I,
                                                        0)
                                                ),
                                                0
                                            ),
                                            "Não encontrado"),
                                        IFERROR(
                                            INDEX(Y:Y,
                                                MATCH(
                                                    A1238&amp;B1238,AG:AG,
                                                    0)
                                            ),
                                            "Não encontrado")
                                    )</f>
        <v>0</v>
      </c>
      <c r="Y1238" s="72">
        <f t="shared" si="700"/>
        <v>0</v>
      </c>
      <c r="Z1238" s="72">
        <f>IF(
                            C1238="INSUMO",
                            IFERROR(
                                INDEX(
                                    Insumos!F:F,
                                    MATCH(
                                        A1238&amp;B1238,
                                        Insumos!I:I,
                                        0)
                                ),
                                "Não encontrado"),
                            IFERROR(
                                INDEX(AA:AA,
                                    MATCH(
                                        A1238&amp;B1238,AG:AG,
                                        0)
                                ),
                                "Não encontrado")
                        )</f>
        <v>56.2</v>
      </c>
      <c r="AA1238" s="72">
        <f t="shared" si="701"/>
        <v>249.97760000000002</v>
      </c>
      <c r="AB1238" s="73"/>
      <c r="AC1238" s="73"/>
      <c r="AD1238" s="70" t="s">
        <v>39</v>
      </c>
      <c r="AE1238" s="74"/>
      <c r="AF1238" s="74"/>
    </row>
    <row r="1239" spans="1:33" x14ac:dyDescent="0.25">
      <c r="A1239" s="138" t="s">
        <v>133</v>
      </c>
      <c r="B1239" s="60" t="s">
        <v>38</v>
      </c>
      <c r="C1239" s="61" t="s">
        <v>45</v>
      </c>
      <c r="D1239" s="62" t="s">
        <v>40</v>
      </c>
      <c r="E1239" s="62" t="s">
        <v>134</v>
      </c>
      <c r="F1239" s="63" t="s">
        <v>95</v>
      </c>
      <c r="G1239" s="63">
        <v>0.128</v>
      </c>
      <c r="H1239" s="64">
        <f>IF(
                        C1239="INSUMO",
                                        IFERROR(
                                            IF(
                                                INDEX(
                                                    Insumos!C:C,
                                                    MATCH(
                                                        A1239&amp;B1239,
                                                        Insumos!I:I,
                                                        0)
                                                )="Material",
                                                INDEX(
                                                    Insumos!F:F,
                                                    MATCH(
                                                        A1239&amp;B1239,
                                                        Insumos!I:I,
                                                        0)
                                                ),
                                                0
                                            ),
                                            "Não encontrado"),
                                        IFERROR(
                                            INDEX(I:I,
                                                MATCH(
                                                    A1239&amp;B1239,AG:AG,
                                                    0)
                                            ),
                                            "Não encontrado")
                                    )</f>
        <v>15.13</v>
      </c>
      <c r="I1239" s="64">
        <f t="shared" si="692"/>
        <v>1.9366400000000001</v>
      </c>
      <c r="J1239" s="64">
        <f t="shared" si="693"/>
        <v>0</v>
      </c>
      <c r="K1239" s="64">
        <f t="shared" si="693"/>
        <v>0</v>
      </c>
      <c r="L1239" s="64">
        <f>IF(
                        C1239="INSUMO",
                                        IFERROR(
                                            IF(
                                                INDEX(
                                                    Insumos!C:C,
                                                    MATCH(
                                                        A1239&amp;B1239,
                                                        Insumos!I:I,
                                                        0)
                                                )="Mao_obra",
                                                INDEX(
                                                    Insumos!F:F,
                                                    MATCH(
                                                        A1239&amp;B1239,
                                                        Insumos!I:I,
                                                        0)
                                                ),
                                                0
                                            ),
                                            "Não encontrado"),
                                        IFERROR(
                                            INDEX(M:M,
                                                MATCH(
                                                    A1239&amp;B1239,AG:AG,
                                                    0)
                                            ),
                                            "Não encontrado")
                                    )</f>
        <v>0</v>
      </c>
      <c r="M1239" s="64">
        <f t="shared" si="694"/>
        <v>0</v>
      </c>
      <c r="N1239" s="64">
        <f>IF(
                        C1239="INSUMO",
                                        IFERROR(
                                            IF(
                                                INDEX(
                                                    Insumos!C:C,
                                                    MATCH(
                                                        A1239&amp;B1239,
                                                        Insumos!I:I,
                                                        0)
                                                )="Equipamento",
                                                INDEX(
                                                    Insumos!F:F,
                                                    MATCH(
                                                        A1239&amp;B1239,
                                                        Insumos!I:I,
                                                        0)
                                                ),
                                                0
                                            ),
                                            "Não encontrado"),
                                        IFERROR(
                                            INDEX(O:O,
                                                MATCH(
                                                    A1239&amp;B1239,AG:AG,
                                                    0)
                                            ),
                                            "Não encontrado")
                                    )</f>
        <v>0</v>
      </c>
      <c r="O1239" s="64">
        <f t="shared" si="695"/>
        <v>0</v>
      </c>
      <c r="P1239" s="64">
        <f>IF(
                        C1239="INSUMO",
                                        IFERROR(
                                            IF(
                                                INDEX(
                                                    Insumos!C:C,
                                                    MATCH(
                                                        A1239&amp;B1239,
                                                        Insumos!I:I,
                                                        0)
                                                )="Transporte",
                                                INDEX(
                                                    Insumos!F:F,
                                                    MATCH(
                                                        A1239&amp;B1239,
                                                        Insumos!I:I,
                                                        0)
                                                ),
                                                0
                                            ),
                                            "Não encontrado"),
                                        IFERROR(
                                            INDEX(Q:Q,
                                                MATCH(
                                                    A1239&amp;B1239,AG:AG,
                                                    0)
                                            ),
                                            "Não encontrado")
                                    )</f>
        <v>0</v>
      </c>
      <c r="Q1239" s="64">
        <f t="shared" si="696"/>
        <v>0</v>
      </c>
      <c r="R1239" s="64">
        <f>IF(
                        C1239="INSUMO",
                                        IFERROR(
                                            IF(
                                                INDEX(
                                                    Insumos!C:C,
                                                    MATCH(
                                                        A1239&amp;B1239,
                                                        Insumos!I:I,
                                                        0)
                                                )="Terceirizados",
                                                INDEX(
                                                    Insumos!F:F,
                                                    MATCH(
                                                        A1239&amp;B1239,
                                                        Insumos!I:I,
                                                        0)
                                                ),
                                                0
                                            ),
                                            "Não encontrado"),
                                        IFERROR(
                                            INDEX(S:S,
                                                MATCH(
                                                    A1239&amp;B1239,AG:AG,
                                                    0)
                                            ),
                                            "Não encontrado")
                                    )</f>
        <v>0</v>
      </c>
      <c r="S1239" s="64">
        <f t="shared" si="697"/>
        <v>0</v>
      </c>
      <c r="T1239" s="64">
        <f>IF(
                        C1239="INSUMO",
                                        IFERROR(
                                            IF(
                                                INDEX(
                                                    Insumos!C:C,
                                                    MATCH(
                                                        A1239&amp;B1239,
                                                        Insumos!I:I,
                                                        0)
                                                )="Comissionamento",
                                                INDEX(
                                                    Insumos!F:F,
                                                    MATCH(
                                                        A1239&amp;B1239,
                                                        Insumos!I:I,
                                                        0)
                                                ),
                                                0
                                            ),
                                            "Não encontrado"),
                                        IFERROR(
                                            INDEX(U:U,
                                                MATCH(
                                                    A1239&amp;B1239,AG:AG,
                                                    0)
                                            ),
                                            "Não encontrado")
                                    )</f>
        <v>0</v>
      </c>
      <c r="U1239" s="64">
        <f t="shared" si="698"/>
        <v>0</v>
      </c>
      <c r="V1239" s="64">
        <f>IF(
                        C1239="INSUMO",
                                        IFERROR(
                                            IF(
                                                INDEX(
                                                    Insumos!C:C,
                                                    MATCH(
                                                        A1239&amp;B1239,
                                                        Insumos!I:I,
                                                        0)
                                                )="Verba",
                                                INDEX(
                                                    Insumos!F:F,
                                                    MATCH(
                                                        A1239&amp;B1239,
                                                        Insumos!I:I,
                                                        0)
                                                ),
                                                0
                                            ),
                                            "Não encontrado"),
                                        IFERROR(
                                            INDEX(W:W,
                                                MATCH(
                                                    A1239&amp;B1239,AG:AG,
                                                    0)
                                            ),
                                            "Não encontrado")
                                    )</f>
        <v>0</v>
      </c>
      <c r="W1239" s="64">
        <f t="shared" si="699"/>
        <v>0</v>
      </c>
      <c r="X1239" s="64">
        <f>IF(
                        C1239="INSUMO",
                                        IFERROR(
                                            IF(
                                                INDEX(
                                                    Insumos!C:C,
                                                    MATCH(
                                                        A1239&amp;B1239,
                                                        Insumos!I:I,
                                                        0)
                                                )="Outro",
                                                INDEX(
                                                    Insumos!F:F,
                                                    MATCH(
                                                        A1239&amp;B1239,
                                                        Insumos!I:I,
                                                        0)
                                                ),
                                                0
                                            ),
                                            "Não encontrado"),
                                        IFERROR(
                                            INDEX(Y:Y,
                                                MATCH(
                                                    A1239&amp;B1239,AG:AG,
                                                    0)
                                            ),
                                            "Não encontrado")
                                    )</f>
        <v>0</v>
      </c>
      <c r="Y1239" s="64">
        <f t="shared" si="700"/>
        <v>0</v>
      </c>
      <c r="Z1239" s="64">
        <f>IF(
                            C1239="INSUMO",
                            IFERROR(
                                INDEX(
                                    Insumos!F:F,
                                    MATCH(
                                        A1239&amp;B1239,
                                        Insumos!I:I,
                                        0)
                                ),
                                "Não encontrado"),
                            IFERROR(
                                INDEX(AA:AA,
                                    MATCH(
                                        A1239&amp;B1239,AG:AG,
                                        0)
                                ),
                                "Não encontrado")
                        )</f>
        <v>15.13</v>
      </c>
      <c r="AA1239" s="64">
        <f t="shared" si="701"/>
        <v>1.9366400000000001</v>
      </c>
      <c r="AB1239" s="65"/>
      <c r="AC1239" s="65"/>
      <c r="AD1239" s="62" t="s">
        <v>39</v>
      </c>
      <c r="AE1239" s="66"/>
      <c r="AF1239" s="66"/>
    </row>
    <row r="1240" spans="1:33" x14ac:dyDescent="0.25">
      <c r="A1240" s="137" t="s">
        <v>276</v>
      </c>
      <c r="B1240" s="68" t="s">
        <v>38</v>
      </c>
      <c r="C1240" s="69" t="s">
        <v>45</v>
      </c>
      <c r="D1240" s="70" t="s">
        <v>40</v>
      </c>
      <c r="E1240" s="70" t="s">
        <v>277</v>
      </c>
      <c r="F1240" s="71" t="s">
        <v>102</v>
      </c>
      <c r="G1240" s="71">
        <v>4.2279999999999998</v>
      </c>
      <c r="H1240" s="72">
        <f>IF(
                        C1240="INSUMO",
                                        IFERROR(
                                            IF(
                                                INDEX(
                                                    Insumos!C:C,
                                                    MATCH(
                                                        A1240&amp;B1240,
                                                        Insumos!I:I,
                                                        0)
                                                )="Material",
                                                INDEX(
                                                    Insumos!F:F,
                                                    MATCH(
                                                        A1240&amp;B1240,
                                                        Insumos!I:I,
                                                        0)
                                                ),
                                                0
                                            ),
                                            "Não encontrado"),
                                        IFERROR(
                                            INDEX(I:I,
                                                MATCH(
                                                    A1240&amp;B1240,AG:AG,
                                                    0)
                                            ),
                                            "Não encontrado")
                                    )</f>
        <v>2.4500000000000002</v>
      </c>
      <c r="I1240" s="72">
        <f t="shared" si="692"/>
        <v>10.358600000000001</v>
      </c>
      <c r="J1240" s="72">
        <f t="shared" si="693"/>
        <v>0</v>
      </c>
      <c r="K1240" s="72">
        <f t="shared" si="693"/>
        <v>0</v>
      </c>
      <c r="L1240" s="72">
        <f>IF(
                        C1240="INSUMO",
                                        IFERROR(
                                            IF(
                                                INDEX(
                                                    Insumos!C:C,
                                                    MATCH(
                                                        A1240&amp;B1240,
                                                        Insumos!I:I,
                                                        0)
                                                )="Mao_obra",
                                                INDEX(
                                                    Insumos!F:F,
                                                    MATCH(
                                                        A1240&amp;B1240,
                                                        Insumos!I:I,
                                                        0)
                                                ),
                                                0
                                            ),
                                            "Não encontrado"),
                                        IFERROR(
                                            INDEX(M:M,
                                                MATCH(
                                                    A1240&amp;B1240,AG:AG,
                                                    0)
                                            ),
                                            "Não encontrado")
                                    )</f>
        <v>0</v>
      </c>
      <c r="M1240" s="72">
        <f t="shared" si="694"/>
        <v>0</v>
      </c>
      <c r="N1240" s="72">
        <f>IF(
                        C1240="INSUMO",
                                        IFERROR(
                                            IF(
                                                INDEX(
                                                    Insumos!C:C,
                                                    MATCH(
                                                        A1240&amp;B1240,
                                                        Insumos!I:I,
                                                        0)
                                                )="Equipamento",
                                                INDEX(
                                                    Insumos!F:F,
                                                    MATCH(
                                                        A1240&amp;B1240,
                                                        Insumos!I:I,
                                                        0)
                                                ),
                                                0
                                            ),
                                            "Não encontrado"),
                                        IFERROR(
                                            INDEX(O:O,
                                                MATCH(
                                                    A1240&amp;B1240,AG:AG,
                                                    0)
                                            ),
                                            "Não encontrado")
                                    )</f>
        <v>0</v>
      </c>
      <c r="O1240" s="72">
        <f t="shared" si="695"/>
        <v>0</v>
      </c>
      <c r="P1240" s="72">
        <f>IF(
                        C1240="INSUMO",
                                        IFERROR(
                                            IF(
                                                INDEX(
                                                    Insumos!C:C,
                                                    MATCH(
                                                        A1240&amp;B1240,
                                                        Insumos!I:I,
                                                        0)
                                                )="Transporte",
                                                INDEX(
                                                    Insumos!F:F,
                                                    MATCH(
                                                        A1240&amp;B1240,
                                                        Insumos!I:I,
                                                        0)
                                                ),
                                                0
                                            ),
                                            "Não encontrado"),
                                        IFERROR(
                                            INDEX(Q:Q,
                                                MATCH(
                                                    A1240&amp;B1240,AG:AG,
                                                    0)
                                            ),
                                            "Não encontrado")
                                    )</f>
        <v>0</v>
      </c>
      <c r="Q1240" s="72">
        <f t="shared" si="696"/>
        <v>0</v>
      </c>
      <c r="R1240" s="72">
        <f>IF(
                        C1240="INSUMO",
                                        IFERROR(
                                            IF(
                                                INDEX(
                                                    Insumos!C:C,
                                                    MATCH(
                                                        A1240&amp;B1240,
                                                        Insumos!I:I,
                                                        0)
                                                )="Terceirizados",
                                                INDEX(
                                                    Insumos!F:F,
                                                    MATCH(
                                                        A1240&amp;B1240,
                                                        Insumos!I:I,
                                                        0)
                                                ),
                                                0
                                            ),
                                            "Não encontrado"),
                                        IFERROR(
                                            INDEX(S:S,
                                                MATCH(
                                                    A1240&amp;B1240,AG:AG,
                                                    0)
                                            ),
                                            "Não encontrado")
                                    )</f>
        <v>0</v>
      </c>
      <c r="S1240" s="72">
        <f t="shared" si="697"/>
        <v>0</v>
      </c>
      <c r="T1240" s="72">
        <f>IF(
                        C1240="INSUMO",
                                        IFERROR(
                                            IF(
                                                INDEX(
                                                    Insumos!C:C,
                                                    MATCH(
                                                        A1240&amp;B1240,
                                                        Insumos!I:I,
                                                        0)
                                                )="Comissionamento",
                                                INDEX(
                                                    Insumos!F:F,
                                                    MATCH(
                                                        A1240&amp;B1240,
                                                        Insumos!I:I,
                                                        0)
                                                ),
                                                0
                                            ),
                                            "Não encontrado"),
                                        IFERROR(
                                            INDEX(U:U,
                                                MATCH(
                                                    A1240&amp;B1240,AG:AG,
                                                    0)
                                            ),
                                            "Não encontrado")
                                    )</f>
        <v>0</v>
      </c>
      <c r="U1240" s="72">
        <f t="shared" si="698"/>
        <v>0</v>
      </c>
      <c r="V1240" s="72">
        <f>IF(
                        C1240="INSUMO",
                                        IFERROR(
                                            IF(
                                                INDEX(
                                                    Insumos!C:C,
                                                    MATCH(
                                                        A1240&amp;B1240,
                                                        Insumos!I:I,
                                                        0)
                                                )="Verba",
                                                INDEX(
                                                    Insumos!F:F,
                                                    MATCH(
                                                        A1240&amp;B1240,
                                                        Insumos!I:I,
                                                        0)
                                                ),
                                                0
                                            ),
                                            "Não encontrado"),
                                        IFERROR(
                                            INDEX(W:W,
                                                MATCH(
                                                    A1240&amp;B1240,AG:AG,
                                                    0)
                                            ),
                                            "Não encontrado")
                                    )</f>
        <v>0</v>
      </c>
      <c r="W1240" s="72">
        <f t="shared" si="699"/>
        <v>0</v>
      </c>
      <c r="X1240" s="72">
        <f>IF(
                        C1240="INSUMO",
                                        IFERROR(
                                            IF(
                                                INDEX(
                                                    Insumos!C:C,
                                                    MATCH(
                                                        A1240&amp;B1240,
                                                        Insumos!I:I,
                                                        0)
                                                )="Outro",
                                                INDEX(
                                                    Insumos!F:F,
                                                    MATCH(
                                                        A1240&amp;B1240,
                                                        Insumos!I:I,
                                                        0)
                                                ),
                                                0
                                            ),
                                            "Não encontrado"),
                                        IFERROR(
                                            INDEX(Y:Y,
                                                MATCH(
                                                    A1240&amp;B1240,AG:AG,
                                                    0)
                                            ),
                                            "Não encontrado")
                                    )</f>
        <v>0</v>
      </c>
      <c r="Y1240" s="72">
        <f t="shared" si="700"/>
        <v>0</v>
      </c>
      <c r="Z1240" s="72">
        <f>IF(
                            C1240="INSUMO",
                            IFERROR(
                                INDEX(
                                    Insumos!F:F,
                                    MATCH(
                                        A1240&amp;B1240,
                                        Insumos!I:I,
                                        0)
                                ),
                                "Não encontrado"),
                            IFERROR(
                                INDEX(AA:AA,
                                    MATCH(
                                        A1240&amp;B1240,AG:AG,
                                        0)
                                ),
                                "Não encontrado")
                        )</f>
        <v>2.4500000000000002</v>
      </c>
      <c r="AA1240" s="72">
        <f t="shared" si="701"/>
        <v>10.358600000000001</v>
      </c>
      <c r="AB1240" s="73"/>
      <c r="AC1240" s="73"/>
      <c r="AD1240" s="70" t="s">
        <v>39</v>
      </c>
      <c r="AE1240" s="74"/>
      <c r="AF1240" s="74"/>
    </row>
    <row r="1241" spans="1:33" x14ac:dyDescent="0.25">
      <c r="A1241" s="136" t="s">
        <v>405</v>
      </c>
      <c r="B1241" s="51" t="s">
        <v>38</v>
      </c>
      <c r="C1241" s="52" t="s">
        <v>39</v>
      </c>
      <c r="D1241" s="53" t="s">
        <v>40</v>
      </c>
      <c r="E1241" s="53" t="s">
        <v>406</v>
      </c>
      <c r="F1241" s="54" t="s">
        <v>108</v>
      </c>
      <c r="G1241" s="55"/>
      <c r="H1241" s="56"/>
      <c r="I1241" s="56">
        <f>SUM(I1242:I1248)</f>
        <v>488.92239999999998</v>
      </c>
      <c r="J1241" s="56"/>
      <c r="K1241" s="56">
        <f>SUM(K1242:K1248)</f>
        <v>168.29048807539999</v>
      </c>
      <c r="L1241" s="56"/>
      <c r="M1241" s="56">
        <f>SUM(M1242:M1248)</f>
        <v>141.41320010499999</v>
      </c>
      <c r="N1241" s="56"/>
      <c r="O1241" s="56">
        <f>SUM(O1242:O1248)</f>
        <v>7.4572379703999987</v>
      </c>
      <c r="P1241" s="56"/>
      <c r="Q1241" s="56">
        <f>SUM(Q1242:Q1248)</f>
        <v>0</v>
      </c>
      <c r="R1241" s="56"/>
      <c r="S1241" s="56">
        <f>SUM(S1242:S1248)</f>
        <v>0</v>
      </c>
      <c r="T1241" s="56"/>
      <c r="U1241" s="56">
        <f>SUM(U1242:U1248)</f>
        <v>0</v>
      </c>
      <c r="V1241" s="56"/>
      <c r="W1241" s="56">
        <f>SUM(W1242:W1248)</f>
        <v>0</v>
      </c>
      <c r="X1241" s="56"/>
      <c r="Y1241" s="56">
        <f>SUM(Y1242:Y1248)</f>
        <v>19.42005</v>
      </c>
      <c r="Z1241" s="56"/>
      <c r="AA1241" s="56">
        <f>SUM(AA1242:AA1248)</f>
        <v>657.21288807540009</v>
      </c>
      <c r="AB1241" s="57" t="s">
        <v>39</v>
      </c>
      <c r="AC1241" s="57"/>
      <c r="AD1241" s="53" t="s">
        <v>39</v>
      </c>
      <c r="AE1241" s="58" t="s">
        <v>39</v>
      </c>
      <c r="AF1241" s="58" t="s">
        <v>1066</v>
      </c>
      <c r="AG1241" t="str">
        <f>A1241&amp;B1241&amp;C1241</f>
        <v>87294SINAPI</v>
      </c>
    </row>
    <row r="1242" spans="1:33" x14ac:dyDescent="0.25">
      <c r="A1242" s="137" t="s">
        <v>898</v>
      </c>
      <c r="B1242" s="68" t="s">
        <v>38</v>
      </c>
      <c r="C1242" s="69" t="s">
        <v>86</v>
      </c>
      <c r="D1242" s="70" t="s">
        <v>40</v>
      </c>
      <c r="E1242" s="70" t="s">
        <v>899</v>
      </c>
      <c r="F1242" s="71" t="s">
        <v>111</v>
      </c>
      <c r="G1242" s="71">
        <v>2.8</v>
      </c>
      <c r="H1242" s="72">
        <f>IF(
                        C1242="INSUMO",
                                        IFERROR(
                                            IF(
                                                INDEX(
                                                    Insumos!C:C,
                                                    MATCH(
                                                        A1242&amp;B1242,
                                                        Insumos!I:I,
                                                        0)
                                                )="Material",
                                                INDEX(
                                                    Insumos!F:F,
                                                    MATCH(
                                                        A1242&amp;B1242,
                                                        Insumos!I:I,
                                                        0)
                                                ),
                                                0
                                            ),
                                            "Não encontrado"),
                                        IFERROR(
                                            INDEX(I:I,
                                                MATCH(
                                                    A1242&amp;B1242,AG:AG,
                                                    0)
                                            ),
                                            "Não encontrado")
                                    )</f>
        <v>0</v>
      </c>
      <c r="I1242" s="72">
        <f t="shared" ref="I1242:I1248" si="702">H1242*G1242/1</f>
        <v>0</v>
      </c>
      <c r="J1242" s="72">
        <f t="shared" ref="J1242:K1248" si="703">T1242 + N1242 + L1242 + X1242 + R1242 + P1242 + V1242</f>
        <v>1.6928737959999998</v>
      </c>
      <c r="K1242" s="72">
        <f t="shared" si="703"/>
        <v>4.7400466287999992</v>
      </c>
      <c r="L1242" s="72">
        <f>IF(
                        C1242="INSUMO",
                                        IFERROR(
                                            IF(
                                                INDEX(
                                                    Insumos!C:C,
                                                    MATCH(
                                                        A1242&amp;B1242,
                                                        Insumos!I:I,
                                                        0)
                                                )="Mao_obra",
                                                INDEX(
                                                    Insumos!F:F,
                                                    MATCH(
                                                        A1242&amp;B1242,
                                                        Insumos!I:I,
                                                        0)
                                                ),
                                                0
                                            ),
                                            "Não encontrado"),
                                        IFERROR(
                                            INDEX(M:M,
                                                MATCH(
                                                    A1242&amp;B1242,AG:AG,
                                                    0)
                                            ),
                                            "Não encontrado")
                                    )</f>
        <v>0</v>
      </c>
      <c r="M1242" s="72">
        <f t="shared" ref="M1242:M1248" si="704">L1242*G1242/1</f>
        <v>0</v>
      </c>
      <c r="N1242" s="72">
        <f>IF(
                        C1242="INSUMO",
                                        IFERROR(
                                            IF(
                                                INDEX(
                                                    Insumos!C:C,
                                                    MATCH(
                                                        A1242&amp;B1242,
                                                        Insumos!I:I,
                                                        0)
                                                )="Equipamento",
                                                INDEX(
                                                    Insumos!F:F,
                                                    MATCH(
                                                        A1242&amp;B1242,
                                                        Insumos!I:I,
                                                        0)
                                                ),
                                                0
                                            ),
                                            "Não encontrado"),
                                        IFERROR(
                                            INDEX(O:O,
                                                MATCH(
                                                    A1242&amp;B1242,AG:AG,
                                                    0)
                                            ),
                                            "Não encontrado")
                                    )</f>
        <v>1.6928737959999998</v>
      </c>
      <c r="O1242" s="72">
        <f t="shared" ref="O1242:O1248" si="705">N1242*G1242/1</f>
        <v>4.7400466287999992</v>
      </c>
      <c r="P1242" s="72">
        <f>IF(
                        C1242="INSUMO",
                                        IFERROR(
                                            IF(
                                                INDEX(
                                                    Insumos!C:C,
                                                    MATCH(
                                                        A1242&amp;B1242,
                                                        Insumos!I:I,
                                                        0)
                                                )="Transporte",
                                                INDEX(
                                                    Insumos!F:F,
                                                    MATCH(
                                                        A1242&amp;B1242,
                                                        Insumos!I:I,
                                                        0)
                                                ),
                                                0
                                            ),
                                            "Não encontrado"),
                                        IFERROR(
                                            INDEX(Q:Q,
                                                MATCH(
                                                    A1242&amp;B1242,AG:AG,
                                                    0)
                                            ),
                                            "Não encontrado")
                                    )</f>
        <v>0</v>
      </c>
      <c r="Q1242" s="72">
        <f t="shared" ref="Q1242:Q1248" si="706">P1242*G1242/1</f>
        <v>0</v>
      </c>
      <c r="R1242" s="72">
        <f>IF(
                        C1242="INSUMO",
                                        IFERROR(
                                            IF(
                                                INDEX(
                                                    Insumos!C:C,
                                                    MATCH(
                                                        A1242&amp;B1242,
                                                        Insumos!I:I,
                                                        0)
                                                )="Terceirizados",
                                                INDEX(
                                                    Insumos!F:F,
                                                    MATCH(
                                                        A1242&amp;B1242,
                                                        Insumos!I:I,
                                                        0)
                                                ),
                                                0
                                            ),
                                            "Não encontrado"),
                                        IFERROR(
                                            INDEX(S:S,
                                                MATCH(
                                                    A1242&amp;B1242,AG:AG,
                                                    0)
                                            ),
                                            "Não encontrado")
                                    )</f>
        <v>0</v>
      </c>
      <c r="S1242" s="72">
        <f t="shared" ref="S1242:S1248" si="707">R1242*G1242/1</f>
        <v>0</v>
      </c>
      <c r="T1242" s="72">
        <f>IF(
                        C1242="INSUMO",
                                        IFERROR(
                                            IF(
                                                INDEX(
                                                    Insumos!C:C,
                                                    MATCH(
                                                        A1242&amp;B1242,
                                                        Insumos!I:I,
                                                        0)
                                                )="Comissionamento",
                                                INDEX(
                                                    Insumos!F:F,
                                                    MATCH(
                                                        A1242&amp;B1242,
                                                        Insumos!I:I,
                                                        0)
                                                ),
                                                0
                                            ),
                                            "Não encontrado"),
                                        IFERROR(
                                            INDEX(U:U,
                                                MATCH(
                                                    A1242&amp;B1242,AG:AG,
                                                    0)
                                            ),
                                            "Não encontrado")
                                    )</f>
        <v>0</v>
      </c>
      <c r="U1242" s="72">
        <f t="shared" ref="U1242:U1248" si="708">T1242*G1242/1</f>
        <v>0</v>
      </c>
      <c r="V1242" s="72">
        <f>IF(
                        C1242="INSUMO",
                                        IFERROR(
                                            IF(
                                                INDEX(
                                                    Insumos!C:C,
                                                    MATCH(
                                                        A1242&amp;B1242,
                                                        Insumos!I:I,
                                                        0)
                                                )="Verba",
                                                INDEX(
                                                    Insumos!F:F,
                                                    MATCH(
                                                        A1242&amp;B1242,
                                                        Insumos!I:I,
                                                        0)
                                                ),
                                                0
                                            ),
                                            "Não encontrado"),
                                        IFERROR(
                                            INDEX(W:W,
                                                MATCH(
                                                    A1242&amp;B1242,AG:AG,
                                                    0)
                                            ),
                                            "Não encontrado")
                                    )</f>
        <v>0</v>
      </c>
      <c r="W1242" s="72">
        <f t="shared" ref="W1242:W1248" si="709">V1242*G1242/1</f>
        <v>0</v>
      </c>
      <c r="X1242" s="72">
        <f>IF(
                        C1242="INSUMO",
                                        IFERROR(
                                            IF(
                                                INDEX(
                                                    Insumos!C:C,
                                                    MATCH(
                                                        A1242&amp;B1242,
                                                        Insumos!I:I,
                                                        0)
                                                )="Outro",
                                                INDEX(
                                                    Insumos!F:F,
                                                    MATCH(
                                                        A1242&amp;B1242,
                                                        Insumos!I:I,
                                                        0)
                                                ),
                                                0
                                            ),
                                            "Não encontrado"),
                                        IFERROR(
                                            INDEX(Y:Y,
                                                MATCH(
                                                    A1242&amp;B1242,AG:AG,
                                                    0)
                                            ),
                                            "Não encontrado")
                                    )</f>
        <v>0</v>
      </c>
      <c r="Y1242" s="72">
        <f t="shared" ref="Y1242:Y1248" si="710">X1242*G1242/1</f>
        <v>0</v>
      </c>
      <c r="Z1242" s="72">
        <f>IF(
                            C1242="INSUMO",
                            IFERROR(
                                INDEX(
                                    Insumos!F:F,
                                    MATCH(
                                        A1242&amp;B1242,
                                        Insumos!I:I,
                                        0)
                                ),
                                "Não encontrado"),
                            IFERROR(
                                INDEX(AA:AA,
                                    MATCH(
                                        A1242&amp;B1242,AG:AG,
                                        0)
                                ),
                                "Não encontrado")
                        )</f>
        <v>1.6928737959999998</v>
      </c>
      <c r="AA1242" s="72">
        <f t="shared" ref="AA1242:AA1248" si="711">G1242*Z1242</f>
        <v>4.7400466287999992</v>
      </c>
      <c r="AB1242" s="73"/>
      <c r="AC1242" s="73"/>
      <c r="AD1242" s="70" t="s">
        <v>39</v>
      </c>
      <c r="AE1242" s="74"/>
      <c r="AF1242" s="74"/>
    </row>
    <row r="1243" spans="1:33" x14ac:dyDescent="0.25">
      <c r="A1243" s="138" t="s">
        <v>900</v>
      </c>
      <c r="B1243" s="60" t="s">
        <v>38</v>
      </c>
      <c r="C1243" s="61" t="s">
        <v>86</v>
      </c>
      <c r="D1243" s="62" t="s">
        <v>40</v>
      </c>
      <c r="E1243" s="62" t="s">
        <v>901</v>
      </c>
      <c r="F1243" s="63" t="s">
        <v>114</v>
      </c>
      <c r="G1243" s="63">
        <v>0.85</v>
      </c>
      <c r="H1243" s="64">
        <f>IF(
                        C1243="INSUMO",
                                        IFERROR(
                                            IF(
                                                INDEX(
                                                    Insumos!C:C,
                                                    MATCH(
                                                        A1243&amp;B1243,
                                                        Insumos!I:I,
                                                        0)
                                                )="Material",
                                                INDEX(
                                                    Insumos!F:F,
                                                    MATCH(
                                                        A1243&amp;B1243,
                                                        Insumos!I:I,
                                                        0)
                                                ),
                                                0
                                            ),
                                            "Não encontrado"),
                                        IFERROR(
                                            INDEX(I:I,
                                                MATCH(
                                                    A1243&amp;B1243,AG:AG,
                                                    0)
                                            ),
                                            "Não encontrado")
                                    )</f>
        <v>0</v>
      </c>
      <c r="I1243" s="64">
        <f t="shared" si="702"/>
        <v>0</v>
      </c>
      <c r="J1243" s="64">
        <f t="shared" si="703"/>
        <v>5.321695695999999</v>
      </c>
      <c r="K1243" s="64">
        <f t="shared" si="703"/>
        <v>4.5234413415999999</v>
      </c>
      <c r="L1243" s="64">
        <f>IF(
                        C1243="INSUMO",
                                        IFERROR(
                                            IF(
                                                INDEX(
                                                    Insumos!C:C,
                                                    MATCH(
                                                        A1243&amp;B1243,
                                                        Insumos!I:I,
                                                        0)
                                                )="Mao_obra",
                                                INDEX(
                                                    Insumos!F:F,
                                                    MATCH(
                                                        A1243&amp;B1243,
                                                        Insumos!I:I,
                                                        0)
                                                ),
                                                0
                                            ),
                                            "Não encontrado"),
                                        IFERROR(
                                            INDEX(M:M,
                                                MATCH(
                                                    A1243&amp;B1243,AG:AG,
                                                    0)
                                            ),
                                            "Não encontrado")
                                    )</f>
        <v>0</v>
      </c>
      <c r="M1243" s="64">
        <f t="shared" si="704"/>
        <v>0</v>
      </c>
      <c r="N1243" s="64">
        <f>IF(
                        C1243="INSUMO",
                                        IFERROR(
                                            IF(
                                                INDEX(
                                                    Insumos!C:C,
                                                    MATCH(
                                                        A1243&amp;B1243,
                                                        Insumos!I:I,
                                                        0)
                                                )="Equipamento",
                                                INDEX(
                                                    Insumos!F:F,
                                                    MATCH(
                                                        A1243&amp;B1243,
                                                        Insumos!I:I,
                                                        0)
                                                ),
                                                0
                                            ),
                                            "Não encontrado"),
                                        IFERROR(
                                            INDEX(O:O,
                                                MATCH(
                                                    A1243&amp;B1243,AG:AG,
                                                    0)
                                            ),
                                            "Não encontrado")
                                    )</f>
        <v>3.1966956959999995</v>
      </c>
      <c r="O1243" s="64">
        <f t="shared" si="705"/>
        <v>2.7171913415999995</v>
      </c>
      <c r="P1243" s="64">
        <f>IF(
                        C1243="INSUMO",
                                        IFERROR(
                                            IF(
                                                INDEX(
                                                    Insumos!C:C,
                                                    MATCH(
                                                        A1243&amp;B1243,
                                                        Insumos!I:I,
                                                        0)
                                                )="Transporte",
                                                INDEX(
                                                    Insumos!F:F,
                                                    MATCH(
                                                        A1243&amp;B1243,
                                                        Insumos!I:I,
                                                        0)
                                                ),
                                                0
                                            ),
                                            "Não encontrado"),
                                        IFERROR(
                                            INDEX(Q:Q,
                                                MATCH(
                                                    A1243&amp;B1243,AG:AG,
                                                    0)
                                            ),
                                            "Não encontrado")
                                    )</f>
        <v>0</v>
      </c>
      <c r="Q1243" s="64">
        <f t="shared" si="706"/>
        <v>0</v>
      </c>
      <c r="R1243" s="64">
        <f>IF(
                        C1243="INSUMO",
                                        IFERROR(
                                            IF(
                                                INDEX(
                                                    Insumos!C:C,
                                                    MATCH(
                                                        A1243&amp;B1243,
                                                        Insumos!I:I,
                                                        0)
                                                )="Terceirizados",
                                                INDEX(
                                                    Insumos!F:F,
                                                    MATCH(
                                                        A1243&amp;B1243,
                                                        Insumos!I:I,
                                                        0)
                                                ),
                                                0
                                            ),
                                            "Não encontrado"),
                                        IFERROR(
                                            INDEX(S:S,
                                                MATCH(
                                                    A1243&amp;B1243,AG:AG,
                                                    0)
                                            ),
                                            "Não encontrado")
                                    )</f>
        <v>0</v>
      </c>
      <c r="S1243" s="64">
        <f t="shared" si="707"/>
        <v>0</v>
      </c>
      <c r="T1243" s="64">
        <f>IF(
                        C1243="INSUMO",
                                        IFERROR(
                                            IF(
                                                INDEX(
                                                    Insumos!C:C,
                                                    MATCH(
                                                        A1243&amp;B1243,
                                                        Insumos!I:I,
                                                        0)
                                                )="Comissionamento",
                                                INDEX(
                                                    Insumos!F:F,
                                                    MATCH(
                                                        A1243&amp;B1243,
                                                        Insumos!I:I,
                                                        0)
                                                ),
                                                0
                                            ),
                                            "Não encontrado"),
                                        IFERROR(
                                            INDEX(U:U,
                                                MATCH(
                                                    A1243&amp;B1243,AG:AG,
                                                    0)
                                            ),
                                            "Não encontrado")
                                    )</f>
        <v>0</v>
      </c>
      <c r="U1243" s="64">
        <f t="shared" si="708"/>
        <v>0</v>
      </c>
      <c r="V1243" s="64">
        <f>IF(
                        C1243="INSUMO",
                                        IFERROR(
                                            IF(
                                                INDEX(
                                                    Insumos!C:C,
                                                    MATCH(
                                                        A1243&amp;B1243,
                                                        Insumos!I:I,
                                                        0)
                                                )="Verba",
                                                INDEX(
                                                    Insumos!F:F,
                                                    MATCH(
                                                        A1243&amp;B1243,
                                                        Insumos!I:I,
                                                        0)
                                                ),
                                                0
                                            ),
                                            "Não encontrado"),
                                        IFERROR(
                                            INDEX(W:W,
                                                MATCH(
                                                    A1243&amp;B1243,AG:AG,
                                                    0)
                                            ),
                                            "Não encontrado")
                                    )</f>
        <v>0</v>
      </c>
      <c r="W1243" s="64">
        <f t="shared" si="709"/>
        <v>0</v>
      </c>
      <c r="X1243" s="64">
        <f>IF(
                        C1243="INSUMO",
                                        IFERROR(
                                            IF(
                                                INDEX(
                                                    Insumos!C:C,
                                                    MATCH(
                                                        A1243&amp;B1243,
                                                        Insumos!I:I,
                                                        0)
                                                )="Outro",
                                                INDEX(
                                                    Insumos!F:F,
                                                    MATCH(
                                                        A1243&amp;B1243,
                                                        Insumos!I:I,
                                                        0)
                                                ),
                                                0
                                            ),
                                            "Não encontrado"),
                                        IFERROR(
                                            INDEX(Y:Y,
                                                MATCH(
                                                    A1243&amp;B1243,AG:AG,
                                                    0)
                                            ),
                                            "Não encontrado")
                                    )</f>
        <v>2.125</v>
      </c>
      <c r="Y1243" s="64">
        <f t="shared" si="710"/>
        <v>1.8062499999999999</v>
      </c>
      <c r="Z1243" s="64">
        <f>IF(
                            C1243="INSUMO",
                            IFERROR(
                                INDEX(
                                    Insumos!F:F,
                                    MATCH(
                                        A1243&amp;B1243,
                                        Insumos!I:I,
                                        0)
                                ),
                                "Não encontrado"),
                            IFERROR(
                                INDEX(AA:AA,
                                    MATCH(
                                        A1243&amp;B1243,AG:AG,
                                        0)
                                ),
                                "Não encontrado")
                        )</f>
        <v>5.321695695999999</v>
      </c>
      <c r="AA1243" s="64">
        <f t="shared" si="711"/>
        <v>4.523441341599999</v>
      </c>
      <c r="AB1243" s="65"/>
      <c r="AC1243" s="65"/>
      <c r="AD1243" s="62" t="s">
        <v>39</v>
      </c>
      <c r="AE1243" s="66"/>
      <c r="AF1243" s="66"/>
    </row>
    <row r="1244" spans="1:33" x14ac:dyDescent="0.25">
      <c r="A1244" s="137" t="s">
        <v>902</v>
      </c>
      <c r="B1244" s="68" t="s">
        <v>38</v>
      </c>
      <c r="C1244" s="69" t="s">
        <v>86</v>
      </c>
      <c r="D1244" s="70" t="s">
        <v>40</v>
      </c>
      <c r="E1244" s="70" t="s">
        <v>903</v>
      </c>
      <c r="F1244" s="71" t="s">
        <v>90</v>
      </c>
      <c r="G1244" s="71">
        <v>3.65</v>
      </c>
      <c r="H1244" s="72">
        <f>IF(
                        C1244="INSUMO",
                                        IFERROR(
                                            IF(
                                                INDEX(
                                                    Insumos!C:C,
                                                    MATCH(
                                                        A1244&amp;B1244,
                                                        Insumos!I:I,
                                                        0)
                                                )="Material",
                                                INDEX(
                                                    Insumos!F:F,
                                                    MATCH(
                                                        A1244&amp;B1244,
                                                        Insumos!I:I,
                                                        0)
                                                ),
                                                0
                                            ),
                                            "Não encontrado"),
                                        IFERROR(
                                            INDEX(I:I,
                                                MATCH(
                                                    A1244&amp;B1244,AG:AG,
                                                    0)
                                            ),
                                            "Não encontrado")
                                    )</f>
        <v>0</v>
      </c>
      <c r="I1244" s="72">
        <f t="shared" si="702"/>
        <v>0</v>
      </c>
      <c r="J1244" s="72">
        <f t="shared" si="703"/>
        <v>37.498135699999999</v>
      </c>
      <c r="K1244" s="72">
        <f t="shared" si="703"/>
        <v>136.86819530499997</v>
      </c>
      <c r="L1244" s="72">
        <f>IF(
                        C1244="INSUMO",
                                        IFERROR(
                                            IF(
                                                INDEX(
                                                    Insumos!C:C,
                                                    MATCH(
                                                        A1244&amp;B1244,
                                                        Insumos!I:I,
                                                        0)
                                                )="Mao_obra",
                                                INDEX(
                                                    Insumos!F:F,
                                                    MATCH(
                                                        A1244&amp;B1244,
                                                        Insumos!I:I,
                                                        0)
                                                ),
                                                0
                                            ),
                                            "Não encontrado"),
                                        IFERROR(
                                            INDEX(M:M,
                                                MATCH(
                                                    A1244&amp;B1244,AG:AG,
                                                    0)
                                            ),
                                            "Não encontrado")
                                    )</f>
        <v>33.748135699999999</v>
      </c>
      <c r="M1244" s="72">
        <f t="shared" si="704"/>
        <v>123.18069530499999</v>
      </c>
      <c r="N1244" s="72">
        <f>IF(
                        C1244="INSUMO",
                                        IFERROR(
                                            IF(
                                                INDEX(
                                                    Insumos!C:C,
                                                    MATCH(
                                                        A1244&amp;B1244,
                                                        Insumos!I:I,
                                                        0)
                                                )="Equipamento",
                                                INDEX(
                                                    Insumos!F:F,
                                                    MATCH(
                                                        A1244&amp;B1244,
                                                        Insumos!I:I,
                                                        0)
                                                ),
                                                0
                                            ),
                                            "Não encontrado"),
                                        IFERROR(
                                            INDEX(O:O,
                                                MATCH(
                                                    A1244&amp;B1244,AG:AG,
                                                    0)
                                            ),
                                            "Não encontrado")
                                    )</f>
        <v>0</v>
      </c>
      <c r="O1244" s="72">
        <f t="shared" si="705"/>
        <v>0</v>
      </c>
      <c r="P1244" s="72">
        <f>IF(
                        C1244="INSUMO",
                                        IFERROR(
                                            IF(
                                                INDEX(
                                                    Insumos!C:C,
                                                    MATCH(
                                                        A1244&amp;B1244,
                                                        Insumos!I:I,
                                                        0)
                                                )="Transporte",
                                                INDEX(
                                                    Insumos!F:F,
                                                    MATCH(
                                                        A1244&amp;B1244,
                                                        Insumos!I:I,
                                                        0)
                                                ),
                                                0
                                            ),
                                            "Não encontrado"),
                                        IFERROR(
                                            INDEX(Q:Q,
                                                MATCH(
                                                    A1244&amp;B1244,AG:AG,
                                                    0)
                                            ),
                                            "Não encontrado")
                                    )</f>
        <v>0</v>
      </c>
      <c r="Q1244" s="72">
        <f t="shared" si="706"/>
        <v>0</v>
      </c>
      <c r="R1244" s="72">
        <f>IF(
                        C1244="INSUMO",
                                        IFERROR(
                                            IF(
                                                INDEX(
                                                    Insumos!C:C,
                                                    MATCH(
                                                        A1244&amp;B1244,
                                                        Insumos!I:I,
                                                        0)
                                                )="Terceirizados",
                                                INDEX(
                                                    Insumos!F:F,
                                                    MATCH(
                                                        A1244&amp;B1244,
                                                        Insumos!I:I,
                                                        0)
                                                ),
                                                0
                                            ),
                                            "Não encontrado"),
                                        IFERROR(
                                            INDEX(S:S,
                                                MATCH(
                                                    A1244&amp;B1244,AG:AG,
                                                    0)
                                            ),
                                            "Não encontrado")
                                    )</f>
        <v>0</v>
      </c>
      <c r="S1244" s="72">
        <f t="shared" si="707"/>
        <v>0</v>
      </c>
      <c r="T1244" s="72">
        <f>IF(
                        C1244="INSUMO",
                                        IFERROR(
                                            IF(
                                                INDEX(
                                                    Insumos!C:C,
                                                    MATCH(
                                                        A1244&amp;B1244,
                                                        Insumos!I:I,
                                                        0)
                                                )="Comissionamento",
                                                INDEX(
                                                    Insumos!F:F,
                                                    MATCH(
                                                        A1244&amp;B1244,
                                                        Insumos!I:I,
                                                        0)
                                                ),
                                                0
                                            ),
                                            "Não encontrado"),
                                        IFERROR(
                                            INDEX(U:U,
                                                MATCH(
                                                    A1244&amp;B1244,AG:AG,
                                                    0)
                                            ),
                                            "Não encontrado")
                                    )</f>
        <v>0</v>
      </c>
      <c r="U1244" s="72">
        <f t="shared" si="708"/>
        <v>0</v>
      </c>
      <c r="V1244" s="72">
        <f>IF(
                        C1244="INSUMO",
                                        IFERROR(
                                            IF(
                                                INDEX(
                                                    Insumos!C:C,
                                                    MATCH(
                                                        A1244&amp;B1244,
                                                        Insumos!I:I,
                                                        0)
                                                )="Verba",
                                                INDEX(
                                                    Insumos!F:F,
                                                    MATCH(
                                                        A1244&amp;B1244,
                                                        Insumos!I:I,
                                                        0)
                                                ),
                                                0
                                            ),
                                            "Não encontrado"),
                                        IFERROR(
                                            INDEX(W:W,
                                                MATCH(
                                                    A1244&amp;B1244,AG:AG,
                                                    0)
                                            ),
                                            "Não encontrado")
                                    )</f>
        <v>0</v>
      </c>
      <c r="W1244" s="72">
        <f t="shared" si="709"/>
        <v>0</v>
      </c>
      <c r="X1244" s="72">
        <f>IF(
                        C1244="INSUMO",
                                        IFERROR(
                                            IF(
                                                INDEX(
                                                    Insumos!C:C,
                                                    MATCH(
                                                        A1244&amp;B1244,
                                                        Insumos!I:I,
                                                        0)
                                                )="Outro",
                                                INDEX(
                                                    Insumos!F:F,
                                                    MATCH(
                                                        A1244&amp;B1244,
                                                        Insumos!I:I,
                                                        0)
                                                ),
                                                0
                                            ),
                                            "Não encontrado"),
                                        IFERROR(
                                            INDEX(Y:Y,
                                                MATCH(
                                                    A1244&amp;B1244,AG:AG,
                                                    0)
                                            ),
                                            "Não encontrado")
                                    )</f>
        <v>3.7499999999999996</v>
      </c>
      <c r="Y1244" s="72">
        <f t="shared" si="710"/>
        <v>13.687499999999998</v>
      </c>
      <c r="Z1244" s="72">
        <f>IF(
                            C1244="INSUMO",
                            IFERROR(
                                INDEX(
                                    Insumos!F:F,
                                    MATCH(
                                        A1244&amp;B1244,
                                        Insumos!I:I,
                                        0)
                                ),
                                "Não encontrado"),
                            IFERROR(
                                INDEX(AA:AA,
                                    MATCH(
                                        A1244&amp;B1244,AG:AG,
                                        0)
                                ),
                                "Não encontrado")
                        )</f>
        <v>37.498135699999992</v>
      </c>
      <c r="AA1244" s="72">
        <f t="shared" si="711"/>
        <v>136.86819530499997</v>
      </c>
      <c r="AB1244" s="73"/>
      <c r="AC1244" s="73"/>
      <c r="AD1244" s="70" t="s">
        <v>39</v>
      </c>
      <c r="AE1244" s="74"/>
      <c r="AF1244" s="74"/>
    </row>
    <row r="1245" spans="1:33" x14ac:dyDescent="0.25">
      <c r="A1245" s="138" t="s">
        <v>88</v>
      </c>
      <c r="B1245" s="60" t="s">
        <v>38</v>
      </c>
      <c r="C1245" s="61" t="s">
        <v>86</v>
      </c>
      <c r="D1245" s="62" t="s">
        <v>40</v>
      </c>
      <c r="E1245" s="62" t="s">
        <v>89</v>
      </c>
      <c r="F1245" s="63" t="s">
        <v>90</v>
      </c>
      <c r="G1245" s="63">
        <v>0.79</v>
      </c>
      <c r="H1245" s="64">
        <f>IF(
                        C1245="INSUMO",
                                        IFERROR(
                                            IF(
                                                INDEX(
                                                    Insumos!C:C,
                                                    MATCH(
                                                        A1245&amp;B1245,
                                                        Insumos!I:I,
                                                        0)
                                                )="Material",
                                                INDEX(
                                                    Insumos!F:F,
                                                    MATCH(
                                                        A1245&amp;B1245,
                                                        Insumos!I:I,
                                                        0)
                                                ),
                                                0
                                            ),
                                            "Não encontrado"),
                                        IFERROR(
                                            INDEX(I:I,
                                                MATCH(
                                                    A1245&amp;B1245,AG:AG,
                                                    0)
                                            ),
                                            "Não encontrado")
                                    )</f>
        <v>0</v>
      </c>
      <c r="I1245" s="64">
        <f t="shared" si="702"/>
        <v>0</v>
      </c>
      <c r="J1245" s="64">
        <f t="shared" si="703"/>
        <v>28.049120000000002</v>
      </c>
      <c r="K1245" s="64">
        <f t="shared" si="703"/>
        <v>22.158804800000006</v>
      </c>
      <c r="L1245" s="64">
        <f>IF(
                        C1245="INSUMO",
                                        IFERROR(
                                            IF(
                                                INDEX(
                                                    Insumos!C:C,
                                                    MATCH(
                                                        A1245&amp;B1245,
                                                        Insumos!I:I,
                                                        0)
                                                )="Mao_obra",
                                                INDEX(
                                                    Insumos!F:F,
                                                    MATCH(
                                                        A1245&amp;B1245,
                                                        Insumos!I:I,
                                                        0)
                                                ),
                                                0
                                            ),
                                            "Não encontrado"),
                                        IFERROR(
                                            INDEX(M:M,
                                                MATCH(
                                                    A1245&amp;B1245,AG:AG,
                                                    0)
                                            ),
                                            "Não encontrado")
                                    )</f>
        <v>23.079120000000003</v>
      </c>
      <c r="M1245" s="64">
        <f t="shared" si="704"/>
        <v>18.232504800000005</v>
      </c>
      <c r="N1245" s="64">
        <f>IF(
                        C1245="INSUMO",
                                        IFERROR(
                                            IF(
                                                INDEX(
                                                    Insumos!C:C,
                                                    MATCH(
                                                        A1245&amp;B1245,
                                                        Insumos!I:I,
                                                        0)
                                                )="Equipamento",
                                                INDEX(
                                                    Insumos!F:F,
                                                    MATCH(
                                                        A1245&amp;B1245,
                                                        Insumos!I:I,
                                                        0)
                                                ),
                                                0
                                            ),
                                            "Não encontrado"),
                                        IFERROR(
                                            INDEX(O:O,
                                                MATCH(
                                                    A1245&amp;B1245,AG:AG,
                                                    0)
                                            ),
                                            "Não encontrado")
                                    )</f>
        <v>0</v>
      </c>
      <c r="O1245" s="64">
        <f t="shared" si="705"/>
        <v>0</v>
      </c>
      <c r="P1245" s="64">
        <f>IF(
                        C1245="INSUMO",
                                        IFERROR(
                                            IF(
                                                INDEX(
                                                    Insumos!C:C,
                                                    MATCH(
                                                        A1245&amp;B1245,
                                                        Insumos!I:I,
                                                        0)
                                                )="Transporte",
                                                INDEX(
                                                    Insumos!F:F,
                                                    MATCH(
                                                        A1245&amp;B1245,
                                                        Insumos!I:I,
                                                        0)
                                                ),
                                                0
                                            ),
                                            "Não encontrado"),
                                        IFERROR(
                                            INDEX(Q:Q,
                                                MATCH(
                                                    A1245&amp;B1245,AG:AG,
                                                    0)
                                            ),
                                            "Não encontrado")
                                    )</f>
        <v>0</v>
      </c>
      <c r="Q1245" s="64">
        <f t="shared" si="706"/>
        <v>0</v>
      </c>
      <c r="R1245" s="64">
        <f>IF(
                        C1245="INSUMO",
                                        IFERROR(
                                            IF(
                                                INDEX(
                                                    Insumos!C:C,
                                                    MATCH(
                                                        A1245&amp;B1245,
                                                        Insumos!I:I,
                                                        0)
                                                )="Terceirizados",
                                                INDEX(
                                                    Insumos!F:F,
                                                    MATCH(
                                                        A1245&amp;B1245,
                                                        Insumos!I:I,
                                                        0)
                                                ),
                                                0
                                            ),
                                            "Não encontrado"),
                                        IFERROR(
                                            INDEX(S:S,
                                                MATCH(
                                                    A1245&amp;B1245,AG:AG,
                                                    0)
                                            ),
                                            "Não encontrado")
                                    )</f>
        <v>0</v>
      </c>
      <c r="S1245" s="64">
        <f t="shared" si="707"/>
        <v>0</v>
      </c>
      <c r="T1245" s="64">
        <f>IF(
                        C1245="INSUMO",
                                        IFERROR(
                                            IF(
                                                INDEX(
                                                    Insumos!C:C,
                                                    MATCH(
                                                        A1245&amp;B1245,
                                                        Insumos!I:I,
                                                        0)
                                                )="Comissionamento",
                                                INDEX(
                                                    Insumos!F:F,
                                                    MATCH(
                                                        A1245&amp;B1245,
                                                        Insumos!I:I,
                                                        0)
                                                ),
                                                0
                                            ),
                                            "Não encontrado"),
                                        IFERROR(
                                            INDEX(U:U,
                                                MATCH(
                                                    A1245&amp;B1245,AG:AG,
                                                    0)
                                            ),
                                            "Não encontrado")
                                    )</f>
        <v>0</v>
      </c>
      <c r="U1245" s="64">
        <f t="shared" si="708"/>
        <v>0</v>
      </c>
      <c r="V1245" s="64">
        <f>IF(
                        C1245="INSUMO",
                                        IFERROR(
                                            IF(
                                                INDEX(
                                                    Insumos!C:C,
                                                    MATCH(
                                                        A1245&amp;B1245,
                                                        Insumos!I:I,
                                                        0)
                                                )="Verba",
                                                INDEX(
                                                    Insumos!F:F,
                                                    MATCH(
                                                        A1245&amp;B1245,
                                                        Insumos!I:I,
                                                        0)
                                                ),
                                                0
                                            ),
                                            "Não encontrado"),
                                        IFERROR(
                                            INDEX(W:W,
                                                MATCH(
                                                    A1245&amp;B1245,AG:AG,
                                                    0)
                                            ),
                                            "Não encontrado")
                                    )</f>
        <v>0</v>
      </c>
      <c r="W1245" s="64">
        <f t="shared" si="709"/>
        <v>0</v>
      </c>
      <c r="X1245" s="64">
        <f>IF(
                        C1245="INSUMO",
                                        IFERROR(
                                            IF(
                                                INDEX(
                                                    Insumos!C:C,
                                                    MATCH(
                                                        A1245&amp;B1245,
                                                        Insumos!I:I,
                                                        0)
                                                )="Outro",
                                                INDEX(
                                                    Insumos!F:F,
                                                    MATCH(
                                                        A1245&amp;B1245,
                                                        Insumos!I:I,
                                                        0)
                                                ),
                                                0
                                            ),
                                            "Não encontrado"),
                                        IFERROR(
                                            INDEX(Y:Y,
                                                MATCH(
                                                    A1245&amp;B1245,AG:AG,
                                                    0)
                                            ),
                                            "Não encontrado")
                                    )</f>
        <v>4.97</v>
      </c>
      <c r="Y1245" s="64">
        <f t="shared" si="710"/>
        <v>3.9262999999999999</v>
      </c>
      <c r="Z1245" s="64">
        <f>IF(
                            C1245="INSUMO",
                            IFERROR(
                                INDEX(
                                    Insumos!F:F,
                                    MATCH(
                                        A1245&amp;B1245,
                                        Insumos!I:I,
                                        0)
                                ),
                                "Não encontrado"),
                            IFERROR(
                                INDEX(AA:AA,
                                    MATCH(
                                        A1245&amp;B1245,AG:AG,
                                        0)
                                ),
                                "Não encontrado")
                        )</f>
        <v>28.049120000000002</v>
      </c>
      <c r="AA1245" s="64">
        <f t="shared" si="711"/>
        <v>22.158804800000002</v>
      </c>
      <c r="AB1245" s="65"/>
      <c r="AC1245" s="65"/>
      <c r="AD1245" s="62" t="s">
        <v>39</v>
      </c>
      <c r="AE1245" s="66"/>
      <c r="AF1245" s="66"/>
    </row>
    <row r="1246" spans="1:33" x14ac:dyDescent="0.25">
      <c r="A1246" s="137" t="s">
        <v>240</v>
      </c>
      <c r="B1246" s="68" t="s">
        <v>38</v>
      </c>
      <c r="C1246" s="69" t="s">
        <v>45</v>
      </c>
      <c r="D1246" s="70" t="s">
        <v>40</v>
      </c>
      <c r="E1246" s="70" t="s">
        <v>241</v>
      </c>
      <c r="F1246" s="71" t="s">
        <v>95</v>
      </c>
      <c r="G1246" s="71">
        <v>177.12</v>
      </c>
      <c r="H1246" s="72">
        <f>IF(
                        C1246="INSUMO",
                                        IFERROR(
                                            IF(
                                                INDEX(
                                                    Insumos!C:C,
                                                    MATCH(
                                                        A1246&amp;B1246,
                                                        Insumos!I:I,
                                                        0)
                                                )="Material",
                                                INDEX(
                                                    Insumos!F:F,
                                                    MATCH(
                                                        A1246&amp;B1246,
                                                        Insumos!I:I,
                                                        0)
                                                ),
                                                0
                                            ),
                                            "Não encontrado"),
                                        IFERROR(
                                            INDEX(I:I,
                                                MATCH(
                                                    A1246&amp;B1246,AG:AG,
                                                    0)
                                            ),
                                            "Não encontrado")
                                    )</f>
        <v>0.9</v>
      </c>
      <c r="I1246" s="72">
        <f t="shared" si="702"/>
        <v>159.40800000000002</v>
      </c>
      <c r="J1246" s="72">
        <f t="shared" si="703"/>
        <v>0</v>
      </c>
      <c r="K1246" s="72">
        <f t="shared" si="703"/>
        <v>0</v>
      </c>
      <c r="L1246" s="72">
        <f>IF(
                        C1246="INSUMO",
                                        IFERROR(
                                            IF(
                                                INDEX(
                                                    Insumos!C:C,
                                                    MATCH(
                                                        A1246&amp;B1246,
                                                        Insumos!I:I,
                                                        0)
                                                )="Mao_obra",
                                                INDEX(
                                                    Insumos!F:F,
                                                    MATCH(
                                                        A1246&amp;B1246,
                                                        Insumos!I:I,
                                                        0)
                                                ),
                                                0
                                            ),
                                            "Não encontrado"),
                                        IFERROR(
                                            INDEX(M:M,
                                                MATCH(
                                                    A1246&amp;B1246,AG:AG,
                                                    0)
                                            ),
                                            "Não encontrado")
                                    )</f>
        <v>0</v>
      </c>
      <c r="M1246" s="72">
        <f t="shared" si="704"/>
        <v>0</v>
      </c>
      <c r="N1246" s="72">
        <f>IF(
                        C1246="INSUMO",
                                        IFERROR(
                                            IF(
                                                INDEX(
                                                    Insumos!C:C,
                                                    MATCH(
                                                        A1246&amp;B1246,
                                                        Insumos!I:I,
                                                        0)
                                                )="Equipamento",
                                                INDEX(
                                                    Insumos!F:F,
                                                    MATCH(
                                                        A1246&amp;B1246,
                                                        Insumos!I:I,
                                                        0)
                                                ),
                                                0
                                            ),
                                            "Não encontrado"),
                                        IFERROR(
                                            INDEX(O:O,
                                                MATCH(
                                                    A1246&amp;B1246,AG:AG,
                                                    0)
                                            ),
                                            "Não encontrado")
                                    )</f>
        <v>0</v>
      </c>
      <c r="O1246" s="72">
        <f t="shared" si="705"/>
        <v>0</v>
      </c>
      <c r="P1246" s="72">
        <f>IF(
                        C1246="INSUMO",
                                        IFERROR(
                                            IF(
                                                INDEX(
                                                    Insumos!C:C,
                                                    MATCH(
                                                        A1246&amp;B1246,
                                                        Insumos!I:I,
                                                        0)
                                                )="Transporte",
                                                INDEX(
                                                    Insumos!F:F,
                                                    MATCH(
                                                        A1246&amp;B1246,
                                                        Insumos!I:I,
                                                        0)
                                                ),
                                                0
                                            ),
                                            "Não encontrado"),
                                        IFERROR(
                                            INDEX(Q:Q,
                                                MATCH(
                                                    A1246&amp;B1246,AG:AG,
                                                    0)
                                            ),
                                            "Não encontrado")
                                    )</f>
        <v>0</v>
      </c>
      <c r="Q1246" s="72">
        <f t="shared" si="706"/>
        <v>0</v>
      </c>
      <c r="R1246" s="72">
        <f>IF(
                        C1246="INSUMO",
                                        IFERROR(
                                            IF(
                                                INDEX(
                                                    Insumos!C:C,
                                                    MATCH(
                                                        A1246&amp;B1246,
                                                        Insumos!I:I,
                                                        0)
                                                )="Terceirizados",
                                                INDEX(
                                                    Insumos!F:F,
                                                    MATCH(
                                                        A1246&amp;B1246,
                                                        Insumos!I:I,
                                                        0)
                                                ),
                                                0
                                            ),
                                            "Não encontrado"),
                                        IFERROR(
                                            INDEX(S:S,
                                                MATCH(
                                                    A1246&amp;B1246,AG:AG,
                                                    0)
                                            ),
                                            "Não encontrado")
                                    )</f>
        <v>0</v>
      </c>
      <c r="S1246" s="72">
        <f t="shared" si="707"/>
        <v>0</v>
      </c>
      <c r="T1246" s="72">
        <f>IF(
                        C1246="INSUMO",
                                        IFERROR(
                                            IF(
                                                INDEX(
                                                    Insumos!C:C,
                                                    MATCH(
                                                        A1246&amp;B1246,
                                                        Insumos!I:I,
                                                        0)
                                                )="Comissionamento",
                                                INDEX(
                                                    Insumos!F:F,
                                                    MATCH(
                                                        A1246&amp;B1246,
                                                        Insumos!I:I,
                                                        0)
                                                ),
                                                0
                                            ),
                                            "Não encontrado"),
                                        IFERROR(
                                            INDEX(U:U,
                                                MATCH(
                                                    A1246&amp;B1246,AG:AG,
                                                    0)
                                            ),
                                            "Não encontrado")
                                    )</f>
        <v>0</v>
      </c>
      <c r="U1246" s="72">
        <f t="shared" si="708"/>
        <v>0</v>
      </c>
      <c r="V1246" s="72">
        <f>IF(
                        C1246="INSUMO",
                                        IFERROR(
                                            IF(
                                                INDEX(
                                                    Insumos!C:C,
                                                    MATCH(
                                                        A1246&amp;B1246,
                                                        Insumos!I:I,
                                                        0)
                                                )="Verba",
                                                INDEX(
                                                    Insumos!F:F,
                                                    MATCH(
                                                        A1246&amp;B1246,
                                                        Insumos!I:I,
                                                        0)
                                                ),
                                                0
                                            ),
                                            "Não encontrado"),
                                        IFERROR(
                                            INDEX(W:W,
                                                MATCH(
                                                    A1246&amp;B1246,AG:AG,
                                                    0)
                                            ),
                                            "Não encontrado")
                                    )</f>
        <v>0</v>
      </c>
      <c r="W1246" s="72">
        <f t="shared" si="709"/>
        <v>0</v>
      </c>
      <c r="X1246" s="72">
        <f>IF(
                        C1246="INSUMO",
                                        IFERROR(
                                            IF(
                                                INDEX(
                                                    Insumos!C:C,
                                                    MATCH(
                                                        A1246&amp;B1246,
                                                        Insumos!I:I,
                                                        0)
                                                )="Outro",
                                                INDEX(
                                                    Insumos!F:F,
                                                    MATCH(
                                                        A1246&amp;B1246,
                                                        Insumos!I:I,
                                                        0)
                                                ),
                                                0
                                            ),
                                            "Não encontrado"),
                                        IFERROR(
                                            INDEX(Y:Y,
                                                MATCH(
                                                    A1246&amp;B1246,AG:AG,
                                                    0)
                                            ),
                                            "Não encontrado")
                                    )</f>
        <v>0</v>
      </c>
      <c r="Y1246" s="72">
        <f t="shared" si="710"/>
        <v>0</v>
      </c>
      <c r="Z1246" s="72">
        <f>IF(
                            C1246="INSUMO",
                            IFERROR(
                                INDEX(
                                    Insumos!F:F,
                                    MATCH(
                                        A1246&amp;B1246,
                                        Insumos!I:I,
                                        0)
                                ),
                                "Não encontrado"),
                            IFERROR(
                                INDEX(AA:AA,
                                    MATCH(
                                        A1246&amp;B1246,AG:AG,
                                        0)
                                ),
                                "Não encontrado")
                        )</f>
        <v>0.9</v>
      </c>
      <c r="AA1246" s="72">
        <f t="shared" si="711"/>
        <v>159.40800000000002</v>
      </c>
      <c r="AB1246" s="73"/>
      <c r="AC1246" s="73"/>
      <c r="AD1246" s="70" t="s">
        <v>39</v>
      </c>
      <c r="AE1246" s="74"/>
      <c r="AF1246" s="74"/>
    </row>
    <row r="1247" spans="1:33" x14ac:dyDescent="0.25">
      <c r="A1247" s="138" t="s">
        <v>1075</v>
      </c>
      <c r="B1247" s="60" t="s">
        <v>38</v>
      </c>
      <c r="C1247" s="61" t="s">
        <v>45</v>
      </c>
      <c r="D1247" s="62" t="s">
        <v>40</v>
      </c>
      <c r="E1247" s="62" t="s">
        <v>1076</v>
      </c>
      <c r="F1247" s="63" t="s">
        <v>95</v>
      </c>
      <c r="G1247" s="63">
        <v>157.44</v>
      </c>
      <c r="H1247" s="64">
        <f>IF(
                        C1247="INSUMO",
                                        IFERROR(
                                            IF(
                                                INDEX(
                                                    Insumos!C:C,
                                                    MATCH(
                                                        A1247&amp;B1247,
                                                        Insumos!I:I,
                                                        0)
                                                )="Material",
                                                INDEX(
                                                    Insumos!F:F,
                                                    MATCH(
                                                        A1247&amp;B1247,
                                                        Insumos!I:I,
                                                        0)
                                                ),
                                                0
                                            ),
                                            "Não encontrado"),
                                        IFERROR(
                                            INDEX(I:I,
                                                MATCH(
                                                    A1247&amp;B1247,AG:AG,
                                                    0)
                                            ),
                                            "Não encontrado")
                                    )</f>
        <v>0.99</v>
      </c>
      <c r="I1247" s="64">
        <f t="shared" si="702"/>
        <v>155.8656</v>
      </c>
      <c r="J1247" s="64">
        <f t="shared" si="703"/>
        <v>0</v>
      </c>
      <c r="K1247" s="64">
        <f t="shared" si="703"/>
        <v>0</v>
      </c>
      <c r="L1247" s="64">
        <f>IF(
                        C1247="INSUMO",
                                        IFERROR(
                                            IF(
                                                INDEX(
                                                    Insumos!C:C,
                                                    MATCH(
                                                        A1247&amp;B1247,
                                                        Insumos!I:I,
                                                        0)
                                                )="Mao_obra",
                                                INDEX(
                                                    Insumos!F:F,
                                                    MATCH(
                                                        A1247&amp;B1247,
                                                        Insumos!I:I,
                                                        0)
                                                ),
                                                0
                                            ),
                                            "Não encontrado"),
                                        IFERROR(
                                            INDEX(M:M,
                                                MATCH(
                                                    A1247&amp;B1247,AG:AG,
                                                    0)
                                            ),
                                            "Não encontrado")
                                    )</f>
        <v>0</v>
      </c>
      <c r="M1247" s="64">
        <f t="shared" si="704"/>
        <v>0</v>
      </c>
      <c r="N1247" s="64">
        <f>IF(
                        C1247="INSUMO",
                                        IFERROR(
                                            IF(
                                                INDEX(
                                                    Insumos!C:C,
                                                    MATCH(
                                                        A1247&amp;B1247,
                                                        Insumos!I:I,
                                                        0)
                                                )="Equipamento",
                                                INDEX(
                                                    Insumos!F:F,
                                                    MATCH(
                                                        A1247&amp;B1247,
                                                        Insumos!I:I,
                                                        0)
                                                ),
                                                0
                                            ),
                                            "Não encontrado"),
                                        IFERROR(
                                            INDEX(O:O,
                                                MATCH(
                                                    A1247&amp;B1247,AG:AG,
                                                    0)
                                            ),
                                            "Não encontrado")
                                    )</f>
        <v>0</v>
      </c>
      <c r="O1247" s="64">
        <f t="shared" si="705"/>
        <v>0</v>
      </c>
      <c r="P1247" s="64">
        <f>IF(
                        C1247="INSUMO",
                                        IFERROR(
                                            IF(
                                                INDEX(
                                                    Insumos!C:C,
                                                    MATCH(
                                                        A1247&amp;B1247,
                                                        Insumos!I:I,
                                                        0)
                                                )="Transporte",
                                                INDEX(
                                                    Insumos!F:F,
                                                    MATCH(
                                                        A1247&amp;B1247,
                                                        Insumos!I:I,
                                                        0)
                                                ),
                                                0
                                            ),
                                            "Não encontrado"),
                                        IFERROR(
                                            INDEX(Q:Q,
                                                MATCH(
                                                    A1247&amp;B1247,AG:AG,
                                                    0)
                                            ),
                                            "Não encontrado")
                                    )</f>
        <v>0</v>
      </c>
      <c r="Q1247" s="64">
        <f t="shared" si="706"/>
        <v>0</v>
      </c>
      <c r="R1247" s="64">
        <f>IF(
                        C1247="INSUMO",
                                        IFERROR(
                                            IF(
                                                INDEX(
                                                    Insumos!C:C,
                                                    MATCH(
                                                        A1247&amp;B1247,
                                                        Insumos!I:I,
                                                        0)
                                                )="Terceirizados",
                                                INDEX(
                                                    Insumos!F:F,
                                                    MATCH(
                                                        A1247&amp;B1247,
                                                        Insumos!I:I,
                                                        0)
                                                ),
                                                0
                                            ),
                                            "Não encontrado"),
                                        IFERROR(
                                            INDEX(S:S,
                                                MATCH(
                                                    A1247&amp;B1247,AG:AG,
                                                    0)
                                            ),
                                            "Não encontrado")
                                    )</f>
        <v>0</v>
      </c>
      <c r="S1247" s="64">
        <f t="shared" si="707"/>
        <v>0</v>
      </c>
      <c r="T1247" s="64">
        <f>IF(
                        C1247="INSUMO",
                                        IFERROR(
                                            IF(
                                                INDEX(
                                                    Insumos!C:C,
                                                    MATCH(
                                                        A1247&amp;B1247,
                                                        Insumos!I:I,
                                                        0)
                                                )="Comissionamento",
                                                INDEX(
                                                    Insumos!F:F,
                                                    MATCH(
                                                        A1247&amp;B1247,
                                                        Insumos!I:I,
                                                        0)
                                                ),
                                                0
                                            ),
                                            "Não encontrado"),
                                        IFERROR(
                                            INDEX(U:U,
                                                MATCH(
                                                    A1247&amp;B1247,AG:AG,
                                                    0)
                                            ),
                                            "Não encontrado")
                                    )</f>
        <v>0</v>
      </c>
      <c r="U1247" s="64">
        <f t="shared" si="708"/>
        <v>0</v>
      </c>
      <c r="V1247" s="64">
        <f>IF(
                        C1247="INSUMO",
                                        IFERROR(
                                            IF(
                                                INDEX(
                                                    Insumos!C:C,
                                                    MATCH(
                                                        A1247&amp;B1247,
                                                        Insumos!I:I,
                                                        0)
                                                )="Verba",
                                                INDEX(
                                                    Insumos!F:F,
                                                    MATCH(
                                                        A1247&amp;B1247,
                                                        Insumos!I:I,
                                                        0)
                                                ),
                                                0
                                            ),
                                            "Não encontrado"),
                                        IFERROR(
                                            INDEX(W:W,
                                                MATCH(
                                                    A1247&amp;B1247,AG:AG,
                                                    0)
                                            ),
                                            "Não encontrado")
                                    )</f>
        <v>0</v>
      </c>
      <c r="W1247" s="64">
        <f t="shared" si="709"/>
        <v>0</v>
      </c>
      <c r="X1247" s="64">
        <f>IF(
                        C1247="INSUMO",
                                        IFERROR(
                                            IF(
                                                INDEX(
                                                    Insumos!C:C,
                                                    MATCH(
                                                        A1247&amp;B1247,
                                                        Insumos!I:I,
                                                        0)
                                                )="Outro",
                                                INDEX(
                                                    Insumos!F:F,
                                                    MATCH(
                                                        A1247&amp;B1247,
                                                        Insumos!I:I,
                                                        0)
                                                ),
                                                0
                                            ),
                                            "Não encontrado"),
                                        IFERROR(
                                            INDEX(Y:Y,
                                                MATCH(
                                                    A1247&amp;B1247,AG:AG,
                                                    0)
                                            ),
                                            "Não encontrado")
                                    )</f>
        <v>0</v>
      </c>
      <c r="Y1247" s="64">
        <f t="shared" si="710"/>
        <v>0</v>
      </c>
      <c r="Z1247" s="64">
        <f>IF(
                            C1247="INSUMO",
                            IFERROR(
                                INDEX(
                                    Insumos!F:F,
                                    MATCH(
                                        A1247&amp;B1247,
                                        Insumos!I:I,
                                        0)
                                ),
                                "Não encontrado"),
                            IFERROR(
                                INDEX(AA:AA,
                                    MATCH(
                                        A1247&amp;B1247,AG:AG,
                                        0)
                                ),
                                "Não encontrado")
                        )</f>
        <v>0.99</v>
      </c>
      <c r="AA1247" s="64">
        <f t="shared" si="711"/>
        <v>155.8656</v>
      </c>
      <c r="AB1247" s="65"/>
      <c r="AC1247" s="65"/>
      <c r="AD1247" s="62" t="s">
        <v>39</v>
      </c>
      <c r="AE1247" s="66"/>
      <c r="AF1247" s="66"/>
    </row>
    <row r="1248" spans="1:33" x14ac:dyDescent="0.25">
      <c r="A1248" s="137" t="s">
        <v>238</v>
      </c>
      <c r="B1248" s="68" t="s">
        <v>38</v>
      </c>
      <c r="C1248" s="69" t="s">
        <v>45</v>
      </c>
      <c r="D1248" s="70" t="s">
        <v>40</v>
      </c>
      <c r="E1248" s="70" t="s">
        <v>239</v>
      </c>
      <c r="F1248" s="71" t="s">
        <v>108</v>
      </c>
      <c r="G1248" s="71">
        <v>1.18</v>
      </c>
      <c r="H1248" s="72">
        <f>IF(
                        C1248="INSUMO",
                                        IFERROR(
                                            IF(
                                                INDEX(
                                                    Insumos!C:C,
                                                    MATCH(
                                                        A1248&amp;B1248,
                                                        Insumos!I:I,
                                                        0)
                                                )="Material",
                                                INDEX(
                                                    Insumos!F:F,
                                                    MATCH(
                                                        A1248&amp;B1248,
                                                        Insumos!I:I,
                                                        0)
                                                ),
                                                0
                                            ),
                                            "Não encontrado"),
                                        IFERROR(
                                            INDEX(I:I,
                                                MATCH(
                                                    A1248&amp;B1248,AG:AG,
                                                    0)
                                            ),
                                            "Não encontrado")
                                    )</f>
        <v>147.16</v>
      </c>
      <c r="I1248" s="72">
        <f t="shared" si="702"/>
        <v>173.64879999999999</v>
      </c>
      <c r="J1248" s="72">
        <f t="shared" si="703"/>
        <v>0</v>
      </c>
      <c r="K1248" s="72">
        <f t="shared" si="703"/>
        <v>0</v>
      </c>
      <c r="L1248" s="72">
        <f>IF(
                        C1248="INSUMO",
                                        IFERROR(
                                            IF(
                                                INDEX(
                                                    Insumos!C:C,
                                                    MATCH(
                                                        A1248&amp;B1248,
                                                        Insumos!I:I,
                                                        0)
                                                )="Mao_obra",
                                                INDEX(
                                                    Insumos!F:F,
                                                    MATCH(
                                                        A1248&amp;B1248,
                                                        Insumos!I:I,
                                                        0)
                                                ),
                                                0
                                            ),
                                            "Não encontrado"),
                                        IFERROR(
                                            INDEX(M:M,
                                                MATCH(
                                                    A1248&amp;B1248,AG:AG,
                                                    0)
                                            ),
                                            "Não encontrado")
                                    )</f>
        <v>0</v>
      </c>
      <c r="M1248" s="72">
        <f t="shared" si="704"/>
        <v>0</v>
      </c>
      <c r="N1248" s="72">
        <f>IF(
                        C1248="INSUMO",
                                        IFERROR(
                                            IF(
                                                INDEX(
                                                    Insumos!C:C,
                                                    MATCH(
                                                        A1248&amp;B1248,
                                                        Insumos!I:I,
                                                        0)
                                                )="Equipamento",
                                                INDEX(
                                                    Insumos!F:F,
                                                    MATCH(
                                                        A1248&amp;B1248,
                                                        Insumos!I:I,
                                                        0)
                                                ),
                                                0
                                            ),
                                            "Não encontrado"),
                                        IFERROR(
                                            INDEX(O:O,
                                                MATCH(
                                                    A1248&amp;B1248,AG:AG,
                                                    0)
                                            ),
                                            "Não encontrado")
                                    )</f>
        <v>0</v>
      </c>
      <c r="O1248" s="72">
        <f t="shared" si="705"/>
        <v>0</v>
      </c>
      <c r="P1248" s="72">
        <f>IF(
                        C1248="INSUMO",
                                        IFERROR(
                                            IF(
                                                INDEX(
                                                    Insumos!C:C,
                                                    MATCH(
                                                        A1248&amp;B1248,
                                                        Insumos!I:I,
                                                        0)
                                                )="Transporte",
                                                INDEX(
                                                    Insumos!F:F,
                                                    MATCH(
                                                        A1248&amp;B1248,
                                                        Insumos!I:I,
                                                        0)
                                                ),
                                                0
                                            ),
                                            "Não encontrado"),
                                        IFERROR(
                                            INDEX(Q:Q,
                                                MATCH(
                                                    A1248&amp;B1248,AG:AG,
                                                    0)
                                            ),
                                            "Não encontrado")
                                    )</f>
        <v>0</v>
      </c>
      <c r="Q1248" s="72">
        <f t="shared" si="706"/>
        <v>0</v>
      </c>
      <c r="R1248" s="72">
        <f>IF(
                        C1248="INSUMO",
                                        IFERROR(
                                            IF(
                                                INDEX(
                                                    Insumos!C:C,
                                                    MATCH(
                                                        A1248&amp;B1248,
                                                        Insumos!I:I,
                                                        0)
                                                )="Terceirizados",
                                                INDEX(
                                                    Insumos!F:F,
                                                    MATCH(
                                                        A1248&amp;B1248,
                                                        Insumos!I:I,
                                                        0)
                                                ),
                                                0
                                            ),
                                            "Não encontrado"),
                                        IFERROR(
                                            INDEX(S:S,
                                                MATCH(
                                                    A1248&amp;B1248,AG:AG,
                                                    0)
                                            ),
                                            "Não encontrado")
                                    )</f>
        <v>0</v>
      </c>
      <c r="S1248" s="72">
        <f t="shared" si="707"/>
        <v>0</v>
      </c>
      <c r="T1248" s="72">
        <f>IF(
                        C1248="INSUMO",
                                        IFERROR(
                                            IF(
                                                INDEX(
                                                    Insumos!C:C,
                                                    MATCH(
                                                        A1248&amp;B1248,
                                                        Insumos!I:I,
                                                        0)
                                                )="Comissionamento",
                                                INDEX(
                                                    Insumos!F:F,
                                                    MATCH(
                                                        A1248&amp;B1248,
                                                        Insumos!I:I,
                                                        0)
                                                ),
                                                0
                                            ),
                                            "Não encontrado"),
                                        IFERROR(
                                            INDEX(U:U,
                                                MATCH(
                                                    A1248&amp;B1248,AG:AG,
                                                    0)
                                            ),
                                            "Não encontrado")
                                    )</f>
        <v>0</v>
      </c>
      <c r="U1248" s="72">
        <f t="shared" si="708"/>
        <v>0</v>
      </c>
      <c r="V1248" s="72">
        <f>IF(
                        C1248="INSUMO",
                                        IFERROR(
                                            IF(
                                                INDEX(
                                                    Insumos!C:C,
                                                    MATCH(
                                                        A1248&amp;B1248,
                                                        Insumos!I:I,
                                                        0)
                                                )="Verba",
                                                INDEX(
                                                    Insumos!F:F,
                                                    MATCH(
                                                        A1248&amp;B1248,
                                                        Insumos!I:I,
                                                        0)
                                                ),
                                                0
                                            ),
                                            "Não encontrado"),
                                        IFERROR(
                                            INDEX(W:W,
                                                MATCH(
                                                    A1248&amp;B1248,AG:AG,
                                                    0)
                                            ),
                                            "Não encontrado")
                                    )</f>
        <v>0</v>
      </c>
      <c r="W1248" s="72">
        <f t="shared" si="709"/>
        <v>0</v>
      </c>
      <c r="X1248" s="72">
        <f>IF(
                        C1248="INSUMO",
                                        IFERROR(
                                            IF(
                                                INDEX(
                                                    Insumos!C:C,
                                                    MATCH(
                                                        A1248&amp;B1248,
                                                        Insumos!I:I,
                                                        0)
                                                )="Outro",
                                                INDEX(
                                                    Insumos!F:F,
                                                    MATCH(
                                                        A1248&amp;B1248,
                                                        Insumos!I:I,
                                                        0)
                                                ),
                                                0
                                            ),
                                            "Não encontrado"),
                                        IFERROR(
                                            INDEX(Y:Y,
                                                MATCH(
                                                    A1248&amp;B1248,AG:AG,
                                                    0)
                                            ),
                                            "Não encontrado")
                                    )</f>
        <v>0</v>
      </c>
      <c r="Y1248" s="72">
        <f t="shared" si="710"/>
        <v>0</v>
      </c>
      <c r="Z1248" s="72">
        <f>IF(
                            C1248="INSUMO",
                            IFERROR(
                                INDEX(
                                    Insumos!F:F,
                                    MATCH(
                                        A1248&amp;B1248,
                                        Insumos!I:I,
                                        0)
                                ),
                                "Não encontrado"),
                            IFERROR(
                                INDEX(AA:AA,
                                    MATCH(
                                        A1248&amp;B1248,AG:AG,
                                        0)
                                ),
                                "Não encontrado")
                        )</f>
        <v>147.16</v>
      </c>
      <c r="AA1248" s="72">
        <f t="shared" si="711"/>
        <v>173.64879999999999</v>
      </c>
      <c r="AB1248" s="73"/>
      <c r="AC1248" s="73"/>
      <c r="AD1248" s="70" t="s">
        <v>39</v>
      </c>
      <c r="AE1248" s="74"/>
      <c r="AF1248" s="74"/>
    </row>
    <row r="1249" spans="1:33" x14ac:dyDescent="0.25">
      <c r="A1249" s="136" t="s">
        <v>412</v>
      </c>
      <c r="B1249" s="51" t="s">
        <v>38</v>
      </c>
      <c r="C1249" s="52" t="s">
        <v>39</v>
      </c>
      <c r="D1249" s="53" t="s">
        <v>40</v>
      </c>
      <c r="E1249" s="53" t="s">
        <v>413</v>
      </c>
      <c r="F1249" s="54" t="s">
        <v>108</v>
      </c>
      <c r="G1249" s="55"/>
      <c r="H1249" s="56"/>
      <c r="I1249" s="56">
        <f>SUM(I1250:I1254)</f>
        <v>525.46699999999998</v>
      </c>
      <c r="J1249" s="56"/>
      <c r="K1249" s="56">
        <f>SUM(K1250:K1254)</f>
        <v>165.23628993247999</v>
      </c>
      <c r="L1249" s="56"/>
      <c r="M1249" s="56">
        <f>SUM(M1250:M1254)</f>
        <v>145.79194622400001</v>
      </c>
      <c r="N1249" s="56"/>
      <c r="O1249" s="56">
        <f>SUM(O1250:O1254)</f>
        <v>2.1712187084799996</v>
      </c>
      <c r="P1249" s="56"/>
      <c r="Q1249" s="56">
        <f>SUM(Q1250:Q1254)</f>
        <v>0</v>
      </c>
      <c r="R1249" s="56"/>
      <c r="S1249" s="56">
        <f>SUM(S1250:S1254)</f>
        <v>0</v>
      </c>
      <c r="T1249" s="56"/>
      <c r="U1249" s="56">
        <f>SUM(U1250:U1254)</f>
        <v>0</v>
      </c>
      <c r="V1249" s="56"/>
      <c r="W1249" s="56">
        <f>SUM(W1250:W1254)</f>
        <v>0</v>
      </c>
      <c r="X1249" s="56"/>
      <c r="Y1249" s="56">
        <f>SUM(Y1250:Y1254)</f>
        <v>17.273125</v>
      </c>
      <c r="Z1249" s="56"/>
      <c r="AA1249" s="56">
        <f>SUM(AA1250:AA1254)</f>
        <v>690.70328993247995</v>
      </c>
      <c r="AB1249" s="57" t="s">
        <v>39</v>
      </c>
      <c r="AC1249" s="57"/>
      <c r="AD1249" s="53" t="s">
        <v>39</v>
      </c>
      <c r="AE1249" s="58" t="s">
        <v>39</v>
      </c>
      <c r="AF1249" s="58" t="s">
        <v>1066</v>
      </c>
      <c r="AG1249" t="str">
        <f>A1249&amp;B1249&amp;C1249</f>
        <v>87313SINAPI</v>
      </c>
    </row>
    <row r="1250" spans="1:33" x14ac:dyDescent="0.25">
      <c r="A1250" s="137" t="s">
        <v>1077</v>
      </c>
      <c r="B1250" s="68" t="s">
        <v>38</v>
      </c>
      <c r="C1250" s="69" t="s">
        <v>86</v>
      </c>
      <c r="D1250" s="70" t="s">
        <v>40</v>
      </c>
      <c r="E1250" s="70" t="s">
        <v>1078</v>
      </c>
      <c r="F1250" s="71" t="s">
        <v>111</v>
      </c>
      <c r="G1250" s="71">
        <v>3.31</v>
      </c>
      <c r="H1250" s="72">
        <f>IF(
                        C1250="INSUMO",
                                        IFERROR(
                                            IF(
                                                INDEX(
                                                    Insumos!C:C,
                                                    MATCH(
                                                        A1250&amp;B1250,
                                                        Insumos!I:I,
                                                        0)
                                                )="Material",
                                                INDEX(
                                                    Insumos!F:F,
                                                    MATCH(
                                                        A1250&amp;B1250,
                                                        Insumos!I:I,
                                                        0)
                                                ),
                                                0
                                            ),
                                            "Não encontrado"),
                                        IFERROR(
                                            INDEX(I:I,
                                                MATCH(
                                                    A1250&amp;B1250,AG:AG,
                                                    0)
                                            ),
                                            "Não encontrado")
                                    )</f>
        <v>0</v>
      </c>
      <c r="I1250" s="72">
        <f>H1250*G1250/1</f>
        <v>0</v>
      </c>
      <c r="J1250" s="72">
        <f t="shared" ref="J1250:K1254" si="712">T1250 + N1250 + L1250 + X1250 + R1250 + P1250 + V1250</f>
        <v>0.41616486399999997</v>
      </c>
      <c r="K1250" s="72">
        <f t="shared" si="712"/>
        <v>1.3775056998399999</v>
      </c>
      <c r="L1250" s="72">
        <f>IF(
                        C1250="INSUMO",
                                        IFERROR(
                                            IF(
                                                INDEX(
                                                    Insumos!C:C,
                                                    MATCH(
                                                        A1250&amp;B1250,
                                                        Insumos!I:I,
                                                        0)
                                                )="Mao_obra",
                                                INDEX(
                                                    Insumos!F:F,
                                                    MATCH(
                                                        A1250&amp;B1250,
                                                        Insumos!I:I,
                                                        0)
                                                ),
                                                0
                                            ),
                                            "Não encontrado"),
                                        IFERROR(
                                            INDEX(M:M,
                                                MATCH(
                                                    A1250&amp;B1250,AG:AG,
                                                    0)
                                            ),
                                            "Não encontrado")
                                    )</f>
        <v>0</v>
      </c>
      <c r="M1250" s="72">
        <f>L1250*G1250/1</f>
        <v>0</v>
      </c>
      <c r="N1250" s="72">
        <f>IF(
                        C1250="INSUMO",
                                        IFERROR(
                                            IF(
                                                INDEX(
                                                    Insumos!C:C,
                                                    MATCH(
                                                        A1250&amp;B1250,
                                                        Insumos!I:I,
                                                        0)
                                                )="Equipamento",
                                                INDEX(
                                                    Insumos!F:F,
                                                    MATCH(
                                                        A1250&amp;B1250,
                                                        Insumos!I:I,
                                                        0)
                                                ),
                                                0
                                            ),
                                            "Não encontrado"),
                                        IFERROR(
                                            INDEX(O:O,
                                                MATCH(
                                                    A1250&amp;B1250,AG:AG,
                                                    0)
                                            ),
                                            "Não encontrado")
                                    )</f>
        <v>0.41616486399999997</v>
      </c>
      <c r="O1250" s="72">
        <f>N1250*G1250/1</f>
        <v>1.3775056998399999</v>
      </c>
      <c r="P1250" s="72">
        <f>IF(
                        C1250="INSUMO",
                                        IFERROR(
                                            IF(
                                                INDEX(
                                                    Insumos!C:C,
                                                    MATCH(
                                                        A1250&amp;B1250,
                                                        Insumos!I:I,
                                                        0)
                                                )="Transporte",
                                                INDEX(
                                                    Insumos!F:F,
                                                    MATCH(
                                                        A1250&amp;B1250,
                                                        Insumos!I:I,
                                                        0)
                                                ),
                                                0
                                            ),
                                            "Não encontrado"),
                                        IFERROR(
                                            INDEX(Q:Q,
                                                MATCH(
                                                    A1250&amp;B1250,AG:AG,
                                                    0)
                                            ),
                                            "Não encontrado")
                                    )</f>
        <v>0</v>
      </c>
      <c r="Q1250" s="72">
        <f>P1250*G1250/1</f>
        <v>0</v>
      </c>
      <c r="R1250" s="72">
        <f>IF(
                        C1250="INSUMO",
                                        IFERROR(
                                            IF(
                                                INDEX(
                                                    Insumos!C:C,
                                                    MATCH(
                                                        A1250&amp;B1250,
                                                        Insumos!I:I,
                                                        0)
                                                )="Terceirizados",
                                                INDEX(
                                                    Insumos!F:F,
                                                    MATCH(
                                                        A1250&amp;B1250,
                                                        Insumos!I:I,
                                                        0)
                                                ),
                                                0
                                            ),
                                            "Não encontrado"),
                                        IFERROR(
                                            INDEX(S:S,
                                                MATCH(
                                                    A1250&amp;B1250,AG:AG,
                                                    0)
                                            ),
                                            "Não encontrado")
                                    )</f>
        <v>0</v>
      </c>
      <c r="S1250" s="72">
        <f>R1250*G1250/1</f>
        <v>0</v>
      </c>
      <c r="T1250" s="72">
        <f>IF(
                        C1250="INSUMO",
                                        IFERROR(
                                            IF(
                                                INDEX(
                                                    Insumos!C:C,
                                                    MATCH(
                                                        A1250&amp;B1250,
                                                        Insumos!I:I,
                                                        0)
                                                )="Comissionamento",
                                                INDEX(
                                                    Insumos!F:F,
                                                    MATCH(
                                                        A1250&amp;B1250,
                                                        Insumos!I:I,
                                                        0)
                                                ),
                                                0
                                            ),
                                            "Não encontrado"),
                                        IFERROR(
                                            INDEX(U:U,
                                                MATCH(
                                                    A1250&amp;B1250,AG:AG,
                                                    0)
                                            ),
                                            "Não encontrado")
                                    )</f>
        <v>0</v>
      </c>
      <c r="U1250" s="72">
        <f>T1250*G1250/1</f>
        <v>0</v>
      </c>
      <c r="V1250" s="72">
        <f>IF(
                        C1250="INSUMO",
                                        IFERROR(
                                            IF(
                                                INDEX(
                                                    Insumos!C:C,
                                                    MATCH(
                                                        A1250&amp;B1250,
                                                        Insumos!I:I,
                                                        0)
                                                )="Verba",
                                                INDEX(
                                                    Insumos!F:F,
                                                    MATCH(
                                                        A1250&amp;B1250,
                                                        Insumos!I:I,
                                                        0)
                                                ),
                                                0
                                            ),
                                            "Não encontrado"),
                                        IFERROR(
                                            INDEX(W:W,
                                                MATCH(
                                                    A1250&amp;B1250,AG:AG,
                                                    0)
                                            ),
                                            "Não encontrado")
                                    )</f>
        <v>0</v>
      </c>
      <c r="W1250" s="72">
        <f>V1250*G1250/1</f>
        <v>0</v>
      </c>
      <c r="X1250" s="72">
        <f>IF(
                        C1250="INSUMO",
                                        IFERROR(
                                            IF(
                                                INDEX(
                                                    Insumos!C:C,
                                                    MATCH(
                                                        A1250&amp;B1250,
                                                        Insumos!I:I,
                                                        0)
                                                )="Outro",
                                                INDEX(
                                                    Insumos!F:F,
                                                    MATCH(
                                                        A1250&amp;B1250,
                                                        Insumos!I:I,
                                                        0)
                                                ),
                                                0
                                            ),
                                            "Não encontrado"),
                                        IFERROR(
                                            INDEX(Y:Y,
                                                MATCH(
                                                    A1250&amp;B1250,AG:AG,
                                                    0)
                                            ),
                                            "Não encontrado")
                                    )</f>
        <v>0</v>
      </c>
      <c r="Y1250" s="72">
        <f>X1250*G1250/1</f>
        <v>0</v>
      </c>
      <c r="Z1250" s="72">
        <f>IF(
                            C1250="INSUMO",
                            IFERROR(
                                INDEX(
                                    Insumos!F:F,
                                    MATCH(
                                        A1250&amp;B1250,
                                        Insumos!I:I,
                                        0)
                                ),
                                "Não encontrado"),
                            IFERROR(
                                INDEX(AA:AA,
                                    MATCH(
                                        A1250&amp;B1250,AG:AG,
                                        0)
                                ),
                                "Não encontrado")
                        )</f>
        <v>0.41616486399999997</v>
      </c>
      <c r="AA1250" s="72">
        <f>G1250*Z1250</f>
        <v>1.3775056998399999</v>
      </c>
      <c r="AB1250" s="73"/>
      <c r="AC1250" s="73"/>
      <c r="AD1250" s="70" t="s">
        <v>39</v>
      </c>
      <c r="AE1250" s="74"/>
      <c r="AF1250" s="74"/>
    </row>
    <row r="1251" spans="1:33" x14ac:dyDescent="0.25">
      <c r="A1251" s="138" t="s">
        <v>236</v>
      </c>
      <c r="B1251" s="60" t="s">
        <v>38</v>
      </c>
      <c r="C1251" s="61" t="s">
        <v>86</v>
      </c>
      <c r="D1251" s="62" t="s">
        <v>40</v>
      </c>
      <c r="E1251" s="62" t="s">
        <v>237</v>
      </c>
      <c r="F1251" s="63" t="s">
        <v>114</v>
      </c>
      <c r="G1251" s="63">
        <v>1.01</v>
      </c>
      <c r="H1251" s="64">
        <f>IF(
                        C1251="INSUMO",
                                        IFERROR(
                                            IF(
                                                INDEX(
                                                    Insumos!C:C,
                                                    MATCH(
                                                        A1251&amp;B1251,
                                                        Insumos!I:I,
                                                        0)
                                                )="Material",
                                                INDEX(
                                                    Insumos!F:F,
                                                    MATCH(
                                                        A1251&amp;B1251,
                                                        Insumos!I:I,
                                                        0)
                                                ),
                                                0
                                            ),
                                            "Não encontrado"),
                                        IFERROR(
                                            INDEX(I:I,
                                                MATCH(
                                                    A1251&amp;B1251,AG:AG,
                                                    0)
                                            ),
                                            "Não encontrado")
                                    )</f>
        <v>0</v>
      </c>
      <c r="I1251" s="64">
        <f>H1251*G1251/1</f>
        <v>0</v>
      </c>
      <c r="J1251" s="64">
        <f t="shared" si="712"/>
        <v>1.8483544639999998</v>
      </c>
      <c r="K1251" s="64">
        <f t="shared" si="712"/>
        <v>1.86683800864</v>
      </c>
      <c r="L1251" s="64">
        <f>IF(
                        C1251="INSUMO",
                                        IFERROR(
                                            IF(
                                                INDEX(
                                                    Insumos!C:C,
                                                    MATCH(
                                                        A1251&amp;B1251,
                                                        Insumos!I:I,
                                                        0)
                                                )="Mao_obra",
                                                INDEX(
                                                    Insumos!F:F,
                                                    MATCH(
                                                        A1251&amp;B1251,
                                                        Insumos!I:I,
                                                        0)
                                                ),
                                                0
                                            ),
                                            "Não encontrado"),
                                        IFERROR(
                                            INDEX(M:M,
                                                MATCH(
                                                    A1251&amp;B1251,AG:AG,
                                                    0)
                                            ),
                                            "Não encontrado")
                                    )</f>
        <v>0</v>
      </c>
      <c r="M1251" s="64">
        <f>L1251*G1251/1</f>
        <v>0</v>
      </c>
      <c r="N1251" s="64">
        <f>IF(
                        C1251="INSUMO",
                                        IFERROR(
                                            IF(
                                                INDEX(
                                                    Insumos!C:C,
                                                    MATCH(
                                                        A1251&amp;B1251,
                                                        Insumos!I:I,
                                                        0)
                                                )="Equipamento",
                                                INDEX(
                                                    Insumos!F:F,
                                                    MATCH(
                                                        A1251&amp;B1251,
                                                        Insumos!I:I,
                                                        0)
                                                ),
                                                0
                                            ),
                                            "Não encontrado"),
                                        IFERROR(
                                            INDEX(O:O,
                                                MATCH(
                                                    A1251&amp;B1251,AG:AG,
                                                    0)
                                            ),
                                            "Não encontrado")
                                    )</f>
        <v>0.78585446399999992</v>
      </c>
      <c r="O1251" s="64">
        <f>N1251*G1251/1</f>
        <v>0.79371300863999994</v>
      </c>
      <c r="P1251" s="64">
        <f>IF(
                        C1251="INSUMO",
                                        IFERROR(
                                            IF(
                                                INDEX(
                                                    Insumos!C:C,
                                                    MATCH(
                                                        A1251&amp;B1251,
                                                        Insumos!I:I,
                                                        0)
                                                )="Transporte",
                                                INDEX(
                                                    Insumos!F:F,
                                                    MATCH(
                                                        A1251&amp;B1251,
                                                        Insumos!I:I,
                                                        0)
                                                ),
                                                0
                                            ),
                                            "Não encontrado"),
                                        IFERROR(
                                            INDEX(Q:Q,
                                                MATCH(
                                                    A1251&amp;B1251,AG:AG,
                                                    0)
                                            ),
                                            "Não encontrado")
                                    )</f>
        <v>0</v>
      </c>
      <c r="Q1251" s="64">
        <f>P1251*G1251/1</f>
        <v>0</v>
      </c>
      <c r="R1251" s="64">
        <f>IF(
                        C1251="INSUMO",
                                        IFERROR(
                                            IF(
                                                INDEX(
                                                    Insumos!C:C,
                                                    MATCH(
                                                        A1251&amp;B1251,
                                                        Insumos!I:I,
                                                        0)
                                                )="Terceirizados",
                                                INDEX(
                                                    Insumos!F:F,
                                                    MATCH(
                                                        A1251&amp;B1251,
                                                        Insumos!I:I,
                                                        0)
                                                ),
                                                0
                                            ),
                                            "Não encontrado"),
                                        IFERROR(
                                            INDEX(S:S,
                                                MATCH(
                                                    A1251&amp;B1251,AG:AG,
                                                    0)
                                            ),
                                            "Não encontrado")
                                    )</f>
        <v>0</v>
      </c>
      <c r="S1251" s="64">
        <f>R1251*G1251/1</f>
        <v>0</v>
      </c>
      <c r="T1251" s="64">
        <f>IF(
                        C1251="INSUMO",
                                        IFERROR(
                                            IF(
                                                INDEX(
                                                    Insumos!C:C,
                                                    MATCH(
                                                        A1251&amp;B1251,
                                                        Insumos!I:I,
                                                        0)
                                                )="Comissionamento",
                                                INDEX(
                                                    Insumos!F:F,
                                                    MATCH(
                                                        A1251&amp;B1251,
                                                        Insumos!I:I,
                                                        0)
                                                ),
                                                0
                                            ),
                                            "Não encontrado"),
                                        IFERROR(
                                            INDEX(U:U,
                                                MATCH(
                                                    A1251&amp;B1251,AG:AG,
                                                    0)
                                            ),
                                            "Não encontrado")
                                    )</f>
        <v>0</v>
      </c>
      <c r="U1251" s="64">
        <f>T1251*G1251/1</f>
        <v>0</v>
      </c>
      <c r="V1251" s="64">
        <f>IF(
                        C1251="INSUMO",
                                        IFERROR(
                                            IF(
                                                INDEX(
                                                    Insumos!C:C,
                                                    MATCH(
                                                        A1251&amp;B1251,
                                                        Insumos!I:I,
                                                        0)
                                                )="Verba",
                                                INDEX(
                                                    Insumos!F:F,
                                                    MATCH(
                                                        A1251&amp;B1251,
                                                        Insumos!I:I,
                                                        0)
                                                ),
                                                0
                                            ),
                                            "Não encontrado"),
                                        IFERROR(
                                            INDEX(W:W,
                                                MATCH(
                                                    A1251&amp;B1251,AG:AG,
                                                    0)
                                            ),
                                            "Não encontrado")
                                    )</f>
        <v>0</v>
      </c>
      <c r="W1251" s="64">
        <f>V1251*G1251/1</f>
        <v>0</v>
      </c>
      <c r="X1251" s="64">
        <f>IF(
                        C1251="INSUMO",
                                        IFERROR(
                                            IF(
                                                INDEX(
                                                    Insumos!C:C,
                                                    MATCH(
                                                        A1251&amp;B1251,
                                                        Insumos!I:I,
                                                        0)
                                                )="Outro",
                                                INDEX(
                                                    Insumos!F:F,
                                                    MATCH(
                                                        A1251&amp;B1251,
                                                        Insumos!I:I,
                                                        0)
                                                ),
                                                0
                                            ),
                                            "Não encontrado"),
                                        IFERROR(
                                            INDEX(Y:Y,
                                                MATCH(
                                                    A1251&amp;B1251,AG:AG,
                                                    0)
                                            ),
                                            "Não encontrado")
                                    )</f>
        <v>1.0625</v>
      </c>
      <c r="Y1251" s="64">
        <f>X1251*G1251/1</f>
        <v>1.0731250000000001</v>
      </c>
      <c r="Z1251" s="64">
        <f>IF(
                            C1251="INSUMO",
                            IFERROR(
                                INDEX(
                                    Insumos!F:F,
                                    MATCH(
                                        A1251&amp;B1251,
                                        Insumos!I:I,
                                        0)
                                ),
                                "Não encontrado"),
                            IFERROR(
                                INDEX(AA:AA,
                                    MATCH(
                                        A1251&amp;B1251,AG:AG,
                                        0)
                                ),
                                "Não encontrado")
                        )</f>
        <v>1.848354464</v>
      </c>
      <c r="AA1251" s="64">
        <f>G1251*Z1251</f>
        <v>1.86683800864</v>
      </c>
      <c r="AB1251" s="65"/>
      <c r="AC1251" s="65"/>
      <c r="AD1251" s="62" t="s">
        <v>39</v>
      </c>
      <c r="AE1251" s="66"/>
      <c r="AF1251" s="66"/>
    </row>
    <row r="1252" spans="1:33" x14ac:dyDescent="0.25">
      <c r="A1252" s="137" t="s">
        <v>902</v>
      </c>
      <c r="B1252" s="68" t="s">
        <v>38</v>
      </c>
      <c r="C1252" s="69" t="s">
        <v>86</v>
      </c>
      <c r="D1252" s="70" t="s">
        <v>40</v>
      </c>
      <c r="E1252" s="70" t="s">
        <v>903</v>
      </c>
      <c r="F1252" s="71" t="s">
        <v>90</v>
      </c>
      <c r="G1252" s="71">
        <v>4.32</v>
      </c>
      <c r="H1252" s="72">
        <f>IF(
                        C1252="INSUMO",
                                        IFERROR(
                                            IF(
                                                INDEX(
                                                    Insumos!C:C,
                                                    MATCH(
                                                        A1252&amp;B1252,
                                                        Insumos!I:I,
                                                        0)
                                                )="Material",
                                                INDEX(
                                                    Insumos!F:F,
                                                    MATCH(
                                                        A1252&amp;B1252,
                                                        Insumos!I:I,
                                                        0)
                                                ),
                                                0
                                            ),
                                            "Não encontrado"),
                                        IFERROR(
                                            INDEX(I:I,
                                                MATCH(
                                                    A1252&amp;B1252,AG:AG,
                                                    0)
                                            ),
                                            "Não encontrado")
                                    )</f>
        <v>0</v>
      </c>
      <c r="I1252" s="72">
        <f>H1252*G1252/1</f>
        <v>0</v>
      </c>
      <c r="J1252" s="72">
        <f t="shared" si="712"/>
        <v>37.498135699999999</v>
      </c>
      <c r="K1252" s="72">
        <f t="shared" si="712"/>
        <v>161.991946224</v>
      </c>
      <c r="L1252" s="72">
        <f>IF(
                        C1252="INSUMO",
                                        IFERROR(
                                            IF(
                                                INDEX(
                                                    Insumos!C:C,
                                                    MATCH(
                                                        A1252&amp;B1252,
                                                        Insumos!I:I,
                                                        0)
                                                )="Mao_obra",
                                                INDEX(
                                                    Insumos!F:F,
                                                    MATCH(
                                                        A1252&amp;B1252,
                                                        Insumos!I:I,
                                                        0)
                                                ),
                                                0
                                            ),
                                            "Não encontrado"),
                                        IFERROR(
                                            INDEX(M:M,
                                                MATCH(
                                                    A1252&amp;B1252,AG:AG,
                                                    0)
                                            ),
                                            "Não encontrado")
                                    )</f>
        <v>33.748135699999999</v>
      </c>
      <c r="M1252" s="72">
        <f>L1252*G1252/1</f>
        <v>145.79194622400001</v>
      </c>
      <c r="N1252" s="72">
        <f>IF(
                        C1252="INSUMO",
                                        IFERROR(
                                            IF(
                                                INDEX(
                                                    Insumos!C:C,
                                                    MATCH(
                                                        A1252&amp;B1252,
                                                        Insumos!I:I,
                                                        0)
                                                )="Equipamento",
                                                INDEX(
                                                    Insumos!F:F,
                                                    MATCH(
                                                        A1252&amp;B1252,
                                                        Insumos!I:I,
                                                        0)
                                                ),
                                                0
                                            ),
                                            "Não encontrado"),
                                        IFERROR(
                                            INDEX(O:O,
                                                MATCH(
                                                    A1252&amp;B1252,AG:AG,
                                                    0)
                                            ),
                                            "Não encontrado")
                                    )</f>
        <v>0</v>
      </c>
      <c r="O1252" s="72">
        <f>N1252*G1252/1</f>
        <v>0</v>
      </c>
      <c r="P1252" s="72">
        <f>IF(
                        C1252="INSUMO",
                                        IFERROR(
                                            IF(
                                                INDEX(
                                                    Insumos!C:C,
                                                    MATCH(
                                                        A1252&amp;B1252,
                                                        Insumos!I:I,
                                                        0)
                                                )="Transporte",
                                                INDEX(
                                                    Insumos!F:F,
                                                    MATCH(
                                                        A1252&amp;B1252,
                                                        Insumos!I:I,
                                                        0)
                                                ),
                                                0
                                            ),
                                            "Não encontrado"),
                                        IFERROR(
                                            INDEX(Q:Q,
                                                MATCH(
                                                    A1252&amp;B1252,AG:AG,
                                                    0)
                                            ),
                                            "Não encontrado")
                                    )</f>
        <v>0</v>
      </c>
      <c r="Q1252" s="72">
        <f>P1252*G1252/1</f>
        <v>0</v>
      </c>
      <c r="R1252" s="72">
        <f>IF(
                        C1252="INSUMO",
                                        IFERROR(
                                            IF(
                                                INDEX(
                                                    Insumos!C:C,
                                                    MATCH(
                                                        A1252&amp;B1252,
                                                        Insumos!I:I,
                                                        0)
                                                )="Terceirizados",
                                                INDEX(
                                                    Insumos!F:F,
                                                    MATCH(
                                                        A1252&amp;B1252,
                                                        Insumos!I:I,
                                                        0)
                                                ),
                                                0
                                            ),
                                            "Não encontrado"),
                                        IFERROR(
                                            INDEX(S:S,
                                                MATCH(
                                                    A1252&amp;B1252,AG:AG,
                                                    0)
                                            ),
                                            "Não encontrado")
                                    )</f>
        <v>0</v>
      </c>
      <c r="S1252" s="72">
        <f>R1252*G1252/1</f>
        <v>0</v>
      </c>
      <c r="T1252" s="72">
        <f>IF(
                        C1252="INSUMO",
                                        IFERROR(
                                            IF(
                                                INDEX(
                                                    Insumos!C:C,
                                                    MATCH(
                                                        A1252&amp;B1252,
                                                        Insumos!I:I,
                                                        0)
                                                )="Comissionamento",
                                                INDEX(
                                                    Insumos!F:F,
                                                    MATCH(
                                                        A1252&amp;B1252,
                                                        Insumos!I:I,
                                                        0)
                                                ),
                                                0
                                            ),
                                            "Não encontrado"),
                                        IFERROR(
                                            INDEX(U:U,
                                                MATCH(
                                                    A1252&amp;B1252,AG:AG,
                                                    0)
                                            ),
                                            "Não encontrado")
                                    )</f>
        <v>0</v>
      </c>
      <c r="U1252" s="72">
        <f>T1252*G1252/1</f>
        <v>0</v>
      </c>
      <c r="V1252" s="72">
        <f>IF(
                        C1252="INSUMO",
                                        IFERROR(
                                            IF(
                                                INDEX(
                                                    Insumos!C:C,
                                                    MATCH(
                                                        A1252&amp;B1252,
                                                        Insumos!I:I,
                                                        0)
                                                )="Verba",
                                                INDEX(
                                                    Insumos!F:F,
                                                    MATCH(
                                                        A1252&amp;B1252,
                                                        Insumos!I:I,
                                                        0)
                                                ),
                                                0
                                            ),
                                            "Não encontrado"),
                                        IFERROR(
                                            INDEX(W:W,
                                                MATCH(
                                                    A1252&amp;B1252,AG:AG,
                                                    0)
                                            ),
                                            "Não encontrado")
                                    )</f>
        <v>0</v>
      </c>
      <c r="W1252" s="72">
        <f>V1252*G1252/1</f>
        <v>0</v>
      </c>
      <c r="X1252" s="72">
        <f>IF(
                        C1252="INSUMO",
                                        IFERROR(
                                            IF(
                                                INDEX(
                                                    Insumos!C:C,
                                                    MATCH(
                                                        A1252&amp;B1252,
                                                        Insumos!I:I,
                                                        0)
                                                )="Outro",
                                                INDEX(
                                                    Insumos!F:F,
                                                    MATCH(
                                                        A1252&amp;B1252,
                                                        Insumos!I:I,
                                                        0)
                                                ),
                                                0
                                            ),
                                            "Não encontrado"),
                                        IFERROR(
                                            INDEX(Y:Y,
                                                MATCH(
                                                    A1252&amp;B1252,AG:AG,
                                                    0)
                                            ),
                                            "Não encontrado")
                                    )</f>
        <v>3.7499999999999996</v>
      </c>
      <c r="Y1252" s="72">
        <f>X1252*G1252/1</f>
        <v>16.2</v>
      </c>
      <c r="Z1252" s="72">
        <f>IF(
                            C1252="INSUMO",
                            IFERROR(
                                INDEX(
                                    Insumos!F:F,
                                    MATCH(
                                        A1252&amp;B1252,
                                        Insumos!I:I,
                                        0)
                                ),
                                "Não encontrado"),
                            IFERROR(
                                INDEX(AA:AA,
                                    MATCH(
                                        A1252&amp;B1252,AG:AG,
                                        0)
                                ),
                                "Não encontrado")
                        )</f>
        <v>37.498135699999992</v>
      </c>
      <c r="AA1252" s="72">
        <f>G1252*Z1252</f>
        <v>161.99194622399997</v>
      </c>
      <c r="AB1252" s="73"/>
      <c r="AC1252" s="73"/>
      <c r="AD1252" s="70" t="s">
        <v>39</v>
      </c>
      <c r="AE1252" s="74"/>
      <c r="AF1252" s="74"/>
    </row>
    <row r="1253" spans="1:33" x14ac:dyDescent="0.25">
      <c r="A1253" s="138" t="s">
        <v>240</v>
      </c>
      <c r="B1253" s="60" t="s">
        <v>38</v>
      </c>
      <c r="C1253" s="61" t="s">
        <v>45</v>
      </c>
      <c r="D1253" s="62" t="s">
        <v>40</v>
      </c>
      <c r="E1253" s="62" t="s">
        <v>241</v>
      </c>
      <c r="F1253" s="63" t="s">
        <v>95</v>
      </c>
      <c r="G1253" s="63">
        <v>426.49</v>
      </c>
      <c r="H1253" s="64">
        <f>IF(
                        C1253="INSUMO",
                                        IFERROR(
                                            IF(
                                                INDEX(
                                                    Insumos!C:C,
                                                    MATCH(
                                                        A1253&amp;B1253,
                                                        Insumos!I:I,
                                                        0)
                                                )="Material",
                                                INDEX(
                                                    Insumos!F:F,
                                                    MATCH(
                                                        A1253&amp;B1253,
                                                        Insumos!I:I,
                                                        0)
                                                ),
                                                0
                                            ),
                                            "Não encontrado"),
                                        IFERROR(
                                            INDEX(I:I,
                                                MATCH(
                                                    A1253&amp;B1253,AG:AG,
                                                    0)
                                            ),
                                            "Não encontrado")
                                    )</f>
        <v>0.9</v>
      </c>
      <c r="I1253" s="64">
        <f>H1253*G1253/1</f>
        <v>383.84100000000001</v>
      </c>
      <c r="J1253" s="64">
        <f t="shared" si="712"/>
        <v>0</v>
      </c>
      <c r="K1253" s="64">
        <f t="shared" si="712"/>
        <v>0</v>
      </c>
      <c r="L1253" s="64">
        <f>IF(
                        C1253="INSUMO",
                                        IFERROR(
                                            IF(
                                                INDEX(
                                                    Insumos!C:C,
                                                    MATCH(
                                                        A1253&amp;B1253,
                                                        Insumos!I:I,
                                                        0)
                                                )="Mao_obra",
                                                INDEX(
                                                    Insumos!F:F,
                                                    MATCH(
                                                        A1253&amp;B1253,
                                                        Insumos!I:I,
                                                        0)
                                                ),
                                                0
                                            ),
                                            "Não encontrado"),
                                        IFERROR(
                                            INDEX(M:M,
                                                MATCH(
                                                    A1253&amp;B1253,AG:AG,
                                                    0)
                                            ),
                                            "Não encontrado")
                                    )</f>
        <v>0</v>
      </c>
      <c r="M1253" s="64">
        <f>L1253*G1253/1</f>
        <v>0</v>
      </c>
      <c r="N1253" s="64">
        <f>IF(
                        C1253="INSUMO",
                                        IFERROR(
                                            IF(
                                                INDEX(
                                                    Insumos!C:C,
                                                    MATCH(
                                                        A1253&amp;B1253,
                                                        Insumos!I:I,
                                                        0)
                                                )="Equipamento",
                                                INDEX(
                                                    Insumos!F:F,
                                                    MATCH(
                                                        A1253&amp;B1253,
                                                        Insumos!I:I,
                                                        0)
                                                ),
                                                0
                                            ),
                                            "Não encontrado"),
                                        IFERROR(
                                            INDEX(O:O,
                                                MATCH(
                                                    A1253&amp;B1253,AG:AG,
                                                    0)
                                            ),
                                            "Não encontrado")
                                    )</f>
        <v>0</v>
      </c>
      <c r="O1253" s="64">
        <f>N1253*G1253/1</f>
        <v>0</v>
      </c>
      <c r="P1253" s="64">
        <f>IF(
                        C1253="INSUMO",
                                        IFERROR(
                                            IF(
                                                INDEX(
                                                    Insumos!C:C,
                                                    MATCH(
                                                        A1253&amp;B1253,
                                                        Insumos!I:I,
                                                        0)
                                                )="Transporte",
                                                INDEX(
                                                    Insumos!F:F,
                                                    MATCH(
                                                        A1253&amp;B1253,
                                                        Insumos!I:I,
                                                        0)
                                                ),
                                                0
                                            ),
                                            "Não encontrado"),
                                        IFERROR(
                                            INDEX(Q:Q,
                                                MATCH(
                                                    A1253&amp;B1253,AG:AG,
                                                    0)
                                            ),
                                            "Não encontrado")
                                    )</f>
        <v>0</v>
      </c>
      <c r="Q1253" s="64">
        <f>P1253*G1253/1</f>
        <v>0</v>
      </c>
      <c r="R1253" s="64">
        <f>IF(
                        C1253="INSUMO",
                                        IFERROR(
                                            IF(
                                                INDEX(
                                                    Insumos!C:C,
                                                    MATCH(
                                                        A1253&amp;B1253,
                                                        Insumos!I:I,
                                                        0)
                                                )="Terceirizados",
                                                INDEX(
                                                    Insumos!F:F,
                                                    MATCH(
                                                        A1253&amp;B1253,
                                                        Insumos!I:I,
                                                        0)
                                                ),
                                                0
                                            ),
                                            "Não encontrado"),
                                        IFERROR(
                                            INDEX(S:S,
                                                MATCH(
                                                    A1253&amp;B1253,AG:AG,
                                                    0)
                                            ),
                                            "Não encontrado")
                                    )</f>
        <v>0</v>
      </c>
      <c r="S1253" s="64">
        <f>R1253*G1253/1</f>
        <v>0</v>
      </c>
      <c r="T1253" s="64">
        <f>IF(
                        C1253="INSUMO",
                                        IFERROR(
                                            IF(
                                                INDEX(
                                                    Insumos!C:C,
                                                    MATCH(
                                                        A1253&amp;B1253,
                                                        Insumos!I:I,
                                                        0)
                                                )="Comissionamento",
                                                INDEX(
                                                    Insumos!F:F,
                                                    MATCH(
                                                        A1253&amp;B1253,
                                                        Insumos!I:I,
                                                        0)
                                                ),
                                                0
                                            ),
                                            "Não encontrado"),
                                        IFERROR(
                                            INDEX(U:U,
                                                MATCH(
                                                    A1253&amp;B1253,AG:AG,
                                                    0)
                                            ),
                                            "Não encontrado")
                                    )</f>
        <v>0</v>
      </c>
      <c r="U1253" s="64">
        <f>T1253*G1253/1</f>
        <v>0</v>
      </c>
      <c r="V1253" s="64">
        <f>IF(
                        C1253="INSUMO",
                                        IFERROR(
                                            IF(
                                                INDEX(
                                                    Insumos!C:C,
                                                    MATCH(
                                                        A1253&amp;B1253,
                                                        Insumos!I:I,
                                                        0)
                                                )="Verba",
                                                INDEX(
                                                    Insumos!F:F,
                                                    MATCH(
                                                        A1253&amp;B1253,
                                                        Insumos!I:I,
                                                        0)
                                                ),
                                                0
                                            ),
                                            "Não encontrado"),
                                        IFERROR(
                                            INDEX(W:W,
                                                MATCH(
                                                    A1253&amp;B1253,AG:AG,
                                                    0)
                                            ),
                                            "Não encontrado")
                                    )</f>
        <v>0</v>
      </c>
      <c r="W1253" s="64">
        <f>V1253*G1253/1</f>
        <v>0</v>
      </c>
      <c r="X1253" s="64">
        <f>IF(
                        C1253="INSUMO",
                                        IFERROR(
                                            IF(
                                                INDEX(
                                                    Insumos!C:C,
                                                    MATCH(
                                                        A1253&amp;B1253,
                                                        Insumos!I:I,
                                                        0)
                                                )="Outro",
                                                INDEX(
                                                    Insumos!F:F,
                                                    MATCH(
                                                        A1253&amp;B1253,
                                                        Insumos!I:I,
                                                        0)
                                                ),
                                                0
                                            ),
                                            "Não encontrado"),
                                        IFERROR(
                                            INDEX(Y:Y,
                                                MATCH(
                                                    A1253&amp;B1253,AG:AG,
                                                    0)
                                            ),
                                            "Não encontrado")
                                    )</f>
        <v>0</v>
      </c>
      <c r="Y1253" s="64">
        <f>X1253*G1253/1</f>
        <v>0</v>
      </c>
      <c r="Z1253" s="64">
        <f>IF(
                            C1253="INSUMO",
                            IFERROR(
                                INDEX(
                                    Insumos!F:F,
                                    MATCH(
                                        A1253&amp;B1253,
                                        Insumos!I:I,
                                        0)
                                ),
                                "Não encontrado"),
                            IFERROR(
                                INDEX(AA:AA,
                                    MATCH(
                                        A1253&amp;B1253,AG:AG,
                                        0)
                                ),
                                "Não encontrado")
                        )</f>
        <v>0.9</v>
      </c>
      <c r="AA1253" s="64">
        <f>G1253*Z1253</f>
        <v>383.84100000000001</v>
      </c>
      <c r="AB1253" s="65"/>
      <c r="AC1253" s="65"/>
      <c r="AD1253" s="62" t="s">
        <v>39</v>
      </c>
      <c r="AE1253" s="66"/>
      <c r="AF1253" s="66"/>
    </row>
    <row r="1254" spans="1:33" x14ac:dyDescent="0.25">
      <c r="A1254" s="137" t="s">
        <v>535</v>
      </c>
      <c r="B1254" s="68" t="s">
        <v>38</v>
      </c>
      <c r="C1254" s="69" t="s">
        <v>45</v>
      </c>
      <c r="D1254" s="70" t="s">
        <v>40</v>
      </c>
      <c r="E1254" s="70" t="s">
        <v>536</v>
      </c>
      <c r="F1254" s="71" t="s">
        <v>108</v>
      </c>
      <c r="G1254" s="71">
        <v>0.95</v>
      </c>
      <c r="H1254" s="72">
        <f>IF(
                        C1254="INSUMO",
                                        IFERROR(
                                            IF(
                                                INDEX(
                                                    Insumos!C:C,
                                                    MATCH(
                                                        A1254&amp;B1254,
                                                        Insumos!I:I,
                                                        0)
                                                )="Material",
                                                INDEX(
                                                    Insumos!F:F,
                                                    MATCH(
                                                        A1254&amp;B1254,
                                                        Insumos!I:I,
                                                        0)
                                                ),
                                                0
                                            ),
                                            "Não encontrado"),
                                        IFERROR(
                                            INDEX(I:I,
                                                MATCH(
                                                    A1254&amp;B1254,AG:AG,
                                                    0)
                                            ),
                                            "Não encontrado")
                                    )</f>
        <v>149.08000000000001</v>
      </c>
      <c r="I1254" s="72">
        <f>H1254*G1254/1</f>
        <v>141.626</v>
      </c>
      <c r="J1254" s="72">
        <f t="shared" si="712"/>
        <v>0</v>
      </c>
      <c r="K1254" s="72">
        <f t="shared" si="712"/>
        <v>0</v>
      </c>
      <c r="L1254" s="72">
        <f>IF(
                        C1254="INSUMO",
                                        IFERROR(
                                            IF(
                                                INDEX(
                                                    Insumos!C:C,
                                                    MATCH(
                                                        A1254&amp;B1254,
                                                        Insumos!I:I,
                                                        0)
                                                )="Mao_obra",
                                                INDEX(
                                                    Insumos!F:F,
                                                    MATCH(
                                                        A1254&amp;B1254,
                                                        Insumos!I:I,
                                                        0)
                                                ),
                                                0
                                            ),
                                            "Não encontrado"),
                                        IFERROR(
                                            INDEX(M:M,
                                                MATCH(
                                                    A1254&amp;B1254,AG:AG,
                                                    0)
                                            ),
                                            "Não encontrado")
                                    )</f>
        <v>0</v>
      </c>
      <c r="M1254" s="72">
        <f>L1254*G1254/1</f>
        <v>0</v>
      </c>
      <c r="N1254" s="72">
        <f>IF(
                        C1254="INSUMO",
                                        IFERROR(
                                            IF(
                                                INDEX(
                                                    Insumos!C:C,
                                                    MATCH(
                                                        A1254&amp;B1254,
                                                        Insumos!I:I,
                                                        0)
                                                )="Equipamento",
                                                INDEX(
                                                    Insumos!F:F,
                                                    MATCH(
                                                        A1254&amp;B1254,
                                                        Insumos!I:I,
                                                        0)
                                                ),
                                                0
                                            ),
                                            "Não encontrado"),
                                        IFERROR(
                                            INDEX(O:O,
                                                MATCH(
                                                    A1254&amp;B1254,AG:AG,
                                                    0)
                                            ),
                                            "Não encontrado")
                                    )</f>
        <v>0</v>
      </c>
      <c r="O1254" s="72">
        <f>N1254*G1254/1</f>
        <v>0</v>
      </c>
      <c r="P1254" s="72">
        <f>IF(
                        C1254="INSUMO",
                                        IFERROR(
                                            IF(
                                                INDEX(
                                                    Insumos!C:C,
                                                    MATCH(
                                                        A1254&amp;B1254,
                                                        Insumos!I:I,
                                                        0)
                                                )="Transporte",
                                                INDEX(
                                                    Insumos!F:F,
                                                    MATCH(
                                                        A1254&amp;B1254,
                                                        Insumos!I:I,
                                                        0)
                                                ),
                                                0
                                            ),
                                            "Não encontrado"),
                                        IFERROR(
                                            INDEX(Q:Q,
                                                MATCH(
                                                    A1254&amp;B1254,AG:AG,
                                                    0)
                                            ),
                                            "Não encontrado")
                                    )</f>
        <v>0</v>
      </c>
      <c r="Q1254" s="72">
        <f>P1254*G1254/1</f>
        <v>0</v>
      </c>
      <c r="R1254" s="72">
        <f>IF(
                        C1254="INSUMO",
                                        IFERROR(
                                            IF(
                                                INDEX(
                                                    Insumos!C:C,
                                                    MATCH(
                                                        A1254&amp;B1254,
                                                        Insumos!I:I,
                                                        0)
                                                )="Terceirizados",
                                                INDEX(
                                                    Insumos!F:F,
                                                    MATCH(
                                                        A1254&amp;B1254,
                                                        Insumos!I:I,
                                                        0)
                                                ),
                                                0
                                            ),
                                            "Não encontrado"),
                                        IFERROR(
                                            INDEX(S:S,
                                                MATCH(
                                                    A1254&amp;B1254,AG:AG,
                                                    0)
                                            ),
                                            "Não encontrado")
                                    )</f>
        <v>0</v>
      </c>
      <c r="S1254" s="72">
        <f>R1254*G1254/1</f>
        <v>0</v>
      </c>
      <c r="T1254" s="72">
        <f>IF(
                        C1254="INSUMO",
                                        IFERROR(
                                            IF(
                                                INDEX(
                                                    Insumos!C:C,
                                                    MATCH(
                                                        A1254&amp;B1254,
                                                        Insumos!I:I,
                                                        0)
                                                )="Comissionamento",
                                                INDEX(
                                                    Insumos!F:F,
                                                    MATCH(
                                                        A1254&amp;B1254,
                                                        Insumos!I:I,
                                                        0)
                                                ),
                                                0
                                            ),
                                            "Não encontrado"),
                                        IFERROR(
                                            INDEX(U:U,
                                                MATCH(
                                                    A1254&amp;B1254,AG:AG,
                                                    0)
                                            ),
                                            "Não encontrado")
                                    )</f>
        <v>0</v>
      </c>
      <c r="U1254" s="72">
        <f>T1254*G1254/1</f>
        <v>0</v>
      </c>
      <c r="V1254" s="72">
        <f>IF(
                        C1254="INSUMO",
                                        IFERROR(
                                            IF(
                                                INDEX(
                                                    Insumos!C:C,
                                                    MATCH(
                                                        A1254&amp;B1254,
                                                        Insumos!I:I,
                                                        0)
                                                )="Verba",
                                                INDEX(
                                                    Insumos!F:F,
                                                    MATCH(
                                                        A1254&amp;B1254,
                                                        Insumos!I:I,
                                                        0)
                                                ),
                                                0
                                            ),
                                            "Não encontrado"),
                                        IFERROR(
                                            INDEX(W:W,
                                                MATCH(
                                                    A1254&amp;B1254,AG:AG,
                                                    0)
                                            ),
                                            "Não encontrado")
                                    )</f>
        <v>0</v>
      </c>
      <c r="W1254" s="72">
        <f>V1254*G1254/1</f>
        <v>0</v>
      </c>
      <c r="X1254" s="72">
        <f>IF(
                        C1254="INSUMO",
                                        IFERROR(
                                            IF(
                                                INDEX(
                                                    Insumos!C:C,
                                                    MATCH(
                                                        A1254&amp;B1254,
                                                        Insumos!I:I,
                                                        0)
                                                )="Outro",
                                                INDEX(
                                                    Insumos!F:F,
                                                    MATCH(
                                                        A1254&amp;B1254,
                                                        Insumos!I:I,
                                                        0)
                                                ),
                                                0
                                            ),
                                            "Não encontrado"),
                                        IFERROR(
                                            INDEX(Y:Y,
                                                MATCH(
                                                    A1254&amp;B1254,AG:AG,
                                                    0)
                                            ),
                                            "Não encontrado")
                                    )</f>
        <v>0</v>
      </c>
      <c r="Y1254" s="72">
        <f>X1254*G1254/1</f>
        <v>0</v>
      </c>
      <c r="Z1254" s="72">
        <f>IF(
                            C1254="INSUMO",
                            IFERROR(
                                INDEX(
                                    Insumos!F:F,
                                    MATCH(
                                        A1254&amp;B1254,
                                        Insumos!I:I,
                                        0)
                                ),
                                "Não encontrado"),
                            IFERROR(
                                INDEX(AA:AA,
                                    MATCH(
                                        A1254&amp;B1254,AG:AG,
                                        0)
                                ),
                                "Não encontrado")
                        )</f>
        <v>149.08000000000001</v>
      </c>
      <c r="AA1254" s="72">
        <f>G1254*Z1254</f>
        <v>141.626</v>
      </c>
      <c r="AB1254" s="73"/>
      <c r="AC1254" s="73"/>
      <c r="AD1254" s="70" t="s">
        <v>39</v>
      </c>
      <c r="AE1254" s="74"/>
      <c r="AF1254" s="74"/>
    </row>
    <row r="1255" spans="1:33" x14ac:dyDescent="0.25">
      <c r="A1255" s="136" t="s">
        <v>451</v>
      </c>
      <c r="B1255" s="51" t="s">
        <v>38</v>
      </c>
      <c r="C1255" s="52" t="s">
        <v>39</v>
      </c>
      <c r="D1255" s="53" t="s">
        <v>40</v>
      </c>
      <c r="E1255" s="53" t="s">
        <v>452</v>
      </c>
      <c r="F1255" s="54" t="s">
        <v>90</v>
      </c>
      <c r="G1255" s="55"/>
      <c r="H1255" s="56"/>
      <c r="I1255" s="56">
        <f>SUM(I1256:I1263)</f>
        <v>0</v>
      </c>
      <c r="J1255" s="56"/>
      <c r="K1255" s="56">
        <f>SUM(K1256:K1263)</f>
        <v>37.793895999999997</v>
      </c>
      <c r="L1255" s="56"/>
      <c r="M1255" s="56">
        <f>SUM(M1256:M1263)</f>
        <v>32.773896000000001</v>
      </c>
      <c r="N1255" s="56"/>
      <c r="O1255" s="56">
        <f>SUM(O1256:O1263)</f>
        <v>0</v>
      </c>
      <c r="P1255" s="56"/>
      <c r="Q1255" s="56">
        <f>SUM(Q1256:Q1263)</f>
        <v>0</v>
      </c>
      <c r="R1255" s="56"/>
      <c r="S1255" s="56">
        <f>SUM(S1256:S1263)</f>
        <v>0</v>
      </c>
      <c r="T1255" s="56"/>
      <c r="U1255" s="56">
        <f>SUM(U1256:U1263)</f>
        <v>0</v>
      </c>
      <c r="V1255" s="56"/>
      <c r="W1255" s="56">
        <f>SUM(W1256:W1263)</f>
        <v>0</v>
      </c>
      <c r="X1255" s="56"/>
      <c r="Y1255" s="56">
        <f>SUM(Y1256:Y1263)</f>
        <v>5.0199999999999996</v>
      </c>
      <c r="Z1255" s="56"/>
      <c r="AA1255" s="56">
        <f>SUM(AA1256:AA1263)</f>
        <v>37.793895999999997</v>
      </c>
      <c r="AB1255" s="57" t="s">
        <v>39</v>
      </c>
      <c r="AC1255" s="57"/>
      <c r="AD1255" s="53" t="s">
        <v>39</v>
      </c>
      <c r="AE1255" s="58" t="s">
        <v>39</v>
      </c>
      <c r="AF1255" s="58" t="s">
        <v>43</v>
      </c>
      <c r="AG1255" t="str">
        <f>A1255&amp;B1255&amp;C1255</f>
        <v>88260SINAPI</v>
      </c>
    </row>
    <row r="1256" spans="1:33" x14ac:dyDescent="0.25">
      <c r="A1256" s="137" t="s">
        <v>1079</v>
      </c>
      <c r="B1256" s="68" t="s">
        <v>38</v>
      </c>
      <c r="C1256" s="69" t="s">
        <v>86</v>
      </c>
      <c r="D1256" s="70" t="s">
        <v>40</v>
      </c>
      <c r="E1256" s="70" t="s">
        <v>1080</v>
      </c>
      <c r="F1256" s="71" t="s">
        <v>90</v>
      </c>
      <c r="G1256" s="71">
        <v>1</v>
      </c>
      <c r="H1256" s="72">
        <f>IF(
                        C1256="INSUMO",
                                        IFERROR(
                                            IF(
                                                INDEX(
                                                    Insumos!C:C,
                                                    MATCH(
                                                        A1256&amp;B1256,
                                                        Insumos!I:I,
                                                        0)
                                                )="Material",
                                                INDEX(
                                                    Insumos!F:F,
                                                    MATCH(
                                                        A1256&amp;B1256,
                                                        Insumos!I:I,
                                                        0)
                                                ),
                                                0
                                            ),
                                            "Não encontrado"),
                                        IFERROR(
                                            INDEX(I:I,
                                                MATCH(
                                                    A1256&amp;B1256,AG:AG,
                                                    0)
                                            ),
                                            "Não encontrado")
                                    )</f>
        <v>0</v>
      </c>
      <c r="I1256" s="72">
        <f t="shared" ref="I1256:I1263" si="713">H1256*G1256/1</f>
        <v>0</v>
      </c>
      <c r="J1256" s="72">
        <f t="shared" ref="J1256:K1263" si="714">T1256 + N1256 + L1256 + X1256 + R1256 + P1256 + V1256</f>
        <v>0.37389600000000001</v>
      </c>
      <c r="K1256" s="72">
        <f t="shared" si="714"/>
        <v>0.37389600000000001</v>
      </c>
      <c r="L1256" s="72">
        <f>IF(
                        C1256="INSUMO",
                                        IFERROR(
                                            IF(
                                                INDEX(
                                                    Insumos!C:C,
                                                    MATCH(
                                                        A1256&amp;B1256,
                                                        Insumos!I:I,
                                                        0)
                                                )="Mao_obra",
                                                INDEX(
                                                    Insumos!F:F,
                                                    MATCH(
                                                        A1256&amp;B1256,
                                                        Insumos!I:I,
                                                        0)
                                                ),
                                                0
                                            ),
                                            "Não encontrado"),
                                        IFERROR(
                                            INDEX(M:M,
                                                MATCH(
                                                    A1256&amp;B1256,AG:AG,
                                                    0)
                                            ),
                                            "Não encontrado")
                                    )</f>
        <v>0.37389600000000001</v>
      </c>
      <c r="M1256" s="72">
        <f t="shared" ref="M1256:M1263" si="715">L1256*G1256/1</f>
        <v>0.37389600000000001</v>
      </c>
      <c r="N1256" s="72">
        <f>IF(
                        C1256="INSUMO",
                                        IFERROR(
                                            IF(
                                                INDEX(
                                                    Insumos!C:C,
                                                    MATCH(
                                                        A1256&amp;B1256,
                                                        Insumos!I:I,
                                                        0)
                                                )="Equipamento",
                                                INDEX(
                                                    Insumos!F:F,
                                                    MATCH(
                                                        A1256&amp;B1256,
                                                        Insumos!I:I,
                                                        0)
                                                ),
                                                0
                                            ),
                                            "Não encontrado"),
                                        IFERROR(
                                            INDEX(O:O,
                                                MATCH(
                                                    A1256&amp;B1256,AG:AG,
                                                    0)
                                            ),
                                            "Não encontrado")
                                    )</f>
        <v>0</v>
      </c>
      <c r="O1256" s="72">
        <f t="shared" ref="O1256:O1263" si="716">N1256*G1256/1</f>
        <v>0</v>
      </c>
      <c r="P1256" s="72">
        <f>IF(
                        C1256="INSUMO",
                                        IFERROR(
                                            IF(
                                                INDEX(
                                                    Insumos!C:C,
                                                    MATCH(
                                                        A1256&amp;B1256,
                                                        Insumos!I:I,
                                                        0)
                                                )="Transporte",
                                                INDEX(
                                                    Insumos!F:F,
                                                    MATCH(
                                                        A1256&amp;B1256,
                                                        Insumos!I:I,
                                                        0)
                                                ),
                                                0
                                            ),
                                            "Não encontrado"),
                                        IFERROR(
                                            INDEX(Q:Q,
                                                MATCH(
                                                    A1256&amp;B1256,AG:AG,
                                                    0)
                                            ),
                                            "Não encontrado")
                                    )</f>
        <v>0</v>
      </c>
      <c r="Q1256" s="72">
        <f t="shared" ref="Q1256:Q1263" si="717">P1256*G1256/1</f>
        <v>0</v>
      </c>
      <c r="R1256" s="72">
        <f>IF(
                        C1256="INSUMO",
                                        IFERROR(
                                            IF(
                                                INDEX(
                                                    Insumos!C:C,
                                                    MATCH(
                                                        A1256&amp;B1256,
                                                        Insumos!I:I,
                                                        0)
                                                )="Terceirizados",
                                                INDEX(
                                                    Insumos!F:F,
                                                    MATCH(
                                                        A1256&amp;B1256,
                                                        Insumos!I:I,
                                                        0)
                                                ),
                                                0
                                            ),
                                            "Não encontrado"),
                                        IFERROR(
                                            INDEX(S:S,
                                                MATCH(
                                                    A1256&amp;B1256,AG:AG,
                                                    0)
                                            ),
                                            "Não encontrado")
                                    )</f>
        <v>0</v>
      </c>
      <c r="S1256" s="72">
        <f t="shared" ref="S1256:S1263" si="718">R1256*G1256/1</f>
        <v>0</v>
      </c>
      <c r="T1256" s="72">
        <f>IF(
                        C1256="INSUMO",
                                        IFERROR(
                                            IF(
                                                INDEX(
                                                    Insumos!C:C,
                                                    MATCH(
                                                        A1256&amp;B1256,
                                                        Insumos!I:I,
                                                        0)
                                                )="Comissionamento",
                                                INDEX(
                                                    Insumos!F:F,
                                                    MATCH(
                                                        A1256&amp;B1256,
                                                        Insumos!I:I,
                                                        0)
                                                ),
                                                0
                                            ),
                                            "Não encontrado"),
                                        IFERROR(
                                            INDEX(U:U,
                                                MATCH(
                                                    A1256&amp;B1256,AG:AG,
                                                    0)
                                            ),
                                            "Não encontrado")
                                    )</f>
        <v>0</v>
      </c>
      <c r="U1256" s="72">
        <f t="shared" ref="U1256:U1263" si="719">T1256*G1256/1</f>
        <v>0</v>
      </c>
      <c r="V1256" s="72">
        <f>IF(
                        C1256="INSUMO",
                                        IFERROR(
                                            IF(
                                                INDEX(
                                                    Insumos!C:C,
                                                    MATCH(
                                                        A1256&amp;B1256,
                                                        Insumos!I:I,
                                                        0)
                                                )="Verba",
                                                INDEX(
                                                    Insumos!F:F,
                                                    MATCH(
                                                        A1256&amp;B1256,
                                                        Insumos!I:I,
                                                        0)
                                                ),
                                                0
                                            ),
                                            "Não encontrado"),
                                        IFERROR(
                                            INDEX(W:W,
                                                MATCH(
                                                    A1256&amp;B1256,AG:AG,
                                                    0)
                                            ),
                                            "Não encontrado")
                                    )</f>
        <v>0</v>
      </c>
      <c r="W1256" s="72">
        <f t="shared" ref="W1256:W1263" si="720">V1256*G1256/1</f>
        <v>0</v>
      </c>
      <c r="X1256" s="72">
        <f>IF(
                        C1256="INSUMO",
                                        IFERROR(
                                            IF(
                                                INDEX(
                                                    Insumos!C:C,
                                                    MATCH(
                                                        A1256&amp;B1256,
                                                        Insumos!I:I,
                                                        0)
                                                )="Outro",
                                                INDEX(
                                                    Insumos!F:F,
                                                    MATCH(
                                                        A1256&amp;B1256,
                                                        Insumos!I:I,
                                                        0)
                                                ),
                                                0
                                            ),
                                            "Não encontrado"),
                                        IFERROR(
                                            INDEX(Y:Y,
                                                MATCH(
                                                    A1256&amp;B1256,AG:AG,
                                                    0)
                                            ),
                                            "Não encontrado")
                                    )</f>
        <v>0</v>
      </c>
      <c r="Y1256" s="72">
        <f t="shared" ref="Y1256:Y1263" si="721">X1256*G1256/1</f>
        <v>0</v>
      </c>
      <c r="Z1256" s="72">
        <f>IF(
                            C1256="INSUMO",
                            IFERROR(
                                INDEX(
                                    Insumos!F:F,
                                    MATCH(
                                        A1256&amp;B1256,
                                        Insumos!I:I,
                                        0)
                                ),
                                "Não encontrado"),
                            IFERROR(
                                INDEX(AA:AA,
                                    MATCH(
                                        A1256&amp;B1256,AG:AG,
                                        0)
                                ),
                                "Não encontrado")
                        )</f>
        <v>0.37389600000000001</v>
      </c>
      <c r="AA1256" s="72">
        <f t="shared" ref="AA1256:AA1263" si="722">G1256*Z1256</f>
        <v>0.37389600000000001</v>
      </c>
      <c r="AB1256" s="73"/>
      <c r="AC1256" s="73"/>
      <c r="AD1256" s="70" t="s">
        <v>39</v>
      </c>
      <c r="AE1256" s="74"/>
      <c r="AF1256" s="74"/>
    </row>
    <row r="1257" spans="1:33" x14ac:dyDescent="0.25">
      <c r="A1257" s="138" t="s">
        <v>863</v>
      </c>
      <c r="B1257" s="60" t="s">
        <v>38</v>
      </c>
      <c r="C1257" s="61" t="s">
        <v>45</v>
      </c>
      <c r="D1257" s="62" t="s">
        <v>40</v>
      </c>
      <c r="E1257" s="62" t="s">
        <v>864</v>
      </c>
      <c r="F1257" s="63" t="s">
        <v>90</v>
      </c>
      <c r="G1257" s="63">
        <v>1</v>
      </c>
      <c r="H1257" s="64">
        <f>IF(
                        C1257="INSUMO",
                                        IFERROR(
                                            IF(
                                                INDEX(
                                                    Insumos!C:C,
                                                    MATCH(
                                                        A1257&amp;B1257,
                                                        Insumos!I:I,
                                                        0)
                                                )="Material",
                                                INDEX(
                                                    Insumos!F:F,
                                                    MATCH(
                                                        A1257&amp;B1257,
                                                        Insumos!I:I,
                                                        0)
                                                ),
                                                0
                                            ),
                                            "Não encontrado"),
                                        IFERROR(
                                            INDEX(I:I,
                                                MATCH(
                                                    A1257&amp;B1257,AG:AG,
                                                    0)
                                            ),
                                            "Não encontrado")
                                    )</f>
        <v>0</v>
      </c>
      <c r="I1257" s="64">
        <f t="shared" si="713"/>
        <v>0</v>
      </c>
      <c r="J1257" s="64">
        <f t="shared" si="714"/>
        <v>1.55</v>
      </c>
      <c r="K1257" s="64">
        <f t="shared" si="714"/>
        <v>1.55</v>
      </c>
      <c r="L1257" s="64">
        <f>IF(
                        C1257="INSUMO",
                                        IFERROR(
                                            IF(
                                                INDEX(
                                                    Insumos!C:C,
                                                    MATCH(
                                                        A1257&amp;B1257,
                                                        Insumos!I:I,
                                                        0)
                                                )="Mao_obra",
                                                INDEX(
                                                    Insumos!F:F,
                                                    MATCH(
                                                        A1257&amp;B1257,
                                                        Insumos!I:I,
                                                        0)
                                                ),
                                                0
                                            ),
                                            "Não encontrado"),
                                        IFERROR(
                                            INDEX(M:M,
                                                MATCH(
                                                    A1257&amp;B1257,AG:AG,
                                                    0)
                                            ),
                                            "Não encontrado")
                                    )</f>
        <v>0</v>
      </c>
      <c r="M1257" s="64">
        <f t="shared" si="715"/>
        <v>0</v>
      </c>
      <c r="N1257" s="64">
        <f>IF(
                        C1257="INSUMO",
                                        IFERROR(
                                            IF(
                                                INDEX(
                                                    Insumos!C:C,
                                                    MATCH(
                                                        A1257&amp;B1257,
                                                        Insumos!I:I,
                                                        0)
                                                )="Equipamento",
                                                INDEX(
                                                    Insumos!F:F,
                                                    MATCH(
                                                        A1257&amp;B1257,
                                                        Insumos!I:I,
                                                        0)
                                                ),
                                                0
                                            ),
                                            "Não encontrado"),
                                        IFERROR(
                                            INDEX(O:O,
                                                MATCH(
                                                    A1257&amp;B1257,AG:AG,
                                                    0)
                                            ),
                                            "Não encontrado")
                                    )</f>
        <v>0</v>
      </c>
      <c r="O1257" s="64">
        <f t="shared" si="716"/>
        <v>0</v>
      </c>
      <c r="P1257" s="64">
        <f>IF(
                        C1257="INSUMO",
                                        IFERROR(
                                            IF(
                                                INDEX(
                                                    Insumos!C:C,
                                                    MATCH(
                                                        A1257&amp;B1257,
                                                        Insumos!I:I,
                                                        0)
                                                )="Transporte",
                                                INDEX(
                                                    Insumos!F:F,
                                                    MATCH(
                                                        A1257&amp;B1257,
                                                        Insumos!I:I,
                                                        0)
                                                ),
                                                0
                                            ),
                                            "Não encontrado"),
                                        IFERROR(
                                            INDEX(Q:Q,
                                                MATCH(
                                                    A1257&amp;B1257,AG:AG,
                                                    0)
                                            ),
                                            "Não encontrado")
                                    )</f>
        <v>0</v>
      </c>
      <c r="Q1257" s="64">
        <f t="shared" si="717"/>
        <v>0</v>
      </c>
      <c r="R1257" s="64">
        <f>IF(
                        C1257="INSUMO",
                                        IFERROR(
                                            IF(
                                                INDEX(
                                                    Insumos!C:C,
                                                    MATCH(
                                                        A1257&amp;B1257,
                                                        Insumos!I:I,
                                                        0)
                                                )="Terceirizados",
                                                INDEX(
                                                    Insumos!F:F,
                                                    MATCH(
                                                        A1257&amp;B1257,
                                                        Insumos!I:I,
                                                        0)
                                                ),
                                                0
                                            ),
                                            "Não encontrado"),
                                        IFERROR(
                                            INDEX(S:S,
                                                MATCH(
                                                    A1257&amp;B1257,AG:AG,
                                                    0)
                                            ),
                                            "Não encontrado")
                                    )</f>
        <v>0</v>
      </c>
      <c r="S1257" s="64">
        <f t="shared" si="718"/>
        <v>0</v>
      </c>
      <c r="T1257" s="64">
        <f>IF(
                        C1257="INSUMO",
                                        IFERROR(
                                            IF(
                                                INDEX(
                                                    Insumos!C:C,
                                                    MATCH(
                                                        A1257&amp;B1257,
                                                        Insumos!I:I,
                                                        0)
                                                )="Comissionamento",
                                                INDEX(
                                                    Insumos!F:F,
                                                    MATCH(
                                                        A1257&amp;B1257,
                                                        Insumos!I:I,
                                                        0)
                                                ),
                                                0
                                            ),
                                            "Não encontrado"),
                                        IFERROR(
                                            INDEX(U:U,
                                                MATCH(
                                                    A1257&amp;B1257,AG:AG,
                                                    0)
                                            ),
                                            "Não encontrado")
                                    )</f>
        <v>0</v>
      </c>
      <c r="U1257" s="64">
        <f t="shared" si="719"/>
        <v>0</v>
      </c>
      <c r="V1257" s="64">
        <f>IF(
                        C1257="INSUMO",
                                        IFERROR(
                                            IF(
                                                INDEX(
                                                    Insumos!C:C,
                                                    MATCH(
                                                        A1257&amp;B1257,
                                                        Insumos!I:I,
                                                        0)
                                                )="Verba",
                                                INDEX(
                                                    Insumos!F:F,
                                                    MATCH(
                                                        A1257&amp;B1257,
                                                        Insumos!I:I,
                                                        0)
                                                ),
                                                0
                                            ),
                                            "Não encontrado"),
                                        IFERROR(
                                            INDEX(W:W,
                                                MATCH(
                                                    A1257&amp;B1257,AG:AG,
                                                    0)
                                            ),
                                            "Não encontrado")
                                    )</f>
        <v>0</v>
      </c>
      <c r="W1257" s="64">
        <f t="shared" si="720"/>
        <v>0</v>
      </c>
      <c r="X1257" s="64">
        <f>IF(
                        C1257="INSUMO",
                                        IFERROR(
                                            IF(
                                                INDEX(
                                                    Insumos!C:C,
                                                    MATCH(
                                                        A1257&amp;B1257,
                                                        Insumos!I:I,
                                                        0)
                                                )="Outro",
                                                INDEX(
                                                    Insumos!F:F,
                                                    MATCH(
                                                        A1257&amp;B1257,
                                                        Insumos!I:I,
                                                        0)
                                                ),
                                                0
                                            ),
                                            "Não encontrado"),
                                        IFERROR(
                                            INDEX(Y:Y,
                                                MATCH(
                                                    A1257&amp;B1257,AG:AG,
                                                    0)
                                            ),
                                            "Não encontrado")
                                    )</f>
        <v>1.55</v>
      </c>
      <c r="Y1257" s="64">
        <f t="shared" si="721"/>
        <v>1.55</v>
      </c>
      <c r="Z1257" s="64">
        <f>IF(
                            C1257="INSUMO",
                            IFERROR(
                                INDEX(
                                    Insumos!F:F,
                                    MATCH(
                                        A1257&amp;B1257,
                                        Insumos!I:I,
                                        0)
                                ),
                                "Não encontrado"),
                            IFERROR(
                                INDEX(AA:AA,
                                    MATCH(
                                        A1257&amp;B1257,AG:AG,
                                        0)
                                ),
                                "Não encontrado")
                        )</f>
        <v>1.55</v>
      </c>
      <c r="AA1257" s="64">
        <f t="shared" si="722"/>
        <v>1.55</v>
      </c>
      <c r="AB1257" s="65"/>
      <c r="AC1257" s="65"/>
      <c r="AD1257" s="62" t="s">
        <v>39</v>
      </c>
      <c r="AE1257" s="66"/>
      <c r="AF1257" s="66"/>
    </row>
    <row r="1258" spans="1:33" x14ac:dyDescent="0.25">
      <c r="A1258" s="137" t="s">
        <v>865</v>
      </c>
      <c r="B1258" s="68" t="s">
        <v>38</v>
      </c>
      <c r="C1258" s="69" t="s">
        <v>45</v>
      </c>
      <c r="D1258" s="70" t="s">
        <v>40</v>
      </c>
      <c r="E1258" s="70" t="s">
        <v>866</v>
      </c>
      <c r="F1258" s="71" t="s">
        <v>90</v>
      </c>
      <c r="G1258" s="71">
        <v>1</v>
      </c>
      <c r="H1258" s="72">
        <f>IF(
                        C1258="INSUMO",
                                        IFERROR(
                                            IF(
                                                INDEX(
                                                    Insumos!C:C,
                                                    MATCH(
                                                        A1258&amp;B1258,
                                                        Insumos!I:I,
                                                        0)
                                                )="Material",
                                                INDEX(
                                                    Insumos!F:F,
                                                    MATCH(
                                                        A1258&amp;B1258,
                                                        Insumos!I:I,
                                                        0)
                                                ),
                                                0
                                            ),
                                            "Não encontrado"),
                                        IFERROR(
                                            INDEX(I:I,
                                                MATCH(
                                                    A1258&amp;B1258,AG:AG,
                                                    0)
                                            ),
                                            "Não encontrado")
                                    )</f>
        <v>0</v>
      </c>
      <c r="I1258" s="72">
        <f t="shared" si="713"/>
        <v>0</v>
      </c>
      <c r="J1258" s="72">
        <f t="shared" si="714"/>
        <v>0.72</v>
      </c>
      <c r="K1258" s="72">
        <f t="shared" si="714"/>
        <v>0.72</v>
      </c>
      <c r="L1258" s="72">
        <f>IF(
                        C1258="INSUMO",
                                        IFERROR(
                                            IF(
                                                INDEX(
                                                    Insumos!C:C,
                                                    MATCH(
                                                        A1258&amp;B1258,
                                                        Insumos!I:I,
                                                        0)
                                                )="Mao_obra",
                                                INDEX(
                                                    Insumos!F:F,
                                                    MATCH(
                                                        A1258&amp;B1258,
                                                        Insumos!I:I,
                                                        0)
                                                ),
                                                0
                                            ),
                                            "Não encontrado"),
                                        IFERROR(
                                            INDEX(M:M,
                                                MATCH(
                                                    A1258&amp;B1258,AG:AG,
                                                    0)
                                            ),
                                            "Não encontrado")
                                    )</f>
        <v>0</v>
      </c>
      <c r="M1258" s="72">
        <f t="shared" si="715"/>
        <v>0</v>
      </c>
      <c r="N1258" s="72">
        <f>IF(
                        C1258="INSUMO",
                                        IFERROR(
                                            IF(
                                                INDEX(
                                                    Insumos!C:C,
                                                    MATCH(
                                                        A1258&amp;B1258,
                                                        Insumos!I:I,
                                                        0)
                                                )="Equipamento",
                                                INDEX(
                                                    Insumos!F:F,
                                                    MATCH(
                                                        A1258&amp;B1258,
                                                        Insumos!I:I,
                                                        0)
                                                ),
                                                0
                                            ),
                                            "Não encontrado"),
                                        IFERROR(
                                            INDEX(O:O,
                                                MATCH(
                                                    A1258&amp;B1258,AG:AG,
                                                    0)
                                            ),
                                            "Não encontrado")
                                    )</f>
        <v>0</v>
      </c>
      <c r="O1258" s="72">
        <f t="shared" si="716"/>
        <v>0</v>
      </c>
      <c r="P1258" s="72">
        <f>IF(
                        C1258="INSUMO",
                                        IFERROR(
                                            IF(
                                                INDEX(
                                                    Insumos!C:C,
                                                    MATCH(
                                                        A1258&amp;B1258,
                                                        Insumos!I:I,
                                                        0)
                                                )="Transporte",
                                                INDEX(
                                                    Insumos!F:F,
                                                    MATCH(
                                                        A1258&amp;B1258,
                                                        Insumos!I:I,
                                                        0)
                                                ),
                                                0
                                            ),
                                            "Não encontrado"),
                                        IFERROR(
                                            INDEX(Q:Q,
                                                MATCH(
                                                    A1258&amp;B1258,AG:AG,
                                                    0)
                                            ),
                                            "Não encontrado")
                                    )</f>
        <v>0</v>
      </c>
      <c r="Q1258" s="72">
        <f t="shared" si="717"/>
        <v>0</v>
      </c>
      <c r="R1258" s="72">
        <f>IF(
                        C1258="INSUMO",
                                        IFERROR(
                                            IF(
                                                INDEX(
                                                    Insumos!C:C,
                                                    MATCH(
                                                        A1258&amp;B1258,
                                                        Insumos!I:I,
                                                        0)
                                                )="Terceirizados",
                                                INDEX(
                                                    Insumos!F:F,
                                                    MATCH(
                                                        A1258&amp;B1258,
                                                        Insumos!I:I,
                                                        0)
                                                ),
                                                0
                                            ),
                                            "Não encontrado"),
                                        IFERROR(
                                            INDEX(S:S,
                                                MATCH(
                                                    A1258&amp;B1258,AG:AG,
                                                    0)
                                            ),
                                            "Não encontrado")
                                    )</f>
        <v>0</v>
      </c>
      <c r="S1258" s="72">
        <f t="shared" si="718"/>
        <v>0</v>
      </c>
      <c r="T1258" s="72">
        <f>IF(
                        C1258="INSUMO",
                                        IFERROR(
                                            IF(
                                                INDEX(
                                                    Insumos!C:C,
                                                    MATCH(
                                                        A1258&amp;B1258,
                                                        Insumos!I:I,
                                                        0)
                                                )="Comissionamento",
                                                INDEX(
                                                    Insumos!F:F,
                                                    MATCH(
                                                        A1258&amp;B1258,
                                                        Insumos!I:I,
                                                        0)
                                                ),
                                                0
                                            ),
                                            "Não encontrado"),
                                        IFERROR(
                                            INDEX(U:U,
                                                MATCH(
                                                    A1258&amp;B1258,AG:AG,
                                                    0)
                                            ),
                                            "Não encontrado")
                                    )</f>
        <v>0</v>
      </c>
      <c r="U1258" s="72">
        <f t="shared" si="719"/>
        <v>0</v>
      </c>
      <c r="V1258" s="72">
        <f>IF(
                        C1258="INSUMO",
                                        IFERROR(
                                            IF(
                                                INDEX(
                                                    Insumos!C:C,
                                                    MATCH(
                                                        A1258&amp;B1258,
                                                        Insumos!I:I,
                                                        0)
                                                )="Verba",
                                                INDEX(
                                                    Insumos!F:F,
                                                    MATCH(
                                                        A1258&amp;B1258,
                                                        Insumos!I:I,
                                                        0)
                                                ),
                                                0
                                            ),
                                            "Não encontrado"),
                                        IFERROR(
                                            INDEX(W:W,
                                                MATCH(
                                                    A1258&amp;B1258,AG:AG,
                                                    0)
                                            ),
                                            "Não encontrado")
                                    )</f>
        <v>0</v>
      </c>
      <c r="W1258" s="72">
        <f t="shared" si="720"/>
        <v>0</v>
      </c>
      <c r="X1258" s="72">
        <f>IF(
                        C1258="INSUMO",
                                        IFERROR(
                                            IF(
                                                INDEX(
                                                    Insumos!C:C,
                                                    MATCH(
                                                        A1258&amp;B1258,
                                                        Insumos!I:I,
                                                        0)
                                                )="Outro",
                                                INDEX(
                                                    Insumos!F:F,
                                                    MATCH(
                                                        A1258&amp;B1258,
                                                        Insumos!I:I,
                                                        0)
                                                ),
                                                0
                                            ),
                                            "Não encontrado"),
                                        IFERROR(
                                            INDEX(Y:Y,
                                                MATCH(
                                                    A1258&amp;B1258,AG:AG,
                                                    0)
                                            ),
                                            "Não encontrado")
                                    )</f>
        <v>0.72</v>
      </c>
      <c r="Y1258" s="72">
        <f t="shared" si="721"/>
        <v>0.72</v>
      </c>
      <c r="Z1258" s="72">
        <f>IF(
                            C1258="INSUMO",
                            IFERROR(
                                INDEX(
                                    Insumos!F:F,
                                    MATCH(
                                        A1258&amp;B1258,
                                        Insumos!I:I,
                                        0)
                                ),
                                "Não encontrado"),
                            IFERROR(
                                INDEX(AA:AA,
                                    MATCH(
                                        A1258&amp;B1258,AG:AG,
                                        0)
                                ),
                                "Não encontrado")
                        )</f>
        <v>0.72</v>
      </c>
      <c r="AA1258" s="72">
        <f t="shared" si="722"/>
        <v>0.72</v>
      </c>
      <c r="AB1258" s="73"/>
      <c r="AC1258" s="73"/>
      <c r="AD1258" s="70" t="s">
        <v>39</v>
      </c>
      <c r="AE1258" s="74"/>
      <c r="AF1258" s="74"/>
    </row>
    <row r="1259" spans="1:33" x14ac:dyDescent="0.25">
      <c r="A1259" s="138" t="s">
        <v>801</v>
      </c>
      <c r="B1259" s="60" t="s">
        <v>38</v>
      </c>
      <c r="C1259" s="61" t="s">
        <v>45</v>
      </c>
      <c r="D1259" s="62" t="s">
        <v>40</v>
      </c>
      <c r="E1259" s="62" t="s">
        <v>802</v>
      </c>
      <c r="F1259" s="63" t="s">
        <v>90</v>
      </c>
      <c r="G1259" s="63">
        <v>1</v>
      </c>
      <c r="H1259" s="64">
        <f>IF(
                        C1259="INSUMO",
                                        IFERROR(
                                            IF(
                                                INDEX(
                                                    Insumos!C:C,
                                                    MATCH(
                                                        A1259&amp;B1259,
                                                        Insumos!I:I,
                                                        0)
                                                )="Material",
                                                INDEX(
                                                    Insumos!F:F,
                                                    MATCH(
                                                        A1259&amp;B1259,
                                                        Insumos!I:I,
                                                        0)
                                                ),
                                                0
                                            ),
                                            "Não encontrado"),
                                        IFERROR(
                                            INDEX(I:I,
                                                MATCH(
                                                    A1259&amp;B1259,AG:AG,
                                                    0)
                                            ),
                                            "Não encontrado")
                                    )</f>
        <v>0</v>
      </c>
      <c r="I1259" s="64">
        <f t="shared" si="713"/>
        <v>0</v>
      </c>
      <c r="J1259" s="64">
        <f t="shared" si="714"/>
        <v>0.11</v>
      </c>
      <c r="K1259" s="64">
        <f t="shared" si="714"/>
        <v>0.11</v>
      </c>
      <c r="L1259" s="64">
        <f>IF(
                        C1259="INSUMO",
                                        IFERROR(
                                            IF(
                                                INDEX(
                                                    Insumos!C:C,
                                                    MATCH(
                                                        A1259&amp;B1259,
                                                        Insumos!I:I,
                                                        0)
                                                )="Mao_obra",
                                                INDEX(
                                                    Insumos!F:F,
                                                    MATCH(
                                                        A1259&amp;B1259,
                                                        Insumos!I:I,
                                                        0)
                                                ),
                                                0
                                            ),
                                            "Não encontrado"),
                                        IFERROR(
                                            INDEX(M:M,
                                                MATCH(
                                                    A1259&amp;B1259,AG:AG,
                                                    0)
                                            ),
                                            "Não encontrado")
                                    )</f>
        <v>0</v>
      </c>
      <c r="M1259" s="64">
        <f t="shared" si="715"/>
        <v>0</v>
      </c>
      <c r="N1259" s="64">
        <f>IF(
                        C1259="INSUMO",
                                        IFERROR(
                                            IF(
                                                INDEX(
                                                    Insumos!C:C,
                                                    MATCH(
                                                        A1259&amp;B1259,
                                                        Insumos!I:I,
                                                        0)
                                                )="Equipamento",
                                                INDEX(
                                                    Insumos!F:F,
                                                    MATCH(
                                                        A1259&amp;B1259,
                                                        Insumos!I:I,
                                                        0)
                                                ),
                                                0
                                            ),
                                            "Não encontrado"),
                                        IFERROR(
                                            INDEX(O:O,
                                                MATCH(
                                                    A1259&amp;B1259,AG:AG,
                                                    0)
                                            ),
                                            "Não encontrado")
                                    )</f>
        <v>0</v>
      </c>
      <c r="O1259" s="64">
        <f t="shared" si="716"/>
        <v>0</v>
      </c>
      <c r="P1259" s="64">
        <f>IF(
                        C1259="INSUMO",
                                        IFERROR(
                                            IF(
                                                INDEX(
                                                    Insumos!C:C,
                                                    MATCH(
                                                        A1259&amp;B1259,
                                                        Insumos!I:I,
                                                        0)
                                                )="Transporte",
                                                INDEX(
                                                    Insumos!F:F,
                                                    MATCH(
                                                        A1259&amp;B1259,
                                                        Insumos!I:I,
                                                        0)
                                                ),
                                                0
                                            ),
                                            "Não encontrado"),
                                        IFERROR(
                                            INDEX(Q:Q,
                                                MATCH(
                                                    A1259&amp;B1259,AG:AG,
                                                    0)
                                            ),
                                            "Não encontrado")
                                    )</f>
        <v>0</v>
      </c>
      <c r="Q1259" s="64">
        <f t="shared" si="717"/>
        <v>0</v>
      </c>
      <c r="R1259" s="64">
        <f>IF(
                        C1259="INSUMO",
                                        IFERROR(
                                            IF(
                                                INDEX(
                                                    Insumos!C:C,
                                                    MATCH(
                                                        A1259&amp;B1259,
                                                        Insumos!I:I,
                                                        0)
                                                )="Terceirizados",
                                                INDEX(
                                                    Insumos!F:F,
                                                    MATCH(
                                                        A1259&amp;B1259,
                                                        Insumos!I:I,
                                                        0)
                                                ),
                                                0
                                            ),
                                            "Não encontrado"),
                                        IFERROR(
                                            INDEX(S:S,
                                                MATCH(
                                                    A1259&amp;B1259,AG:AG,
                                                    0)
                                            ),
                                            "Não encontrado")
                                    )</f>
        <v>0</v>
      </c>
      <c r="S1259" s="64">
        <f t="shared" si="718"/>
        <v>0</v>
      </c>
      <c r="T1259" s="64">
        <f>IF(
                        C1259="INSUMO",
                                        IFERROR(
                                            IF(
                                                INDEX(
                                                    Insumos!C:C,
                                                    MATCH(
                                                        A1259&amp;B1259,
                                                        Insumos!I:I,
                                                        0)
                                                )="Comissionamento",
                                                INDEX(
                                                    Insumos!F:F,
                                                    MATCH(
                                                        A1259&amp;B1259,
                                                        Insumos!I:I,
                                                        0)
                                                ),
                                                0
                                            ),
                                            "Não encontrado"),
                                        IFERROR(
                                            INDEX(U:U,
                                                MATCH(
                                                    A1259&amp;B1259,AG:AG,
                                                    0)
                                            ),
                                            "Não encontrado")
                                    )</f>
        <v>0</v>
      </c>
      <c r="U1259" s="64">
        <f t="shared" si="719"/>
        <v>0</v>
      </c>
      <c r="V1259" s="64">
        <f>IF(
                        C1259="INSUMO",
                                        IFERROR(
                                            IF(
                                                INDEX(
                                                    Insumos!C:C,
                                                    MATCH(
                                                        A1259&amp;B1259,
                                                        Insumos!I:I,
                                                        0)
                                                )="Verba",
                                                INDEX(
                                                    Insumos!F:F,
                                                    MATCH(
                                                        A1259&amp;B1259,
                                                        Insumos!I:I,
                                                        0)
                                                ),
                                                0
                                            ),
                                            "Não encontrado"),
                                        IFERROR(
                                            INDEX(W:W,
                                                MATCH(
                                                    A1259&amp;B1259,AG:AG,
                                                    0)
                                            ),
                                            "Não encontrado")
                                    )</f>
        <v>0</v>
      </c>
      <c r="W1259" s="64">
        <f t="shared" si="720"/>
        <v>0</v>
      </c>
      <c r="X1259" s="64">
        <f>IF(
                        C1259="INSUMO",
                                        IFERROR(
                                            IF(
                                                INDEX(
                                                    Insumos!C:C,
                                                    MATCH(
                                                        A1259&amp;B1259,
                                                        Insumos!I:I,
                                                        0)
                                                )="Outro",
                                                INDEX(
                                                    Insumos!F:F,
                                                    MATCH(
                                                        A1259&amp;B1259,
                                                        Insumos!I:I,
                                                        0)
                                                ),
                                                0
                                            ),
                                            "Não encontrado"),
                                        IFERROR(
                                            INDEX(Y:Y,
                                                MATCH(
                                                    A1259&amp;B1259,AG:AG,
                                                    0)
                                            ),
                                            "Não encontrado")
                                    )</f>
        <v>0.11</v>
      </c>
      <c r="Y1259" s="64">
        <f t="shared" si="721"/>
        <v>0.11</v>
      </c>
      <c r="Z1259" s="64">
        <f>IF(
                            C1259="INSUMO",
                            IFERROR(
                                INDEX(
                                    Insumos!F:F,
                                    MATCH(
                                        A1259&amp;B1259,
                                        Insumos!I:I,
                                        0)
                                ),
                                "Não encontrado"),
                            IFERROR(
                                INDEX(AA:AA,
                                    MATCH(
                                        A1259&amp;B1259,AG:AG,
                                        0)
                                ),
                                "Não encontrado")
                        )</f>
        <v>0.11</v>
      </c>
      <c r="AA1259" s="64">
        <f t="shared" si="722"/>
        <v>0.11</v>
      </c>
      <c r="AB1259" s="65"/>
      <c r="AC1259" s="65"/>
      <c r="AD1259" s="62" t="s">
        <v>39</v>
      </c>
      <c r="AE1259" s="66"/>
      <c r="AF1259" s="66"/>
    </row>
    <row r="1260" spans="1:33" x14ac:dyDescent="0.25">
      <c r="A1260" s="137" t="s">
        <v>803</v>
      </c>
      <c r="B1260" s="68" t="s">
        <v>38</v>
      </c>
      <c r="C1260" s="69" t="s">
        <v>45</v>
      </c>
      <c r="D1260" s="70" t="s">
        <v>40</v>
      </c>
      <c r="E1260" s="70" t="s">
        <v>804</v>
      </c>
      <c r="F1260" s="71" t="s">
        <v>90</v>
      </c>
      <c r="G1260" s="71">
        <v>1</v>
      </c>
      <c r="H1260" s="72">
        <f>IF(
                        C1260="INSUMO",
                                        IFERROR(
                                            IF(
                                                INDEX(
                                                    Insumos!C:C,
                                                    MATCH(
                                                        A1260&amp;B1260,
                                                        Insumos!I:I,
                                                        0)
                                                )="Material",
                                                INDEX(
                                                    Insumos!F:F,
                                                    MATCH(
                                                        A1260&amp;B1260,
                                                        Insumos!I:I,
                                                        0)
                                                ),
                                                0
                                            ),
                                            "Não encontrado"),
                                        IFERROR(
                                            INDEX(I:I,
                                                MATCH(
                                                    A1260&amp;B1260,AG:AG,
                                                    0)
                                            ),
                                            "Não encontrado")
                                    )</f>
        <v>0</v>
      </c>
      <c r="I1260" s="72">
        <f t="shared" si="713"/>
        <v>0</v>
      </c>
      <c r="J1260" s="72">
        <f t="shared" si="714"/>
        <v>1.65</v>
      </c>
      <c r="K1260" s="72">
        <f t="shared" si="714"/>
        <v>1.65</v>
      </c>
      <c r="L1260" s="72">
        <f>IF(
                        C1260="INSUMO",
                                        IFERROR(
                                            IF(
                                                INDEX(
                                                    Insumos!C:C,
                                                    MATCH(
                                                        A1260&amp;B1260,
                                                        Insumos!I:I,
                                                        0)
                                                )="Mao_obra",
                                                INDEX(
                                                    Insumos!F:F,
                                                    MATCH(
                                                        A1260&amp;B1260,
                                                        Insumos!I:I,
                                                        0)
                                                ),
                                                0
                                            ),
                                            "Não encontrado"),
                                        IFERROR(
                                            INDEX(M:M,
                                                MATCH(
                                                    A1260&amp;B1260,AG:AG,
                                                    0)
                                            ),
                                            "Não encontrado")
                                    )</f>
        <v>0</v>
      </c>
      <c r="M1260" s="72">
        <f t="shared" si="715"/>
        <v>0</v>
      </c>
      <c r="N1260" s="72">
        <f>IF(
                        C1260="INSUMO",
                                        IFERROR(
                                            IF(
                                                INDEX(
                                                    Insumos!C:C,
                                                    MATCH(
                                                        A1260&amp;B1260,
                                                        Insumos!I:I,
                                                        0)
                                                )="Equipamento",
                                                INDEX(
                                                    Insumos!F:F,
                                                    MATCH(
                                                        A1260&amp;B1260,
                                                        Insumos!I:I,
                                                        0)
                                                ),
                                                0
                                            ),
                                            "Não encontrado"),
                                        IFERROR(
                                            INDEX(O:O,
                                                MATCH(
                                                    A1260&amp;B1260,AG:AG,
                                                    0)
                                            ),
                                            "Não encontrado")
                                    )</f>
        <v>0</v>
      </c>
      <c r="O1260" s="72">
        <f t="shared" si="716"/>
        <v>0</v>
      </c>
      <c r="P1260" s="72">
        <f>IF(
                        C1260="INSUMO",
                                        IFERROR(
                                            IF(
                                                INDEX(
                                                    Insumos!C:C,
                                                    MATCH(
                                                        A1260&amp;B1260,
                                                        Insumos!I:I,
                                                        0)
                                                )="Transporte",
                                                INDEX(
                                                    Insumos!F:F,
                                                    MATCH(
                                                        A1260&amp;B1260,
                                                        Insumos!I:I,
                                                        0)
                                                ),
                                                0
                                            ),
                                            "Não encontrado"),
                                        IFERROR(
                                            INDEX(Q:Q,
                                                MATCH(
                                                    A1260&amp;B1260,AG:AG,
                                                    0)
                                            ),
                                            "Não encontrado")
                                    )</f>
        <v>0</v>
      </c>
      <c r="Q1260" s="72">
        <f t="shared" si="717"/>
        <v>0</v>
      </c>
      <c r="R1260" s="72">
        <f>IF(
                        C1260="INSUMO",
                                        IFERROR(
                                            IF(
                                                INDEX(
                                                    Insumos!C:C,
                                                    MATCH(
                                                        A1260&amp;B1260,
                                                        Insumos!I:I,
                                                        0)
                                                )="Terceirizados",
                                                INDEX(
                                                    Insumos!F:F,
                                                    MATCH(
                                                        A1260&amp;B1260,
                                                        Insumos!I:I,
                                                        0)
                                                ),
                                                0
                                            ),
                                            "Não encontrado"),
                                        IFERROR(
                                            INDEX(S:S,
                                                MATCH(
                                                    A1260&amp;B1260,AG:AG,
                                                    0)
                                            ),
                                            "Não encontrado")
                                    )</f>
        <v>0</v>
      </c>
      <c r="S1260" s="72">
        <f t="shared" si="718"/>
        <v>0</v>
      </c>
      <c r="T1260" s="72">
        <f>IF(
                        C1260="INSUMO",
                                        IFERROR(
                                            IF(
                                                INDEX(
                                                    Insumos!C:C,
                                                    MATCH(
                                                        A1260&amp;B1260,
                                                        Insumos!I:I,
                                                        0)
                                                )="Comissionamento",
                                                INDEX(
                                                    Insumos!F:F,
                                                    MATCH(
                                                        A1260&amp;B1260,
                                                        Insumos!I:I,
                                                        0)
                                                ),
                                                0
                                            ),
                                            "Não encontrado"),
                                        IFERROR(
                                            INDEX(U:U,
                                                MATCH(
                                                    A1260&amp;B1260,AG:AG,
                                                    0)
                                            ),
                                            "Não encontrado")
                                    )</f>
        <v>0</v>
      </c>
      <c r="U1260" s="72">
        <f t="shared" si="719"/>
        <v>0</v>
      </c>
      <c r="V1260" s="72">
        <f>IF(
                        C1260="INSUMO",
                                        IFERROR(
                                            IF(
                                                INDEX(
                                                    Insumos!C:C,
                                                    MATCH(
                                                        A1260&amp;B1260,
                                                        Insumos!I:I,
                                                        0)
                                                )="Verba",
                                                INDEX(
                                                    Insumos!F:F,
                                                    MATCH(
                                                        A1260&amp;B1260,
                                                        Insumos!I:I,
                                                        0)
                                                ),
                                                0
                                            ),
                                            "Não encontrado"),
                                        IFERROR(
                                            INDEX(W:W,
                                                MATCH(
                                                    A1260&amp;B1260,AG:AG,
                                                    0)
                                            ),
                                            "Não encontrado")
                                    )</f>
        <v>0</v>
      </c>
      <c r="W1260" s="72">
        <f t="shared" si="720"/>
        <v>0</v>
      </c>
      <c r="X1260" s="72">
        <f>IF(
                        C1260="INSUMO",
                                        IFERROR(
                                            IF(
                                                INDEX(
                                                    Insumos!C:C,
                                                    MATCH(
                                                        A1260&amp;B1260,
                                                        Insumos!I:I,
                                                        0)
                                                )="Outro",
                                                INDEX(
                                                    Insumos!F:F,
                                                    MATCH(
                                                        A1260&amp;B1260,
                                                        Insumos!I:I,
                                                        0)
                                                ),
                                                0
                                            ),
                                            "Não encontrado"),
                                        IFERROR(
                                            INDEX(Y:Y,
                                                MATCH(
                                                    A1260&amp;B1260,AG:AG,
                                                    0)
                                            ),
                                            "Não encontrado")
                                    )</f>
        <v>1.65</v>
      </c>
      <c r="Y1260" s="72">
        <f t="shared" si="721"/>
        <v>1.65</v>
      </c>
      <c r="Z1260" s="72">
        <f>IF(
                            C1260="INSUMO",
                            IFERROR(
                                INDEX(
                                    Insumos!F:F,
                                    MATCH(
                                        A1260&amp;B1260,
                                        Insumos!I:I,
                                        0)
                                ),
                                "Não encontrado"),
                            IFERROR(
                                INDEX(AA:AA,
                                    MATCH(
                                        A1260&amp;B1260,AG:AG,
                                        0)
                                ),
                                "Não encontrado")
                        )</f>
        <v>1.65</v>
      </c>
      <c r="AA1260" s="72">
        <f t="shared" si="722"/>
        <v>1.65</v>
      </c>
      <c r="AB1260" s="73"/>
      <c r="AC1260" s="73"/>
      <c r="AD1260" s="70" t="s">
        <v>39</v>
      </c>
      <c r="AE1260" s="74"/>
      <c r="AF1260" s="74"/>
    </row>
    <row r="1261" spans="1:33" x14ac:dyDescent="0.25">
      <c r="A1261" s="138" t="s">
        <v>805</v>
      </c>
      <c r="B1261" s="60" t="s">
        <v>38</v>
      </c>
      <c r="C1261" s="61" t="s">
        <v>45</v>
      </c>
      <c r="D1261" s="62" t="s">
        <v>40</v>
      </c>
      <c r="E1261" s="62" t="s">
        <v>806</v>
      </c>
      <c r="F1261" s="63" t="s">
        <v>90</v>
      </c>
      <c r="G1261" s="63">
        <v>1</v>
      </c>
      <c r="H1261" s="64">
        <f>IF(
                        C1261="INSUMO",
                                        IFERROR(
                                            IF(
                                                INDEX(
                                                    Insumos!C:C,
                                                    MATCH(
                                                        A1261&amp;B1261,
                                                        Insumos!I:I,
                                                        0)
                                                )="Material",
                                                INDEX(
                                                    Insumos!F:F,
                                                    MATCH(
                                                        A1261&amp;B1261,
                                                        Insumos!I:I,
                                                        0)
                                                ),
                                                0
                                            ),
                                            "Não encontrado"),
                                        IFERROR(
                                            INDEX(I:I,
                                                MATCH(
                                                    A1261&amp;B1261,AG:AG,
                                                    0)
                                            ),
                                            "Não encontrado")
                                    )</f>
        <v>0</v>
      </c>
      <c r="I1261" s="64">
        <f t="shared" si="713"/>
        <v>0</v>
      </c>
      <c r="J1261" s="64">
        <f t="shared" si="714"/>
        <v>0.98</v>
      </c>
      <c r="K1261" s="64">
        <f t="shared" si="714"/>
        <v>0.98</v>
      </c>
      <c r="L1261" s="64">
        <f>IF(
                        C1261="INSUMO",
                                        IFERROR(
                                            IF(
                                                INDEX(
                                                    Insumos!C:C,
                                                    MATCH(
                                                        A1261&amp;B1261,
                                                        Insumos!I:I,
                                                        0)
                                                )="Mao_obra",
                                                INDEX(
                                                    Insumos!F:F,
                                                    MATCH(
                                                        A1261&amp;B1261,
                                                        Insumos!I:I,
                                                        0)
                                                ),
                                                0
                                            ),
                                            "Não encontrado"),
                                        IFERROR(
                                            INDEX(M:M,
                                                MATCH(
                                                    A1261&amp;B1261,AG:AG,
                                                    0)
                                            ),
                                            "Não encontrado")
                                    )</f>
        <v>0</v>
      </c>
      <c r="M1261" s="64">
        <f t="shared" si="715"/>
        <v>0</v>
      </c>
      <c r="N1261" s="64">
        <f>IF(
                        C1261="INSUMO",
                                        IFERROR(
                                            IF(
                                                INDEX(
                                                    Insumos!C:C,
                                                    MATCH(
                                                        A1261&amp;B1261,
                                                        Insumos!I:I,
                                                        0)
                                                )="Equipamento",
                                                INDEX(
                                                    Insumos!F:F,
                                                    MATCH(
                                                        A1261&amp;B1261,
                                                        Insumos!I:I,
                                                        0)
                                                ),
                                                0
                                            ),
                                            "Não encontrado"),
                                        IFERROR(
                                            INDEX(O:O,
                                                MATCH(
                                                    A1261&amp;B1261,AG:AG,
                                                    0)
                                            ),
                                            "Não encontrado")
                                    )</f>
        <v>0</v>
      </c>
      <c r="O1261" s="64">
        <f t="shared" si="716"/>
        <v>0</v>
      </c>
      <c r="P1261" s="64">
        <f>IF(
                        C1261="INSUMO",
                                        IFERROR(
                                            IF(
                                                INDEX(
                                                    Insumos!C:C,
                                                    MATCH(
                                                        A1261&amp;B1261,
                                                        Insumos!I:I,
                                                        0)
                                                )="Transporte",
                                                INDEX(
                                                    Insumos!F:F,
                                                    MATCH(
                                                        A1261&amp;B1261,
                                                        Insumos!I:I,
                                                        0)
                                                ),
                                                0
                                            ),
                                            "Não encontrado"),
                                        IFERROR(
                                            INDEX(Q:Q,
                                                MATCH(
                                                    A1261&amp;B1261,AG:AG,
                                                    0)
                                            ),
                                            "Não encontrado")
                                    )</f>
        <v>0</v>
      </c>
      <c r="Q1261" s="64">
        <f t="shared" si="717"/>
        <v>0</v>
      </c>
      <c r="R1261" s="64">
        <f>IF(
                        C1261="INSUMO",
                                        IFERROR(
                                            IF(
                                                INDEX(
                                                    Insumos!C:C,
                                                    MATCH(
                                                        A1261&amp;B1261,
                                                        Insumos!I:I,
                                                        0)
                                                )="Terceirizados",
                                                INDEX(
                                                    Insumos!F:F,
                                                    MATCH(
                                                        A1261&amp;B1261,
                                                        Insumos!I:I,
                                                        0)
                                                ),
                                                0
                                            ),
                                            "Não encontrado"),
                                        IFERROR(
                                            INDEX(S:S,
                                                MATCH(
                                                    A1261&amp;B1261,AG:AG,
                                                    0)
                                            ),
                                            "Não encontrado")
                                    )</f>
        <v>0</v>
      </c>
      <c r="S1261" s="64">
        <f t="shared" si="718"/>
        <v>0</v>
      </c>
      <c r="T1261" s="64">
        <f>IF(
                        C1261="INSUMO",
                                        IFERROR(
                                            IF(
                                                INDEX(
                                                    Insumos!C:C,
                                                    MATCH(
                                                        A1261&amp;B1261,
                                                        Insumos!I:I,
                                                        0)
                                                )="Comissionamento",
                                                INDEX(
                                                    Insumos!F:F,
                                                    MATCH(
                                                        A1261&amp;B1261,
                                                        Insumos!I:I,
                                                        0)
                                                ),
                                                0
                                            ),
                                            "Não encontrado"),
                                        IFERROR(
                                            INDEX(U:U,
                                                MATCH(
                                                    A1261&amp;B1261,AG:AG,
                                                    0)
                                            ),
                                            "Não encontrado")
                                    )</f>
        <v>0</v>
      </c>
      <c r="U1261" s="64">
        <f t="shared" si="719"/>
        <v>0</v>
      </c>
      <c r="V1261" s="64">
        <f>IF(
                        C1261="INSUMO",
                                        IFERROR(
                                            IF(
                                                INDEX(
                                                    Insumos!C:C,
                                                    MATCH(
                                                        A1261&amp;B1261,
                                                        Insumos!I:I,
                                                        0)
                                                )="Verba",
                                                INDEX(
                                                    Insumos!F:F,
                                                    MATCH(
                                                        A1261&amp;B1261,
                                                        Insumos!I:I,
                                                        0)
                                                ),
                                                0
                                            ),
                                            "Não encontrado"),
                                        IFERROR(
                                            INDEX(W:W,
                                                MATCH(
                                                    A1261&amp;B1261,AG:AG,
                                                    0)
                                            ),
                                            "Não encontrado")
                                    )</f>
        <v>0</v>
      </c>
      <c r="W1261" s="64">
        <f t="shared" si="720"/>
        <v>0</v>
      </c>
      <c r="X1261" s="64">
        <f>IF(
                        C1261="INSUMO",
                                        IFERROR(
                                            IF(
                                                INDEX(
                                                    Insumos!C:C,
                                                    MATCH(
                                                        A1261&amp;B1261,
                                                        Insumos!I:I,
                                                        0)
                                                )="Outro",
                                                INDEX(
                                                    Insumos!F:F,
                                                    MATCH(
                                                        A1261&amp;B1261,
                                                        Insumos!I:I,
                                                        0)
                                                ),
                                                0
                                            ),
                                            "Não encontrado"),
                                        IFERROR(
                                            INDEX(Y:Y,
                                                MATCH(
                                                    A1261&amp;B1261,AG:AG,
                                                    0)
                                            ),
                                            "Não encontrado")
                                    )</f>
        <v>0.98</v>
      </c>
      <c r="Y1261" s="64">
        <f t="shared" si="721"/>
        <v>0.98</v>
      </c>
      <c r="Z1261" s="64">
        <f>IF(
                            C1261="INSUMO",
                            IFERROR(
                                INDEX(
                                    Insumos!F:F,
                                    MATCH(
                                        A1261&amp;B1261,
                                        Insumos!I:I,
                                        0)
                                ),
                                "Não encontrado"),
                            IFERROR(
                                INDEX(AA:AA,
                                    MATCH(
                                        A1261&amp;B1261,AG:AG,
                                        0)
                                ),
                                "Não encontrado")
                        )</f>
        <v>0.98</v>
      </c>
      <c r="AA1261" s="64">
        <f t="shared" si="722"/>
        <v>0.98</v>
      </c>
      <c r="AB1261" s="65"/>
      <c r="AC1261" s="65"/>
      <c r="AD1261" s="62" t="s">
        <v>39</v>
      </c>
      <c r="AE1261" s="66"/>
      <c r="AF1261" s="66"/>
    </row>
    <row r="1262" spans="1:33" x14ac:dyDescent="0.25">
      <c r="A1262" s="137" t="s">
        <v>807</v>
      </c>
      <c r="B1262" s="68" t="s">
        <v>38</v>
      </c>
      <c r="C1262" s="69" t="s">
        <v>45</v>
      </c>
      <c r="D1262" s="70" t="s">
        <v>40</v>
      </c>
      <c r="E1262" s="70" t="s">
        <v>808</v>
      </c>
      <c r="F1262" s="71" t="s">
        <v>90</v>
      </c>
      <c r="G1262" s="71">
        <v>1</v>
      </c>
      <c r="H1262" s="72">
        <f>IF(
                        C1262="INSUMO",
                                        IFERROR(
                                            IF(
                                                INDEX(
                                                    Insumos!C:C,
                                                    MATCH(
                                                        A1262&amp;B1262,
                                                        Insumos!I:I,
                                                        0)
                                                )="Material",
                                                INDEX(
                                                    Insumos!F:F,
                                                    MATCH(
                                                        A1262&amp;B1262,
                                                        Insumos!I:I,
                                                        0)
                                                ),
                                                0
                                            ),
                                            "Não encontrado"),
                                        IFERROR(
                                            INDEX(I:I,
                                                MATCH(
                                                    A1262&amp;B1262,AG:AG,
                                                    0)
                                            ),
                                            "Não encontrado")
                                    )</f>
        <v>0</v>
      </c>
      <c r="I1262" s="72">
        <f t="shared" si="713"/>
        <v>0</v>
      </c>
      <c r="J1262" s="72">
        <f t="shared" si="714"/>
        <v>0.01</v>
      </c>
      <c r="K1262" s="72">
        <f t="shared" si="714"/>
        <v>0.01</v>
      </c>
      <c r="L1262" s="72">
        <f>IF(
                        C1262="INSUMO",
                                        IFERROR(
                                            IF(
                                                INDEX(
                                                    Insumos!C:C,
                                                    MATCH(
                                                        A1262&amp;B1262,
                                                        Insumos!I:I,
                                                        0)
                                                )="Mao_obra",
                                                INDEX(
                                                    Insumos!F:F,
                                                    MATCH(
                                                        A1262&amp;B1262,
                                                        Insumos!I:I,
                                                        0)
                                                ),
                                                0
                                            ),
                                            "Não encontrado"),
                                        IFERROR(
                                            INDEX(M:M,
                                                MATCH(
                                                    A1262&amp;B1262,AG:AG,
                                                    0)
                                            ),
                                            "Não encontrado")
                                    )</f>
        <v>0</v>
      </c>
      <c r="M1262" s="72">
        <f t="shared" si="715"/>
        <v>0</v>
      </c>
      <c r="N1262" s="72">
        <f>IF(
                        C1262="INSUMO",
                                        IFERROR(
                                            IF(
                                                INDEX(
                                                    Insumos!C:C,
                                                    MATCH(
                                                        A1262&amp;B1262,
                                                        Insumos!I:I,
                                                        0)
                                                )="Equipamento",
                                                INDEX(
                                                    Insumos!F:F,
                                                    MATCH(
                                                        A1262&amp;B1262,
                                                        Insumos!I:I,
                                                        0)
                                                ),
                                                0
                                            ),
                                            "Não encontrado"),
                                        IFERROR(
                                            INDEX(O:O,
                                                MATCH(
                                                    A1262&amp;B1262,AG:AG,
                                                    0)
                                            ),
                                            "Não encontrado")
                                    )</f>
        <v>0</v>
      </c>
      <c r="O1262" s="72">
        <f t="shared" si="716"/>
        <v>0</v>
      </c>
      <c r="P1262" s="72">
        <f>IF(
                        C1262="INSUMO",
                                        IFERROR(
                                            IF(
                                                INDEX(
                                                    Insumos!C:C,
                                                    MATCH(
                                                        A1262&amp;B1262,
                                                        Insumos!I:I,
                                                        0)
                                                )="Transporte",
                                                INDEX(
                                                    Insumos!F:F,
                                                    MATCH(
                                                        A1262&amp;B1262,
                                                        Insumos!I:I,
                                                        0)
                                                ),
                                                0
                                            ),
                                            "Não encontrado"),
                                        IFERROR(
                                            INDEX(Q:Q,
                                                MATCH(
                                                    A1262&amp;B1262,AG:AG,
                                                    0)
                                            ),
                                            "Não encontrado")
                                    )</f>
        <v>0</v>
      </c>
      <c r="Q1262" s="72">
        <f t="shared" si="717"/>
        <v>0</v>
      </c>
      <c r="R1262" s="72">
        <f>IF(
                        C1262="INSUMO",
                                        IFERROR(
                                            IF(
                                                INDEX(
                                                    Insumos!C:C,
                                                    MATCH(
                                                        A1262&amp;B1262,
                                                        Insumos!I:I,
                                                        0)
                                                )="Terceirizados",
                                                INDEX(
                                                    Insumos!F:F,
                                                    MATCH(
                                                        A1262&amp;B1262,
                                                        Insumos!I:I,
                                                        0)
                                                ),
                                                0
                                            ),
                                            "Não encontrado"),
                                        IFERROR(
                                            INDEX(S:S,
                                                MATCH(
                                                    A1262&amp;B1262,AG:AG,
                                                    0)
                                            ),
                                            "Não encontrado")
                                    )</f>
        <v>0</v>
      </c>
      <c r="S1262" s="72">
        <f t="shared" si="718"/>
        <v>0</v>
      </c>
      <c r="T1262" s="72">
        <f>IF(
                        C1262="INSUMO",
                                        IFERROR(
                                            IF(
                                                INDEX(
                                                    Insumos!C:C,
                                                    MATCH(
                                                        A1262&amp;B1262,
                                                        Insumos!I:I,
                                                        0)
                                                )="Comissionamento",
                                                INDEX(
                                                    Insumos!F:F,
                                                    MATCH(
                                                        A1262&amp;B1262,
                                                        Insumos!I:I,
                                                        0)
                                                ),
                                                0
                                            ),
                                            "Não encontrado"),
                                        IFERROR(
                                            INDEX(U:U,
                                                MATCH(
                                                    A1262&amp;B1262,AG:AG,
                                                    0)
                                            ),
                                            "Não encontrado")
                                    )</f>
        <v>0</v>
      </c>
      <c r="U1262" s="72">
        <f t="shared" si="719"/>
        <v>0</v>
      </c>
      <c r="V1262" s="72">
        <f>IF(
                        C1262="INSUMO",
                                        IFERROR(
                                            IF(
                                                INDEX(
                                                    Insumos!C:C,
                                                    MATCH(
                                                        A1262&amp;B1262,
                                                        Insumos!I:I,
                                                        0)
                                                )="Verba",
                                                INDEX(
                                                    Insumos!F:F,
                                                    MATCH(
                                                        A1262&amp;B1262,
                                                        Insumos!I:I,
                                                        0)
                                                ),
                                                0
                                            ),
                                            "Não encontrado"),
                                        IFERROR(
                                            INDEX(W:W,
                                                MATCH(
                                                    A1262&amp;B1262,AG:AG,
                                                    0)
                                            ),
                                            "Não encontrado")
                                    )</f>
        <v>0</v>
      </c>
      <c r="W1262" s="72">
        <f t="shared" si="720"/>
        <v>0</v>
      </c>
      <c r="X1262" s="72">
        <f>IF(
                        C1262="INSUMO",
                                        IFERROR(
                                            IF(
                                                INDEX(
                                                    Insumos!C:C,
                                                    MATCH(
                                                        A1262&amp;B1262,
                                                        Insumos!I:I,
                                                        0)
                                                )="Outro",
                                                INDEX(
                                                    Insumos!F:F,
                                                    MATCH(
                                                        A1262&amp;B1262,
                                                        Insumos!I:I,
                                                        0)
                                                ),
                                                0
                                            ),
                                            "Não encontrado"),
                                        IFERROR(
                                            INDEX(Y:Y,
                                                MATCH(
                                                    A1262&amp;B1262,AG:AG,
                                                    0)
                                            ),
                                            "Não encontrado")
                                    )</f>
        <v>0.01</v>
      </c>
      <c r="Y1262" s="72">
        <f t="shared" si="721"/>
        <v>0.01</v>
      </c>
      <c r="Z1262" s="72">
        <f>IF(
                            C1262="INSUMO",
                            IFERROR(
                                INDEX(
                                    Insumos!F:F,
                                    MATCH(
                                        A1262&amp;B1262,
                                        Insumos!I:I,
                                        0)
                                ),
                                "Não encontrado"),
                            IFERROR(
                                INDEX(AA:AA,
                                    MATCH(
                                        A1262&amp;B1262,AG:AG,
                                        0)
                                ),
                                "Não encontrado")
                        )</f>
        <v>0.01</v>
      </c>
      <c r="AA1262" s="72">
        <f t="shared" si="722"/>
        <v>0.01</v>
      </c>
      <c r="AB1262" s="73"/>
      <c r="AC1262" s="73"/>
      <c r="AD1262" s="70" t="s">
        <v>39</v>
      </c>
      <c r="AE1262" s="74"/>
      <c r="AF1262" s="74"/>
    </row>
    <row r="1263" spans="1:33" x14ac:dyDescent="0.25">
      <c r="A1263" s="138" t="s">
        <v>1081</v>
      </c>
      <c r="B1263" s="60" t="s">
        <v>38</v>
      </c>
      <c r="C1263" s="61" t="s">
        <v>45</v>
      </c>
      <c r="D1263" s="62" t="s">
        <v>40</v>
      </c>
      <c r="E1263" s="62" t="s">
        <v>1082</v>
      </c>
      <c r="F1263" s="63" t="s">
        <v>90</v>
      </c>
      <c r="G1263" s="63">
        <v>1</v>
      </c>
      <c r="H1263" s="64">
        <f>IF(
                        C1263="INSUMO",
                                        IFERROR(
                                            IF(
                                                INDEX(
                                                    Insumos!C:C,
                                                    MATCH(
                                                        A1263&amp;B1263,
                                                        Insumos!I:I,
                                                        0)
                                                )="Material",
                                                INDEX(
                                                    Insumos!F:F,
                                                    MATCH(
                                                        A1263&amp;B1263,
                                                        Insumos!I:I,
                                                        0)
                                                ),
                                                0
                                            ),
                                            "Não encontrado"),
                                        IFERROR(
                                            INDEX(I:I,
                                                MATCH(
                                                    A1263&amp;B1263,AG:AG,
                                                    0)
                                            ),
                                            "Não encontrado")
                                    )</f>
        <v>0</v>
      </c>
      <c r="I1263" s="64">
        <f t="shared" si="713"/>
        <v>0</v>
      </c>
      <c r="J1263" s="64">
        <f t="shared" si="714"/>
        <v>32.4</v>
      </c>
      <c r="K1263" s="64">
        <f t="shared" si="714"/>
        <v>32.4</v>
      </c>
      <c r="L1263" s="64">
        <f>IF(
                        C1263="INSUMO",
                                        IFERROR(
                                            IF(
                                                INDEX(
                                                    Insumos!C:C,
                                                    MATCH(
                                                        A1263&amp;B1263,
                                                        Insumos!I:I,
                                                        0)
                                                )="Mao_obra",
                                                INDEX(
                                                    Insumos!F:F,
                                                    MATCH(
                                                        A1263&amp;B1263,
                                                        Insumos!I:I,
                                                        0)
                                                ),
                                                0
                                            ),
                                            "Não encontrado"),
                                        IFERROR(
                                            INDEX(M:M,
                                                MATCH(
                                                    A1263&amp;B1263,AG:AG,
                                                    0)
                                            ),
                                            "Não encontrado")
                                    )</f>
        <v>32.4</v>
      </c>
      <c r="M1263" s="64">
        <f t="shared" si="715"/>
        <v>32.4</v>
      </c>
      <c r="N1263" s="64">
        <f>IF(
                        C1263="INSUMO",
                                        IFERROR(
                                            IF(
                                                INDEX(
                                                    Insumos!C:C,
                                                    MATCH(
                                                        A1263&amp;B1263,
                                                        Insumos!I:I,
                                                        0)
                                                )="Equipamento",
                                                INDEX(
                                                    Insumos!F:F,
                                                    MATCH(
                                                        A1263&amp;B1263,
                                                        Insumos!I:I,
                                                        0)
                                                ),
                                                0
                                            ),
                                            "Não encontrado"),
                                        IFERROR(
                                            INDEX(O:O,
                                                MATCH(
                                                    A1263&amp;B1263,AG:AG,
                                                    0)
                                            ),
                                            "Não encontrado")
                                    )</f>
        <v>0</v>
      </c>
      <c r="O1263" s="64">
        <f t="shared" si="716"/>
        <v>0</v>
      </c>
      <c r="P1263" s="64">
        <f>IF(
                        C1263="INSUMO",
                                        IFERROR(
                                            IF(
                                                INDEX(
                                                    Insumos!C:C,
                                                    MATCH(
                                                        A1263&amp;B1263,
                                                        Insumos!I:I,
                                                        0)
                                                )="Transporte",
                                                INDEX(
                                                    Insumos!F:F,
                                                    MATCH(
                                                        A1263&amp;B1263,
                                                        Insumos!I:I,
                                                        0)
                                                ),
                                                0
                                            ),
                                            "Não encontrado"),
                                        IFERROR(
                                            INDEX(Q:Q,
                                                MATCH(
                                                    A1263&amp;B1263,AG:AG,
                                                    0)
                                            ),
                                            "Não encontrado")
                                    )</f>
        <v>0</v>
      </c>
      <c r="Q1263" s="64">
        <f t="shared" si="717"/>
        <v>0</v>
      </c>
      <c r="R1263" s="64">
        <f>IF(
                        C1263="INSUMO",
                                        IFERROR(
                                            IF(
                                                INDEX(
                                                    Insumos!C:C,
                                                    MATCH(
                                                        A1263&amp;B1263,
                                                        Insumos!I:I,
                                                        0)
                                                )="Terceirizados",
                                                INDEX(
                                                    Insumos!F:F,
                                                    MATCH(
                                                        A1263&amp;B1263,
                                                        Insumos!I:I,
                                                        0)
                                                ),
                                                0
                                            ),
                                            "Não encontrado"),
                                        IFERROR(
                                            INDEX(S:S,
                                                MATCH(
                                                    A1263&amp;B1263,AG:AG,
                                                    0)
                                            ),
                                            "Não encontrado")
                                    )</f>
        <v>0</v>
      </c>
      <c r="S1263" s="64">
        <f t="shared" si="718"/>
        <v>0</v>
      </c>
      <c r="T1263" s="64">
        <f>IF(
                        C1263="INSUMO",
                                        IFERROR(
                                            IF(
                                                INDEX(
                                                    Insumos!C:C,
                                                    MATCH(
                                                        A1263&amp;B1263,
                                                        Insumos!I:I,
                                                        0)
                                                )="Comissionamento",
                                                INDEX(
                                                    Insumos!F:F,
                                                    MATCH(
                                                        A1263&amp;B1263,
                                                        Insumos!I:I,
                                                        0)
                                                ),
                                                0
                                            ),
                                            "Não encontrado"),
                                        IFERROR(
                                            INDEX(U:U,
                                                MATCH(
                                                    A1263&amp;B1263,AG:AG,
                                                    0)
                                            ),
                                            "Não encontrado")
                                    )</f>
        <v>0</v>
      </c>
      <c r="U1263" s="64">
        <f t="shared" si="719"/>
        <v>0</v>
      </c>
      <c r="V1263" s="64">
        <f>IF(
                        C1263="INSUMO",
                                        IFERROR(
                                            IF(
                                                INDEX(
                                                    Insumos!C:C,
                                                    MATCH(
                                                        A1263&amp;B1263,
                                                        Insumos!I:I,
                                                        0)
                                                )="Verba",
                                                INDEX(
                                                    Insumos!F:F,
                                                    MATCH(
                                                        A1263&amp;B1263,
                                                        Insumos!I:I,
                                                        0)
                                                ),
                                                0
                                            ),
                                            "Não encontrado"),
                                        IFERROR(
                                            INDEX(W:W,
                                                MATCH(
                                                    A1263&amp;B1263,AG:AG,
                                                    0)
                                            ),
                                            "Não encontrado")
                                    )</f>
        <v>0</v>
      </c>
      <c r="W1263" s="64">
        <f t="shared" si="720"/>
        <v>0</v>
      </c>
      <c r="X1263" s="64">
        <f>IF(
                        C1263="INSUMO",
                                        IFERROR(
                                            IF(
                                                INDEX(
                                                    Insumos!C:C,
                                                    MATCH(
                                                        A1263&amp;B1263,
                                                        Insumos!I:I,
                                                        0)
                                                )="Outro",
                                                INDEX(
                                                    Insumos!F:F,
                                                    MATCH(
                                                        A1263&amp;B1263,
                                                        Insumos!I:I,
                                                        0)
                                                ),
                                                0
                                            ),
                                            "Não encontrado"),
                                        IFERROR(
                                            INDEX(Y:Y,
                                                MATCH(
                                                    A1263&amp;B1263,AG:AG,
                                                    0)
                                            ),
                                            "Não encontrado")
                                    )</f>
        <v>0</v>
      </c>
      <c r="Y1263" s="64">
        <f t="shared" si="721"/>
        <v>0</v>
      </c>
      <c r="Z1263" s="64">
        <f>IF(
                            C1263="INSUMO",
                            IFERROR(
                                INDEX(
                                    Insumos!F:F,
                                    MATCH(
                                        A1263&amp;B1263,
                                        Insumos!I:I,
                                        0)
                                ),
                                "Não encontrado"),
                            IFERROR(
                                INDEX(AA:AA,
                                    MATCH(
                                        A1263&amp;B1263,AG:AG,
                                        0)
                                ),
                                "Não encontrado")
                        )</f>
        <v>32.4</v>
      </c>
      <c r="AA1263" s="64">
        <f t="shared" si="722"/>
        <v>32.4</v>
      </c>
      <c r="AB1263" s="65"/>
      <c r="AC1263" s="65"/>
      <c r="AD1263" s="62" t="s">
        <v>39</v>
      </c>
      <c r="AE1263" s="66"/>
      <c r="AF1263" s="66"/>
    </row>
    <row r="1264" spans="1:33" x14ac:dyDescent="0.25">
      <c r="A1264" s="136" t="s">
        <v>1079</v>
      </c>
      <c r="B1264" s="51" t="s">
        <v>38</v>
      </c>
      <c r="C1264" s="52" t="s">
        <v>39</v>
      </c>
      <c r="D1264" s="53" t="s">
        <v>40</v>
      </c>
      <c r="E1264" s="53" t="s">
        <v>1080</v>
      </c>
      <c r="F1264" s="54" t="s">
        <v>90</v>
      </c>
      <c r="G1264" s="55"/>
      <c r="H1264" s="56"/>
      <c r="I1264" s="56">
        <f>SUM(I1265:I1265)</f>
        <v>0</v>
      </c>
      <c r="J1264" s="56"/>
      <c r="K1264" s="56">
        <f>SUM(K1265:K1265)</f>
        <v>0.37389600000000001</v>
      </c>
      <c r="L1264" s="56"/>
      <c r="M1264" s="56">
        <f>SUM(M1265:M1265)</f>
        <v>0.37389600000000001</v>
      </c>
      <c r="N1264" s="56"/>
      <c r="O1264" s="56">
        <f>SUM(O1265:O1265)</f>
        <v>0</v>
      </c>
      <c r="P1264" s="56"/>
      <c r="Q1264" s="56">
        <f>SUM(Q1265:Q1265)</f>
        <v>0</v>
      </c>
      <c r="R1264" s="56"/>
      <c r="S1264" s="56">
        <f>SUM(S1265:S1265)</f>
        <v>0</v>
      </c>
      <c r="T1264" s="56"/>
      <c r="U1264" s="56">
        <f>SUM(U1265:U1265)</f>
        <v>0</v>
      </c>
      <c r="V1264" s="56"/>
      <c r="W1264" s="56">
        <f>SUM(W1265:W1265)</f>
        <v>0</v>
      </c>
      <c r="X1264" s="56"/>
      <c r="Y1264" s="56">
        <f>SUM(Y1265:Y1265)</f>
        <v>0</v>
      </c>
      <c r="Z1264" s="56"/>
      <c r="AA1264" s="56">
        <f>SUM(AA1265:AA1265)</f>
        <v>0.37389600000000001</v>
      </c>
      <c r="AB1264" s="57" t="s">
        <v>39</v>
      </c>
      <c r="AC1264" s="57"/>
      <c r="AD1264" s="53" t="s">
        <v>39</v>
      </c>
      <c r="AE1264" s="58" t="s">
        <v>39</v>
      </c>
      <c r="AF1264" s="58" t="s">
        <v>43</v>
      </c>
      <c r="AG1264" t="str">
        <f>A1264&amp;B1264&amp;C1264</f>
        <v>95328SINAPI</v>
      </c>
    </row>
    <row r="1265" spans="1:33" x14ac:dyDescent="0.25">
      <c r="A1265" s="137" t="s">
        <v>1081</v>
      </c>
      <c r="B1265" s="68" t="s">
        <v>38</v>
      </c>
      <c r="C1265" s="69" t="s">
        <v>45</v>
      </c>
      <c r="D1265" s="70" t="s">
        <v>40</v>
      </c>
      <c r="E1265" s="70" t="s">
        <v>1082</v>
      </c>
      <c r="F1265" s="71" t="s">
        <v>90</v>
      </c>
      <c r="G1265" s="71">
        <v>1.154E-2</v>
      </c>
      <c r="H1265" s="72">
        <f>IF(
                        C1265="INSUMO",
                                        IFERROR(
                                            IF(
                                                INDEX(
                                                    Insumos!C:C,
                                                    MATCH(
                                                        A1265&amp;B1265,
                                                        Insumos!I:I,
                                                        0)
                                                )="Material",
                                                INDEX(
                                                    Insumos!F:F,
                                                    MATCH(
                                                        A1265&amp;B1265,
                                                        Insumos!I:I,
                                                        0)
                                                ),
                                                0
                                            ),
                                            "Não encontrado"),
                                        IFERROR(
                                            INDEX(I:I,
                                                MATCH(
                                                    A1265&amp;B1265,AG:AG,
                                                    0)
                                            ),
                                            "Não encontrado")
                                    )</f>
        <v>0</v>
      </c>
      <c r="I1265" s="72">
        <f>H1265*G1265/1</f>
        <v>0</v>
      </c>
      <c r="J1265" s="72">
        <f>T1265 + N1265 + L1265 + X1265 + R1265 + P1265 + V1265</f>
        <v>32.4</v>
      </c>
      <c r="K1265" s="72">
        <f>U1265 + O1265 + M1265 + Y1265 + S1265 + Q1265 + W1265</f>
        <v>0.37389600000000001</v>
      </c>
      <c r="L1265" s="72">
        <f>IF(
                        C1265="INSUMO",
                                        IFERROR(
                                            IF(
                                                INDEX(
                                                    Insumos!C:C,
                                                    MATCH(
                                                        A1265&amp;B1265,
                                                        Insumos!I:I,
                                                        0)
                                                )="Mao_obra",
                                                INDEX(
                                                    Insumos!F:F,
                                                    MATCH(
                                                        A1265&amp;B1265,
                                                        Insumos!I:I,
                                                        0)
                                                ),
                                                0
                                            ),
                                            "Não encontrado"),
                                        IFERROR(
                                            INDEX(M:M,
                                                MATCH(
                                                    A1265&amp;B1265,AG:AG,
                                                    0)
                                            ),
                                            "Não encontrado")
                                    )</f>
        <v>32.4</v>
      </c>
      <c r="M1265" s="72">
        <f>L1265*G1265/1</f>
        <v>0.37389600000000001</v>
      </c>
      <c r="N1265" s="72">
        <f>IF(
                        C1265="INSUMO",
                                        IFERROR(
                                            IF(
                                                INDEX(
                                                    Insumos!C:C,
                                                    MATCH(
                                                        A1265&amp;B1265,
                                                        Insumos!I:I,
                                                        0)
                                                )="Equipamento",
                                                INDEX(
                                                    Insumos!F:F,
                                                    MATCH(
                                                        A1265&amp;B1265,
                                                        Insumos!I:I,
                                                        0)
                                                ),
                                                0
                                            ),
                                            "Não encontrado"),
                                        IFERROR(
                                            INDEX(O:O,
                                                MATCH(
                                                    A1265&amp;B1265,AG:AG,
                                                    0)
                                            ),
                                            "Não encontrado")
                                    )</f>
        <v>0</v>
      </c>
      <c r="O1265" s="72">
        <f>N1265*G1265/1</f>
        <v>0</v>
      </c>
      <c r="P1265" s="72">
        <f>IF(
                        C1265="INSUMO",
                                        IFERROR(
                                            IF(
                                                INDEX(
                                                    Insumos!C:C,
                                                    MATCH(
                                                        A1265&amp;B1265,
                                                        Insumos!I:I,
                                                        0)
                                                )="Transporte",
                                                INDEX(
                                                    Insumos!F:F,
                                                    MATCH(
                                                        A1265&amp;B1265,
                                                        Insumos!I:I,
                                                        0)
                                                ),
                                                0
                                            ),
                                            "Não encontrado"),
                                        IFERROR(
                                            INDEX(Q:Q,
                                                MATCH(
                                                    A1265&amp;B1265,AG:AG,
                                                    0)
                                            ),
                                            "Não encontrado")
                                    )</f>
        <v>0</v>
      </c>
      <c r="Q1265" s="72">
        <f>P1265*G1265/1</f>
        <v>0</v>
      </c>
      <c r="R1265" s="72">
        <f>IF(
                        C1265="INSUMO",
                                        IFERROR(
                                            IF(
                                                INDEX(
                                                    Insumos!C:C,
                                                    MATCH(
                                                        A1265&amp;B1265,
                                                        Insumos!I:I,
                                                        0)
                                                )="Terceirizados",
                                                INDEX(
                                                    Insumos!F:F,
                                                    MATCH(
                                                        A1265&amp;B1265,
                                                        Insumos!I:I,
                                                        0)
                                                ),
                                                0
                                            ),
                                            "Não encontrado"),
                                        IFERROR(
                                            INDEX(S:S,
                                                MATCH(
                                                    A1265&amp;B1265,AG:AG,
                                                    0)
                                            ),
                                            "Não encontrado")
                                    )</f>
        <v>0</v>
      </c>
      <c r="S1265" s="72">
        <f>R1265*G1265/1</f>
        <v>0</v>
      </c>
      <c r="T1265" s="72">
        <f>IF(
                        C1265="INSUMO",
                                        IFERROR(
                                            IF(
                                                INDEX(
                                                    Insumos!C:C,
                                                    MATCH(
                                                        A1265&amp;B1265,
                                                        Insumos!I:I,
                                                        0)
                                                )="Comissionamento",
                                                INDEX(
                                                    Insumos!F:F,
                                                    MATCH(
                                                        A1265&amp;B1265,
                                                        Insumos!I:I,
                                                        0)
                                                ),
                                                0
                                            ),
                                            "Não encontrado"),
                                        IFERROR(
                                            INDEX(U:U,
                                                MATCH(
                                                    A1265&amp;B1265,AG:AG,
                                                    0)
                                            ),
                                            "Não encontrado")
                                    )</f>
        <v>0</v>
      </c>
      <c r="U1265" s="72">
        <f>T1265*G1265/1</f>
        <v>0</v>
      </c>
      <c r="V1265" s="72">
        <f>IF(
                        C1265="INSUMO",
                                        IFERROR(
                                            IF(
                                                INDEX(
                                                    Insumos!C:C,
                                                    MATCH(
                                                        A1265&amp;B1265,
                                                        Insumos!I:I,
                                                        0)
                                                )="Verba",
                                                INDEX(
                                                    Insumos!F:F,
                                                    MATCH(
                                                        A1265&amp;B1265,
                                                        Insumos!I:I,
                                                        0)
                                                ),
                                                0
                                            ),
                                            "Não encontrado"),
                                        IFERROR(
                                            INDEX(W:W,
                                                MATCH(
                                                    A1265&amp;B1265,AG:AG,
                                                    0)
                                            ),
                                            "Não encontrado")
                                    )</f>
        <v>0</v>
      </c>
      <c r="W1265" s="72">
        <f>V1265*G1265/1</f>
        <v>0</v>
      </c>
      <c r="X1265" s="72">
        <f>IF(
                        C1265="INSUMO",
                                        IFERROR(
                                            IF(
                                                INDEX(
                                                    Insumos!C:C,
                                                    MATCH(
                                                        A1265&amp;B1265,
                                                        Insumos!I:I,
                                                        0)
                                                )="Outro",
                                                INDEX(
                                                    Insumos!F:F,
                                                    MATCH(
                                                        A1265&amp;B1265,
                                                        Insumos!I:I,
                                                        0)
                                                ),
                                                0
                                            ),
                                            "Não encontrado"),
                                        IFERROR(
                                            INDEX(Y:Y,
                                                MATCH(
                                                    A1265&amp;B1265,AG:AG,
                                                    0)
                                            ),
                                            "Não encontrado")
                                    )</f>
        <v>0</v>
      </c>
      <c r="Y1265" s="72">
        <f>X1265*G1265/1</f>
        <v>0</v>
      </c>
      <c r="Z1265" s="72">
        <f>IF(
                            C1265="INSUMO",
                            IFERROR(
                                INDEX(
                                    Insumos!F:F,
                                    MATCH(
                                        A1265&amp;B1265,
                                        Insumos!I:I,
                                        0)
                                ),
                                "Não encontrado"),
                            IFERROR(
                                INDEX(AA:AA,
                                    MATCH(
                                        A1265&amp;B1265,AG:AG,
                                        0)
                                ),
                                "Não encontrado")
                        )</f>
        <v>32.4</v>
      </c>
      <c r="AA1265" s="72">
        <f>G1265*Z1265</f>
        <v>0.37389600000000001</v>
      </c>
      <c r="AB1265" s="73"/>
      <c r="AC1265" s="73"/>
      <c r="AD1265" s="70" t="s">
        <v>39</v>
      </c>
      <c r="AE1265" s="74"/>
      <c r="AF1265" s="74"/>
    </row>
    <row r="1266" spans="1:33" x14ac:dyDescent="0.25">
      <c r="A1266" s="136" t="s">
        <v>479</v>
      </c>
      <c r="B1266" s="51" t="s">
        <v>38</v>
      </c>
      <c r="C1266" s="52" t="s">
        <v>39</v>
      </c>
      <c r="D1266" s="53" t="s">
        <v>40</v>
      </c>
      <c r="E1266" s="53" t="s">
        <v>480</v>
      </c>
      <c r="F1266" s="54" t="s">
        <v>108</v>
      </c>
      <c r="G1266" s="55"/>
      <c r="H1266" s="56"/>
      <c r="I1266" s="56">
        <f>SUM(I1267:I1273)</f>
        <v>506.55743000000001</v>
      </c>
      <c r="J1266" s="56"/>
      <c r="K1266" s="56">
        <f>SUM(K1267:K1273)</f>
        <v>121.41532408416681</v>
      </c>
      <c r="L1266" s="56"/>
      <c r="M1266" s="56">
        <f>SUM(M1267:M1273)</f>
        <v>102.74914792809001</v>
      </c>
      <c r="N1266" s="56"/>
      <c r="O1266" s="56">
        <f>SUM(O1267:O1273)</f>
        <v>0.88766465607680001</v>
      </c>
      <c r="P1266" s="56"/>
      <c r="Q1266" s="56">
        <f>SUM(Q1267:Q1273)</f>
        <v>0</v>
      </c>
      <c r="R1266" s="56"/>
      <c r="S1266" s="56">
        <f>SUM(S1267:S1273)</f>
        <v>0</v>
      </c>
      <c r="T1266" s="56"/>
      <c r="U1266" s="56">
        <f>SUM(U1267:U1273)</f>
        <v>0</v>
      </c>
      <c r="V1266" s="56"/>
      <c r="W1266" s="56">
        <f>SUM(W1267:W1273)</f>
        <v>0</v>
      </c>
      <c r="X1266" s="56"/>
      <c r="Y1266" s="56">
        <f>SUM(Y1267:Y1273)</f>
        <v>17.7785115</v>
      </c>
      <c r="Z1266" s="56"/>
      <c r="AA1266" s="56">
        <f>SUM(AA1267:AA1273)</f>
        <v>627.97275408416681</v>
      </c>
      <c r="AB1266" s="57" t="s">
        <v>39</v>
      </c>
      <c r="AC1266" s="57"/>
      <c r="AD1266" s="53" t="s">
        <v>39</v>
      </c>
      <c r="AE1266" s="58" t="s">
        <v>39</v>
      </c>
      <c r="AF1266" s="58" t="s">
        <v>827</v>
      </c>
      <c r="AG1266" t="str">
        <f>A1266&amp;B1266&amp;C1266</f>
        <v>94965SINAPI</v>
      </c>
    </row>
    <row r="1267" spans="1:33" x14ac:dyDescent="0.25">
      <c r="A1267" s="137" t="s">
        <v>1077</v>
      </c>
      <c r="B1267" s="68" t="s">
        <v>38</v>
      </c>
      <c r="C1267" s="69" t="s">
        <v>86</v>
      </c>
      <c r="D1267" s="70" t="s">
        <v>40</v>
      </c>
      <c r="E1267" s="70" t="s">
        <v>1078</v>
      </c>
      <c r="F1267" s="71" t="s">
        <v>111</v>
      </c>
      <c r="G1267" s="71">
        <v>0.71030000000000004</v>
      </c>
      <c r="H1267" s="72">
        <f>IF(
                        C1267="INSUMO",
                                        IFERROR(
                                            IF(
                                                INDEX(
                                                    Insumos!C:C,
                                                    MATCH(
                                                        A1267&amp;B1267,
                                                        Insumos!I:I,
                                                        0)
                                                )="Material",
                                                INDEX(
                                                    Insumos!F:F,
                                                    MATCH(
                                                        A1267&amp;B1267,
                                                        Insumos!I:I,
                                                        0)
                                                ),
                                                0
                                            ),
                                            "Não encontrado"),
                                        IFERROR(
                                            INDEX(I:I,
                                                MATCH(
                                                    A1267&amp;B1267,AG:AG,
                                                    0)
                                            ),
                                            "Não encontrado")
                                    )</f>
        <v>0</v>
      </c>
      <c r="I1267" s="72">
        <f t="shared" ref="I1267:I1273" si="723">H1267*G1267/1</f>
        <v>0</v>
      </c>
      <c r="J1267" s="72">
        <f t="shared" ref="J1267:K1273" si="724">T1267 + N1267 + L1267 + X1267 + R1267 + P1267 + V1267</f>
        <v>0.41616486399999997</v>
      </c>
      <c r="K1267" s="72">
        <f t="shared" si="724"/>
        <v>0.29560190289920002</v>
      </c>
      <c r="L1267" s="72">
        <f>IF(
                        C1267="INSUMO",
                                        IFERROR(
                                            IF(
                                                INDEX(
                                                    Insumos!C:C,
                                                    MATCH(
                                                        A1267&amp;B1267,
                                                        Insumos!I:I,
                                                        0)
                                                )="Mao_obra",
                                                INDEX(
                                                    Insumos!F:F,
                                                    MATCH(
                                                        A1267&amp;B1267,
                                                        Insumos!I:I,
                                                        0)
                                                ),
                                                0
                                            ),
                                            "Não encontrado"),
                                        IFERROR(
                                            INDEX(M:M,
                                                MATCH(
                                                    A1267&amp;B1267,AG:AG,
                                                    0)
                                            ),
                                            "Não encontrado")
                                    )</f>
        <v>0</v>
      </c>
      <c r="M1267" s="72">
        <f t="shared" ref="M1267:M1273" si="725">L1267*G1267/1</f>
        <v>0</v>
      </c>
      <c r="N1267" s="72">
        <f>IF(
                        C1267="INSUMO",
                                        IFERROR(
                                            IF(
                                                INDEX(
                                                    Insumos!C:C,
                                                    MATCH(
                                                        A1267&amp;B1267,
                                                        Insumos!I:I,
                                                        0)
                                                )="Equipamento",
                                                INDEX(
                                                    Insumos!F:F,
                                                    MATCH(
                                                        A1267&amp;B1267,
                                                        Insumos!I:I,
                                                        0)
                                                ),
                                                0
                                            ),
                                            "Não encontrado"),
                                        IFERROR(
                                            INDEX(O:O,
                                                MATCH(
                                                    A1267&amp;B1267,AG:AG,
                                                    0)
                                            ),
                                            "Não encontrado")
                                    )</f>
        <v>0.41616486399999997</v>
      </c>
      <c r="O1267" s="72">
        <f t="shared" ref="O1267:O1273" si="726">N1267*G1267/1</f>
        <v>0.29560190289920002</v>
      </c>
      <c r="P1267" s="72">
        <f>IF(
                        C1267="INSUMO",
                                        IFERROR(
                                            IF(
                                                INDEX(
                                                    Insumos!C:C,
                                                    MATCH(
                                                        A1267&amp;B1267,
                                                        Insumos!I:I,
                                                        0)
                                                )="Transporte",
                                                INDEX(
                                                    Insumos!F:F,
                                                    MATCH(
                                                        A1267&amp;B1267,
                                                        Insumos!I:I,
                                                        0)
                                                ),
                                                0
                                            ),
                                            "Não encontrado"),
                                        IFERROR(
                                            INDEX(Q:Q,
                                                MATCH(
                                                    A1267&amp;B1267,AG:AG,
                                                    0)
                                            ),
                                            "Não encontrado")
                                    )</f>
        <v>0</v>
      </c>
      <c r="Q1267" s="72">
        <f t="shared" ref="Q1267:Q1273" si="727">P1267*G1267/1</f>
        <v>0</v>
      </c>
      <c r="R1267" s="72">
        <f>IF(
                        C1267="INSUMO",
                                        IFERROR(
                                            IF(
                                                INDEX(
                                                    Insumos!C:C,
                                                    MATCH(
                                                        A1267&amp;B1267,
                                                        Insumos!I:I,
                                                        0)
                                                )="Terceirizados",
                                                INDEX(
                                                    Insumos!F:F,
                                                    MATCH(
                                                        A1267&amp;B1267,
                                                        Insumos!I:I,
                                                        0)
                                                ),
                                                0
                                            ),
                                            "Não encontrado"),
                                        IFERROR(
                                            INDEX(S:S,
                                                MATCH(
                                                    A1267&amp;B1267,AG:AG,
                                                    0)
                                            ),
                                            "Não encontrado")
                                    )</f>
        <v>0</v>
      </c>
      <c r="S1267" s="72">
        <f t="shared" ref="S1267:S1273" si="728">R1267*G1267/1</f>
        <v>0</v>
      </c>
      <c r="T1267" s="72">
        <f>IF(
                        C1267="INSUMO",
                                        IFERROR(
                                            IF(
                                                INDEX(
                                                    Insumos!C:C,
                                                    MATCH(
                                                        A1267&amp;B1267,
                                                        Insumos!I:I,
                                                        0)
                                                )="Comissionamento",
                                                INDEX(
                                                    Insumos!F:F,
                                                    MATCH(
                                                        A1267&amp;B1267,
                                                        Insumos!I:I,
                                                        0)
                                                ),
                                                0
                                            ),
                                            "Não encontrado"),
                                        IFERROR(
                                            INDEX(U:U,
                                                MATCH(
                                                    A1267&amp;B1267,AG:AG,
                                                    0)
                                            ),
                                            "Não encontrado")
                                    )</f>
        <v>0</v>
      </c>
      <c r="U1267" s="72">
        <f t="shared" ref="U1267:U1273" si="729">T1267*G1267/1</f>
        <v>0</v>
      </c>
      <c r="V1267" s="72">
        <f>IF(
                        C1267="INSUMO",
                                        IFERROR(
                                            IF(
                                                INDEX(
                                                    Insumos!C:C,
                                                    MATCH(
                                                        A1267&amp;B1267,
                                                        Insumos!I:I,
                                                        0)
                                                )="Verba",
                                                INDEX(
                                                    Insumos!F:F,
                                                    MATCH(
                                                        A1267&amp;B1267,
                                                        Insumos!I:I,
                                                        0)
                                                ),
                                                0
                                            ),
                                            "Não encontrado"),
                                        IFERROR(
                                            INDEX(W:W,
                                                MATCH(
                                                    A1267&amp;B1267,AG:AG,
                                                    0)
                                            ),
                                            "Não encontrado")
                                    )</f>
        <v>0</v>
      </c>
      <c r="W1267" s="72">
        <f t="shared" ref="W1267:W1273" si="730">V1267*G1267/1</f>
        <v>0</v>
      </c>
      <c r="X1267" s="72">
        <f>IF(
                        C1267="INSUMO",
                                        IFERROR(
                                            IF(
                                                INDEX(
                                                    Insumos!C:C,
                                                    MATCH(
                                                        A1267&amp;B1267,
                                                        Insumos!I:I,
                                                        0)
                                                )="Outro",
                                                INDEX(
                                                    Insumos!F:F,
                                                    MATCH(
                                                        A1267&amp;B1267,
                                                        Insumos!I:I,
                                                        0)
                                                ),
                                                0
                                            ),
                                            "Não encontrado"),
                                        IFERROR(
                                            INDEX(Y:Y,
                                                MATCH(
                                                    A1267&amp;B1267,AG:AG,
                                                    0)
                                            ),
                                            "Não encontrado")
                                    )</f>
        <v>0</v>
      </c>
      <c r="Y1267" s="72">
        <f t="shared" ref="Y1267:Y1273" si="731">X1267*G1267/1</f>
        <v>0</v>
      </c>
      <c r="Z1267" s="72">
        <f>IF(
                            C1267="INSUMO",
                            IFERROR(
                                INDEX(
                                    Insumos!F:F,
                                    MATCH(
                                        A1267&amp;B1267,
                                        Insumos!I:I,
                                        0)
                                ),
                                "Não encontrado"),
                            IFERROR(
                                INDEX(AA:AA,
                                    MATCH(
                                        A1267&amp;B1267,AG:AG,
                                        0)
                                ),
                                "Não encontrado")
                        )</f>
        <v>0.41616486399999997</v>
      </c>
      <c r="AA1267" s="72">
        <f t="shared" ref="AA1267:AA1273" si="732">G1267*Z1267</f>
        <v>0.29560190289920002</v>
      </c>
      <c r="AB1267" s="73"/>
      <c r="AC1267" s="73"/>
      <c r="AD1267" s="70" t="s">
        <v>39</v>
      </c>
      <c r="AE1267" s="74"/>
      <c r="AF1267" s="74"/>
    </row>
    <row r="1268" spans="1:33" x14ac:dyDescent="0.25">
      <c r="A1268" s="138" t="s">
        <v>236</v>
      </c>
      <c r="B1268" s="60" t="s">
        <v>38</v>
      </c>
      <c r="C1268" s="61" t="s">
        <v>86</v>
      </c>
      <c r="D1268" s="62" t="s">
        <v>40</v>
      </c>
      <c r="E1268" s="62" t="s">
        <v>237</v>
      </c>
      <c r="F1268" s="63" t="s">
        <v>114</v>
      </c>
      <c r="G1268" s="63">
        <v>0.75339999999999996</v>
      </c>
      <c r="H1268" s="64">
        <f>IF(
                        C1268="INSUMO",
                                        IFERROR(
                                            IF(
                                                INDEX(
                                                    Insumos!C:C,
                                                    MATCH(
                                                        A1268&amp;B1268,
                                                        Insumos!I:I,
                                                        0)
                                                )="Material",
                                                INDEX(
                                                    Insumos!F:F,
                                                    MATCH(
                                                        A1268&amp;B1268,
                                                        Insumos!I:I,
                                                        0)
                                                ),
                                                0
                                            ),
                                            "Não encontrado"),
                                        IFERROR(
                                            INDEX(I:I,
                                                MATCH(
                                                    A1268&amp;B1268,AG:AG,
                                                    0)
                                            ),
                                            "Não encontrado")
                                    )</f>
        <v>0</v>
      </c>
      <c r="I1268" s="64">
        <f t="shared" si="723"/>
        <v>0</v>
      </c>
      <c r="J1268" s="64">
        <f t="shared" si="724"/>
        <v>1.8483544639999998</v>
      </c>
      <c r="K1268" s="64">
        <f t="shared" si="724"/>
        <v>1.3925502531775997</v>
      </c>
      <c r="L1268" s="64">
        <f>IF(
                        C1268="INSUMO",
                                        IFERROR(
                                            IF(
                                                INDEX(
                                                    Insumos!C:C,
                                                    MATCH(
                                                        A1268&amp;B1268,
                                                        Insumos!I:I,
                                                        0)
                                                )="Mao_obra",
                                                INDEX(
                                                    Insumos!F:F,
                                                    MATCH(
                                                        A1268&amp;B1268,
                                                        Insumos!I:I,
                                                        0)
                                                ),
                                                0
                                            ),
                                            "Não encontrado"),
                                        IFERROR(
                                            INDEX(M:M,
                                                MATCH(
                                                    A1268&amp;B1268,AG:AG,
                                                    0)
                                            ),
                                            "Não encontrado")
                                    )</f>
        <v>0</v>
      </c>
      <c r="M1268" s="64">
        <f t="shared" si="725"/>
        <v>0</v>
      </c>
      <c r="N1268" s="64">
        <f>IF(
                        C1268="INSUMO",
                                        IFERROR(
                                            IF(
                                                INDEX(
                                                    Insumos!C:C,
                                                    MATCH(
                                                        A1268&amp;B1268,
                                                        Insumos!I:I,
                                                        0)
                                                )="Equipamento",
                                                INDEX(
                                                    Insumos!F:F,
                                                    MATCH(
                                                        A1268&amp;B1268,
                                                        Insumos!I:I,
                                                        0)
                                                ),
                                                0
                                            ),
                                            "Não encontrado"),
                                        IFERROR(
                                            INDEX(O:O,
                                                MATCH(
                                                    A1268&amp;B1268,AG:AG,
                                                    0)
                                            ),
                                            "Não encontrado")
                                    )</f>
        <v>0.78585446399999992</v>
      </c>
      <c r="O1268" s="64">
        <f t="shared" si="726"/>
        <v>0.59206275317759993</v>
      </c>
      <c r="P1268" s="64">
        <f>IF(
                        C1268="INSUMO",
                                        IFERROR(
                                            IF(
                                                INDEX(
                                                    Insumos!C:C,
                                                    MATCH(
                                                        A1268&amp;B1268,
                                                        Insumos!I:I,
                                                        0)
                                                )="Transporte",
                                                INDEX(
                                                    Insumos!F:F,
                                                    MATCH(
                                                        A1268&amp;B1268,
                                                        Insumos!I:I,
                                                        0)
                                                ),
                                                0
                                            ),
                                            "Não encontrado"),
                                        IFERROR(
                                            INDEX(Q:Q,
                                                MATCH(
                                                    A1268&amp;B1268,AG:AG,
                                                    0)
                                            ),
                                            "Não encontrado")
                                    )</f>
        <v>0</v>
      </c>
      <c r="Q1268" s="64">
        <f t="shared" si="727"/>
        <v>0</v>
      </c>
      <c r="R1268" s="64">
        <f>IF(
                        C1268="INSUMO",
                                        IFERROR(
                                            IF(
                                                INDEX(
                                                    Insumos!C:C,
                                                    MATCH(
                                                        A1268&amp;B1268,
                                                        Insumos!I:I,
                                                        0)
                                                )="Terceirizados",
                                                INDEX(
                                                    Insumos!F:F,
                                                    MATCH(
                                                        A1268&amp;B1268,
                                                        Insumos!I:I,
                                                        0)
                                                ),
                                                0
                                            ),
                                            "Não encontrado"),
                                        IFERROR(
                                            INDEX(S:S,
                                                MATCH(
                                                    A1268&amp;B1268,AG:AG,
                                                    0)
                                            ),
                                            "Não encontrado")
                                    )</f>
        <v>0</v>
      </c>
      <c r="S1268" s="64">
        <f t="shared" si="728"/>
        <v>0</v>
      </c>
      <c r="T1268" s="64">
        <f>IF(
                        C1268="INSUMO",
                                        IFERROR(
                                            IF(
                                                INDEX(
                                                    Insumos!C:C,
                                                    MATCH(
                                                        A1268&amp;B1268,
                                                        Insumos!I:I,
                                                        0)
                                                )="Comissionamento",
                                                INDEX(
                                                    Insumos!F:F,
                                                    MATCH(
                                                        A1268&amp;B1268,
                                                        Insumos!I:I,
                                                        0)
                                                ),
                                                0
                                            ),
                                            "Não encontrado"),
                                        IFERROR(
                                            INDEX(U:U,
                                                MATCH(
                                                    A1268&amp;B1268,AG:AG,
                                                    0)
                                            ),
                                            "Não encontrado")
                                    )</f>
        <v>0</v>
      </c>
      <c r="U1268" s="64">
        <f t="shared" si="729"/>
        <v>0</v>
      </c>
      <c r="V1268" s="64">
        <f>IF(
                        C1268="INSUMO",
                                        IFERROR(
                                            IF(
                                                INDEX(
                                                    Insumos!C:C,
                                                    MATCH(
                                                        A1268&amp;B1268,
                                                        Insumos!I:I,
                                                        0)
                                                )="Verba",
                                                INDEX(
                                                    Insumos!F:F,
                                                    MATCH(
                                                        A1268&amp;B1268,
                                                        Insumos!I:I,
                                                        0)
                                                ),
                                                0
                                            ),
                                            "Não encontrado"),
                                        IFERROR(
                                            INDEX(W:W,
                                                MATCH(
                                                    A1268&amp;B1268,AG:AG,
                                                    0)
                                            ),
                                            "Não encontrado")
                                    )</f>
        <v>0</v>
      </c>
      <c r="W1268" s="64">
        <f t="shared" si="730"/>
        <v>0</v>
      </c>
      <c r="X1268" s="64">
        <f>IF(
                        C1268="INSUMO",
                                        IFERROR(
                                            IF(
                                                INDEX(
                                                    Insumos!C:C,
                                                    MATCH(
                                                        A1268&amp;B1268,
                                                        Insumos!I:I,
                                                        0)
                                                )="Outro",
                                                INDEX(
                                                    Insumos!F:F,
                                                    MATCH(
                                                        A1268&amp;B1268,
                                                        Insumos!I:I,
                                                        0)
                                                ),
                                                0
                                            ),
                                            "Não encontrado"),
                                        IFERROR(
                                            INDEX(Y:Y,
                                                MATCH(
                                                    A1268&amp;B1268,AG:AG,
                                                    0)
                                            ),
                                            "Não encontrado")
                                    )</f>
        <v>1.0625</v>
      </c>
      <c r="Y1268" s="64">
        <f t="shared" si="731"/>
        <v>0.80048749999999991</v>
      </c>
      <c r="Z1268" s="64">
        <f>IF(
                            C1268="INSUMO",
                            IFERROR(
                                INDEX(
                                    Insumos!F:F,
                                    MATCH(
                                        A1268&amp;B1268,
                                        Insumos!I:I,
                                        0)
                                ),
                                "Não encontrado"),
                            IFERROR(
                                INDEX(AA:AA,
                                    MATCH(
                                        A1268&amp;B1268,AG:AG,
                                        0)
                                ),
                                "Não encontrado")
                        )</f>
        <v>1.848354464</v>
      </c>
      <c r="AA1268" s="64">
        <f t="shared" si="732"/>
        <v>1.3925502531776</v>
      </c>
      <c r="AB1268" s="65"/>
      <c r="AC1268" s="65"/>
      <c r="AD1268" s="62" t="s">
        <v>39</v>
      </c>
      <c r="AE1268" s="66"/>
      <c r="AF1268" s="66"/>
    </row>
    <row r="1269" spans="1:33" x14ac:dyDescent="0.25">
      <c r="A1269" s="137" t="s">
        <v>902</v>
      </c>
      <c r="B1269" s="68" t="s">
        <v>38</v>
      </c>
      <c r="C1269" s="69" t="s">
        <v>86</v>
      </c>
      <c r="D1269" s="70" t="s">
        <v>40</v>
      </c>
      <c r="E1269" s="70" t="s">
        <v>903</v>
      </c>
      <c r="F1269" s="71" t="s">
        <v>90</v>
      </c>
      <c r="G1269" s="71">
        <v>1.4637</v>
      </c>
      <c r="H1269" s="72">
        <f>IF(
                        C1269="INSUMO",
                                        IFERROR(
                                            IF(
                                                INDEX(
                                                    Insumos!C:C,
                                                    MATCH(
                                                        A1269&amp;B1269,
                                                        Insumos!I:I,
                                                        0)
                                                )="Material",
                                                INDEX(
                                                    Insumos!F:F,
                                                    MATCH(
                                                        A1269&amp;B1269,
                                                        Insumos!I:I,
                                                        0)
                                                ),
                                                0
                                            ),
                                            "Não encontrado"),
                                        IFERROR(
                                            INDEX(I:I,
                                                MATCH(
                                                    A1269&amp;B1269,AG:AG,
                                                    0)
                                            ),
                                            "Não encontrado")
                                    )</f>
        <v>0</v>
      </c>
      <c r="I1269" s="72">
        <f t="shared" si="723"/>
        <v>0</v>
      </c>
      <c r="J1269" s="72">
        <f t="shared" si="724"/>
        <v>37.498135699999999</v>
      </c>
      <c r="K1269" s="72">
        <f t="shared" si="724"/>
        <v>54.886021224090001</v>
      </c>
      <c r="L1269" s="72">
        <f>IF(
                        C1269="INSUMO",
                                        IFERROR(
                                            IF(
                                                INDEX(
                                                    Insumos!C:C,
                                                    MATCH(
                                                        A1269&amp;B1269,
                                                        Insumos!I:I,
                                                        0)
                                                )="Mao_obra",
                                                INDEX(
                                                    Insumos!F:F,
                                                    MATCH(
                                                        A1269&amp;B1269,
                                                        Insumos!I:I,
                                                        0)
                                                ),
                                                0
                                            ),
                                            "Não encontrado"),
                                        IFERROR(
                                            INDEX(M:M,
                                                MATCH(
                                                    A1269&amp;B1269,AG:AG,
                                                    0)
                                            ),
                                            "Não encontrado")
                                    )</f>
        <v>33.748135699999999</v>
      </c>
      <c r="M1269" s="72">
        <f t="shared" si="725"/>
        <v>49.397146224090001</v>
      </c>
      <c r="N1269" s="72">
        <f>IF(
                        C1269="INSUMO",
                                        IFERROR(
                                            IF(
                                                INDEX(
                                                    Insumos!C:C,
                                                    MATCH(
                                                        A1269&amp;B1269,
                                                        Insumos!I:I,
                                                        0)
                                                )="Equipamento",
                                                INDEX(
                                                    Insumos!F:F,
                                                    MATCH(
                                                        A1269&amp;B1269,
                                                        Insumos!I:I,
                                                        0)
                                                ),
                                                0
                                            ),
                                            "Não encontrado"),
                                        IFERROR(
                                            INDEX(O:O,
                                                MATCH(
                                                    A1269&amp;B1269,AG:AG,
                                                    0)
                                            ),
                                            "Não encontrado")
                                    )</f>
        <v>0</v>
      </c>
      <c r="O1269" s="72">
        <f t="shared" si="726"/>
        <v>0</v>
      </c>
      <c r="P1269" s="72">
        <f>IF(
                        C1269="INSUMO",
                                        IFERROR(
                                            IF(
                                                INDEX(
                                                    Insumos!C:C,
                                                    MATCH(
                                                        A1269&amp;B1269,
                                                        Insumos!I:I,
                                                        0)
                                                )="Transporte",
                                                INDEX(
                                                    Insumos!F:F,
                                                    MATCH(
                                                        A1269&amp;B1269,
                                                        Insumos!I:I,
                                                        0)
                                                ),
                                                0
                                            ),
                                            "Não encontrado"),
                                        IFERROR(
                                            INDEX(Q:Q,
                                                MATCH(
                                                    A1269&amp;B1269,AG:AG,
                                                    0)
                                            ),
                                            "Não encontrado")
                                    )</f>
        <v>0</v>
      </c>
      <c r="Q1269" s="72">
        <f t="shared" si="727"/>
        <v>0</v>
      </c>
      <c r="R1269" s="72">
        <f>IF(
                        C1269="INSUMO",
                                        IFERROR(
                                            IF(
                                                INDEX(
                                                    Insumos!C:C,
                                                    MATCH(
                                                        A1269&amp;B1269,
                                                        Insumos!I:I,
                                                        0)
                                                )="Terceirizados",
                                                INDEX(
                                                    Insumos!F:F,
                                                    MATCH(
                                                        A1269&amp;B1269,
                                                        Insumos!I:I,
                                                        0)
                                                ),
                                                0
                                            ),
                                            "Não encontrado"),
                                        IFERROR(
                                            INDEX(S:S,
                                                MATCH(
                                                    A1269&amp;B1269,AG:AG,
                                                    0)
                                            ),
                                            "Não encontrado")
                                    )</f>
        <v>0</v>
      </c>
      <c r="S1269" s="72">
        <f t="shared" si="728"/>
        <v>0</v>
      </c>
      <c r="T1269" s="72">
        <f>IF(
                        C1269="INSUMO",
                                        IFERROR(
                                            IF(
                                                INDEX(
                                                    Insumos!C:C,
                                                    MATCH(
                                                        A1269&amp;B1269,
                                                        Insumos!I:I,
                                                        0)
                                                )="Comissionamento",
                                                INDEX(
                                                    Insumos!F:F,
                                                    MATCH(
                                                        A1269&amp;B1269,
                                                        Insumos!I:I,
                                                        0)
                                                ),
                                                0
                                            ),
                                            "Não encontrado"),
                                        IFERROR(
                                            INDEX(U:U,
                                                MATCH(
                                                    A1269&amp;B1269,AG:AG,
                                                    0)
                                            ),
                                            "Não encontrado")
                                    )</f>
        <v>0</v>
      </c>
      <c r="U1269" s="72">
        <f t="shared" si="729"/>
        <v>0</v>
      </c>
      <c r="V1269" s="72">
        <f>IF(
                        C1269="INSUMO",
                                        IFERROR(
                                            IF(
                                                INDEX(
                                                    Insumos!C:C,
                                                    MATCH(
                                                        A1269&amp;B1269,
                                                        Insumos!I:I,
                                                        0)
                                                )="Verba",
                                                INDEX(
                                                    Insumos!F:F,
                                                    MATCH(
                                                        A1269&amp;B1269,
                                                        Insumos!I:I,
                                                        0)
                                                ),
                                                0
                                            ),
                                            "Não encontrado"),
                                        IFERROR(
                                            INDEX(W:W,
                                                MATCH(
                                                    A1269&amp;B1269,AG:AG,
                                                    0)
                                            ),
                                            "Não encontrado")
                                    )</f>
        <v>0</v>
      </c>
      <c r="W1269" s="72">
        <f t="shared" si="730"/>
        <v>0</v>
      </c>
      <c r="X1269" s="72">
        <f>IF(
                        C1269="INSUMO",
                                        IFERROR(
                                            IF(
                                                INDEX(
                                                    Insumos!C:C,
                                                    MATCH(
                                                        A1269&amp;B1269,
                                                        Insumos!I:I,
                                                        0)
                                                )="Outro",
                                                INDEX(
                                                    Insumos!F:F,
                                                    MATCH(
                                                        A1269&amp;B1269,
                                                        Insumos!I:I,
                                                        0)
                                                ),
                                                0
                                            ),
                                            "Não encontrado"),
                                        IFERROR(
                                            INDEX(Y:Y,
                                                MATCH(
                                                    A1269&amp;B1269,AG:AG,
                                                    0)
                                            ),
                                            "Não encontrado")
                                    )</f>
        <v>3.7499999999999996</v>
      </c>
      <c r="Y1269" s="72">
        <f t="shared" si="731"/>
        <v>5.4888749999999993</v>
      </c>
      <c r="Z1269" s="72">
        <f>IF(
                            C1269="INSUMO",
                            IFERROR(
                                INDEX(
                                    Insumos!F:F,
                                    MATCH(
                                        A1269&amp;B1269,
                                        Insumos!I:I,
                                        0)
                                ),
                                "Não encontrado"),
                            IFERROR(
                                INDEX(AA:AA,
                                    MATCH(
                                        A1269&amp;B1269,AG:AG,
                                        0)
                                ),
                                "Não encontrado")
                        )</f>
        <v>37.498135699999992</v>
      </c>
      <c r="AA1269" s="72">
        <f t="shared" si="732"/>
        <v>54.886021224089987</v>
      </c>
      <c r="AB1269" s="73"/>
      <c r="AC1269" s="73"/>
      <c r="AD1269" s="70" t="s">
        <v>39</v>
      </c>
      <c r="AE1269" s="74"/>
      <c r="AF1269" s="74"/>
    </row>
    <row r="1270" spans="1:33" x14ac:dyDescent="0.25">
      <c r="A1270" s="138" t="s">
        <v>88</v>
      </c>
      <c r="B1270" s="60" t="s">
        <v>38</v>
      </c>
      <c r="C1270" s="61" t="s">
        <v>86</v>
      </c>
      <c r="D1270" s="62" t="s">
        <v>40</v>
      </c>
      <c r="E1270" s="62" t="s">
        <v>89</v>
      </c>
      <c r="F1270" s="63" t="s">
        <v>90</v>
      </c>
      <c r="G1270" s="63">
        <v>2.3117000000000001</v>
      </c>
      <c r="H1270" s="64">
        <f>IF(
                        C1270="INSUMO",
                                        IFERROR(
                                            IF(
                                                INDEX(
                                                    Insumos!C:C,
                                                    MATCH(
                                                        A1270&amp;B1270,
                                                        Insumos!I:I,
                                                        0)
                                                )="Material",
                                                INDEX(
                                                    Insumos!F:F,
                                                    MATCH(
                                                        A1270&amp;B1270,
                                                        Insumos!I:I,
                                                        0)
                                                ),
                                                0
                                            ),
                                            "Não encontrado"),
                                        IFERROR(
                                            INDEX(I:I,
                                                MATCH(
                                                    A1270&amp;B1270,AG:AG,
                                                    0)
                                            ),
                                            "Não encontrado")
                                    )</f>
        <v>0</v>
      </c>
      <c r="I1270" s="64">
        <f t="shared" si="723"/>
        <v>0</v>
      </c>
      <c r="J1270" s="64">
        <f t="shared" si="724"/>
        <v>28.049120000000002</v>
      </c>
      <c r="K1270" s="64">
        <f t="shared" si="724"/>
        <v>64.841150704000015</v>
      </c>
      <c r="L1270" s="64">
        <f>IF(
                        C1270="INSUMO",
                                        IFERROR(
                                            IF(
                                                INDEX(
                                                    Insumos!C:C,
                                                    MATCH(
                                                        A1270&amp;B1270,
                                                        Insumos!I:I,
                                                        0)
                                                )="Mao_obra",
                                                INDEX(
                                                    Insumos!F:F,
                                                    MATCH(
                                                        A1270&amp;B1270,
                                                        Insumos!I:I,
                                                        0)
                                                ),
                                                0
                                            ),
                                            "Não encontrado"),
                                        IFERROR(
                                            INDEX(M:M,
                                                MATCH(
                                                    A1270&amp;B1270,AG:AG,
                                                    0)
                                            ),
                                            "Não encontrado")
                                    )</f>
        <v>23.079120000000003</v>
      </c>
      <c r="M1270" s="64">
        <f t="shared" si="725"/>
        <v>53.35200170400001</v>
      </c>
      <c r="N1270" s="64">
        <f>IF(
                        C1270="INSUMO",
                                        IFERROR(
                                            IF(
                                                INDEX(
                                                    Insumos!C:C,
                                                    MATCH(
                                                        A1270&amp;B1270,
                                                        Insumos!I:I,
                                                        0)
                                                )="Equipamento",
                                                INDEX(
                                                    Insumos!F:F,
                                                    MATCH(
                                                        A1270&amp;B1270,
                                                        Insumos!I:I,
                                                        0)
                                                ),
                                                0
                                            ),
                                            "Não encontrado"),
                                        IFERROR(
                                            INDEX(O:O,
                                                MATCH(
                                                    A1270&amp;B1270,AG:AG,
                                                    0)
                                            ),
                                            "Não encontrado")
                                    )</f>
        <v>0</v>
      </c>
      <c r="O1270" s="64">
        <f t="shared" si="726"/>
        <v>0</v>
      </c>
      <c r="P1270" s="64">
        <f>IF(
                        C1270="INSUMO",
                                        IFERROR(
                                            IF(
                                                INDEX(
                                                    Insumos!C:C,
                                                    MATCH(
                                                        A1270&amp;B1270,
                                                        Insumos!I:I,
                                                        0)
                                                )="Transporte",
                                                INDEX(
                                                    Insumos!F:F,
                                                    MATCH(
                                                        A1270&amp;B1270,
                                                        Insumos!I:I,
                                                        0)
                                                ),
                                                0
                                            ),
                                            "Não encontrado"),
                                        IFERROR(
                                            INDEX(Q:Q,
                                                MATCH(
                                                    A1270&amp;B1270,AG:AG,
                                                    0)
                                            ),
                                            "Não encontrado")
                                    )</f>
        <v>0</v>
      </c>
      <c r="Q1270" s="64">
        <f t="shared" si="727"/>
        <v>0</v>
      </c>
      <c r="R1270" s="64">
        <f>IF(
                        C1270="INSUMO",
                                        IFERROR(
                                            IF(
                                                INDEX(
                                                    Insumos!C:C,
                                                    MATCH(
                                                        A1270&amp;B1270,
                                                        Insumos!I:I,
                                                        0)
                                                )="Terceirizados",
                                                INDEX(
                                                    Insumos!F:F,
                                                    MATCH(
                                                        A1270&amp;B1270,
                                                        Insumos!I:I,
                                                        0)
                                                ),
                                                0
                                            ),
                                            "Não encontrado"),
                                        IFERROR(
                                            INDEX(S:S,
                                                MATCH(
                                                    A1270&amp;B1270,AG:AG,
                                                    0)
                                            ),
                                            "Não encontrado")
                                    )</f>
        <v>0</v>
      </c>
      <c r="S1270" s="64">
        <f t="shared" si="728"/>
        <v>0</v>
      </c>
      <c r="T1270" s="64">
        <f>IF(
                        C1270="INSUMO",
                                        IFERROR(
                                            IF(
                                                INDEX(
                                                    Insumos!C:C,
                                                    MATCH(
                                                        A1270&amp;B1270,
                                                        Insumos!I:I,
                                                        0)
                                                )="Comissionamento",
                                                INDEX(
                                                    Insumos!F:F,
                                                    MATCH(
                                                        A1270&amp;B1270,
                                                        Insumos!I:I,
                                                        0)
                                                ),
                                                0
                                            ),
                                            "Não encontrado"),
                                        IFERROR(
                                            INDEX(U:U,
                                                MATCH(
                                                    A1270&amp;B1270,AG:AG,
                                                    0)
                                            ),
                                            "Não encontrado")
                                    )</f>
        <v>0</v>
      </c>
      <c r="U1270" s="64">
        <f t="shared" si="729"/>
        <v>0</v>
      </c>
      <c r="V1270" s="64">
        <f>IF(
                        C1270="INSUMO",
                                        IFERROR(
                                            IF(
                                                INDEX(
                                                    Insumos!C:C,
                                                    MATCH(
                                                        A1270&amp;B1270,
                                                        Insumos!I:I,
                                                        0)
                                                )="Verba",
                                                INDEX(
                                                    Insumos!F:F,
                                                    MATCH(
                                                        A1270&amp;B1270,
                                                        Insumos!I:I,
                                                        0)
                                                ),
                                                0
                                            ),
                                            "Não encontrado"),
                                        IFERROR(
                                            INDEX(W:W,
                                                MATCH(
                                                    A1270&amp;B1270,AG:AG,
                                                    0)
                                            ),
                                            "Não encontrado")
                                    )</f>
        <v>0</v>
      </c>
      <c r="W1270" s="64">
        <f t="shared" si="730"/>
        <v>0</v>
      </c>
      <c r="X1270" s="64">
        <f>IF(
                        C1270="INSUMO",
                                        IFERROR(
                                            IF(
                                                INDEX(
                                                    Insumos!C:C,
                                                    MATCH(
                                                        A1270&amp;B1270,
                                                        Insumos!I:I,
                                                        0)
                                                )="Outro",
                                                INDEX(
                                                    Insumos!F:F,
                                                    MATCH(
                                                        A1270&amp;B1270,
                                                        Insumos!I:I,
                                                        0)
                                                ),
                                                0
                                            ),
                                            "Não encontrado"),
                                        IFERROR(
                                            INDEX(Y:Y,
                                                MATCH(
                                                    A1270&amp;B1270,AG:AG,
                                                    0)
                                            ),
                                            "Não encontrado")
                                    )</f>
        <v>4.97</v>
      </c>
      <c r="Y1270" s="64">
        <f t="shared" si="731"/>
        <v>11.489148999999999</v>
      </c>
      <c r="Z1270" s="64">
        <f>IF(
                            C1270="INSUMO",
                            IFERROR(
                                INDEX(
                                    Insumos!F:F,
                                    MATCH(
                                        A1270&amp;B1270,
                                        Insumos!I:I,
                                        0)
                                ),
                                "Não encontrado"),
                            IFERROR(
                                INDEX(AA:AA,
                                    MATCH(
                                        A1270&amp;B1270,AG:AG,
                                        0)
                                ),
                                "Não encontrado")
                        )</f>
        <v>28.049120000000002</v>
      </c>
      <c r="AA1270" s="64">
        <f t="shared" si="732"/>
        <v>64.841150704</v>
      </c>
      <c r="AB1270" s="65"/>
      <c r="AC1270" s="65"/>
      <c r="AD1270" s="62" t="s">
        <v>39</v>
      </c>
      <c r="AE1270" s="66"/>
      <c r="AF1270" s="66"/>
    </row>
    <row r="1271" spans="1:33" x14ac:dyDescent="0.25">
      <c r="A1271" s="137" t="s">
        <v>828</v>
      </c>
      <c r="B1271" s="68" t="s">
        <v>38</v>
      </c>
      <c r="C1271" s="69" t="s">
        <v>45</v>
      </c>
      <c r="D1271" s="70" t="s">
        <v>40</v>
      </c>
      <c r="E1271" s="70" t="s">
        <v>829</v>
      </c>
      <c r="F1271" s="71" t="s">
        <v>108</v>
      </c>
      <c r="G1271" s="71">
        <v>0.59340000000000004</v>
      </c>
      <c r="H1271" s="72">
        <f>IF(
                        C1271="INSUMO",
                                        IFERROR(
                                            IF(
                                                INDEX(
                                                    Insumos!C:C,
                                                    MATCH(
                                                        A1271&amp;B1271,
                                                        Insumos!I:I,
                                                        0)
                                                )="Material",
                                                INDEX(
                                                    Insumos!F:F,
                                                    MATCH(
                                                        A1271&amp;B1271,
                                                        Insumos!I:I,
                                                        0)
                                                ),
                                                0
                                            ),
                                            "Não encontrado"),
                                        IFERROR(
                                            INDEX(I:I,
                                                MATCH(
                                                    A1271&amp;B1271,AG:AG,
                                                    0)
                                            ),
                                            "Não encontrado")
                                    )</f>
        <v>124.34</v>
      </c>
      <c r="I1271" s="72">
        <f t="shared" si="723"/>
        <v>73.783356000000012</v>
      </c>
      <c r="J1271" s="72">
        <f t="shared" si="724"/>
        <v>0</v>
      </c>
      <c r="K1271" s="72">
        <f t="shared" si="724"/>
        <v>0</v>
      </c>
      <c r="L1271" s="72">
        <f>IF(
                        C1271="INSUMO",
                                        IFERROR(
                                            IF(
                                                INDEX(
                                                    Insumos!C:C,
                                                    MATCH(
                                                        A1271&amp;B1271,
                                                        Insumos!I:I,
                                                        0)
                                                )="Mao_obra",
                                                INDEX(
                                                    Insumos!F:F,
                                                    MATCH(
                                                        A1271&amp;B1271,
                                                        Insumos!I:I,
                                                        0)
                                                ),
                                                0
                                            ),
                                            "Não encontrado"),
                                        IFERROR(
                                            INDEX(M:M,
                                                MATCH(
                                                    A1271&amp;B1271,AG:AG,
                                                    0)
                                            ),
                                            "Não encontrado")
                                    )</f>
        <v>0</v>
      </c>
      <c r="M1271" s="72">
        <f t="shared" si="725"/>
        <v>0</v>
      </c>
      <c r="N1271" s="72">
        <f>IF(
                        C1271="INSUMO",
                                        IFERROR(
                                            IF(
                                                INDEX(
                                                    Insumos!C:C,
                                                    MATCH(
                                                        A1271&amp;B1271,
                                                        Insumos!I:I,
                                                        0)
                                                )="Equipamento",
                                                INDEX(
                                                    Insumos!F:F,
                                                    MATCH(
                                                        A1271&amp;B1271,
                                                        Insumos!I:I,
                                                        0)
                                                ),
                                                0
                                            ),
                                            "Não encontrado"),
                                        IFERROR(
                                            INDEX(O:O,
                                                MATCH(
                                                    A1271&amp;B1271,AG:AG,
                                                    0)
                                            ),
                                            "Não encontrado")
                                    )</f>
        <v>0</v>
      </c>
      <c r="O1271" s="72">
        <f t="shared" si="726"/>
        <v>0</v>
      </c>
      <c r="P1271" s="72">
        <f>IF(
                        C1271="INSUMO",
                                        IFERROR(
                                            IF(
                                                INDEX(
                                                    Insumos!C:C,
                                                    MATCH(
                                                        A1271&amp;B1271,
                                                        Insumos!I:I,
                                                        0)
                                                )="Transporte",
                                                INDEX(
                                                    Insumos!F:F,
                                                    MATCH(
                                                        A1271&amp;B1271,
                                                        Insumos!I:I,
                                                        0)
                                                ),
                                                0
                                            ),
                                            "Não encontrado"),
                                        IFERROR(
                                            INDEX(Q:Q,
                                                MATCH(
                                                    A1271&amp;B1271,AG:AG,
                                                    0)
                                            ),
                                            "Não encontrado")
                                    )</f>
        <v>0</v>
      </c>
      <c r="Q1271" s="72">
        <f t="shared" si="727"/>
        <v>0</v>
      </c>
      <c r="R1271" s="72">
        <f>IF(
                        C1271="INSUMO",
                                        IFERROR(
                                            IF(
                                                INDEX(
                                                    Insumos!C:C,
                                                    MATCH(
                                                        A1271&amp;B1271,
                                                        Insumos!I:I,
                                                        0)
                                                )="Terceirizados",
                                                INDEX(
                                                    Insumos!F:F,
                                                    MATCH(
                                                        A1271&amp;B1271,
                                                        Insumos!I:I,
                                                        0)
                                                ),
                                                0
                                            ),
                                            "Não encontrado"),
                                        IFERROR(
                                            INDEX(S:S,
                                                MATCH(
                                                    A1271&amp;B1271,AG:AG,
                                                    0)
                                            ),
                                            "Não encontrado")
                                    )</f>
        <v>0</v>
      </c>
      <c r="S1271" s="72">
        <f t="shared" si="728"/>
        <v>0</v>
      </c>
      <c r="T1271" s="72">
        <f>IF(
                        C1271="INSUMO",
                                        IFERROR(
                                            IF(
                                                INDEX(
                                                    Insumos!C:C,
                                                    MATCH(
                                                        A1271&amp;B1271,
                                                        Insumos!I:I,
                                                        0)
                                                )="Comissionamento",
                                                INDEX(
                                                    Insumos!F:F,
                                                    MATCH(
                                                        A1271&amp;B1271,
                                                        Insumos!I:I,
                                                        0)
                                                ),
                                                0
                                            ),
                                            "Não encontrado"),
                                        IFERROR(
                                            INDEX(U:U,
                                                MATCH(
                                                    A1271&amp;B1271,AG:AG,
                                                    0)
                                            ),
                                            "Não encontrado")
                                    )</f>
        <v>0</v>
      </c>
      <c r="U1271" s="72">
        <f t="shared" si="729"/>
        <v>0</v>
      </c>
      <c r="V1271" s="72">
        <f>IF(
                        C1271="INSUMO",
                                        IFERROR(
                                            IF(
                                                INDEX(
                                                    Insumos!C:C,
                                                    MATCH(
                                                        A1271&amp;B1271,
                                                        Insumos!I:I,
                                                        0)
                                                )="Verba",
                                                INDEX(
                                                    Insumos!F:F,
                                                    MATCH(
                                                        A1271&amp;B1271,
                                                        Insumos!I:I,
                                                        0)
                                                ),
                                                0
                                            ),
                                            "Não encontrado"),
                                        IFERROR(
                                            INDEX(W:W,
                                                MATCH(
                                                    A1271&amp;B1271,AG:AG,
                                                    0)
                                            ),
                                            "Não encontrado")
                                    )</f>
        <v>0</v>
      </c>
      <c r="W1271" s="72">
        <f t="shared" si="730"/>
        <v>0</v>
      </c>
      <c r="X1271" s="72">
        <f>IF(
                        C1271="INSUMO",
                                        IFERROR(
                                            IF(
                                                INDEX(
                                                    Insumos!C:C,
                                                    MATCH(
                                                        A1271&amp;B1271,
                                                        Insumos!I:I,
                                                        0)
                                                )="Outro",
                                                INDEX(
                                                    Insumos!F:F,
                                                    MATCH(
                                                        A1271&amp;B1271,
                                                        Insumos!I:I,
                                                        0)
                                                ),
                                                0
                                            ),
                                            "Não encontrado"),
                                        IFERROR(
                                            INDEX(Y:Y,
                                                MATCH(
                                                    A1271&amp;B1271,AG:AG,
                                                    0)
                                            ),
                                            "Não encontrado")
                                    )</f>
        <v>0</v>
      </c>
      <c r="Y1271" s="72">
        <f t="shared" si="731"/>
        <v>0</v>
      </c>
      <c r="Z1271" s="72">
        <f>IF(
                            C1271="INSUMO",
                            IFERROR(
                                INDEX(
                                    Insumos!F:F,
                                    MATCH(
                                        A1271&amp;B1271,
                                        Insumos!I:I,
                                        0)
                                ),
                                "Não encontrado"),
                            IFERROR(
                                INDEX(AA:AA,
                                    MATCH(
                                        A1271&amp;B1271,AG:AG,
                                        0)
                                ),
                                "Não encontrado")
                        )</f>
        <v>124.34</v>
      </c>
      <c r="AA1271" s="72">
        <f t="shared" si="732"/>
        <v>73.783356000000012</v>
      </c>
      <c r="AB1271" s="73"/>
      <c r="AC1271" s="73"/>
      <c r="AD1271" s="70" t="s">
        <v>39</v>
      </c>
      <c r="AE1271" s="74"/>
      <c r="AF1271" s="74"/>
    </row>
    <row r="1272" spans="1:33" x14ac:dyDescent="0.25">
      <c r="A1272" s="138" t="s">
        <v>240</v>
      </c>
      <c r="B1272" s="60" t="s">
        <v>38</v>
      </c>
      <c r="C1272" s="61" t="s">
        <v>45</v>
      </c>
      <c r="D1272" s="62" t="s">
        <v>40</v>
      </c>
      <c r="E1272" s="62" t="s">
        <v>241</v>
      </c>
      <c r="F1272" s="63" t="s">
        <v>95</v>
      </c>
      <c r="G1272" s="63">
        <v>362.65789999999998</v>
      </c>
      <c r="H1272" s="64">
        <f>IF(
                        C1272="INSUMO",
                                        IFERROR(
                                            IF(
                                                INDEX(
                                                    Insumos!C:C,
                                                    MATCH(
                                                        A1272&amp;B1272,
                                                        Insumos!I:I,
                                                        0)
                                                )="Material",
                                                INDEX(
                                                    Insumos!F:F,
                                                    MATCH(
                                                        A1272&amp;B1272,
                                                        Insumos!I:I,
                                                        0)
                                                ),
                                                0
                                            ),
                                            "Não encontrado"),
                                        IFERROR(
                                            INDEX(I:I,
                                                MATCH(
                                                    A1272&amp;B1272,AG:AG,
                                                    0)
                                            ),
                                            "Não encontrado")
                                    )</f>
        <v>0.9</v>
      </c>
      <c r="I1272" s="64">
        <f t="shared" si="723"/>
        <v>326.39211</v>
      </c>
      <c r="J1272" s="64">
        <f t="shared" si="724"/>
        <v>0</v>
      </c>
      <c r="K1272" s="64">
        <f t="shared" si="724"/>
        <v>0</v>
      </c>
      <c r="L1272" s="64">
        <f>IF(
                        C1272="INSUMO",
                                        IFERROR(
                                            IF(
                                                INDEX(
                                                    Insumos!C:C,
                                                    MATCH(
                                                        A1272&amp;B1272,
                                                        Insumos!I:I,
                                                        0)
                                                )="Mao_obra",
                                                INDEX(
                                                    Insumos!F:F,
                                                    MATCH(
                                                        A1272&amp;B1272,
                                                        Insumos!I:I,
                                                        0)
                                                ),
                                                0
                                            ),
                                            "Não encontrado"),
                                        IFERROR(
                                            INDEX(M:M,
                                                MATCH(
                                                    A1272&amp;B1272,AG:AG,
                                                    0)
                                            ),
                                            "Não encontrado")
                                    )</f>
        <v>0</v>
      </c>
      <c r="M1272" s="64">
        <f t="shared" si="725"/>
        <v>0</v>
      </c>
      <c r="N1272" s="64">
        <f>IF(
                        C1272="INSUMO",
                                        IFERROR(
                                            IF(
                                                INDEX(
                                                    Insumos!C:C,
                                                    MATCH(
                                                        A1272&amp;B1272,
                                                        Insumos!I:I,
                                                        0)
                                                )="Equipamento",
                                                INDEX(
                                                    Insumos!F:F,
                                                    MATCH(
                                                        A1272&amp;B1272,
                                                        Insumos!I:I,
                                                        0)
                                                ),
                                                0
                                            ),
                                            "Não encontrado"),
                                        IFERROR(
                                            INDEX(O:O,
                                                MATCH(
                                                    A1272&amp;B1272,AG:AG,
                                                    0)
                                            ),
                                            "Não encontrado")
                                    )</f>
        <v>0</v>
      </c>
      <c r="O1272" s="64">
        <f t="shared" si="726"/>
        <v>0</v>
      </c>
      <c r="P1272" s="64">
        <f>IF(
                        C1272="INSUMO",
                                        IFERROR(
                                            IF(
                                                INDEX(
                                                    Insumos!C:C,
                                                    MATCH(
                                                        A1272&amp;B1272,
                                                        Insumos!I:I,
                                                        0)
                                                )="Transporte",
                                                INDEX(
                                                    Insumos!F:F,
                                                    MATCH(
                                                        A1272&amp;B1272,
                                                        Insumos!I:I,
                                                        0)
                                                ),
                                                0
                                            ),
                                            "Não encontrado"),
                                        IFERROR(
                                            INDEX(Q:Q,
                                                MATCH(
                                                    A1272&amp;B1272,AG:AG,
                                                    0)
                                            ),
                                            "Não encontrado")
                                    )</f>
        <v>0</v>
      </c>
      <c r="Q1272" s="64">
        <f t="shared" si="727"/>
        <v>0</v>
      </c>
      <c r="R1272" s="64">
        <f>IF(
                        C1272="INSUMO",
                                        IFERROR(
                                            IF(
                                                INDEX(
                                                    Insumos!C:C,
                                                    MATCH(
                                                        A1272&amp;B1272,
                                                        Insumos!I:I,
                                                        0)
                                                )="Terceirizados",
                                                INDEX(
                                                    Insumos!F:F,
                                                    MATCH(
                                                        A1272&amp;B1272,
                                                        Insumos!I:I,
                                                        0)
                                                ),
                                                0
                                            ),
                                            "Não encontrado"),
                                        IFERROR(
                                            INDEX(S:S,
                                                MATCH(
                                                    A1272&amp;B1272,AG:AG,
                                                    0)
                                            ),
                                            "Não encontrado")
                                    )</f>
        <v>0</v>
      </c>
      <c r="S1272" s="64">
        <f t="shared" si="728"/>
        <v>0</v>
      </c>
      <c r="T1272" s="64">
        <f>IF(
                        C1272="INSUMO",
                                        IFERROR(
                                            IF(
                                                INDEX(
                                                    Insumos!C:C,
                                                    MATCH(
                                                        A1272&amp;B1272,
                                                        Insumos!I:I,
                                                        0)
                                                )="Comissionamento",
                                                INDEX(
                                                    Insumos!F:F,
                                                    MATCH(
                                                        A1272&amp;B1272,
                                                        Insumos!I:I,
                                                        0)
                                                ),
                                                0
                                            ),
                                            "Não encontrado"),
                                        IFERROR(
                                            INDEX(U:U,
                                                MATCH(
                                                    A1272&amp;B1272,AG:AG,
                                                    0)
                                            ),
                                            "Não encontrado")
                                    )</f>
        <v>0</v>
      </c>
      <c r="U1272" s="64">
        <f t="shared" si="729"/>
        <v>0</v>
      </c>
      <c r="V1272" s="64">
        <f>IF(
                        C1272="INSUMO",
                                        IFERROR(
                                            IF(
                                                INDEX(
                                                    Insumos!C:C,
                                                    MATCH(
                                                        A1272&amp;B1272,
                                                        Insumos!I:I,
                                                        0)
                                                )="Verba",
                                                INDEX(
                                                    Insumos!F:F,
                                                    MATCH(
                                                        A1272&amp;B1272,
                                                        Insumos!I:I,
                                                        0)
                                                ),
                                                0
                                            ),
                                            "Não encontrado"),
                                        IFERROR(
                                            INDEX(W:W,
                                                MATCH(
                                                    A1272&amp;B1272,AG:AG,
                                                    0)
                                            ),
                                            "Não encontrado")
                                    )</f>
        <v>0</v>
      </c>
      <c r="W1272" s="64">
        <f t="shared" si="730"/>
        <v>0</v>
      </c>
      <c r="X1272" s="64">
        <f>IF(
                        C1272="INSUMO",
                                        IFERROR(
                                            IF(
                                                INDEX(
                                                    Insumos!C:C,
                                                    MATCH(
                                                        A1272&amp;B1272,
                                                        Insumos!I:I,
                                                        0)
                                                )="Outro",
                                                INDEX(
                                                    Insumos!F:F,
                                                    MATCH(
                                                        A1272&amp;B1272,
                                                        Insumos!I:I,
                                                        0)
                                                ),
                                                0
                                            ),
                                            "Não encontrado"),
                                        IFERROR(
                                            INDEX(Y:Y,
                                                MATCH(
                                                    A1272&amp;B1272,AG:AG,
                                                    0)
                                            ),
                                            "Não encontrado")
                                    )</f>
        <v>0</v>
      </c>
      <c r="Y1272" s="64">
        <f t="shared" si="731"/>
        <v>0</v>
      </c>
      <c r="Z1272" s="64">
        <f>IF(
                            C1272="INSUMO",
                            IFERROR(
                                INDEX(
                                    Insumos!F:F,
                                    MATCH(
                                        A1272&amp;B1272,
                                        Insumos!I:I,
                                        0)
                                ),
                                "Não encontrado"),
                            IFERROR(
                                INDEX(AA:AA,
                                    MATCH(
                                        A1272&amp;B1272,AG:AG,
                                        0)
                                ),
                                "Não encontrado")
                        )</f>
        <v>0.9</v>
      </c>
      <c r="AA1272" s="64">
        <f t="shared" si="732"/>
        <v>326.39211</v>
      </c>
      <c r="AB1272" s="65"/>
      <c r="AC1272" s="65"/>
      <c r="AD1272" s="62" t="s">
        <v>39</v>
      </c>
      <c r="AE1272" s="66"/>
      <c r="AF1272" s="66"/>
    </row>
    <row r="1273" spans="1:33" x14ac:dyDescent="0.25">
      <c r="A1273" s="137" t="s">
        <v>238</v>
      </c>
      <c r="B1273" s="68" t="s">
        <v>38</v>
      </c>
      <c r="C1273" s="69" t="s">
        <v>45</v>
      </c>
      <c r="D1273" s="70" t="s">
        <v>40</v>
      </c>
      <c r="E1273" s="70" t="s">
        <v>239</v>
      </c>
      <c r="F1273" s="71" t="s">
        <v>108</v>
      </c>
      <c r="G1273" s="71">
        <v>0.72289999999999999</v>
      </c>
      <c r="H1273" s="72">
        <f>IF(
                        C1273="INSUMO",
                                        IFERROR(
                                            IF(
                                                INDEX(
                                                    Insumos!C:C,
                                                    MATCH(
                                                        A1273&amp;B1273,
                                                        Insumos!I:I,
                                                        0)
                                                )="Material",
                                                INDEX(
                                                    Insumos!F:F,
                                                    MATCH(
                                                        A1273&amp;B1273,
                                                        Insumos!I:I,
                                                        0)
                                                ),
                                                0
                                            ),
                                            "Não encontrado"),
                                        IFERROR(
                                            INDEX(I:I,
                                                MATCH(
                                                    A1273&amp;B1273,AG:AG,
                                                    0)
                                            ),
                                            "Não encontrado")
                                    )</f>
        <v>147.16</v>
      </c>
      <c r="I1273" s="72">
        <f t="shared" si="723"/>
        <v>106.381964</v>
      </c>
      <c r="J1273" s="72">
        <f t="shared" si="724"/>
        <v>0</v>
      </c>
      <c r="K1273" s="72">
        <f t="shared" si="724"/>
        <v>0</v>
      </c>
      <c r="L1273" s="72">
        <f>IF(
                        C1273="INSUMO",
                                        IFERROR(
                                            IF(
                                                INDEX(
                                                    Insumos!C:C,
                                                    MATCH(
                                                        A1273&amp;B1273,
                                                        Insumos!I:I,
                                                        0)
                                                )="Mao_obra",
                                                INDEX(
                                                    Insumos!F:F,
                                                    MATCH(
                                                        A1273&amp;B1273,
                                                        Insumos!I:I,
                                                        0)
                                                ),
                                                0
                                            ),
                                            "Não encontrado"),
                                        IFERROR(
                                            INDEX(M:M,
                                                MATCH(
                                                    A1273&amp;B1273,AG:AG,
                                                    0)
                                            ),
                                            "Não encontrado")
                                    )</f>
        <v>0</v>
      </c>
      <c r="M1273" s="72">
        <f t="shared" si="725"/>
        <v>0</v>
      </c>
      <c r="N1273" s="72">
        <f>IF(
                        C1273="INSUMO",
                                        IFERROR(
                                            IF(
                                                INDEX(
                                                    Insumos!C:C,
                                                    MATCH(
                                                        A1273&amp;B1273,
                                                        Insumos!I:I,
                                                        0)
                                                )="Equipamento",
                                                INDEX(
                                                    Insumos!F:F,
                                                    MATCH(
                                                        A1273&amp;B1273,
                                                        Insumos!I:I,
                                                        0)
                                                ),
                                                0
                                            ),
                                            "Não encontrado"),
                                        IFERROR(
                                            INDEX(O:O,
                                                MATCH(
                                                    A1273&amp;B1273,AG:AG,
                                                    0)
                                            ),
                                            "Não encontrado")
                                    )</f>
        <v>0</v>
      </c>
      <c r="O1273" s="72">
        <f t="shared" si="726"/>
        <v>0</v>
      </c>
      <c r="P1273" s="72">
        <f>IF(
                        C1273="INSUMO",
                                        IFERROR(
                                            IF(
                                                INDEX(
                                                    Insumos!C:C,
                                                    MATCH(
                                                        A1273&amp;B1273,
                                                        Insumos!I:I,
                                                        0)
                                                )="Transporte",
                                                INDEX(
                                                    Insumos!F:F,
                                                    MATCH(
                                                        A1273&amp;B1273,
                                                        Insumos!I:I,
                                                        0)
                                                ),
                                                0
                                            ),
                                            "Não encontrado"),
                                        IFERROR(
                                            INDEX(Q:Q,
                                                MATCH(
                                                    A1273&amp;B1273,AG:AG,
                                                    0)
                                            ),
                                            "Não encontrado")
                                    )</f>
        <v>0</v>
      </c>
      <c r="Q1273" s="72">
        <f t="shared" si="727"/>
        <v>0</v>
      </c>
      <c r="R1273" s="72">
        <f>IF(
                        C1273="INSUMO",
                                        IFERROR(
                                            IF(
                                                INDEX(
                                                    Insumos!C:C,
                                                    MATCH(
                                                        A1273&amp;B1273,
                                                        Insumos!I:I,
                                                        0)
                                                )="Terceirizados",
                                                INDEX(
                                                    Insumos!F:F,
                                                    MATCH(
                                                        A1273&amp;B1273,
                                                        Insumos!I:I,
                                                        0)
                                                ),
                                                0
                                            ),
                                            "Não encontrado"),
                                        IFERROR(
                                            INDEX(S:S,
                                                MATCH(
                                                    A1273&amp;B1273,AG:AG,
                                                    0)
                                            ),
                                            "Não encontrado")
                                    )</f>
        <v>0</v>
      </c>
      <c r="S1273" s="72">
        <f t="shared" si="728"/>
        <v>0</v>
      </c>
      <c r="T1273" s="72">
        <f>IF(
                        C1273="INSUMO",
                                        IFERROR(
                                            IF(
                                                INDEX(
                                                    Insumos!C:C,
                                                    MATCH(
                                                        A1273&amp;B1273,
                                                        Insumos!I:I,
                                                        0)
                                                )="Comissionamento",
                                                INDEX(
                                                    Insumos!F:F,
                                                    MATCH(
                                                        A1273&amp;B1273,
                                                        Insumos!I:I,
                                                        0)
                                                ),
                                                0
                                            ),
                                            "Não encontrado"),
                                        IFERROR(
                                            INDEX(U:U,
                                                MATCH(
                                                    A1273&amp;B1273,AG:AG,
                                                    0)
                                            ),
                                            "Não encontrado")
                                    )</f>
        <v>0</v>
      </c>
      <c r="U1273" s="72">
        <f t="shared" si="729"/>
        <v>0</v>
      </c>
      <c r="V1273" s="72">
        <f>IF(
                        C1273="INSUMO",
                                        IFERROR(
                                            IF(
                                                INDEX(
                                                    Insumos!C:C,
                                                    MATCH(
                                                        A1273&amp;B1273,
                                                        Insumos!I:I,
                                                        0)
                                                )="Verba",
                                                INDEX(
                                                    Insumos!F:F,
                                                    MATCH(
                                                        A1273&amp;B1273,
                                                        Insumos!I:I,
                                                        0)
                                                ),
                                                0
                                            ),
                                            "Não encontrado"),
                                        IFERROR(
                                            INDEX(W:W,
                                                MATCH(
                                                    A1273&amp;B1273,AG:AG,
                                                    0)
                                            ),
                                            "Não encontrado")
                                    )</f>
        <v>0</v>
      </c>
      <c r="W1273" s="72">
        <f t="shared" si="730"/>
        <v>0</v>
      </c>
      <c r="X1273" s="72">
        <f>IF(
                        C1273="INSUMO",
                                        IFERROR(
                                            IF(
                                                INDEX(
                                                    Insumos!C:C,
                                                    MATCH(
                                                        A1273&amp;B1273,
                                                        Insumos!I:I,
                                                        0)
                                                )="Outro",
                                                INDEX(
                                                    Insumos!F:F,
                                                    MATCH(
                                                        A1273&amp;B1273,
                                                        Insumos!I:I,
                                                        0)
                                                ),
                                                0
                                            ),
                                            "Não encontrado"),
                                        IFERROR(
                                            INDEX(Y:Y,
                                                MATCH(
                                                    A1273&amp;B1273,AG:AG,
                                                    0)
                                            ),
                                            "Não encontrado")
                                    )</f>
        <v>0</v>
      </c>
      <c r="Y1273" s="72">
        <f t="shared" si="731"/>
        <v>0</v>
      </c>
      <c r="Z1273" s="72">
        <f>IF(
                            C1273="INSUMO",
                            IFERROR(
                                INDEX(
                                    Insumos!F:F,
                                    MATCH(
                                        A1273&amp;B1273,
                                        Insumos!I:I,
                                        0)
                                ),
                                "Não encontrado"),
                            IFERROR(
                                INDEX(AA:AA,
                                    MATCH(
                                        A1273&amp;B1273,AG:AG,
                                        0)
                                ),
                                "Não encontrado")
                        )</f>
        <v>147.16</v>
      </c>
      <c r="AA1273" s="72">
        <f t="shared" si="732"/>
        <v>106.381964</v>
      </c>
      <c r="AB1273" s="73"/>
      <c r="AC1273" s="73"/>
      <c r="AD1273" s="70" t="s">
        <v>39</v>
      </c>
      <c r="AE1273" s="74"/>
      <c r="AF1273" s="74"/>
    </row>
    <row r="1274" spans="1:33" x14ac:dyDescent="0.25">
      <c r="A1274" s="136" t="s">
        <v>503</v>
      </c>
      <c r="B1274" s="51" t="s">
        <v>38</v>
      </c>
      <c r="C1274" s="52" t="s">
        <v>39</v>
      </c>
      <c r="D1274" s="53" t="s">
        <v>40</v>
      </c>
      <c r="E1274" s="53" t="s">
        <v>504</v>
      </c>
      <c r="F1274" s="54" t="s">
        <v>102</v>
      </c>
      <c r="G1274" s="55"/>
      <c r="H1274" s="56"/>
      <c r="I1274" s="56">
        <f>SUM(I1275:I1277)</f>
        <v>1.392846</v>
      </c>
      <c r="J1274" s="56"/>
      <c r="K1274" s="56">
        <f>SUM(K1275:K1277)</f>
        <v>9.5692119947599998</v>
      </c>
      <c r="L1274" s="56"/>
      <c r="M1274" s="56">
        <f>SUM(M1275:M1277)</f>
        <v>8.4045059947600009</v>
      </c>
      <c r="N1274" s="56"/>
      <c r="O1274" s="56">
        <f>SUM(O1275:O1277)</f>
        <v>0</v>
      </c>
      <c r="P1274" s="56"/>
      <c r="Q1274" s="56">
        <f>SUM(Q1275:Q1277)</f>
        <v>0</v>
      </c>
      <c r="R1274" s="56"/>
      <c r="S1274" s="56">
        <f>SUM(S1275:S1277)</f>
        <v>0</v>
      </c>
      <c r="T1274" s="56"/>
      <c r="U1274" s="56">
        <f>SUM(U1275:U1277)</f>
        <v>0</v>
      </c>
      <c r="V1274" s="56"/>
      <c r="W1274" s="56">
        <f>SUM(W1275:W1277)</f>
        <v>0</v>
      </c>
      <c r="X1274" s="56"/>
      <c r="Y1274" s="56">
        <f>SUM(Y1275:Y1277)</f>
        <v>1.164706</v>
      </c>
      <c r="Z1274" s="56"/>
      <c r="AA1274" s="56">
        <f>SUM(AA1275:AA1277)</f>
        <v>10.962057994759999</v>
      </c>
      <c r="AB1274" s="57" t="s">
        <v>39</v>
      </c>
      <c r="AC1274" s="57"/>
      <c r="AD1274" s="53" t="s">
        <v>39</v>
      </c>
      <c r="AE1274" s="58" t="s">
        <v>39</v>
      </c>
      <c r="AF1274" s="58" t="s">
        <v>1083</v>
      </c>
      <c r="AG1274" t="str">
        <f>A1274&amp;B1274&amp;C1274</f>
        <v>91170SINAPI</v>
      </c>
    </row>
    <row r="1275" spans="1:33" x14ac:dyDescent="0.25">
      <c r="A1275" s="137" t="s">
        <v>537</v>
      </c>
      <c r="B1275" s="68" t="s">
        <v>38</v>
      </c>
      <c r="C1275" s="69" t="s">
        <v>86</v>
      </c>
      <c r="D1275" s="70" t="s">
        <v>40</v>
      </c>
      <c r="E1275" s="70" t="s">
        <v>538</v>
      </c>
      <c r="F1275" s="71" t="s">
        <v>90</v>
      </c>
      <c r="G1275" s="71">
        <v>0.2114</v>
      </c>
      <c r="H1275" s="72">
        <f>IF(
                        C1275="INSUMO",
                                        IFERROR(
                                            IF(
                                                INDEX(
                                                    Insumos!C:C,
                                                    MATCH(
                                                        A1275&amp;B1275,
                                                        Insumos!I:I,
                                                        0)
                                                )="Material",
                                                INDEX(
                                                    Insumos!F:F,
                                                    MATCH(
                                                        A1275&amp;B1275,
                                                        Insumos!I:I,
                                                        0)
                                                ),
                                                0
                                            ),
                                            "Não encontrado"),
                                        IFERROR(
                                            INDEX(I:I,
                                                MATCH(
                                                    A1275&amp;B1275,AG:AG,
                                                    0)
                                            ),
                                            "Não encontrado")
                                    )</f>
        <v>0</v>
      </c>
      <c r="I1275" s="72">
        <f>H1275*G1275/1</f>
        <v>0</v>
      </c>
      <c r="J1275" s="72">
        <f t="shared" ref="J1275:K1277" si="733">T1275 + N1275 + L1275 + X1275 + R1275 + P1275 + V1275</f>
        <v>38.521071400000004</v>
      </c>
      <c r="K1275" s="72">
        <f t="shared" si="733"/>
        <v>8.1433544939600004</v>
      </c>
      <c r="L1275" s="72">
        <f>IF(
                        C1275="INSUMO",
                                        IFERROR(
                                            IF(
                                                INDEX(
                                                    Insumos!C:C,
                                                    MATCH(
                                                        A1275&amp;B1275,
                                                        Insumos!I:I,
                                                        0)
                                                )="Mao_obra",
                                                INDEX(
                                                    Insumos!F:F,
                                                    MATCH(
                                                        A1275&amp;B1275,
                                                        Insumos!I:I,
                                                        0)
                                                ),
                                                0
                                            ),
                                            "Não encontrado"),
                                        IFERROR(
                                            INDEX(M:M,
                                                MATCH(
                                                    A1275&amp;B1275,AG:AG,
                                                    0)
                                            ),
                                            "Não encontrado")
                                    )</f>
        <v>34.031071400000002</v>
      </c>
      <c r="M1275" s="72">
        <f>L1275*G1275/1</f>
        <v>7.1941684939600004</v>
      </c>
      <c r="N1275" s="72">
        <f>IF(
                        C1275="INSUMO",
                                        IFERROR(
                                            IF(
                                                INDEX(
                                                    Insumos!C:C,
                                                    MATCH(
                                                        A1275&amp;B1275,
                                                        Insumos!I:I,
                                                        0)
                                                )="Equipamento",
                                                INDEX(
                                                    Insumos!F:F,
                                                    MATCH(
                                                        A1275&amp;B1275,
                                                        Insumos!I:I,
                                                        0)
                                                ),
                                                0
                                            ),
                                            "Não encontrado"),
                                        IFERROR(
                                            INDEX(O:O,
                                                MATCH(
                                                    A1275&amp;B1275,AG:AG,
                                                    0)
                                            ),
                                            "Não encontrado")
                                    )</f>
        <v>0</v>
      </c>
      <c r="O1275" s="72">
        <f>N1275*G1275/1</f>
        <v>0</v>
      </c>
      <c r="P1275" s="72">
        <f>IF(
                        C1275="INSUMO",
                                        IFERROR(
                                            IF(
                                                INDEX(
                                                    Insumos!C:C,
                                                    MATCH(
                                                        A1275&amp;B1275,
                                                        Insumos!I:I,
                                                        0)
                                                )="Transporte",
                                                INDEX(
                                                    Insumos!F:F,
                                                    MATCH(
                                                        A1275&amp;B1275,
                                                        Insumos!I:I,
                                                        0)
                                                ),
                                                0
                                            ),
                                            "Não encontrado"),
                                        IFERROR(
                                            INDEX(Q:Q,
                                                MATCH(
                                                    A1275&amp;B1275,AG:AG,
                                                    0)
                                            ),
                                            "Não encontrado")
                                    )</f>
        <v>0</v>
      </c>
      <c r="Q1275" s="72">
        <f>P1275*G1275/1</f>
        <v>0</v>
      </c>
      <c r="R1275" s="72">
        <f>IF(
                        C1275="INSUMO",
                                        IFERROR(
                                            IF(
                                                INDEX(
                                                    Insumos!C:C,
                                                    MATCH(
                                                        A1275&amp;B1275,
                                                        Insumos!I:I,
                                                        0)
                                                )="Terceirizados",
                                                INDEX(
                                                    Insumos!F:F,
                                                    MATCH(
                                                        A1275&amp;B1275,
                                                        Insumos!I:I,
                                                        0)
                                                ),
                                                0
                                            ),
                                            "Não encontrado"),
                                        IFERROR(
                                            INDEX(S:S,
                                                MATCH(
                                                    A1275&amp;B1275,AG:AG,
                                                    0)
                                            ),
                                            "Não encontrado")
                                    )</f>
        <v>0</v>
      </c>
      <c r="S1275" s="72">
        <f>R1275*G1275/1</f>
        <v>0</v>
      </c>
      <c r="T1275" s="72">
        <f>IF(
                        C1275="INSUMO",
                                        IFERROR(
                                            IF(
                                                INDEX(
                                                    Insumos!C:C,
                                                    MATCH(
                                                        A1275&amp;B1275,
                                                        Insumos!I:I,
                                                        0)
                                                )="Comissionamento",
                                                INDEX(
                                                    Insumos!F:F,
                                                    MATCH(
                                                        A1275&amp;B1275,
                                                        Insumos!I:I,
                                                        0)
                                                ),
                                                0
                                            ),
                                            "Não encontrado"),
                                        IFERROR(
                                            INDEX(U:U,
                                                MATCH(
                                                    A1275&amp;B1275,AG:AG,
                                                    0)
                                            ),
                                            "Não encontrado")
                                    )</f>
        <v>0</v>
      </c>
      <c r="U1275" s="72">
        <f>T1275*G1275/1</f>
        <v>0</v>
      </c>
      <c r="V1275" s="72">
        <f>IF(
                        C1275="INSUMO",
                                        IFERROR(
                                            IF(
                                                INDEX(
                                                    Insumos!C:C,
                                                    MATCH(
                                                        A1275&amp;B1275,
                                                        Insumos!I:I,
                                                        0)
                                                )="Verba",
                                                INDEX(
                                                    Insumos!F:F,
                                                    MATCH(
                                                        A1275&amp;B1275,
                                                        Insumos!I:I,
                                                        0)
                                                ),
                                                0
                                            ),
                                            "Não encontrado"),
                                        IFERROR(
                                            INDEX(W:W,
                                                MATCH(
                                                    A1275&amp;B1275,AG:AG,
                                                    0)
                                            ),
                                            "Não encontrado")
                                    )</f>
        <v>0</v>
      </c>
      <c r="W1275" s="72">
        <f>V1275*G1275/1</f>
        <v>0</v>
      </c>
      <c r="X1275" s="72">
        <f>IF(
                        C1275="INSUMO",
                                        IFERROR(
                                            IF(
                                                INDEX(
                                                    Insumos!C:C,
                                                    MATCH(
                                                        A1275&amp;B1275,
                                                        Insumos!I:I,
                                                        0)
                                                )="Outro",
                                                INDEX(
                                                    Insumos!F:F,
                                                    MATCH(
                                                        A1275&amp;B1275,
                                                        Insumos!I:I,
                                                        0)
                                                ),
                                                0
                                            ),
                                            "Não encontrado"),
                                        IFERROR(
                                            INDEX(Y:Y,
                                                MATCH(
                                                    A1275&amp;B1275,AG:AG,
                                                    0)
                                            ),
                                            "Não encontrado")
                                    )</f>
        <v>4.49</v>
      </c>
      <c r="Y1275" s="72">
        <f>X1275*G1275/1</f>
        <v>0.94918600000000009</v>
      </c>
      <c r="Z1275" s="72">
        <f>IF(
                            C1275="INSUMO",
                            IFERROR(
                                INDEX(
                                    Insumos!F:F,
                                    MATCH(
                                        A1275&amp;B1275,
                                        Insumos!I:I,
                                        0)
                                ),
                                "Não encontrado"),
                            IFERROR(
                                INDEX(AA:AA,
                                    MATCH(
                                        A1275&amp;B1275,AG:AG,
                                        0)
                                ),
                                "Não encontrado")
                        )</f>
        <v>38.521071399999997</v>
      </c>
      <c r="AA1275" s="72">
        <f>G1275*Z1275</f>
        <v>8.1433544939599987</v>
      </c>
      <c r="AB1275" s="73"/>
      <c r="AC1275" s="73"/>
      <c r="AD1275" s="70" t="s">
        <v>39</v>
      </c>
      <c r="AE1275" s="74"/>
      <c r="AF1275" s="74"/>
    </row>
    <row r="1276" spans="1:33" x14ac:dyDescent="0.25">
      <c r="A1276" s="138" t="s">
        <v>1084</v>
      </c>
      <c r="B1276" s="60" t="s">
        <v>38</v>
      </c>
      <c r="C1276" s="61" t="s">
        <v>86</v>
      </c>
      <c r="D1276" s="62" t="s">
        <v>40</v>
      </c>
      <c r="E1276" s="62" t="s">
        <v>1085</v>
      </c>
      <c r="F1276" s="63" t="s">
        <v>90</v>
      </c>
      <c r="G1276" s="63">
        <v>4.8000000000000001E-2</v>
      </c>
      <c r="H1276" s="64">
        <f>IF(
                        C1276="INSUMO",
                                        IFERROR(
                                            IF(
                                                INDEX(
                                                    Insumos!C:C,
                                                    MATCH(
                                                        A1276&amp;B1276,
                                                        Insumos!I:I,
                                                        0)
                                                )="Material",
                                                INDEX(
                                                    Insumos!F:F,
                                                    MATCH(
                                                        A1276&amp;B1276,
                                                        Insumos!I:I,
                                                        0)
                                                ),
                                                0
                                            ),
                                            "Não encontrado"),
                                        IFERROR(
                                            INDEX(I:I,
                                                MATCH(
                                                    A1276&amp;B1276,AG:AG,
                                                    0)
                                            ),
                                            "Não encontrado")
                                    )</f>
        <v>0</v>
      </c>
      <c r="I1276" s="64">
        <f>H1276*G1276/1</f>
        <v>0</v>
      </c>
      <c r="J1276" s="64">
        <f t="shared" si="733"/>
        <v>29.705364600000003</v>
      </c>
      <c r="K1276" s="64">
        <f t="shared" si="733"/>
        <v>1.4258575008000001</v>
      </c>
      <c r="L1276" s="64">
        <f>IF(
                        C1276="INSUMO",
                                        IFERROR(
                                            IF(
                                                INDEX(
                                                    Insumos!C:C,
                                                    MATCH(
                                                        A1276&amp;B1276,
                                                        Insumos!I:I,
                                                        0)
                                                )="Mao_obra",
                                                INDEX(
                                                    Insumos!F:F,
                                                    MATCH(
                                                        A1276&amp;B1276,
                                                        Insumos!I:I,
                                                        0)
                                                ),
                                                0
                                            ),
                                            "Não encontrado"),
                                        IFERROR(
                                            INDEX(M:M,
                                                MATCH(
                                                    A1276&amp;B1276,AG:AG,
                                                    0)
                                            ),
                                            "Não encontrado")
                                    )</f>
        <v>25.215364600000001</v>
      </c>
      <c r="M1276" s="64">
        <f>L1276*G1276/1</f>
        <v>1.2103375008000001</v>
      </c>
      <c r="N1276" s="64">
        <f>IF(
                        C1276="INSUMO",
                                        IFERROR(
                                            IF(
                                                INDEX(
                                                    Insumos!C:C,
                                                    MATCH(
                                                        A1276&amp;B1276,
                                                        Insumos!I:I,
                                                        0)
                                                )="Equipamento",
                                                INDEX(
                                                    Insumos!F:F,
                                                    MATCH(
                                                        A1276&amp;B1276,
                                                        Insumos!I:I,
                                                        0)
                                                ),
                                                0
                                            ),
                                            "Não encontrado"),
                                        IFERROR(
                                            INDEX(O:O,
                                                MATCH(
                                                    A1276&amp;B1276,AG:AG,
                                                    0)
                                            ),
                                            "Não encontrado")
                                    )</f>
        <v>0</v>
      </c>
      <c r="O1276" s="64">
        <f>N1276*G1276/1</f>
        <v>0</v>
      </c>
      <c r="P1276" s="64">
        <f>IF(
                        C1276="INSUMO",
                                        IFERROR(
                                            IF(
                                                INDEX(
                                                    Insumos!C:C,
                                                    MATCH(
                                                        A1276&amp;B1276,
                                                        Insumos!I:I,
                                                        0)
                                                )="Transporte",
                                                INDEX(
                                                    Insumos!F:F,
                                                    MATCH(
                                                        A1276&amp;B1276,
                                                        Insumos!I:I,
                                                        0)
                                                ),
                                                0
                                            ),
                                            "Não encontrado"),
                                        IFERROR(
                                            INDEX(Q:Q,
                                                MATCH(
                                                    A1276&amp;B1276,AG:AG,
                                                    0)
                                            ),
                                            "Não encontrado")
                                    )</f>
        <v>0</v>
      </c>
      <c r="Q1276" s="64">
        <f>P1276*G1276/1</f>
        <v>0</v>
      </c>
      <c r="R1276" s="64">
        <f>IF(
                        C1276="INSUMO",
                                        IFERROR(
                                            IF(
                                                INDEX(
                                                    Insumos!C:C,
                                                    MATCH(
                                                        A1276&amp;B1276,
                                                        Insumos!I:I,
                                                        0)
                                                )="Terceirizados",
                                                INDEX(
                                                    Insumos!F:F,
                                                    MATCH(
                                                        A1276&amp;B1276,
                                                        Insumos!I:I,
                                                        0)
                                                ),
                                                0
                                            ),
                                            "Não encontrado"),
                                        IFERROR(
                                            INDEX(S:S,
                                                MATCH(
                                                    A1276&amp;B1276,AG:AG,
                                                    0)
                                            ),
                                            "Não encontrado")
                                    )</f>
        <v>0</v>
      </c>
      <c r="S1276" s="64">
        <f>R1276*G1276/1</f>
        <v>0</v>
      </c>
      <c r="T1276" s="64">
        <f>IF(
                        C1276="INSUMO",
                                        IFERROR(
                                            IF(
                                                INDEX(
                                                    Insumos!C:C,
                                                    MATCH(
                                                        A1276&amp;B1276,
                                                        Insumos!I:I,
                                                        0)
                                                )="Comissionamento",
                                                INDEX(
                                                    Insumos!F:F,
                                                    MATCH(
                                                        A1276&amp;B1276,
                                                        Insumos!I:I,
                                                        0)
                                                ),
                                                0
                                            ),
                                            "Não encontrado"),
                                        IFERROR(
                                            INDEX(U:U,
                                                MATCH(
                                                    A1276&amp;B1276,AG:AG,
                                                    0)
                                            ),
                                            "Não encontrado")
                                    )</f>
        <v>0</v>
      </c>
      <c r="U1276" s="64">
        <f>T1276*G1276/1</f>
        <v>0</v>
      </c>
      <c r="V1276" s="64">
        <f>IF(
                        C1276="INSUMO",
                                        IFERROR(
                                            IF(
                                                INDEX(
                                                    Insumos!C:C,
                                                    MATCH(
                                                        A1276&amp;B1276,
                                                        Insumos!I:I,
                                                        0)
                                                )="Verba",
                                                INDEX(
                                                    Insumos!F:F,
                                                    MATCH(
                                                        A1276&amp;B1276,
                                                        Insumos!I:I,
                                                        0)
                                                ),
                                                0
                                            ),
                                            "Não encontrado"),
                                        IFERROR(
                                            INDEX(W:W,
                                                MATCH(
                                                    A1276&amp;B1276,AG:AG,
                                                    0)
                                            ),
                                            "Não encontrado")
                                    )</f>
        <v>0</v>
      </c>
      <c r="W1276" s="64">
        <f>V1276*G1276/1</f>
        <v>0</v>
      </c>
      <c r="X1276" s="64">
        <f>IF(
                        C1276="INSUMO",
                                        IFERROR(
                                            IF(
                                                INDEX(
                                                    Insumos!C:C,
                                                    MATCH(
                                                        A1276&amp;B1276,
                                                        Insumos!I:I,
                                                        0)
                                                )="Outro",
                                                INDEX(
                                                    Insumos!F:F,
                                                    MATCH(
                                                        A1276&amp;B1276,
                                                        Insumos!I:I,
                                                        0)
                                                ),
                                                0
                                            ),
                                            "Não encontrado"),
                                        IFERROR(
                                            INDEX(Y:Y,
                                                MATCH(
                                                    A1276&amp;B1276,AG:AG,
                                                    0)
                                            ),
                                            "Não encontrado")
                                    )</f>
        <v>4.49</v>
      </c>
      <c r="Y1276" s="64">
        <f>X1276*G1276/1</f>
        <v>0.21552000000000002</v>
      </c>
      <c r="Z1276" s="64">
        <f>IF(
                            C1276="INSUMO",
                            IFERROR(
                                INDEX(
                                    Insumos!F:F,
                                    MATCH(
                                        A1276&amp;B1276,
                                        Insumos!I:I,
                                        0)
                                ),
                                "Não encontrado"),
                            IFERROR(
                                INDEX(AA:AA,
                                    MATCH(
                                        A1276&amp;B1276,AG:AG,
                                        0)
                                ),
                                "Não encontrado")
                        )</f>
        <v>29.705364599999999</v>
      </c>
      <c r="AA1276" s="64">
        <f>G1276*Z1276</f>
        <v>1.4258575008000001</v>
      </c>
      <c r="AB1276" s="65"/>
      <c r="AC1276" s="65"/>
      <c r="AD1276" s="62" t="s">
        <v>39</v>
      </c>
      <c r="AE1276" s="66"/>
      <c r="AF1276" s="66"/>
    </row>
    <row r="1277" spans="1:33" x14ac:dyDescent="0.25">
      <c r="A1277" s="137" t="s">
        <v>1086</v>
      </c>
      <c r="B1277" s="68" t="s">
        <v>38</v>
      </c>
      <c r="C1277" s="69" t="s">
        <v>45</v>
      </c>
      <c r="D1277" s="70" t="s">
        <v>40</v>
      </c>
      <c r="E1277" s="70" t="s">
        <v>1087</v>
      </c>
      <c r="F1277" s="71" t="s">
        <v>78</v>
      </c>
      <c r="G1277" s="71">
        <v>1.7857000000000001</v>
      </c>
      <c r="H1277" s="72">
        <f>IF(
                        C1277="INSUMO",
                                        IFERROR(
                                            IF(
                                                INDEX(
                                                    Insumos!C:C,
                                                    MATCH(
                                                        A1277&amp;B1277,
                                                        Insumos!I:I,
                                                        0)
                                                )="Material",
                                                INDEX(
                                                    Insumos!F:F,
                                                    MATCH(
                                                        A1277&amp;B1277,
                                                        Insumos!I:I,
                                                        0)
                                                ),
                                                0
                                            ),
                                            "Não encontrado"),
                                        IFERROR(
                                            INDEX(I:I,
                                                MATCH(
                                                    A1277&amp;B1277,AG:AG,
                                                    0)
                                            ),
                                            "Não encontrado")
                                    )</f>
        <v>0.78</v>
      </c>
      <c r="I1277" s="72">
        <f>H1277*G1277/1</f>
        <v>1.392846</v>
      </c>
      <c r="J1277" s="72">
        <f t="shared" si="733"/>
        <v>0</v>
      </c>
      <c r="K1277" s="72">
        <f t="shared" si="733"/>
        <v>0</v>
      </c>
      <c r="L1277" s="72">
        <f>IF(
                        C1277="INSUMO",
                                        IFERROR(
                                            IF(
                                                INDEX(
                                                    Insumos!C:C,
                                                    MATCH(
                                                        A1277&amp;B1277,
                                                        Insumos!I:I,
                                                        0)
                                                )="Mao_obra",
                                                INDEX(
                                                    Insumos!F:F,
                                                    MATCH(
                                                        A1277&amp;B1277,
                                                        Insumos!I:I,
                                                        0)
                                                ),
                                                0
                                            ),
                                            "Não encontrado"),
                                        IFERROR(
                                            INDEX(M:M,
                                                MATCH(
                                                    A1277&amp;B1277,AG:AG,
                                                    0)
                                            ),
                                            "Não encontrado")
                                    )</f>
        <v>0</v>
      </c>
      <c r="M1277" s="72">
        <f>L1277*G1277/1</f>
        <v>0</v>
      </c>
      <c r="N1277" s="72">
        <f>IF(
                        C1277="INSUMO",
                                        IFERROR(
                                            IF(
                                                INDEX(
                                                    Insumos!C:C,
                                                    MATCH(
                                                        A1277&amp;B1277,
                                                        Insumos!I:I,
                                                        0)
                                                )="Equipamento",
                                                INDEX(
                                                    Insumos!F:F,
                                                    MATCH(
                                                        A1277&amp;B1277,
                                                        Insumos!I:I,
                                                        0)
                                                ),
                                                0
                                            ),
                                            "Não encontrado"),
                                        IFERROR(
                                            INDEX(O:O,
                                                MATCH(
                                                    A1277&amp;B1277,AG:AG,
                                                    0)
                                            ),
                                            "Não encontrado")
                                    )</f>
        <v>0</v>
      </c>
      <c r="O1277" s="72">
        <f>N1277*G1277/1</f>
        <v>0</v>
      </c>
      <c r="P1277" s="72">
        <f>IF(
                        C1277="INSUMO",
                                        IFERROR(
                                            IF(
                                                INDEX(
                                                    Insumos!C:C,
                                                    MATCH(
                                                        A1277&amp;B1277,
                                                        Insumos!I:I,
                                                        0)
                                                )="Transporte",
                                                INDEX(
                                                    Insumos!F:F,
                                                    MATCH(
                                                        A1277&amp;B1277,
                                                        Insumos!I:I,
                                                        0)
                                                ),
                                                0
                                            ),
                                            "Não encontrado"),
                                        IFERROR(
                                            INDEX(Q:Q,
                                                MATCH(
                                                    A1277&amp;B1277,AG:AG,
                                                    0)
                                            ),
                                            "Não encontrado")
                                    )</f>
        <v>0</v>
      </c>
      <c r="Q1277" s="72">
        <f>P1277*G1277/1</f>
        <v>0</v>
      </c>
      <c r="R1277" s="72">
        <f>IF(
                        C1277="INSUMO",
                                        IFERROR(
                                            IF(
                                                INDEX(
                                                    Insumos!C:C,
                                                    MATCH(
                                                        A1277&amp;B1277,
                                                        Insumos!I:I,
                                                        0)
                                                )="Terceirizados",
                                                INDEX(
                                                    Insumos!F:F,
                                                    MATCH(
                                                        A1277&amp;B1277,
                                                        Insumos!I:I,
                                                        0)
                                                ),
                                                0
                                            ),
                                            "Não encontrado"),
                                        IFERROR(
                                            INDEX(S:S,
                                                MATCH(
                                                    A1277&amp;B1277,AG:AG,
                                                    0)
                                            ),
                                            "Não encontrado")
                                    )</f>
        <v>0</v>
      </c>
      <c r="S1277" s="72">
        <f>R1277*G1277/1</f>
        <v>0</v>
      </c>
      <c r="T1277" s="72">
        <f>IF(
                        C1277="INSUMO",
                                        IFERROR(
                                            IF(
                                                INDEX(
                                                    Insumos!C:C,
                                                    MATCH(
                                                        A1277&amp;B1277,
                                                        Insumos!I:I,
                                                        0)
                                                )="Comissionamento",
                                                INDEX(
                                                    Insumos!F:F,
                                                    MATCH(
                                                        A1277&amp;B1277,
                                                        Insumos!I:I,
                                                        0)
                                                ),
                                                0
                                            ),
                                            "Não encontrado"),
                                        IFERROR(
                                            INDEX(U:U,
                                                MATCH(
                                                    A1277&amp;B1277,AG:AG,
                                                    0)
                                            ),
                                            "Não encontrado")
                                    )</f>
        <v>0</v>
      </c>
      <c r="U1277" s="72">
        <f>T1277*G1277/1</f>
        <v>0</v>
      </c>
      <c r="V1277" s="72">
        <f>IF(
                        C1277="INSUMO",
                                        IFERROR(
                                            IF(
                                                INDEX(
                                                    Insumos!C:C,
                                                    MATCH(
                                                        A1277&amp;B1277,
                                                        Insumos!I:I,
                                                        0)
                                                )="Verba",
                                                INDEX(
                                                    Insumos!F:F,
                                                    MATCH(
                                                        A1277&amp;B1277,
                                                        Insumos!I:I,
                                                        0)
                                                ),
                                                0
                                            ),
                                            "Não encontrado"),
                                        IFERROR(
                                            INDEX(W:W,
                                                MATCH(
                                                    A1277&amp;B1277,AG:AG,
                                                    0)
                                            ),
                                            "Não encontrado")
                                    )</f>
        <v>0</v>
      </c>
      <c r="W1277" s="72">
        <f>V1277*G1277/1</f>
        <v>0</v>
      </c>
      <c r="X1277" s="72">
        <f>IF(
                        C1277="INSUMO",
                                        IFERROR(
                                            IF(
                                                INDEX(
                                                    Insumos!C:C,
                                                    MATCH(
                                                        A1277&amp;B1277,
                                                        Insumos!I:I,
                                                        0)
                                                )="Outro",
                                                INDEX(
                                                    Insumos!F:F,
                                                    MATCH(
                                                        A1277&amp;B1277,
                                                        Insumos!I:I,
                                                        0)
                                                ),
                                                0
                                            ),
                                            "Não encontrado"),
                                        IFERROR(
                                            INDEX(Y:Y,
                                                MATCH(
                                                    A1277&amp;B1277,AG:AG,
                                                    0)
                                            ),
                                            "Não encontrado")
                                    )</f>
        <v>0</v>
      </c>
      <c r="Y1277" s="72">
        <f>X1277*G1277/1</f>
        <v>0</v>
      </c>
      <c r="Z1277" s="72">
        <f>IF(
                            C1277="INSUMO",
                            IFERROR(
                                INDEX(
                                    Insumos!F:F,
                                    MATCH(
                                        A1277&amp;B1277,
                                        Insumos!I:I,
                                        0)
                                ),
                                "Não encontrado"),
                            IFERROR(
                                INDEX(AA:AA,
                                    MATCH(
                                        A1277&amp;B1277,AG:AG,
                                        0)
                                ),
                                "Não encontrado")
                        )</f>
        <v>0.78</v>
      </c>
      <c r="AA1277" s="72">
        <f>G1277*Z1277</f>
        <v>1.392846</v>
      </c>
      <c r="AB1277" s="73"/>
      <c r="AC1277" s="73"/>
      <c r="AD1277" s="70" t="s">
        <v>39</v>
      </c>
      <c r="AE1277" s="74"/>
      <c r="AF1277" s="74"/>
    </row>
    <row r="1278" spans="1:33" x14ac:dyDescent="0.25">
      <c r="A1278" s="136" t="s">
        <v>537</v>
      </c>
      <c r="B1278" s="51" t="s">
        <v>38</v>
      </c>
      <c r="C1278" s="52" t="s">
        <v>39</v>
      </c>
      <c r="D1278" s="53" t="s">
        <v>40</v>
      </c>
      <c r="E1278" s="53" t="s">
        <v>538</v>
      </c>
      <c r="F1278" s="54" t="s">
        <v>90</v>
      </c>
      <c r="G1278" s="55"/>
      <c r="H1278" s="56"/>
      <c r="I1278" s="56">
        <f>SUM(I1279:I1286)</f>
        <v>0</v>
      </c>
      <c r="J1278" s="56"/>
      <c r="K1278" s="56">
        <f>SUM(K1279:K1286)</f>
        <v>38.521071399999997</v>
      </c>
      <c r="L1278" s="56"/>
      <c r="M1278" s="56">
        <f>SUM(M1279:M1286)</f>
        <v>34.031071400000002</v>
      </c>
      <c r="N1278" s="56"/>
      <c r="O1278" s="56">
        <f>SUM(O1279:O1286)</f>
        <v>0</v>
      </c>
      <c r="P1278" s="56"/>
      <c r="Q1278" s="56">
        <f>SUM(Q1279:Q1286)</f>
        <v>0</v>
      </c>
      <c r="R1278" s="56"/>
      <c r="S1278" s="56">
        <f>SUM(S1279:S1286)</f>
        <v>0</v>
      </c>
      <c r="T1278" s="56"/>
      <c r="U1278" s="56">
        <f>SUM(U1279:U1286)</f>
        <v>0</v>
      </c>
      <c r="V1278" s="56"/>
      <c r="W1278" s="56">
        <f>SUM(W1279:W1286)</f>
        <v>0</v>
      </c>
      <c r="X1278" s="56"/>
      <c r="Y1278" s="56">
        <f>SUM(Y1279:Y1286)</f>
        <v>4.49</v>
      </c>
      <c r="Z1278" s="56"/>
      <c r="AA1278" s="56">
        <f>SUM(AA1279:AA1286)</f>
        <v>38.521071399999997</v>
      </c>
      <c r="AB1278" s="57" t="s">
        <v>39</v>
      </c>
      <c r="AC1278" s="57"/>
      <c r="AD1278" s="53" t="s">
        <v>39</v>
      </c>
      <c r="AE1278" s="58" t="s">
        <v>39</v>
      </c>
      <c r="AF1278" s="58" t="s">
        <v>43</v>
      </c>
      <c r="AG1278" t="str">
        <f>A1278&amp;B1278&amp;C1278</f>
        <v>88267SINAPI</v>
      </c>
    </row>
    <row r="1279" spans="1:33" x14ac:dyDescent="0.25">
      <c r="A1279" s="137" t="s">
        <v>1088</v>
      </c>
      <c r="B1279" s="68" t="s">
        <v>38</v>
      </c>
      <c r="C1279" s="69" t="s">
        <v>86</v>
      </c>
      <c r="D1279" s="70" t="s">
        <v>40</v>
      </c>
      <c r="E1279" s="70" t="s">
        <v>1089</v>
      </c>
      <c r="F1279" s="71" t="s">
        <v>90</v>
      </c>
      <c r="G1279" s="71">
        <v>1</v>
      </c>
      <c r="H1279" s="72">
        <f>IF(
                        C1279="INSUMO",
                                        IFERROR(
                                            IF(
                                                INDEX(
                                                    Insumos!C:C,
                                                    MATCH(
                                                        A1279&amp;B1279,
                                                        Insumos!I:I,
                                                        0)
                                                )="Material",
                                                INDEX(
                                                    Insumos!F:F,
                                                    MATCH(
                                                        A1279&amp;B1279,
                                                        Insumos!I:I,
                                                        0)
                                                ),
                                                0
                                            ),
                                            "Não encontrado"),
                                        IFERROR(
                                            INDEX(I:I,
                                                MATCH(
                                                    A1279&amp;B1279,AG:AG,
                                                    0)
                                            ),
                                            "Não encontrado")
                                    )</f>
        <v>0</v>
      </c>
      <c r="I1279" s="72">
        <f t="shared" ref="I1279:I1286" si="734">H1279*G1279/1</f>
        <v>0</v>
      </c>
      <c r="J1279" s="72">
        <f t="shared" ref="J1279:K1286" si="735">T1279 + N1279 + L1279 + X1279 + R1279 + P1279 + V1279</f>
        <v>0.60107139999999992</v>
      </c>
      <c r="K1279" s="72">
        <f t="shared" si="735"/>
        <v>0.60107139999999992</v>
      </c>
      <c r="L1279" s="72">
        <f>IF(
                        C1279="INSUMO",
                                        IFERROR(
                                            IF(
                                                INDEX(
                                                    Insumos!C:C,
                                                    MATCH(
                                                        A1279&amp;B1279,
                                                        Insumos!I:I,
                                                        0)
                                                )="Mao_obra",
                                                INDEX(
                                                    Insumos!F:F,
                                                    MATCH(
                                                        A1279&amp;B1279,
                                                        Insumos!I:I,
                                                        0)
                                                ),
                                                0
                                            ),
                                            "Não encontrado"),
                                        IFERROR(
                                            INDEX(M:M,
                                                MATCH(
                                                    A1279&amp;B1279,AG:AG,
                                                    0)
                                            ),
                                            "Não encontrado")
                                    )</f>
        <v>0.60107139999999992</v>
      </c>
      <c r="M1279" s="72">
        <f t="shared" ref="M1279:M1286" si="736">L1279*G1279/1</f>
        <v>0.60107139999999992</v>
      </c>
      <c r="N1279" s="72">
        <f>IF(
                        C1279="INSUMO",
                                        IFERROR(
                                            IF(
                                                INDEX(
                                                    Insumos!C:C,
                                                    MATCH(
                                                        A1279&amp;B1279,
                                                        Insumos!I:I,
                                                        0)
                                                )="Equipamento",
                                                INDEX(
                                                    Insumos!F:F,
                                                    MATCH(
                                                        A1279&amp;B1279,
                                                        Insumos!I:I,
                                                        0)
                                                ),
                                                0
                                            ),
                                            "Não encontrado"),
                                        IFERROR(
                                            INDEX(O:O,
                                                MATCH(
                                                    A1279&amp;B1279,AG:AG,
                                                    0)
                                            ),
                                            "Não encontrado")
                                    )</f>
        <v>0</v>
      </c>
      <c r="O1279" s="72">
        <f t="shared" ref="O1279:O1286" si="737">N1279*G1279/1</f>
        <v>0</v>
      </c>
      <c r="P1279" s="72">
        <f>IF(
                        C1279="INSUMO",
                                        IFERROR(
                                            IF(
                                                INDEX(
                                                    Insumos!C:C,
                                                    MATCH(
                                                        A1279&amp;B1279,
                                                        Insumos!I:I,
                                                        0)
                                                )="Transporte",
                                                INDEX(
                                                    Insumos!F:F,
                                                    MATCH(
                                                        A1279&amp;B1279,
                                                        Insumos!I:I,
                                                        0)
                                                ),
                                                0
                                            ),
                                            "Não encontrado"),
                                        IFERROR(
                                            INDEX(Q:Q,
                                                MATCH(
                                                    A1279&amp;B1279,AG:AG,
                                                    0)
                                            ),
                                            "Não encontrado")
                                    )</f>
        <v>0</v>
      </c>
      <c r="Q1279" s="72">
        <f t="shared" ref="Q1279:Q1286" si="738">P1279*G1279/1</f>
        <v>0</v>
      </c>
      <c r="R1279" s="72">
        <f>IF(
                        C1279="INSUMO",
                                        IFERROR(
                                            IF(
                                                INDEX(
                                                    Insumos!C:C,
                                                    MATCH(
                                                        A1279&amp;B1279,
                                                        Insumos!I:I,
                                                        0)
                                                )="Terceirizados",
                                                INDEX(
                                                    Insumos!F:F,
                                                    MATCH(
                                                        A1279&amp;B1279,
                                                        Insumos!I:I,
                                                        0)
                                                ),
                                                0
                                            ),
                                            "Não encontrado"),
                                        IFERROR(
                                            INDEX(S:S,
                                                MATCH(
                                                    A1279&amp;B1279,AG:AG,
                                                    0)
                                            ),
                                            "Não encontrado")
                                    )</f>
        <v>0</v>
      </c>
      <c r="S1279" s="72">
        <f t="shared" ref="S1279:S1286" si="739">R1279*G1279/1</f>
        <v>0</v>
      </c>
      <c r="T1279" s="72">
        <f>IF(
                        C1279="INSUMO",
                                        IFERROR(
                                            IF(
                                                INDEX(
                                                    Insumos!C:C,
                                                    MATCH(
                                                        A1279&amp;B1279,
                                                        Insumos!I:I,
                                                        0)
                                                )="Comissionamento",
                                                INDEX(
                                                    Insumos!F:F,
                                                    MATCH(
                                                        A1279&amp;B1279,
                                                        Insumos!I:I,
                                                        0)
                                                ),
                                                0
                                            ),
                                            "Não encontrado"),
                                        IFERROR(
                                            INDEX(U:U,
                                                MATCH(
                                                    A1279&amp;B1279,AG:AG,
                                                    0)
                                            ),
                                            "Não encontrado")
                                    )</f>
        <v>0</v>
      </c>
      <c r="U1279" s="72">
        <f t="shared" ref="U1279:U1286" si="740">T1279*G1279/1</f>
        <v>0</v>
      </c>
      <c r="V1279" s="72">
        <f>IF(
                        C1279="INSUMO",
                                        IFERROR(
                                            IF(
                                                INDEX(
                                                    Insumos!C:C,
                                                    MATCH(
                                                        A1279&amp;B1279,
                                                        Insumos!I:I,
                                                        0)
                                                )="Verba",
                                                INDEX(
                                                    Insumos!F:F,
                                                    MATCH(
                                                        A1279&amp;B1279,
                                                        Insumos!I:I,
                                                        0)
                                                ),
                                                0
                                            ),
                                            "Não encontrado"),
                                        IFERROR(
                                            INDEX(W:W,
                                                MATCH(
                                                    A1279&amp;B1279,AG:AG,
                                                    0)
                                            ),
                                            "Não encontrado")
                                    )</f>
        <v>0</v>
      </c>
      <c r="W1279" s="72">
        <f t="shared" ref="W1279:W1286" si="741">V1279*G1279/1</f>
        <v>0</v>
      </c>
      <c r="X1279" s="72">
        <f>IF(
                        C1279="INSUMO",
                                        IFERROR(
                                            IF(
                                                INDEX(
                                                    Insumos!C:C,
                                                    MATCH(
                                                        A1279&amp;B1279,
                                                        Insumos!I:I,
                                                        0)
                                                )="Outro",
                                                INDEX(
                                                    Insumos!F:F,
                                                    MATCH(
                                                        A1279&amp;B1279,
                                                        Insumos!I:I,
                                                        0)
                                                ),
                                                0
                                            ),
                                            "Não encontrado"),
                                        IFERROR(
                                            INDEX(Y:Y,
                                                MATCH(
                                                    A1279&amp;B1279,AG:AG,
                                                    0)
                                            ),
                                            "Não encontrado")
                                    )</f>
        <v>0</v>
      </c>
      <c r="Y1279" s="72">
        <f t="shared" ref="Y1279:Y1286" si="742">X1279*G1279/1</f>
        <v>0</v>
      </c>
      <c r="Z1279" s="72">
        <f>IF(
                            C1279="INSUMO",
                            IFERROR(
                                INDEX(
                                    Insumos!F:F,
                                    MATCH(
                                        A1279&amp;B1279,
                                        Insumos!I:I,
                                        0)
                                ),
                                "Não encontrado"),
                            IFERROR(
                                INDEX(AA:AA,
                                    MATCH(
                                        A1279&amp;B1279,AG:AG,
                                        0)
                                ),
                                "Não encontrado")
                        )</f>
        <v>0.60107139999999992</v>
      </c>
      <c r="AA1279" s="72">
        <f t="shared" ref="AA1279:AA1286" si="743">G1279*Z1279</f>
        <v>0.60107139999999992</v>
      </c>
      <c r="AB1279" s="73"/>
      <c r="AC1279" s="73"/>
      <c r="AD1279" s="70" t="s">
        <v>39</v>
      </c>
      <c r="AE1279" s="74"/>
      <c r="AF1279" s="74"/>
    </row>
    <row r="1280" spans="1:33" x14ac:dyDescent="0.25">
      <c r="A1280" s="138" t="s">
        <v>1090</v>
      </c>
      <c r="B1280" s="60" t="s">
        <v>38</v>
      </c>
      <c r="C1280" s="61" t="s">
        <v>45</v>
      </c>
      <c r="D1280" s="62" t="s">
        <v>40</v>
      </c>
      <c r="E1280" s="62" t="s">
        <v>1091</v>
      </c>
      <c r="F1280" s="63" t="s">
        <v>90</v>
      </c>
      <c r="G1280" s="63">
        <v>1</v>
      </c>
      <c r="H1280" s="64">
        <f>IF(
                        C1280="INSUMO",
                                        IFERROR(
                                            IF(
                                                INDEX(
                                                    Insumos!C:C,
                                                    MATCH(
                                                        A1280&amp;B1280,
                                                        Insumos!I:I,
                                                        0)
                                                )="Material",
                                                INDEX(
                                                    Insumos!F:F,
                                                    MATCH(
                                                        A1280&amp;B1280,
                                                        Insumos!I:I,
                                                        0)
                                                ),
                                                0
                                            ),
                                            "Não encontrado"),
                                        IFERROR(
                                            INDEX(I:I,
                                                MATCH(
                                                    A1280&amp;B1280,AG:AG,
                                                    0)
                                            ),
                                            "Não encontrado")
                                    )</f>
        <v>0</v>
      </c>
      <c r="I1280" s="64">
        <f t="shared" si="734"/>
        <v>0</v>
      </c>
      <c r="J1280" s="64">
        <f t="shared" si="735"/>
        <v>1.3</v>
      </c>
      <c r="K1280" s="64">
        <f t="shared" si="735"/>
        <v>1.3</v>
      </c>
      <c r="L1280" s="64">
        <f>IF(
                        C1280="INSUMO",
                                        IFERROR(
                                            IF(
                                                INDEX(
                                                    Insumos!C:C,
                                                    MATCH(
                                                        A1280&amp;B1280,
                                                        Insumos!I:I,
                                                        0)
                                                )="Mao_obra",
                                                INDEX(
                                                    Insumos!F:F,
                                                    MATCH(
                                                        A1280&amp;B1280,
                                                        Insumos!I:I,
                                                        0)
                                                ),
                                                0
                                            ),
                                            "Não encontrado"),
                                        IFERROR(
                                            INDEX(M:M,
                                                MATCH(
                                                    A1280&amp;B1280,AG:AG,
                                                    0)
                                            ),
                                            "Não encontrado")
                                    )</f>
        <v>0</v>
      </c>
      <c r="M1280" s="64">
        <f t="shared" si="736"/>
        <v>0</v>
      </c>
      <c r="N1280" s="64">
        <f>IF(
                        C1280="INSUMO",
                                        IFERROR(
                                            IF(
                                                INDEX(
                                                    Insumos!C:C,
                                                    MATCH(
                                                        A1280&amp;B1280,
                                                        Insumos!I:I,
                                                        0)
                                                )="Equipamento",
                                                INDEX(
                                                    Insumos!F:F,
                                                    MATCH(
                                                        A1280&amp;B1280,
                                                        Insumos!I:I,
                                                        0)
                                                ),
                                                0
                                            ),
                                            "Não encontrado"),
                                        IFERROR(
                                            INDEX(O:O,
                                                MATCH(
                                                    A1280&amp;B1280,AG:AG,
                                                    0)
                                            ),
                                            "Não encontrado")
                                    )</f>
        <v>0</v>
      </c>
      <c r="O1280" s="64">
        <f t="shared" si="737"/>
        <v>0</v>
      </c>
      <c r="P1280" s="64">
        <f>IF(
                        C1280="INSUMO",
                                        IFERROR(
                                            IF(
                                                INDEX(
                                                    Insumos!C:C,
                                                    MATCH(
                                                        A1280&amp;B1280,
                                                        Insumos!I:I,
                                                        0)
                                                )="Transporte",
                                                INDEX(
                                                    Insumos!F:F,
                                                    MATCH(
                                                        A1280&amp;B1280,
                                                        Insumos!I:I,
                                                        0)
                                                ),
                                                0
                                            ),
                                            "Não encontrado"),
                                        IFERROR(
                                            INDEX(Q:Q,
                                                MATCH(
                                                    A1280&amp;B1280,AG:AG,
                                                    0)
                                            ),
                                            "Não encontrado")
                                    )</f>
        <v>0</v>
      </c>
      <c r="Q1280" s="64">
        <f t="shared" si="738"/>
        <v>0</v>
      </c>
      <c r="R1280" s="64">
        <f>IF(
                        C1280="INSUMO",
                                        IFERROR(
                                            IF(
                                                INDEX(
                                                    Insumos!C:C,
                                                    MATCH(
                                                        A1280&amp;B1280,
                                                        Insumos!I:I,
                                                        0)
                                                )="Terceirizados",
                                                INDEX(
                                                    Insumos!F:F,
                                                    MATCH(
                                                        A1280&amp;B1280,
                                                        Insumos!I:I,
                                                        0)
                                                ),
                                                0
                                            ),
                                            "Não encontrado"),
                                        IFERROR(
                                            INDEX(S:S,
                                                MATCH(
                                                    A1280&amp;B1280,AG:AG,
                                                    0)
                                            ),
                                            "Não encontrado")
                                    )</f>
        <v>0</v>
      </c>
      <c r="S1280" s="64">
        <f t="shared" si="739"/>
        <v>0</v>
      </c>
      <c r="T1280" s="64">
        <f>IF(
                        C1280="INSUMO",
                                        IFERROR(
                                            IF(
                                                INDEX(
                                                    Insumos!C:C,
                                                    MATCH(
                                                        A1280&amp;B1280,
                                                        Insumos!I:I,
                                                        0)
                                                )="Comissionamento",
                                                INDEX(
                                                    Insumos!F:F,
                                                    MATCH(
                                                        A1280&amp;B1280,
                                                        Insumos!I:I,
                                                        0)
                                                ),
                                                0
                                            ),
                                            "Não encontrado"),
                                        IFERROR(
                                            INDEX(U:U,
                                                MATCH(
                                                    A1280&amp;B1280,AG:AG,
                                                    0)
                                            ),
                                            "Não encontrado")
                                    )</f>
        <v>0</v>
      </c>
      <c r="U1280" s="64">
        <f t="shared" si="740"/>
        <v>0</v>
      </c>
      <c r="V1280" s="64">
        <f>IF(
                        C1280="INSUMO",
                                        IFERROR(
                                            IF(
                                                INDEX(
                                                    Insumos!C:C,
                                                    MATCH(
                                                        A1280&amp;B1280,
                                                        Insumos!I:I,
                                                        0)
                                                )="Verba",
                                                INDEX(
                                                    Insumos!F:F,
                                                    MATCH(
                                                        A1280&amp;B1280,
                                                        Insumos!I:I,
                                                        0)
                                                ),
                                                0
                                            ),
                                            "Não encontrado"),
                                        IFERROR(
                                            INDEX(W:W,
                                                MATCH(
                                                    A1280&amp;B1280,AG:AG,
                                                    0)
                                            ),
                                            "Não encontrado")
                                    )</f>
        <v>0</v>
      </c>
      <c r="W1280" s="64">
        <f t="shared" si="741"/>
        <v>0</v>
      </c>
      <c r="X1280" s="64">
        <f>IF(
                        C1280="INSUMO",
                                        IFERROR(
                                            IF(
                                                INDEX(
                                                    Insumos!C:C,
                                                    MATCH(
                                                        A1280&amp;B1280,
                                                        Insumos!I:I,
                                                        0)
                                                )="Outro",
                                                INDEX(
                                                    Insumos!F:F,
                                                    MATCH(
                                                        A1280&amp;B1280,
                                                        Insumos!I:I,
                                                        0)
                                                ),
                                                0
                                            ),
                                            "Não encontrado"),
                                        IFERROR(
                                            INDEX(Y:Y,
                                                MATCH(
                                                    A1280&amp;B1280,AG:AG,
                                                    0)
                                            ),
                                            "Não encontrado")
                                    )</f>
        <v>1.3</v>
      </c>
      <c r="Y1280" s="64">
        <f t="shared" si="742"/>
        <v>1.3</v>
      </c>
      <c r="Z1280" s="64">
        <f>IF(
                            C1280="INSUMO",
                            IFERROR(
                                INDEX(
                                    Insumos!F:F,
                                    MATCH(
                                        A1280&amp;B1280,
                                        Insumos!I:I,
                                        0)
                                ),
                                "Não encontrado"),
                            IFERROR(
                                INDEX(AA:AA,
                                    MATCH(
                                        A1280&amp;B1280,AG:AG,
                                        0)
                                ),
                                "Não encontrado")
                        )</f>
        <v>1.3</v>
      </c>
      <c r="AA1280" s="64">
        <f t="shared" si="743"/>
        <v>1.3</v>
      </c>
      <c r="AB1280" s="65"/>
      <c r="AC1280" s="65"/>
      <c r="AD1280" s="62" t="s">
        <v>39</v>
      </c>
      <c r="AE1280" s="66"/>
      <c r="AF1280" s="66"/>
    </row>
    <row r="1281" spans="1:33" x14ac:dyDescent="0.25">
      <c r="A1281" s="137" t="s">
        <v>1092</v>
      </c>
      <c r="B1281" s="68" t="s">
        <v>38</v>
      </c>
      <c r="C1281" s="69" t="s">
        <v>45</v>
      </c>
      <c r="D1281" s="70" t="s">
        <v>40</v>
      </c>
      <c r="E1281" s="70" t="s">
        <v>1093</v>
      </c>
      <c r="F1281" s="71" t="s">
        <v>90</v>
      </c>
      <c r="G1281" s="71">
        <v>1</v>
      </c>
      <c r="H1281" s="72">
        <f>IF(
                        C1281="INSUMO",
                                        IFERROR(
                                            IF(
                                                INDEX(
                                                    Insumos!C:C,
                                                    MATCH(
                                                        A1281&amp;B1281,
                                                        Insumos!I:I,
                                                        0)
                                                )="Material",
                                                INDEX(
                                                    Insumos!F:F,
                                                    MATCH(
                                                        A1281&amp;B1281,
                                                        Insumos!I:I,
                                                        0)
                                                ),
                                                0
                                            ),
                                            "Não encontrado"),
                                        IFERROR(
                                            INDEX(I:I,
                                                MATCH(
                                                    A1281&amp;B1281,AG:AG,
                                                    0)
                                            ),
                                            "Não encontrado")
                                    )</f>
        <v>0</v>
      </c>
      <c r="I1281" s="72">
        <f t="shared" si="734"/>
        <v>0</v>
      </c>
      <c r="J1281" s="72">
        <f t="shared" si="735"/>
        <v>0.44</v>
      </c>
      <c r="K1281" s="72">
        <f t="shared" si="735"/>
        <v>0.44</v>
      </c>
      <c r="L1281" s="72">
        <f>IF(
                        C1281="INSUMO",
                                        IFERROR(
                                            IF(
                                                INDEX(
                                                    Insumos!C:C,
                                                    MATCH(
                                                        A1281&amp;B1281,
                                                        Insumos!I:I,
                                                        0)
                                                )="Mao_obra",
                                                INDEX(
                                                    Insumos!F:F,
                                                    MATCH(
                                                        A1281&amp;B1281,
                                                        Insumos!I:I,
                                                        0)
                                                ),
                                                0
                                            ),
                                            "Não encontrado"),
                                        IFERROR(
                                            INDEX(M:M,
                                                MATCH(
                                                    A1281&amp;B1281,AG:AG,
                                                    0)
                                            ),
                                            "Não encontrado")
                                    )</f>
        <v>0</v>
      </c>
      <c r="M1281" s="72">
        <f t="shared" si="736"/>
        <v>0</v>
      </c>
      <c r="N1281" s="72">
        <f>IF(
                        C1281="INSUMO",
                                        IFERROR(
                                            IF(
                                                INDEX(
                                                    Insumos!C:C,
                                                    MATCH(
                                                        A1281&amp;B1281,
                                                        Insumos!I:I,
                                                        0)
                                                )="Equipamento",
                                                INDEX(
                                                    Insumos!F:F,
                                                    MATCH(
                                                        A1281&amp;B1281,
                                                        Insumos!I:I,
                                                        0)
                                                ),
                                                0
                                            ),
                                            "Não encontrado"),
                                        IFERROR(
                                            INDEX(O:O,
                                                MATCH(
                                                    A1281&amp;B1281,AG:AG,
                                                    0)
                                            ),
                                            "Não encontrado")
                                    )</f>
        <v>0</v>
      </c>
      <c r="O1281" s="72">
        <f t="shared" si="737"/>
        <v>0</v>
      </c>
      <c r="P1281" s="72">
        <f>IF(
                        C1281="INSUMO",
                                        IFERROR(
                                            IF(
                                                INDEX(
                                                    Insumos!C:C,
                                                    MATCH(
                                                        A1281&amp;B1281,
                                                        Insumos!I:I,
                                                        0)
                                                )="Transporte",
                                                INDEX(
                                                    Insumos!F:F,
                                                    MATCH(
                                                        A1281&amp;B1281,
                                                        Insumos!I:I,
                                                        0)
                                                ),
                                                0
                                            ),
                                            "Não encontrado"),
                                        IFERROR(
                                            INDEX(Q:Q,
                                                MATCH(
                                                    A1281&amp;B1281,AG:AG,
                                                    0)
                                            ),
                                            "Não encontrado")
                                    )</f>
        <v>0</v>
      </c>
      <c r="Q1281" s="72">
        <f t="shared" si="738"/>
        <v>0</v>
      </c>
      <c r="R1281" s="72">
        <f>IF(
                        C1281="INSUMO",
                                        IFERROR(
                                            IF(
                                                INDEX(
                                                    Insumos!C:C,
                                                    MATCH(
                                                        A1281&amp;B1281,
                                                        Insumos!I:I,
                                                        0)
                                                )="Terceirizados",
                                                INDEX(
                                                    Insumos!F:F,
                                                    MATCH(
                                                        A1281&amp;B1281,
                                                        Insumos!I:I,
                                                        0)
                                                ),
                                                0
                                            ),
                                            "Não encontrado"),
                                        IFERROR(
                                            INDEX(S:S,
                                                MATCH(
                                                    A1281&amp;B1281,AG:AG,
                                                    0)
                                            ),
                                            "Não encontrado")
                                    )</f>
        <v>0</v>
      </c>
      <c r="S1281" s="72">
        <f t="shared" si="739"/>
        <v>0</v>
      </c>
      <c r="T1281" s="72">
        <f>IF(
                        C1281="INSUMO",
                                        IFERROR(
                                            IF(
                                                INDEX(
                                                    Insumos!C:C,
                                                    MATCH(
                                                        A1281&amp;B1281,
                                                        Insumos!I:I,
                                                        0)
                                                )="Comissionamento",
                                                INDEX(
                                                    Insumos!F:F,
                                                    MATCH(
                                                        A1281&amp;B1281,
                                                        Insumos!I:I,
                                                        0)
                                                ),
                                                0
                                            ),
                                            "Não encontrado"),
                                        IFERROR(
                                            INDEX(U:U,
                                                MATCH(
                                                    A1281&amp;B1281,AG:AG,
                                                    0)
                                            ),
                                            "Não encontrado")
                                    )</f>
        <v>0</v>
      </c>
      <c r="U1281" s="72">
        <f t="shared" si="740"/>
        <v>0</v>
      </c>
      <c r="V1281" s="72">
        <f>IF(
                        C1281="INSUMO",
                                        IFERROR(
                                            IF(
                                                INDEX(
                                                    Insumos!C:C,
                                                    MATCH(
                                                        A1281&amp;B1281,
                                                        Insumos!I:I,
                                                        0)
                                                )="Verba",
                                                INDEX(
                                                    Insumos!F:F,
                                                    MATCH(
                                                        A1281&amp;B1281,
                                                        Insumos!I:I,
                                                        0)
                                                ),
                                                0
                                            ),
                                            "Não encontrado"),
                                        IFERROR(
                                            INDEX(W:W,
                                                MATCH(
                                                    A1281&amp;B1281,AG:AG,
                                                    0)
                                            ),
                                            "Não encontrado")
                                    )</f>
        <v>0</v>
      </c>
      <c r="W1281" s="72">
        <f t="shared" si="741"/>
        <v>0</v>
      </c>
      <c r="X1281" s="72">
        <f>IF(
                        C1281="INSUMO",
                                        IFERROR(
                                            IF(
                                                INDEX(
                                                    Insumos!C:C,
                                                    MATCH(
                                                        A1281&amp;B1281,
                                                        Insumos!I:I,
                                                        0)
                                                )="Outro",
                                                INDEX(
                                                    Insumos!F:F,
                                                    MATCH(
                                                        A1281&amp;B1281,
                                                        Insumos!I:I,
                                                        0)
                                                ),
                                                0
                                            ),
                                            "Não encontrado"),
                                        IFERROR(
                                            INDEX(Y:Y,
                                                MATCH(
                                                    A1281&amp;B1281,AG:AG,
                                                    0)
                                            ),
                                            "Não encontrado")
                                    )</f>
        <v>0.44</v>
      </c>
      <c r="Y1281" s="72">
        <f t="shared" si="742"/>
        <v>0.44</v>
      </c>
      <c r="Z1281" s="72">
        <f>IF(
                            C1281="INSUMO",
                            IFERROR(
                                INDEX(
                                    Insumos!F:F,
                                    MATCH(
                                        A1281&amp;B1281,
                                        Insumos!I:I,
                                        0)
                                ),
                                "Não encontrado"),
                            IFERROR(
                                INDEX(AA:AA,
                                    MATCH(
                                        A1281&amp;B1281,AG:AG,
                                        0)
                                ),
                                "Não encontrado")
                        )</f>
        <v>0.44</v>
      </c>
      <c r="AA1281" s="72">
        <f t="shared" si="743"/>
        <v>0.44</v>
      </c>
      <c r="AB1281" s="73"/>
      <c r="AC1281" s="73"/>
      <c r="AD1281" s="70" t="s">
        <v>39</v>
      </c>
      <c r="AE1281" s="74"/>
      <c r="AF1281" s="74"/>
    </row>
    <row r="1282" spans="1:33" x14ac:dyDescent="0.25">
      <c r="A1282" s="138" t="s">
        <v>801</v>
      </c>
      <c r="B1282" s="60" t="s">
        <v>38</v>
      </c>
      <c r="C1282" s="61" t="s">
        <v>45</v>
      </c>
      <c r="D1282" s="62" t="s">
        <v>40</v>
      </c>
      <c r="E1282" s="62" t="s">
        <v>802</v>
      </c>
      <c r="F1282" s="63" t="s">
        <v>90</v>
      </c>
      <c r="G1282" s="63">
        <v>1</v>
      </c>
      <c r="H1282" s="64">
        <f>IF(
                        C1282="INSUMO",
                                        IFERROR(
                                            IF(
                                                INDEX(
                                                    Insumos!C:C,
                                                    MATCH(
                                                        A1282&amp;B1282,
                                                        Insumos!I:I,
                                                        0)
                                                )="Material",
                                                INDEX(
                                                    Insumos!F:F,
                                                    MATCH(
                                                        A1282&amp;B1282,
                                                        Insumos!I:I,
                                                        0)
                                                ),
                                                0
                                            ),
                                            "Não encontrado"),
                                        IFERROR(
                                            INDEX(I:I,
                                                MATCH(
                                                    A1282&amp;B1282,AG:AG,
                                                    0)
                                            ),
                                            "Não encontrado")
                                    )</f>
        <v>0</v>
      </c>
      <c r="I1282" s="64">
        <f t="shared" si="734"/>
        <v>0</v>
      </c>
      <c r="J1282" s="64">
        <f t="shared" si="735"/>
        <v>0.11</v>
      </c>
      <c r="K1282" s="64">
        <f t="shared" si="735"/>
        <v>0.11</v>
      </c>
      <c r="L1282" s="64">
        <f>IF(
                        C1282="INSUMO",
                                        IFERROR(
                                            IF(
                                                INDEX(
                                                    Insumos!C:C,
                                                    MATCH(
                                                        A1282&amp;B1282,
                                                        Insumos!I:I,
                                                        0)
                                                )="Mao_obra",
                                                INDEX(
                                                    Insumos!F:F,
                                                    MATCH(
                                                        A1282&amp;B1282,
                                                        Insumos!I:I,
                                                        0)
                                                ),
                                                0
                                            ),
                                            "Não encontrado"),
                                        IFERROR(
                                            INDEX(M:M,
                                                MATCH(
                                                    A1282&amp;B1282,AG:AG,
                                                    0)
                                            ),
                                            "Não encontrado")
                                    )</f>
        <v>0</v>
      </c>
      <c r="M1282" s="64">
        <f t="shared" si="736"/>
        <v>0</v>
      </c>
      <c r="N1282" s="64">
        <f>IF(
                        C1282="INSUMO",
                                        IFERROR(
                                            IF(
                                                INDEX(
                                                    Insumos!C:C,
                                                    MATCH(
                                                        A1282&amp;B1282,
                                                        Insumos!I:I,
                                                        0)
                                                )="Equipamento",
                                                INDEX(
                                                    Insumos!F:F,
                                                    MATCH(
                                                        A1282&amp;B1282,
                                                        Insumos!I:I,
                                                        0)
                                                ),
                                                0
                                            ),
                                            "Não encontrado"),
                                        IFERROR(
                                            INDEX(O:O,
                                                MATCH(
                                                    A1282&amp;B1282,AG:AG,
                                                    0)
                                            ),
                                            "Não encontrado")
                                    )</f>
        <v>0</v>
      </c>
      <c r="O1282" s="64">
        <f t="shared" si="737"/>
        <v>0</v>
      </c>
      <c r="P1282" s="64">
        <f>IF(
                        C1282="INSUMO",
                                        IFERROR(
                                            IF(
                                                INDEX(
                                                    Insumos!C:C,
                                                    MATCH(
                                                        A1282&amp;B1282,
                                                        Insumos!I:I,
                                                        0)
                                                )="Transporte",
                                                INDEX(
                                                    Insumos!F:F,
                                                    MATCH(
                                                        A1282&amp;B1282,
                                                        Insumos!I:I,
                                                        0)
                                                ),
                                                0
                                            ),
                                            "Não encontrado"),
                                        IFERROR(
                                            INDEX(Q:Q,
                                                MATCH(
                                                    A1282&amp;B1282,AG:AG,
                                                    0)
                                            ),
                                            "Não encontrado")
                                    )</f>
        <v>0</v>
      </c>
      <c r="Q1282" s="64">
        <f t="shared" si="738"/>
        <v>0</v>
      </c>
      <c r="R1282" s="64">
        <f>IF(
                        C1282="INSUMO",
                                        IFERROR(
                                            IF(
                                                INDEX(
                                                    Insumos!C:C,
                                                    MATCH(
                                                        A1282&amp;B1282,
                                                        Insumos!I:I,
                                                        0)
                                                )="Terceirizados",
                                                INDEX(
                                                    Insumos!F:F,
                                                    MATCH(
                                                        A1282&amp;B1282,
                                                        Insumos!I:I,
                                                        0)
                                                ),
                                                0
                                            ),
                                            "Não encontrado"),
                                        IFERROR(
                                            INDEX(S:S,
                                                MATCH(
                                                    A1282&amp;B1282,AG:AG,
                                                    0)
                                            ),
                                            "Não encontrado")
                                    )</f>
        <v>0</v>
      </c>
      <c r="S1282" s="64">
        <f t="shared" si="739"/>
        <v>0</v>
      </c>
      <c r="T1282" s="64">
        <f>IF(
                        C1282="INSUMO",
                                        IFERROR(
                                            IF(
                                                INDEX(
                                                    Insumos!C:C,
                                                    MATCH(
                                                        A1282&amp;B1282,
                                                        Insumos!I:I,
                                                        0)
                                                )="Comissionamento",
                                                INDEX(
                                                    Insumos!F:F,
                                                    MATCH(
                                                        A1282&amp;B1282,
                                                        Insumos!I:I,
                                                        0)
                                                ),
                                                0
                                            ),
                                            "Não encontrado"),
                                        IFERROR(
                                            INDEX(U:U,
                                                MATCH(
                                                    A1282&amp;B1282,AG:AG,
                                                    0)
                                            ),
                                            "Não encontrado")
                                    )</f>
        <v>0</v>
      </c>
      <c r="U1282" s="64">
        <f t="shared" si="740"/>
        <v>0</v>
      </c>
      <c r="V1282" s="64">
        <f>IF(
                        C1282="INSUMO",
                                        IFERROR(
                                            IF(
                                                INDEX(
                                                    Insumos!C:C,
                                                    MATCH(
                                                        A1282&amp;B1282,
                                                        Insumos!I:I,
                                                        0)
                                                )="Verba",
                                                INDEX(
                                                    Insumos!F:F,
                                                    MATCH(
                                                        A1282&amp;B1282,
                                                        Insumos!I:I,
                                                        0)
                                                ),
                                                0
                                            ),
                                            "Não encontrado"),
                                        IFERROR(
                                            INDEX(W:W,
                                                MATCH(
                                                    A1282&amp;B1282,AG:AG,
                                                    0)
                                            ),
                                            "Não encontrado")
                                    )</f>
        <v>0</v>
      </c>
      <c r="W1282" s="64">
        <f t="shared" si="741"/>
        <v>0</v>
      </c>
      <c r="X1282" s="64">
        <f>IF(
                        C1282="INSUMO",
                                        IFERROR(
                                            IF(
                                                INDEX(
                                                    Insumos!C:C,
                                                    MATCH(
                                                        A1282&amp;B1282,
                                                        Insumos!I:I,
                                                        0)
                                                )="Outro",
                                                INDEX(
                                                    Insumos!F:F,
                                                    MATCH(
                                                        A1282&amp;B1282,
                                                        Insumos!I:I,
                                                        0)
                                                ),
                                                0
                                            ),
                                            "Não encontrado"),
                                        IFERROR(
                                            INDEX(Y:Y,
                                                MATCH(
                                                    A1282&amp;B1282,AG:AG,
                                                    0)
                                            ),
                                            "Não encontrado")
                                    )</f>
        <v>0.11</v>
      </c>
      <c r="Y1282" s="64">
        <f t="shared" si="742"/>
        <v>0.11</v>
      </c>
      <c r="Z1282" s="64">
        <f>IF(
                            C1282="INSUMO",
                            IFERROR(
                                INDEX(
                                    Insumos!F:F,
                                    MATCH(
                                        A1282&amp;B1282,
                                        Insumos!I:I,
                                        0)
                                ),
                                "Não encontrado"),
                            IFERROR(
                                INDEX(AA:AA,
                                    MATCH(
                                        A1282&amp;B1282,AG:AG,
                                        0)
                                ),
                                "Não encontrado")
                        )</f>
        <v>0.11</v>
      </c>
      <c r="AA1282" s="64">
        <f t="shared" si="743"/>
        <v>0.11</v>
      </c>
      <c r="AB1282" s="65"/>
      <c r="AC1282" s="65"/>
      <c r="AD1282" s="62" t="s">
        <v>39</v>
      </c>
      <c r="AE1282" s="66"/>
      <c r="AF1282" s="66"/>
    </row>
    <row r="1283" spans="1:33" x14ac:dyDescent="0.25">
      <c r="A1283" s="137" t="s">
        <v>803</v>
      </c>
      <c r="B1283" s="68" t="s">
        <v>38</v>
      </c>
      <c r="C1283" s="69" t="s">
        <v>45</v>
      </c>
      <c r="D1283" s="70" t="s">
        <v>40</v>
      </c>
      <c r="E1283" s="70" t="s">
        <v>804</v>
      </c>
      <c r="F1283" s="71" t="s">
        <v>90</v>
      </c>
      <c r="G1283" s="71">
        <v>1</v>
      </c>
      <c r="H1283" s="72">
        <f>IF(
                        C1283="INSUMO",
                                        IFERROR(
                                            IF(
                                                INDEX(
                                                    Insumos!C:C,
                                                    MATCH(
                                                        A1283&amp;B1283,
                                                        Insumos!I:I,
                                                        0)
                                                )="Material",
                                                INDEX(
                                                    Insumos!F:F,
                                                    MATCH(
                                                        A1283&amp;B1283,
                                                        Insumos!I:I,
                                                        0)
                                                ),
                                                0
                                            ),
                                            "Não encontrado"),
                                        IFERROR(
                                            INDEX(I:I,
                                                MATCH(
                                                    A1283&amp;B1283,AG:AG,
                                                    0)
                                            ),
                                            "Não encontrado")
                                    )</f>
        <v>0</v>
      </c>
      <c r="I1283" s="72">
        <f t="shared" si="734"/>
        <v>0</v>
      </c>
      <c r="J1283" s="72">
        <f t="shared" si="735"/>
        <v>1.65</v>
      </c>
      <c r="K1283" s="72">
        <f t="shared" si="735"/>
        <v>1.65</v>
      </c>
      <c r="L1283" s="72">
        <f>IF(
                        C1283="INSUMO",
                                        IFERROR(
                                            IF(
                                                INDEX(
                                                    Insumos!C:C,
                                                    MATCH(
                                                        A1283&amp;B1283,
                                                        Insumos!I:I,
                                                        0)
                                                )="Mao_obra",
                                                INDEX(
                                                    Insumos!F:F,
                                                    MATCH(
                                                        A1283&amp;B1283,
                                                        Insumos!I:I,
                                                        0)
                                                ),
                                                0
                                            ),
                                            "Não encontrado"),
                                        IFERROR(
                                            INDEX(M:M,
                                                MATCH(
                                                    A1283&amp;B1283,AG:AG,
                                                    0)
                                            ),
                                            "Não encontrado")
                                    )</f>
        <v>0</v>
      </c>
      <c r="M1283" s="72">
        <f t="shared" si="736"/>
        <v>0</v>
      </c>
      <c r="N1283" s="72">
        <f>IF(
                        C1283="INSUMO",
                                        IFERROR(
                                            IF(
                                                INDEX(
                                                    Insumos!C:C,
                                                    MATCH(
                                                        A1283&amp;B1283,
                                                        Insumos!I:I,
                                                        0)
                                                )="Equipamento",
                                                INDEX(
                                                    Insumos!F:F,
                                                    MATCH(
                                                        A1283&amp;B1283,
                                                        Insumos!I:I,
                                                        0)
                                                ),
                                                0
                                            ),
                                            "Não encontrado"),
                                        IFERROR(
                                            INDEX(O:O,
                                                MATCH(
                                                    A1283&amp;B1283,AG:AG,
                                                    0)
                                            ),
                                            "Não encontrado")
                                    )</f>
        <v>0</v>
      </c>
      <c r="O1283" s="72">
        <f t="shared" si="737"/>
        <v>0</v>
      </c>
      <c r="P1283" s="72">
        <f>IF(
                        C1283="INSUMO",
                                        IFERROR(
                                            IF(
                                                INDEX(
                                                    Insumos!C:C,
                                                    MATCH(
                                                        A1283&amp;B1283,
                                                        Insumos!I:I,
                                                        0)
                                                )="Transporte",
                                                INDEX(
                                                    Insumos!F:F,
                                                    MATCH(
                                                        A1283&amp;B1283,
                                                        Insumos!I:I,
                                                        0)
                                                ),
                                                0
                                            ),
                                            "Não encontrado"),
                                        IFERROR(
                                            INDEX(Q:Q,
                                                MATCH(
                                                    A1283&amp;B1283,AG:AG,
                                                    0)
                                            ),
                                            "Não encontrado")
                                    )</f>
        <v>0</v>
      </c>
      <c r="Q1283" s="72">
        <f t="shared" si="738"/>
        <v>0</v>
      </c>
      <c r="R1283" s="72">
        <f>IF(
                        C1283="INSUMO",
                                        IFERROR(
                                            IF(
                                                INDEX(
                                                    Insumos!C:C,
                                                    MATCH(
                                                        A1283&amp;B1283,
                                                        Insumos!I:I,
                                                        0)
                                                )="Terceirizados",
                                                INDEX(
                                                    Insumos!F:F,
                                                    MATCH(
                                                        A1283&amp;B1283,
                                                        Insumos!I:I,
                                                        0)
                                                ),
                                                0
                                            ),
                                            "Não encontrado"),
                                        IFERROR(
                                            INDEX(S:S,
                                                MATCH(
                                                    A1283&amp;B1283,AG:AG,
                                                    0)
                                            ),
                                            "Não encontrado")
                                    )</f>
        <v>0</v>
      </c>
      <c r="S1283" s="72">
        <f t="shared" si="739"/>
        <v>0</v>
      </c>
      <c r="T1283" s="72">
        <f>IF(
                        C1283="INSUMO",
                                        IFERROR(
                                            IF(
                                                INDEX(
                                                    Insumos!C:C,
                                                    MATCH(
                                                        A1283&amp;B1283,
                                                        Insumos!I:I,
                                                        0)
                                                )="Comissionamento",
                                                INDEX(
                                                    Insumos!F:F,
                                                    MATCH(
                                                        A1283&amp;B1283,
                                                        Insumos!I:I,
                                                        0)
                                                ),
                                                0
                                            ),
                                            "Não encontrado"),
                                        IFERROR(
                                            INDEX(U:U,
                                                MATCH(
                                                    A1283&amp;B1283,AG:AG,
                                                    0)
                                            ),
                                            "Não encontrado")
                                    )</f>
        <v>0</v>
      </c>
      <c r="U1283" s="72">
        <f t="shared" si="740"/>
        <v>0</v>
      </c>
      <c r="V1283" s="72">
        <f>IF(
                        C1283="INSUMO",
                                        IFERROR(
                                            IF(
                                                INDEX(
                                                    Insumos!C:C,
                                                    MATCH(
                                                        A1283&amp;B1283,
                                                        Insumos!I:I,
                                                        0)
                                                )="Verba",
                                                INDEX(
                                                    Insumos!F:F,
                                                    MATCH(
                                                        A1283&amp;B1283,
                                                        Insumos!I:I,
                                                        0)
                                                ),
                                                0
                                            ),
                                            "Não encontrado"),
                                        IFERROR(
                                            INDEX(W:W,
                                                MATCH(
                                                    A1283&amp;B1283,AG:AG,
                                                    0)
                                            ),
                                            "Não encontrado")
                                    )</f>
        <v>0</v>
      </c>
      <c r="W1283" s="72">
        <f t="shared" si="741"/>
        <v>0</v>
      </c>
      <c r="X1283" s="72">
        <f>IF(
                        C1283="INSUMO",
                                        IFERROR(
                                            IF(
                                                INDEX(
                                                    Insumos!C:C,
                                                    MATCH(
                                                        A1283&amp;B1283,
                                                        Insumos!I:I,
                                                        0)
                                                )="Outro",
                                                INDEX(
                                                    Insumos!F:F,
                                                    MATCH(
                                                        A1283&amp;B1283,
                                                        Insumos!I:I,
                                                        0)
                                                ),
                                                0
                                            ),
                                            "Não encontrado"),
                                        IFERROR(
                                            INDEX(Y:Y,
                                                MATCH(
                                                    A1283&amp;B1283,AG:AG,
                                                    0)
                                            ),
                                            "Não encontrado")
                                    )</f>
        <v>1.65</v>
      </c>
      <c r="Y1283" s="72">
        <f t="shared" si="742"/>
        <v>1.65</v>
      </c>
      <c r="Z1283" s="72">
        <f>IF(
                            C1283="INSUMO",
                            IFERROR(
                                INDEX(
                                    Insumos!F:F,
                                    MATCH(
                                        A1283&amp;B1283,
                                        Insumos!I:I,
                                        0)
                                ),
                                "Não encontrado"),
                            IFERROR(
                                INDEX(AA:AA,
                                    MATCH(
                                        A1283&amp;B1283,AG:AG,
                                        0)
                                ),
                                "Não encontrado")
                        )</f>
        <v>1.65</v>
      </c>
      <c r="AA1283" s="72">
        <f t="shared" si="743"/>
        <v>1.65</v>
      </c>
      <c r="AB1283" s="73"/>
      <c r="AC1283" s="73"/>
      <c r="AD1283" s="70" t="s">
        <v>39</v>
      </c>
      <c r="AE1283" s="74"/>
      <c r="AF1283" s="74"/>
    </row>
    <row r="1284" spans="1:33" x14ac:dyDescent="0.25">
      <c r="A1284" s="138" t="s">
        <v>805</v>
      </c>
      <c r="B1284" s="60" t="s">
        <v>38</v>
      </c>
      <c r="C1284" s="61" t="s">
        <v>45</v>
      </c>
      <c r="D1284" s="62" t="s">
        <v>40</v>
      </c>
      <c r="E1284" s="62" t="s">
        <v>806</v>
      </c>
      <c r="F1284" s="63" t="s">
        <v>90</v>
      </c>
      <c r="G1284" s="63">
        <v>1</v>
      </c>
      <c r="H1284" s="64">
        <f>IF(
                        C1284="INSUMO",
                                        IFERROR(
                                            IF(
                                                INDEX(
                                                    Insumos!C:C,
                                                    MATCH(
                                                        A1284&amp;B1284,
                                                        Insumos!I:I,
                                                        0)
                                                )="Material",
                                                INDEX(
                                                    Insumos!F:F,
                                                    MATCH(
                                                        A1284&amp;B1284,
                                                        Insumos!I:I,
                                                        0)
                                                ),
                                                0
                                            ),
                                            "Não encontrado"),
                                        IFERROR(
                                            INDEX(I:I,
                                                MATCH(
                                                    A1284&amp;B1284,AG:AG,
                                                    0)
                                            ),
                                            "Não encontrado")
                                    )</f>
        <v>0</v>
      </c>
      <c r="I1284" s="64">
        <f t="shared" si="734"/>
        <v>0</v>
      </c>
      <c r="J1284" s="64">
        <f t="shared" si="735"/>
        <v>0.98</v>
      </c>
      <c r="K1284" s="64">
        <f t="shared" si="735"/>
        <v>0.98</v>
      </c>
      <c r="L1284" s="64">
        <f>IF(
                        C1284="INSUMO",
                                        IFERROR(
                                            IF(
                                                INDEX(
                                                    Insumos!C:C,
                                                    MATCH(
                                                        A1284&amp;B1284,
                                                        Insumos!I:I,
                                                        0)
                                                )="Mao_obra",
                                                INDEX(
                                                    Insumos!F:F,
                                                    MATCH(
                                                        A1284&amp;B1284,
                                                        Insumos!I:I,
                                                        0)
                                                ),
                                                0
                                            ),
                                            "Não encontrado"),
                                        IFERROR(
                                            INDEX(M:M,
                                                MATCH(
                                                    A1284&amp;B1284,AG:AG,
                                                    0)
                                            ),
                                            "Não encontrado")
                                    )</f>
        <v>0</v>
      </c>
      <c r="M1284" s="64">
        <f t="shared" si="736"/>
        <v>0</v>
      </c>
      <c r="N1284" s="64">
        <f>IF(
                        C1284="INSUMO",
                                        IFERROR(
                                            IF(
                                                INDEX(
                                                    Insumos!C:C,
                                                    MATCH(
                                                        A1284&amp;B1284,
                                                        Insumos!I:I,
                                                        0)
                                                )="Equipamento",
                                                INDEX(
                                                    Insumos!F:F,
                                                    MATCH(
                                                        A1284&amp;B1284,
                                                        Insumos!I:I,
                                                        0)
                                                ),
                                                0
                                            ),
                                            "Não encontrado"),
                                        IFERROR(
                                            INDEX(O:O,
                                                MATCH(
                                                    A1284&amp;B1284,AG:AG,
                                                    0)
                                            ),
                                            "Não encontrado")
                                    )</f>
        <v>0</v>
      </c>
      <c r="O1284" s="64">
        <f t="shared" si="737"/>
        <v>0</v>
      </c>
      <c r="P1284" s="64">
        <f>IF(
                        C1284="INSUMO",
                                        IFERROR(
                                            IF(
                                                INDEX(
                                                    Insumos!C:C,
                                                    MATCH(
                                                        A1284&amp;B1284,
                                                        Insumos!I:I,
                                                        0)
                                                )="Transporte",
                                                INDEX(
                                                    Insumos!F:F,
                                                    MATCH(
                                                        A1284&amp;B1284,
                                                        Insumos!I:I,
                                                        0)
                                                ),
                                                0
                                            ),
                                            "Não encontrado"),
                                        IFERROR(
                                            INDEX(Q:Q,
                                                MATCH(
                                                    A1284&amp;B1284,AG:AG,
                                                    0)
                                            ),
                                            "Não encontrado")
                                    )</f>
        <v>0</v>
      </c>
      <c r="Q1284" s="64">
        <f t="shared" si="738"/>
        <v>0</v>
      </c>
      <c r="R1284" s="64">
        <f>IF(
                        C1284="INSUMO",
                                        IFERROR(
                                            IF(
                                                INDEX(
                                                    Insumos!C:C,
                                                    MATCH(
                                                        A1284&amp;B1284,
                                                        Insumos!I:I,
                                                        0)
                                                )="Terceirizados",
                                                INDEX(
                                                    Insumos!F:F,
                                                    MATCH(
                                                        A1284&amp;B1284,
                                                        Insumos!I:I,
                                                        0)
                                                ),
                                                0
                                            ),
                                            "Não encontrado"),
                                        IFERROR(
                                            INDEX(S:S,
                                                MATCH(
                                                    A1284&amp;B1284,AG:AG,
                                                    0)
                                            ),
                                            "Não encontrado")
                                    )</f>
        <v>0</v>
      </c>
      <c r="S1284" s="64">
        <f t="shared" si="739"/>
        <v>0</v>
      </c>
      <c r="T1284" s="64">
        <f>IF(
                        C1284="INSUMO",
                                        IFERROR(
                                            IF(
                                                INDEX(
                                                    Insumos!C:C,
                                                    MATCH(
                                                        A1284&amp;B1284,
                                                        Insumos!I:I,
                                                        0)
                                                )="Comissionamento",
                                                INDEX(
                                                    Insumos!F:F,
                                                    MATCH(
                                                        A1284&amp;B1284,
                                                        Insumos!I:I,
                                                        0)
                                                ),
                                                0
                                            ),
                                            "Não encontrado"),
                                        IFERROR(
                                            INDEX(U:U,
                                                MATCH(
                                                    A1284&amp;B1284,AG:AG,
                                                    0)
                                            ),
                                            "Não encontrado")
                                    )</f>
        <v>0</v>
      </c>
      <c r="U1284" s="64">
        <f t="shared" si="740"/>
        <v>0</v>
      </c>
      <c r="V1284" s="64">
        <f>IF(
                        C1284="INSUMO",
                                        IFERROR(
                                            IF(
                                                INDEX(
                                                    Insumos!C:C,
                                                    MATCH(
                                                        A1284&amp;B1284,
                                                        Insumos!I:I,
                                                        0)
                                                )="Verba",
                                                INDEX(
                                                    Insumos!F:F,
                                                    MATCH(
                                                        A1284&amp;B1284,
                                                        Insumos!I:I,
                                                        0)
                                                ),
                                                0
                                            ),
                                            "Não encontrado"),
                                        IFERROR(
                                            INDEX(W:W,
                                                MATCH(
                                                    A1284&amp;B1284,AG:AG,
                                                    0)
                                            ),
                                            "Não encontrado")
                                    )</f>
        <v>0</v>
      </c>
      <c r="W1284" s="64">
        <f t="shared" si="741"/>
        <v>0</v>
      </c>
      <c r="X1284" s="64">
        <f>IF(
                        C1284="INSUMO",
                                        IFERROR(
                                            IF(
                                                INDEX(
                                                    Insumos!C:C,
                                                    MATCH(
                                                        A1284&amp;B1284,
                                                        Insumos!I:I,
                                                        0)
                                                )="Outro",
                                                INDEX(
                                                    Insumos!F:F,
                                                    MATCH(
                                                        A1284&amp;B1284,
                                                        Insumos!I:I,
                                                        0)
                                                ),
                                                0
                                            ),
                                            "Não encontrado"),
                                        IFERROR(
                                            INDEX(Y:Y,
                                                MATCH(
                                                    A1284&amp;B1284,AG:AG,
                                                    0)
                                            ),
                                            "Não encontrado")
                                    )</f>
        <v>0.98</v>
      </c>
      <c r="Y1284" s="64">
        <f t="shared" si="742"/>
        <v>0.98</v>
      </c>
      <c r="Z1284" s="64">
        <f>IF(
                            C1284="INSUMO",
                            IFERROR(
                                INDEX(
                                    Insumos!F:F,
                                    MATCH(
                                        A1284&amp;B1284,
                                        Insumos!I:I,
                                        0)
                                ),
                                "Não encontrado"),
                            IFERROR(
                                INDEX(AA:AA,
                                    MATCH(
                                        A1284&amp;B1284,AG:AG,
                                        0)
                                ),
                                "Não encontrado")
                        )</f>
        <v>0.98</v>
      </c>
      <c r="AA1284" s="64">
        <f t="shared" si="743"/>
        <v>0.98</v>
      </c>
      <c r="AB1284" s="65"/>
      <c r="AC1284" s="65"/>
      <c r="AD1284" s="62" t="s">
        <v>39</v>
      </c>
      <c r="AE1284" s="66"/>
      <c r="AF1284" s="66"/>
    </row>
    <row r="1285" spans="1:33" x14ac:dyDescent="0.25">
      <c r="A1285" s="137" t="s">
        <v>807</v>
      </c>
      <c r="B1285" s="68" t="s">
        <v>38</v>
      </c>
      <c r="C1285" s="69" t="s">
        <v>45</v>
      </c>
      <c r="D1285" s="70" t="s">
        <v>40</v>
      </c>
      <c r="E1285" s="70" t="s">
        <v>808</v>
      </c>
      <c r="F1285" s="71" t="s">
        <v>90</v>
      </c>
      <c r="G1285" s="71">
        <v>1</v>
      </c>
      <c r="H1285" s="72">
        <f>IF(
                        C1285="INSUMO",
                                        IFERROR(
                                            IF(
                                                INDEX(
                                                    Insumos!C:C,
                                                    MATCH(
                                                        A1285&amp;B1285,
                                                        Insumos!I:I,
                                                        0)
                                                )="Material",
                                                INDEX(
                                                    Insumos!F:F,
                                                    MATCH(
                                                        A1285&amp;B1285,
                                                        Insumos!I:I,
                                                        0)
                                                ),
                                                0
                                            ),
                                            "Não encontrado"),
                                        IFERROR(
                                            INDEX(I:I,
                                                MATCH(
                                                    A1285&amp;B1285,AG:AG,
                                                    0)
                                            ),
                                            "Não encontrado")
                                    )</f>
        <v>0</v>
      </c>
      <c r="I1285" s="72">
        <f t="shared" si="734"/>
        <v>0</v>
      </c>
      <c r="J1285" s="72">
        <f t="shared" si="735"/>
        <v>0.01</v>
      </c>
      <c r="K1285" s="72">
        <f t="shared" si="735"/>
        <v>0.01</v>
      </c>
      <c r="L1285" s="72">
        <f>IF(
                        C1285="INSUMO",
                                        IFERROR(
                                            IF(
                                                INDEX(
                                                    Insumos!C:C,
                                                    MATCH(
                                                        A1285&amp;B1285,
                                                        Insumos!I:I,
                                                        0)
                                                )="Mao_obra",
                                                INDEX(
                                                    Insumos!F:F,
                                                    MATCH(
                                                        A1285&amp;B1285,
                                                        Insumos!I:I,
                                                        0)
                                                ),
                                                0
                                            ),
                                            "Não encontrado"),
                                        IFERROR(
                                            INDEX(M:M,
                                                MATCH(
                                                    A1285&amp;B1285,AG:AG,
                                                    0)
                                            ),
                                            "Não encontrado")
                                    )</f>
        <v>0</v>
      </c>
      <c r="M1285" s="72">
        <f t="shared" si="736"/>
        <v>0</v>
      </c>
      <c r="N1285" s="72">
        <f>IF(
                        C1285="INSUMO",
                                        IFERROR(
                                            IF(
                                                INDEX(
                                                    Insumos!C:C,
                                                    MATCH(
                                                        A1285&amp;B1285,
                                                        Insumos!I:I,
                                                        0)
                                                )="Equipamento",
                                                INDEX(
                                                    Insumos!F:F,
                                                    MATCH(
                                                        A1285&amp;B1285,
                                                        Insumos!I:I,
                                                        0)
                                                ),
                                                0
                                            ),
                                            "Não encontrado"),
                                        IFERROR(
                                            INDEX(O:O,
                                                MATCH(
                                                    A1285&amp;B1285,AG:AG,
                                                    0)
                                            ),
                                            "Não encontrado")
                                    )</f>
        <v>0</v>
      </c>
      <c r="O1285" s="72">
        <f t="shared" si="737"/>
        <v>0</v>
      </c>
      <c r="P1285" s="72">
        <f>IF(
                        C1285="INSUMO",
                                        IFERROR(
                                            IF(
                                                INDEX(
                                                    Insumos!C:C,
                                                    MATCH(
                                                        A1285&amp;B1285,
                                                        Insumos!I:I,
                                                        0)
                                                )="Transporte",
                                                INDEX(
                                                    Insumos!F:F,
                                                    MATCH(
                                                        A1285&amp;B1285,
                                                        Insumos!I:I,
                                                        0)
                                                ),
                                                0
                                            ),
                                            "Não encontrado"),
                                        IFERROR(
                                            INDEX(Q:Q,
                                                MATCH(
                                                    A1285&amp;B1285,AG:AG,
                                                    0)
                                            ),
                                            "Não encontrado")
                                    )</f>
        <v>0</v>
      </c>
      <c r="Q1285" s="72">
        <f t="shared" si="738"/>
        <v>0</v>
      </c>
      <c r="R1285" s="72">
        <f>IF(
                        C1285="INSUMO",
                                        IFERROR(
                                            IF(
                                                INDEX(
                                                    Insumos!C:C,
                                                    MATCH(
                                                        A1285&amp;B1285,
                                                        Insumos!I:I,
                                                        0)
                                                )="Terceirizados",
                                                INDEX(
                                                    Insumos!F:F,
                                                    MATCH(
                                                        A1285&amp;B1285,
                                                        Insumos!I:I,
                                                        0)
                                                ),
                                                0
                                            ),
                                            "Não encontrado"),
                                        IFERROR(
                                            INDEX(S:S,
                                                MATCH(
                                                    A1285&amp;B1285,AG:AG,
                                                    0)
                                            ),
                                            "Não encontrado")
                                    )</f>
        <v>0</v>
      </c>
      <c r="S1285" s="72">
        <f t="shared" si="739"/>
        <v>0</v>
      </c>
      <c r="T1285" s="72">
        <f>IF(
                        C1285="INSUMO",
                                        IFERROR(
                                            IF(
                                                INDEX(
                                                    Insumos!C:C,
                                                    MATCH(
                                                        A1285&amp;B1285,
                                                        Insumos!I:I,
                                                        0)
                                                )="Comissionamento",
                                                INDEX(
                                                    Insumos!F:F,
                                                    MATCH(
                                                        A1285&amp;B1285,
                                                        Insumos!I:I,
                                                        0)
                                                ),
                                                0
                                            ),
                                            "Não encontrado"),
                                        IFERROR(
                                            INDEX(U:U,
                                                MATCH(
                                                    A1285&amp;B1285,AG:AG,
                                                    0)
                                            ),
                                            "Não encontrado")
                                    )</f>
        <v>0</v>
      </c>
      <c r="U1285" s="72">
        <f t="shared" si="740"/>
        <v>0</v>
      </c>
      <c r="V1285" s="72">
        <f>IF(
                        C1285="INSUMO",
                                        IFERROR(
                                            IF(
                                                INDEX(
                                                    Insumos!C:C,
                                                    MATCH(
                                                        A1285&amp;B1285,
                                                        Insumos!I:I,
                                                        0)
                                                )="Verba",
                                                INDEX(
                                                    Insumos!F:F,
                                                    MATCH(
                                                        A1285&amp;B1285,
                                                        Insumos!I:I,
                                                        0)
                                                ),
                                                0
                                            ),
                                            "Não encontrado"),
                                        IFERROR(
                                            INDEX(W:W,
                                                MATCH(
                                                    A1285&amp;B1285,AG:AG,
                                                    0)
                                            ),
                                            "Não encontrado")
                                    )</f>
        <v>0</v>
      </c>
      <c r="W1285" s="72">
        <f t="shared" si="741"/>
        <v>0</v>
      </c>
      <c r="X1285" s="72">
        <f>IF(
                        C1285="INSUMO",
                                        IFERROR(
                                            IF(
                                                INDEX(
                                                    Insumos!C:C,
                                                    MATCH(
                                                        A1285&amp;B1285,
                                                        Insumos!I:I,
                                                        0)
                                                )="Outro",
                                                INDEX(
                                                    Insumos!F:F,
                                                    MATCH(
                                                        A1285&amp;B1285,
                                                        Insumos!I:I,
                                                        0)
                                                ),
                                                0
                                            ),
                                            "Não encontrado"),
                                        IFERROR(
                                            INDEX(Y:Y,
                                                MATCH(
                                                    A1285&amp;B1285,AG:AG,
                                                    0)
                                            ),
                                            "Não encontrado")
                                    )</f>
        <v>0.01</v>
      </c>
      <c r="Y1285" s="72">
        <f t="shared" si="742"/>
        <v>0.01</v>
      </c>
      <c r="Z1285" s="72">
        <f>IF(
                            C1285="INSUMO",
                            IFERROR(
                                INDEX(
                                    Insumos!F:F,
                                    MATCH(
                                        A1285&amp;B1285,
                                        Insumos!I:I,
                                        0)
                                ),
                                "Não encontrado"),
                            IFERROR(
                                INDEX(AA:AA,
                                    MATCH(
                                        A1285&amp;B1285,AG:AG,
                                        0)
                                ),
                                "Não encontrado")
                        )</f>
        <v>0.01</v>
      </c>
      <c r="AA1285" s="72">
        <f t="shared" si="743"/>
        <v>0.01</v>
      </c>
      <c r="AB1285" s="73"/>
      <c r="AC1285" s="73"/>
      <c r="AD1285" s="70" t="s">
        <v>39</v>
      </c>
      <c r="AE1285" s="74"/>
      <c r="AF1285" s="74"/>
    </row>
    <row r="1286" spans="1:33" x14ac:dyDescent="0.25">
      <c r="A1286" s="138" t="s">
        <v>1094</v>
      </c>
      <c r="B1286" s="60" t="s">
        <v>38</v>
      </c>
      <c r="C1286" s="61" t="s">
        <v>45</v>
      </c>
      <c r="D1286" s="62" t="s">
        <v>40</v>
      </c>
      <c r="E1286" s="62" t="s">
        <v>1095</v>
      </c>
      <c r="F1286" s="63" t="s">
        <v>90</v>
      </c>
      <c r="G1286" s="63">
        <v>1</v>
      </c>
      <c r="H1286" s="64">
        <f>IF(
                        C1286="INSUMO",
                                        IFERROR(
                                            IF(
                                                INDEX(
                                                    Insumos!C:C,
                                                    MATCH(
                                                        A1286&amp;B1286,
                                                        Insumos!I:I,
                                                        0)
                                                )="Material",
                                                INDEX(
                                                    Insumos!F:F,
                                                    MATCH(
                                                        A1286&amp;B1286,
                                                        Insumos!I:I,
                                                        0)
                                                ),
                                                0
                                            ),
                                            "Não encontrado"),
                                        IFERROR(
                                            INDEX(I:I,
                                                MATCH(
                                                    A1286&amp;B1286,AG:AG,
                                                    0)
                                            ),
                                            "Não encontrado")
                                    )</f>
        <v>0</v>
      </c>
      <c r="I1286" s="64">
        <f t="shared" si="734"/>
        <v>0</v>
      </c>
      <c r="J1286" s="64">
        <f t="shared" si="735"/>
        <v>33.43</v>
      </c>
      <c r="K1286" s="64">
        <f t="shared" si="735"/>
        <v>33.43</v>
      </c>
      <c r="L1286" s="64">
        <f>IF(
                        C1286="INSUMO",
                                        IFERROR(
                                            IF(
                                                INDEX(
                                                    Insumos!C:C,
                                                    MATCH(
                                                        A1286&amp;B1286,
                                                        Insumos!I:I,
                                                        0)
                                                )="Mao_obra",
                                                INDEX(
                                                    Insumos!F:F,
                                                    MATCH(
                                                        A1286&amp;B1286,
                                                        Insumos!I:I,
                                                        0)
                                                ),
                                                0
                                            ),
                                            "Não encontrado"),
                                        IFERROR(
                                            INDEX(M:M,
                                                MATCH(
                                                    A1286&amp;B1286,AG:AG,
                                                    0)
                                            ),
                                            "Não encontrado")
                                    )</f>
        <v>33.43</v>
      </c>
      <c r="M1286" s="64">
        <f t="shared" si="736"/>
        <v>33.43</v>
      </c>
      <c r="N1286" s="64">
        <f>IF(
                        C1286="INSUMO",
                                        IFERROR(
                                            IF(
                                                INDEX(
                                                    Insumos!C:C,
                                                    MATCH(
                                                        A1286&amp;B1286,
                                                        Insumos!I:I,
                                                        0)
                                                )="Equipamento",
                                                INDEX(
                                                    Insumos!F:F,
                                                    MATCH(
                                                        A1286&amp;B1286,
                                                        Insumos!I:I,
                                                        0)
                                                ),
                                                0
                                            ),
                                            "Não encontrado"),
                                        IFERROR(
                                            INDEX(O:O,
                                                MATCH(
                                                    A1286&amp;B1286,AG:AG,
                                                    0)
                                            ),
                                            "Não encontrado")
                                    )</f>
        <v>0</v>
      </c>
      <c r="O1286" s="64">
        <f t="shared" si="737"/>
        <v>0</v>
      </c>
      <c r="P1286" s="64">
        <f>IF(
                        C1286="INSUMO",
                                        IFERROR(
                                            IF(
                                                INDEX(
                                                    Insumos!C:C,
                                                    MATCH(
                                                        A1286&amp;B1286,
                                                        Insumos!I:I,
                                                        0)
                                                )="Transporte",
                                                INDEX(
                                                    Insumos!F:F,
                                                    MATCH(
                                                        A1286&amp;B1286,
                                                        Insumos!I:I,
                                                        0)
                                                ),
                                                0
                                            ),
                                            "Não encontrado"),
                                        IFERROR(
                                            INDEX(Q:Q,
                                                MATCH(
                                                    A1286&amp;B1286,AG:AG,
                                                    0)
                                            ),
                                            "Não encontrado")
                                    )</f>
        <v>0</v>
      </c>
      <c r="Q1286" s="64">
        <f t="shared" si="738"/>
        <v>0</v>
      </c>
      <c r="R1286" s="64">
        <f>IF(
                        C1286="INSUMO",
                                        IFERROR(
                                            IF(
                                                INDEX(
                                                    Insumos!C:C,
                                                    MATCH(
                                                        A1286&amp;B1286,
                                                        Insumos!I:I,
                                                        0)
                                                )="Terceirizados",
                                                INDEX(
                                                    Insumos!F:F,
                                                    MATCH(
                                                        A1286&amp;B1286,
                                                        Insumos!I:I,
                                                        0)
                                                ),
                                                0
                                            ),
                                            "Não encontrado"),
                                        IFERROR(
                                            INDEX(S:S,
                                                MATCH(
                                                    A1286&amp;B1286,AG:AG,
                                                    0)
                                            ),
                                            "Não encontrado")
                                    )</f>
        <v>0</v>
      </c>
      <c r="S1286" s="64">
        <f t="shared" si="739"/>
        <v>0</v>
      </c>
      <c r="T1286" s="64">
        <f>IF(
                        C1286="INSUMO",
                                        IFERROR(
                                            IF(
                                                INDEX(
                                                    Insumos!C:C,
                                                    MATCH(
                                                        A1286&amp;B1286,
                                                        Insumos!I:I,
                                                        0)
                                                )="Comissionamento",
                                                INDEX(
                                                    Insumos!F:F,
                                                    MATCH(
                                                        A1286&amp;B1286,
                                                        Insumos!I:I,
                                                        0)
                                                ),
                                                0
                                            ),
                                            "Não encontrado"),
                                        IFERROR(
                                            INDEX(U:U,
                                                MATCH(
                                                    A1286&amp;B1286,AG:AG,
                                                    0)
                                            ),
                                            "Não encontrado")
                                    )</f>
        <v>0</v>
      </c>
      <c r="U1286" s="64">
        <f t="shared" si="740"/>
        <v>0</v>
      </c>
      <c r="V1286" s="64">
        <f>IF(
                        C1286="INSUMO",
                                        IFERROR(
                                            IF(
                                                INDEX(
                                                    Insumos!C:C,
                                                    MATCH(
                                                        A1286&amp;B1286,
                                                        Insumos!I:I,
                                                        0)
                                                )="Verba",
                                                INDEX(
                                                    Insumos!F:F,
                                                    MATCH(
                                                        A1286&amp;B1286,
                                                        Insumos!I:I,
                                                        0)
                                                ),
                                                0
                                            ),
                                            "Não encontrado"),
                                        IFERROR(
                                            INDEX(W:W,
                                                MATCH(
                                                    A1286&amp;B1286,AG:AG,
                                                    0)
                                            ),
                                            "Não encontrado")
                                    )</f>
        <v>0</v>
      </c>
      <c r="W1286" s="64">
        <f t="shared" si="741"/>
        <v>0</v>
      </c>
      <c r="X1286" s="64">
        <f>IF(
                        C1286="INSUMO",
                                        IFERROR(
                                            IF(
                                                INDEX(
                                                    Insumos!C:C,
                                                    MATCH(
                                                        A1286&amp;B1286,
                                                        Insumos!I:I,
                                                        0)
                                                )="Outro",
                                                INDEX(
                                                    Insumos!F:F,
                                                    MATCH(
                                                        A1286&amp;B1286,
                                                        Insumos!I:I,
                                                        0)
                                                ),
                                                0
                                            ),
                                            "Não encontrado"),
                                        IFERROR(
                                            INDEX(Y:Y,
                                                MATCH(
                                                    A1286&amp;B1286,AG:AG,
                                                    0)
                                            ),
                                            "Não encontrado")
                                    )</f>
        <v>0</v>
      </c>
      <c r="Y1286" s="64">
        <f t="shared" si="742"/>
        <v>0</v>
      </c>
      <c r="Z1286" s="64">
        <f>IF(
                            C1286="INSUMO",
                            IFERROR(
                                INDEX(
                                    Insumos!F:F,
                                    MATCH(
                                        A1286&amp;B1286,
                                        Insumos!I:I,
                                        0)
                                ),
                                "Não encontrado"),
                            IFERROR(
                                INDEX(AA:AA,
                                    MATCH(
                                        A1286&amp;B1286,AG:AG,
                                        0)
                                ),
                                "Não encontrado")
                        )</f>
        <v>33.43</v>
      </c>
      <c r="AA1286" s="64">
        <f t="shared" si="743"/>
        <v>33.43</v>
      </c>
      <c r="AB1286" s="65"/>
      <c r="AC1286" s="65"/>
      <c r="AD1286" s="62" t="s">
        <v>39</v>
      </c>
      <c r="AE1286" s="66"/>
      <c r="AF1286" s="66"/>
    </row>
    <row r="1287" spans="1:33" x14ac:dyDescent="0.25">
      <c r="A1287" s="136" t="s">
        <v>1084</v>
      </c>
      <c r="B1287" s="51" t="s">
        <v>38</v>
      </c>
      <c r="C1287" s="52" t="s">
        <v>39</v>
      </c>
      <c r="D1287" s="53" t="s">
        <v>40</v>
      </c>
      <c r="E1287" s="53" t="s">
        <v>1085</v>
      </c>
      <c r="F1287" s="54" t="s">
        <v>90</v>
      </c>
      <c r="G1287" s="55"/>
      <c r="H1287" s="56"/>
      <c r="I1287" s="56">
        <f>SUM(I1288:I1295)</f>
        <v>0</v>
      </c>
      <c r="J1287" s="56"/>
      <c r="K1287" s="56">
        <f>SUM(K1288:K1295)</f>
        <v>29.705364599999999</v>
      </c>
      <c r="L1287" s="56"/>
      <c r="M1287" s="56">
        <f>SUM(M1288:M1295)</f>
        <v>25.215364600000001</v>
      </c>
      <c r="N1287" s="56"/>
      <c r="O1287" s="56">
        <f>SUM(O1288:O1295)</f>
        <v>0</v>
      </c>
      <c r="P1287" s="56"/>
      <c r="Q1287" s="56">
        <f>SUM(Q1288:Q1295)</f>
        <v>0</v>
      </c>
      <c r="R1287" s="56"/>
      <c r="S1287" s="56">
        <f>SUM(S1288:S1295)</f>
        <v>0</v>
      </c>
      <c r="T1287" s="56"/>
      <c r="U1287" s="56">
        <f>SUM(U1288:U1295)</f>
        <v>0</v>
      </c>
      <c r="V1287" s="56"/>
      <c r="W1287" s="56">
        <f>SUM(W1288:W1295)</f>
        <v>0</v>
      </c>
      <c r="X1287" s="56"/>
      <c r="Y1287" s="56">
        <f>SUM(Y1288:Y1295)</f>
        <v>4.49</v>
      </c>
      <c r="Z1287" s="56"/>
      <c r="AA1287" s="56">
        <f>SUM(AA1288:AA1295)</f>
        <v>29.705364599999999</v>
      </c>
      <c r="AB1287" s="57" t="s">
        <v>39</v>
      </c>
      <c r="AC1287" s="57"/>
      <c r="AD1287" s="53" t="s">
        <v>39</v>
      </c>
      <c r="AE1287" s="58" t="s">
        <v>39</v>
      </c>
      <c r="AF1287" s="58" t="s">
        <v>43</v>
      </c>
      <c r="AG1287" t="str">
        <f>A1287&amp;B1287&amp;C1287</f>
        <v>88248SINAPI</v>
      </c>
    </row>
    <row r="1288" spans="1:33" x14ac:dyDescent="0.25">
      <c r="A1288" s="137" t="s">
        <v>1096</v>
      </c>
      <c r="B1288" s="68" t="s">
        <v>38</v>
      </c>
      <c r="C1288" s="69" t="s">
        <v>86</v>
      </c>
      <c r="D1288" s="70" t="s">
        <v>40</v>
      </c>
      <c r="E1288" s="70" t="s">
        <v>1097</v>
      </c>
      <c r="F1288" s="71" t="s">
        <v>90</v>
      </c>
      <c r="G1288" s="71">
        <v>1</v>
      </c>
      <c r="H1288" s="72">
        <f>IF(
                        C1288="INSUMO",
                                        IFERROR(
                                            IF(
                                                INDEX(
                                                    Insumos!C:C,
                                                    MATCH(
                                                        A1288&amp;B1288,
                                                        Insumos!I:I,
                                                        0)
                                                )="Material",
                                                INDEX(
                                                    Insumos!F:F,
                                                    MATCH(
                                                        A1288&amp;B1288,
                                                        Insumos!I:I,
                                                        0)
                                                ),
                                                0
                                            ),
                                            "Não encontrado"),
                                        IFERROR(
                                            INDEX(I:I,
                                                MATCH(
                                                    A1288&amp;B1288,AG:AG,
                                                    0)
                                            ),
                                            "Não encontrado")
                                    )</f>
        <v>0</v>
      </c>
      <c r="I1288" s="72">
        <f t="shared" ref="I1288:I1295" si="744">H1288*G1288/1</f>
        <v>0</v>
      </c>
      <c r="J1288" s="72">
        <f t="shared" ref="J1288:K1295" si="745">T1288 + N1288 + L1288 + X1288 + R1288 + P1288 + V1288</f>
        <v>0.4453646</v>
      </c>
      <c r="K1288" s="72">
        <f t="shared" si="745"/>
        <v>0.4453646</v>
      </c>
      <c r="L1288" s="72">
        <f>IF(
                        C1288="INSUMO",
                                        IFERROR(
                                            IF(
                                                INDEX(
                                                    Insumos!C:C,
                                                    MATCH(
                                                        A1288&amp;B1288,
                                                        Insumos!I:I,
                                                        0)
                                                )="Mao_obra",
                                                INDEX(
                                                    Insumos!F:F,
                                                    MATCH(
                                                        A1288&amp;B1288,
                                                        Insumos!I:I,
                                                        0)
                                                ),
                                                0
                                            ),
                                            "Não encontrado"),
                                        IFERROR(
                                            INDEX(M:M,
                                                MATCH(
                                                    A1288&amp;B1288,AG:AG,
                                                    0)
                                            ),
                                            "Não encontrado")
                                    )</f>
        <v>0.4453646</v>
      </c>
      <c r="M1288" s="72">
        <f t="shared" ref="M1288:M1295" si="746">L1288*G1288/1</f>
        <v>0.4453646</v>
      </c>
      <c r="N1288" s="72">
        <f>IF(
                        C1288="INSUMO",
                                        IFERROR(
                                            IF(
                                                INDEX(
                                                    Insumos!C:C,
                                                    MATCH(
                                                        A1288&amp;B1288,
                                                        Insumos!I:I,
                                                        0)
                                                )="Equipamento",
                                                INDEX(
                                                    Insumos!F:F,
                                                    MATCH(
                                                        A1288&amp;B1288,
                                                        Insumos!I:I,
                                                        0)
                                                ),
                                                0
                                            ),
                                            "Não encontrado"),
                                        IFERROR(
                                            INDEX(O:O,
                                                MATCH(
                                                    A1288&amp;B1288,AG:AG,
                                                    0)
                                            ),
                                            "Não encontrado")
                                    )</f>
        <v>0</v>
      </c>
      <c r="O1288" s="72">
        <f t="shared" ref="O1288:O1295" si="747">N1288*G1288/1</f>
        <v>0</v>
      </c>
      <c r="P1288" s="72">
        <f>IF(
                        C1288="INSUMO",
                                        IFERROR(
                                            IF(
                                                INDEX(
                                                    Insumos!C:C,
                                                    MATCH(
                                                        A1288&amp;B1288,
                                                        Insumos!I:I,
                                                        0)
                                                )="Transporte",
                                                INDEX(
                                                    Insumos!F:F,
                                                    MATCH(
                                                        A1288&amp;B1288,
                                                        Insumos!I:I,
                                                        0)
                                                ),
                                                0
                                            ),
                                            "Não encontrado"),
                                        IFERROR(
                                            INDEX(Q:Q,
                                                MATCH(
                                                    A1288&amp;B1288,AG:AG,
                                                    0)
                                            ),
                                            "Não encontrado")
                                    )</f>
        <v>0</v>
      </c>
      <c r="Q1288" s="72">
        <f t="shared" ref="Q1288:Q1295" si="748">P1288*G1288/1</f>
        <v>0</v>
      </c>
      <c r="R1288" s="72">
        <f>IF(
                        C1288="INSUMO",
                                        IFERROR(
                                            IF(
                                                INDEX(
                                                    Insumos!C:C,
                                                    MATCH(
                                                        A1288&amp;B1288,
                                                        Insumos!I:I,
                                                        0)
                                                )="Terceirizados",
                                                INDEX(
                                                    Insumos!F:F,
                                                    MATCH(
                                                        A1288&amp;B1288,
                                                        Insumos!I:I,
                                                        0)
                                                ),
                                                0
                                            ),
                                            "Não encontrado"),
                                        IFERROR(
                                            INDEX(S:S,
                                                MATCH(
                                                    A1288&amp;B1288,AG:AG,
                                                    0)
                                            ),
                                            "Não encontrado")
                                    )</f>
        <v>0</v>
      </c>
      <c r="S1288" s="72">
        <f t="shared" ref="S1288:S1295" si="749">R1288*G1288/1</f>
        <v>0</v>
      </c>
      <c r="T1288" s="72">
        <f>IF(
                        C1288="INSUMO",
                                        IFERROR(
                                            IF(
                                                INDEX(
                                                    Insumos!C:C,
                                                    MATCH(
                                                        A1288&amp;B1288,
                                                        Insumos!I:I,
                                                        0)
                                                )="Comissionamento",
                                                INDEX(
                                                    Insumos!F:F,
                                                    MATCH(
                                                        A1288&amp;B1288,
                                                        Insumos!I:I,
                                                        0)
                                                ),
                                                0
                                            ),
                                            "Não encontrado"),
                                        IFERROR(
                                            INDEX(U:U,
                                                MATCH(
                                                    A1288&amp;B1288,AG:AG,
                                                    0)
                                            ),
                                            "Não encontrado")
                                    )</f>
        <v>0</v>
      </c>
      <c r="U1288" s="72">
        <f t="shared" ref="U1288:U1295" si="750">T1288*G1288/1</f>
        <v>0</v>
      </c>
      <c r="V1288" s="72">
        <f>IF(
                        C1288="INSUMO",
                                        IFERROR(
                                            IF(
                                                INDEX(
                                                    Insumos!C:C,
                                                    MATCH(
                                                        A1288&amp;B1288,
                                                        Insumos!I:I,
                                                        0)
                                                )="Verba",
                                                INDEX(
                                                    Insumos!F:F,
                                                    MATCH(
                                                        A1288&amp;B1288,
                                                        Insumos!I:I,
                                                        0)
                                                ),
                                                0
                                            ),
                                            "Não encontrado"),
                                        IFERROR(
                                            INDEX(W:W,
                                                MATCH(
                                                    A1288&amp;B1288,AG:AG,
                                                    0)
                                            ),
                                            "Não encontrado")
                                    )</f>
        <v>0</v>
      </c>
      <c r="W1288" s="72">
        <f t="shared" ref="W1288:W1295" si="751">V1288*G1288/1</f>
        <v>0</v>
      </c>
      <c r="X1288" s="72">
        <f>IF(
                        C1288="INSUMO",
                                        IFERROR(
                                            IF(
                                                INDEX(
                                                    Insumos!C:C,
                                                    MATCH(
                                                        A1288&amp;B1288,
                                                        Insumos!I:I,
                                                        0)
                                                )="Outro",
                                                INDEX(
                                                    Insumos!F:F,
                                                    MATCH(
                                                        A1288&amp;B1288,
                                                        Insumos!I:I,
                                                        0)
                                                ),
                                                0
                                            ),
                                            "Não encontrado"),
                                        IFERROR(
                                            INDEX(Y:Y,
                                                MATCH(
                                                    A1288&amp;B1288,AG:AG,
                                                    0)
                                            ),
                                            "Não encontrado")
                                    )</f>
        <v>0</v>
      </c>
      <c r="Y1288" s="72">
        <f t="shared" ref="Y1288:Y1295" si="752">X1288*G1288/1</f>
        <v>0</v>
      </c>
      <c r="Z1288" s="72">
        <f>IF(
                            C1288="INSUMO",
                            IFERROR(
                                INDEX(
                                    Insumos!F:F,
                                    MATCH(
                                        A1288&amp;B1288,
                                        Insumos!I:I,
                                        0)
                                ),
                                "Não encontrado"),
                            IFERROR(
                                INDEX(AA:AA,
                                    MATCH(
                                        A1288&amp;B1288,AG:AG,
                                        0)
                                ),
                                "Não encontrado")
                        )</f>
        <v>0.4453646</v>
      </c>
      <c r="AA1288" s="72">
        <f t="shared" ref="AA1288:AA1295" si="753">G1288*Z1288</f>
        <v>0.4453646</v>
      </c>
      <c r="AB1288" s="73"/>
      <c r="AC1288" s="73"/>
      <c r="AD1288" s="70" t="s">
        <v>39</v>
      </c>
      <c r="AE1288" s="74"/>
      <c r="AF1288" s="74"/>
    </row>
    <row r="1289" spans="1:33" x14ac:dyDescent="0.25">
      <c r="A1289" s="138" t="s">
        <v>1090</v>
      </c>
      <c r="B1289" s="60" t="s">
        <v>38</v>
      </c>
      <c r="C1289" s="61" t="s">
        <v>45</v>
      </c>
      <c r="D1289" s="62" t="s">
        <v>40</v>
      </c>
      <c r="E1289" s="62" t="s">
        <v>1091</v>
      </c>
      <c r="F1289" s="63" t="s">
        <v>90</v>
      </c>
      <c r="G1289" s="63">
        <v>1</v>
      </c>
      <c r="H1289" s="64">
        <f>IF(
                        C1289="INSUMO",
                                        IFERROR(
                                            IF(
                                                INDEX(
                                                    Insumos!C:C,
                                                    MATCH(
                                                        A1289&amp;B1289,
                                                        Insumos!I:I,
                                                        0)
                                                )="Material",
                                                INDEX(
                                                    Insumos!F:F,
                                                    MATCH(
                                                        A1289&amp;B1289,
                                                        Insumos!I:I,
                                                        0)
                                                ),
                                                0
                                            ),
                                            "Não encontrado"),
                                        IFERROR(
                                            INDEX(I:I,
                                                MATCH(
                                                    A1289&amp;B1289,AG:AG,
                                                    0)
                                            ),
                                            "Não encontrado")
                                    )</f>
        <v>0</v>
      </c>
      <c r="I1289" s="64">
        <f t="shared" si="744"/>
        <v>0</v>
      </c>
      <c r="J1289" s="64">
        <f t="shared" si="745"/>
        <v>1.3</v>
      </c>
      <c r="K1289" s="64">
        <f t="shared" si="745"/>
        <v>1.3</v>
      </c>
      <c r="L1289" s="64">
        <f>IF(
                        C1289="INSUMO",
                                        IFERROR(
                                            IF(
                                                INDEX(
                                                    Insumos!C:C,
                                                    MATCH(
                                                        A1289&amp;B1289,
                                                        Insumos!I:I,
                                                        0)
                                                )="Mao_obra",
                                                INDEX(
                                                    Insumos!F:F,
                                                    MATCH(
                                                        A1289&amp;B1289,
                                                        Insumos!I:I,
                                                        0)
                                                ),
                                                0
                                            ),
                                            "Não encontrado"),
                                        IFERROR(
                                            INDEX(M:M,
                                                MATCH(
                                                    A1289&amp;B1289,AG:AG,
                                                    0)
                                            ),
                                            "Não encontrado")
                                    )</f>
        <v>0</v>
      </c>
      <c r="M1289" s="64">
        <f t="shared" si="746"/>
        <v>0</v>
      </c>
      <c r="N1289" s="64">
        <f>IF(
                        C1289="INSUMO",
                                        IFERROR(
                                            IF(
                                                INDEX(
                                                    Insumos!C:C,
                                                    MATCH(
                                                        A1289&amp;B1289,
                                                        Insumos!I:I,
                                                        0)
                                                )="Equipamento",
                                                INDEX(
                                                    Insumos!F:F,
                                                    MATCH(
                                                        A1289&amp;B1289,
                                                        Insumos!I:I,
                                                        0)
                                                ),
                                                0
                                            ),
                                            "Não encontrado"),
                                        IFERROR(
                                            INDEX(O:O,
                                                MATCH(
                                                    A1289&amp;B1289,AG:AG,
                                                    0)
                                            ),
                                            "Não encontrado")
                                    )</f>
        <v>0</v>
      </c>
      <c r="O1289" s="64">
        <f t="shared" si="747"/>
        <v>0</v>
      </c>
      <c r="P1289" s="64">
        <f>IF(
                        C1289="INSUMO",
                                        IFERROR(
                                            IF(
                                                INDEX(
                                                    Insumos!C:C,
                                                    MATCH(
                                                        A1289&amp;B1289,
                                                        Insumos!I:I,
                                                        0)
                                                )="Transporte",
                                                INDEX(
                                                    Insumos!F:F,
                                                    MATCH(
                                                        A1289&amp;B1289,
                                                        Insumos!I:I,
                                                        0)
                                                ),
                                                0
                                            ),
                                            "Não encontrado"),
                                        IFERROR(
                                            INDEX(Q:Q,
                                                MATCH(
                                                    A1289&amp;B1289,AG:AG,
                                                    0)
                                            ),
                                            "Não encontrado")
                                    )</f>
        <v>0</v>
      </c>
      <c r="Q1289" s="64">
        <f t="shared" si="748"/>
        <v>0</v>
      </c>
      <c r="R1289" s="64">
        <f>IF(
                        C1289="INSUMO",
                                        IFERROR(
                                            IF(
                                                INDEX(
                                                    Insumos!C:C,
                                                    MATCH(
                                                        A1289&amp;B1289,
                                                        Insumos!I:I,
                                                        0)
                                                )="Terceirizados",
                                                INDEX(
                                                    Insumos!F:F,
                                                    MATCH(
                                                        A1289&amp;B1289,
                                                        Insumos!I:I,
                                                        0)
                                                ),
                                                0
                                            ),
                                            "Não encontrado"),
                                        IFERROR(
                                            INDEX(S:S,
                                                MATCH(
                                                    A1289&amp;B1289,AG:AG,
                                                    0)
                                            ),
                                            "Não encontrado")
                                    )</f>
        <v>0</v>
      </c>
      <c r="S1289" s="64">
        <f t="shared" si="749"/>
        <v>0</v>
      </c>
      <c r="T1289" s="64">
        <f>IF(
                        C1289="INSUMO",
                                        IFERROR(
                                            IF(
                                                INDEX(
                                                    Insumos!C:C,
                                                    MATCH(
                                                        A1289&amp;B1289,
                                                        Insumos!I:I,
                                                        0)
                                                )="Comissionamento",
                                                INDEX(
                                                    Insumos!F:F,
                                                    MATCH(
                                                        A1289&amp;B1289,
                                                        Insumos!I:I,
                                                        0)
                                                ),
                                                0
                                            ),
                                            "Não encontrado"),
                                        IFERROR(
                                            INDEX(U:U,
                                                MATCH(
                                                    A1289&amp;B1289,AG:AG,
                                                    0)
                                            ),
                                            "Não encontrado")
                                    )</f>
        <v>0</v>
      </c>
      <c r="U1289" s="64">
        <f t="shared" si="750"/>
        <v>0</v>
      </c>
      <c r="V1289" s="64">
        <f>IF(
                        C1289="INSUMO",
                                        IFERROR(
                                            IF(
                                                INDEX(
                                                    Insumos!C:C,
                                                    MATCH(
                                                        A1289&amp;B1289,
                                                        Insumos!I:I,
                                                        0)
                                                )="Verba",
                                                INDEX(
                                                    Insumos!F:F,
                                                    MATCH(
                                                        A1289&amp;B1289,
                                                        Insumos!I:I,
                                                        0)
                                                ),
                                                0
                                            ),
                                            "Não encontrado"),
                                        IFERROR(
                                            INDEX(W:W,
                                                MATCH(
                                                    A1289&amp;B1289,AG:AG,
                                                    0)
                                            ),
                                            "Não encontrado")
                                    )</f>
        <v>0</v>
      </c>
      <c r="W1289" s="64">
        <f t="shared" si="751"/>
        <v>0</v>
      </c>
      <c r="X1289" s="64">
        <f>IF(
                        C1289="INSUMO",
                                        IFERROR(
                                            IF(
                                                INDEX(
                                                    Insumos!C:C,
                                                    MATCH(
                                                        A1289&amp;B1289,
                                                        Insumos!I:I,
                                                        0)
                                                )="Outro",
                                                INDEX(
                                                    Insumos!F:F,
                                                    MATCH(
                                                        A1289&amp;B1289,
                                                        Insumos!I:I,
                                                        0)
                                                ),
                                                0
                                            ),
                                            "Não encontrado"),
                                        IFERROR(
                                            INDEX(Y:Y,
                                                MATCH(
                                                    A1289&amp;B1289,AG:AG,
                                                    0)
                                            ),
                                            "Não encontrado")
                                    )</f>
        <v>1.3</v>
      </c>
      <c r="Y1289" s="64">
        <f t="shared" si="752"/>
        <v>1.3</v>
      </c>
      <c r="Z1289" s="64">
        <f>IF(
                            C1289="INSUMO",
                            IFERROR(
                                INDEX(
                                    Insumos!F:F,
                                    MATCH(
                                        A1289&amp;B1289,
                                        Insumos!I:I,
                                        0)
                                ),
                                "Não encontrado"),
                            IFERROR(
                                INDEX(AA:AA,
                                    MATCH(
                                        A1289&amp;B1289,AG:AG,
                                        0)
                                ),
                                "Não encontrado")
                        )</f>
        <v>1.3</v>
      </c>
      <c r="AA1289" s="64">
        <f t="shared" si="753"/>
        <v>1.3</v>
      </c>
      <c r="AB1289" s="65"/>
      <c r="AC1289" s="65"/>
      <c r="AD1289" s="62" t="s">
        <v>39</v>
      </c>
      <c r="AE1289" s="66"/>
      <c r="AF1289" s="66"/>
    </row>
    <row r="1290" spans="1:33" x14ac:dyDescent="0.25">
      <c r="A1290" s="137" t="s">
        <v>1092</v>
      </c>
      <c r="B1290" s="68" t="s">
        <v>38</v>
      </c>
      <c r="C1290" s="69" t="s">
        <v>45</v>
      </c>
      <c r="D1290" s="70" t="s">
        <v>40</v>
      </c>
      <c r="E1290" s="70" t="s">
        <v>1093</v>
      </c>
      <c r="F1290" s="71" t="s">
        <v>90</v>
      </c>
      <c r="G1290" s="71">
        <v>1</v>
      </c>
      <c r="H1290" s="72">
        <f>IF(
                        C1290="INSUMO",
                                        IFERROR(
                                            IF(
                                                INDEX(
                                                    Insumos!C:C,
                                                    MATCH(
                                                        A1290&amp;B1290,
                                                        Insumos!I:I,
                                                        0)
                                                )="Material",
                                                INDEX(
                                                    Insumos!F:F,
                                                    MATCH(
                                                        A1290&amp;B1290,
                                                        Insumos!I:I,
                                                        0)
                                                ),
                                                0
                                            ),
                                            "Não encontrado"),
                                        IFERROR(
                                            INDEX(I:I,
                                                MATCH(
                                                    A1290&amp;B1290,AG:AG,
                                                    0)
                                            ),
                                            "Não encontrado")
                                    )</f>
        <v>0</v>
      </c>
      <c r="I1290" s="72">
        <f t="shared" si="744"/>
        <v>0</v>
      </c>
      <c r="J1290" s="72">
        <f t="shared" si="745"/>
        <v>0.44</v>
      </c>
      <c r="K1290" s="72">
        <f t="shared" si="745"/>
        <v>0.44</v>
      </c>
      <c r="L1290" s="72">
        <f>IF(
                        C1290="INSUMO",
                                        IFERROR(
                                            IF(
                                                INDEX(
                                                    Insumos!C:C,
                                                    MATCH(
                                                        A1290&amp;B1290,
                                                        Insumos!I:I,
                                                        0)
                                                )="Mao_obra",
                                                INDEX(
                                                    Insumos!F:F,
                                                    MATCH(
                                                        A1290&amp;B1290,
                                                        Insumos!I:I,
                                                        0)
                                                ),
                                                0
                                            ),
                                            "Não encontrado"),
                                        IFERROR(
                                            INDEX(M:M,
                                                MATCH(
                                                    A1290&amp;B1290,AG:AG,
                                                    0)
                                            ),
                                            "Não encontrado")
                                    )</f>
        <v>0</v>
      </c>
      <c r="M1290" s="72">
        <f t="shared" si="746"/>
        <v>0</v>
      </c>
      <c r="N1290" s="72">
        <f>IF(
                        C1290="INSUMO",
                                        IFERROR(
                                            IF(
                                                INDEX(
                                                    Insumos!C:C,
                                                    MATCH(
                                                        A1290&amp;B1290,
                                                        Insumos!I:I,
                                                        0)
                                                )="Equipamento",
                                                INDEX(
                                                    Insumos!F:F,
                                                    MATCH(
                                                        A1290&amp;B1290,
                                                        Insumos!I:I,
                                                        0)
                                                ),
                                                0
                                            ),
                                            "Não encontrado"),
                                        IFERROR(
                                            INDEX(O:O,
                                                MATCH(
                                                    A1290&amp;B1290,AG:AG,
                                                    0)
                                            ),
                                            "Não encontrado")
                                    )</f>
        <v>0</v>
      </c>
      <c r="O1290" s="72">
        <f t="shared" si="747"/>
        <v>0</v>
      </c>
      <c r="P1290" s="72">
        <f>IF(
                        C1290="INSUMO",
                                        IFERROR(
                                            IF(
                                                INDEX(
                                                    Insumos!C:C,
                                                    MATCH(
                                                        A1290&amp;B1290,
                                                        Insumos!I:I,
                                                        0)
                                                )="Transporte",
                                                INDEX(
                                                    Insumos!F:F,
                                                    MATCH(
                                                        A1290&amp;B1290,
                                                        Insumos!I:I,
                                                        0)
                                                ),
                                                0
                                            ),
                                            "Não encontrado"),
                                        IFERROR(
                                            INDEX(Q:Q,
                                                MATCH(
                                                    A1290&amp;B1290,AG:AG,
                                                    0)
                                            ),
                                            "Não encontrado")
                                    )</f>
        <v>0</v>
      </c>
      <c r="Q1290" s="72">
        <f t="shared" si="748"/>
        <v>0</v>
      </c>
      <c r="R1290" s="72">
        <f>IF(
                        C1290="INSUMO",
                                        IFERROR(
                                            IF(
                                                INDEX(
                                                    Insumos!C:C,
                                                    MATCH(
                                                        A1290&amp;B1290,
                                                        Insumos!I:I,
                                                        0)
                                                )="Terceirizados",
                                                INDEX(
                                                    Insumos!F:F,
                                                    MATCH(
                                                        A1290&amp;B1290,
                                                        Insumos!I:I,
                                                        0)
                                                ),
                                                0
                                            ),
                                            "Não encontrado"),
                                        IFERROR(
                                            INDEX(S:S,
                                                MATCH(
                                                    A1290&amp;B1290,AG:AG,
                                                    0)
                                            ),
                                            "Não encontrado")
                                    )</f>
        <v>0</v>
      </c>
      <c r="S1290" s="72">
        <f t="shared" si="749"/>
        <v>0</v>
      </c>
      <c r="T1290" s="72">
        <f>IF(
                        C1290="INSUMO",
                                        IFERROR(
                                            IF(
                                                INDEX(
                                                    Insumos!C:C,
                                                    MATCH(
                                                        A1290&amp;B1290,
                                                        Insumos!I:I,
                                                        0)
                                                )="Comissionamento",
                                                INDEX(
                                                    Insumos!F:F,
                                                    MATCH(
                                                        A1290&amp;B1290,
                                                        Insumos!I:I,
                                                        0)
                                                ),
                                                0
                                            ),
                                            "Não encontrado"),
                                        IFERROR(
                                            INDEX(U:U,
                                                MATCH(
                                                    A1290&amp;B1290,AG:AG,
                                                    0)
                                            ),
                                            "Não encontrado")
                                    )</f>
        <v>0</v>
      </c>
      <c r="U1290" s="72">
        <f t="shared" si="750"/>
        <v>0</v>
      </c>
      <c r="V1290" s="72">
        <f>IF(
                        C1290="INSUMO",
                                        IFERROR(
                                            IF(
                                                INDEX(
                                                    Insumos!C:C,
                                                    MATCH(
                                                        A1290&amp;B1290,
                                                        Insumos!I:I,
                                                        0)
                                                )="Verba",
                                                INDEX(
                                                    Insumos!F:F,
                                                    MATCH(
                                                        A1290&amp;B1290,
                                                        Insumos!I:I,
                                                        0)
                                                ),
                                                0
                                            ),
                                            "Não encontrado"),
                                        IFERROR(
                                            INDEX(W:W,
                                                MATCH(
                                                    A1290&amp;B1290,AG:AG,
                                                    0)
                                            ),
                                            "Não encontrado")
                                    )</f>
        <v>0</v>
      </c>
      <c r="W1290" s="72">
        <f t="shared" si="751"/>
        <v>0</v>
      </c>
      <c r="X1290" s="72">
        <f>IF(
                        C1290="INSUMO",
                                        IFERROR(
                                            IF(
                                                INDEX(
                                                    Insumos!C:C,
                                                    MATCH(
                                                        A1290&amp;B1290,
                                                        Insumos!I:I,
                                                        0)
                                                )="Outro",
                                                INDEX(
                                                    Insumos!F:F,
                                                    MATCH(
                                                        A1290&amp;B1290,
                                                        Insumos!I:I,
                                                        0)
                                                ),
                                                0
                                            ),
                                            "Não encontrado"),
                                        IFERROR(
                                            INDEX(Y:Y,
                                                MATCH(
                                                    A1290&amp;B1290,AG:AG,
                                                    0)
                                            ),
                                            "Não encontrado")
                                    )</f>
        <v>0.44</v>
      </c>
      <c r="Y1290" s="72">
        <f t="shared" si="752"/>
        <v>0.44</v>
      </c>
      <c r="Z1290" s="72">
        <f>IF(
                            C1290="INSUMO",
                            IFERROR(
                                INDEX(
                                    Insumos!F:F,
                                    MATCH(
                                        A1290&amp;B1290,
                                        Insumos!I:I,
                                        0)
                                ),
                                "Não encontrado"),
                            IFERROR(
                                INDEX(AA:AA,
                                    MATCH(
                                        A1290&amp;B1290,AG:AG,
                                        0)
                                ),
                                "Não encontrado")
                        )</f>
        <v>0.44</v>
      </c>
      <c r="AA1290" s="72">
        <f t="shared" si="753"/>
        <v>0.44</v>
      </c>
      <c r="AB1290" s="73"/>
      <c r="AC1290" s="73"/>
      <c r="AD1290" s="70" t="s">
        <v>39</v>
      </c>
      <c r="AE1290" s="74"/>
      <c r="AF1290" s="74"/>
    </row>
    <row r="1291" spans="1:33" x14ac:dyDescent="0.25">
      <c r="A1291" s="138" t="s">
        <v>801</v>
      </c>
      <c r="B1291" s="60" t="s">
        <v>38</v>
      </c>
      <c r="C1291" s="61" t="s">
        <v>45</v>
      </c>
      <c r="D1291" s="62" t="s">
        <v>40</v>
      </c>
      <c r="E1291" s="62" t="s">
        <v>802</v>
      </c>
      <c r="F1291" s="63" t="s">
        <v>90</v>
      </c>
      <c r="G1291" s="63">
        <v>1</v>
      </c>
      <c r="H1291" s="64">
        <f>IF(
                        C1291="INSUMO",
                                        IFERROR(
                                            IF(
                                                INDEX(
                                                    Insumos!C:C,
                                                    MATCH(
                                                        A1291&amp;B1291,
                                                        Insumos!I:I,
                                                        0)
                                                )="Material",
                                                INDEX(
                                                    Insumos!F:F,
                                                    MATCH(
                                                        A1291&amp;B1291,
                                                        Insumos!I:I,
                                                        0)
                                                ),
                                                0
                                            ),
                                            "Não encontrado"),
                                        IFERROR(
                                            INDEX(I:I,
                                                MATCH(
                                                    A1291&amp;B1291,AG:AG,
                                                    0)
                                            ),
                                            "Não encontrado")
                                    )</f>
        <v>0</v>
      </c>
      <c r="I1291" s="64">
        <f t="shared" si="744"/>
        <v>0</v>
      </c>
      <c r="J1291" s="64">
        <f t="shared" si="745"/>
        <v>0.11</v>
      </c>
      <c r="K1291" s="64">
        <f t="shared" si="745"/>
        <v>0.11</v>
      </c>
      <c r="L1291" s="64">
        <f>IF(
                        C1291="INSUMO",
                                        IFERROR(
                                            IF(
                                                INDEX(
                                                    Insumos!C:C,
                                                    MATCH(
                                                        A1291&amp;B1291,
                                                        Insumos!I:I,
                                                        0)
                                                )="Mao_obra",
                                                INDEX(
                                                    Insumos!F:F,
                                                    MATCH(
                                                        A1291&amp;B1291,
                                                        Insumos!I:I,
                                                        0)
                                                ),
                                                0
                                            ),
                                            "Não encontrado"),
                                        IFERROR(
                                            INDEX(M:M,
                                                MATCH(
                                                    A1291&amp;B1291,AG:AG,
                                                    0)
                                            ),
                                            "Não encontrado")
                                    )</f>
        <v>0</v>
      </c>
      <c r="M1291" s="64">
        <f t="shared" si="746"/>
        <v>0</v>
      </c>
      <c r="N1291" s="64">
        <f>IF(
                        C1291="INSUMO",
                                        IFERROR(
                                            IF(
                                                INDEX(
                                                    Insumos!C:C,
                                                    MATCH(
                                                        A1291&amp;B1291,
                                                        Insumos!I:I,
                                                        0)
                                                )="Equipamento",
                                                INDEX(
                                                    Insumos!F:F,
                                                    MATCH(
                                                        A1291&amp;B1291,
                                                        Insumos!I:I,
                                                        0)
                                                ),
                                                0
                                            ),
                                            "Não encontrado"),
                                        IFERROR(
                                            INDEX(O:O,
                                                MATCH(
                                                    A1291&amp;B1291,AG:AG,
                                                    0)
                                            ),
                                            "Não encontrado")
                                    )</f>
        <v>0</v>
      </c>
      <c r="O1291" s="64">
        <f t="shared" si="747"/>
        <v>0</v>
      </c>
      <c r="P1291" s="64">
        <f>IF(
                        C1291="INSUMO",
                                        IFERROR(
                                            IF(
                                                INDEX(
                                                    Insumos!C:C,
                                                    MATCH(
                                                        A1291&amp;B1291,
                                                        Insumos!I:I,
                                                        0)
                                                )="Transporte",
                                                INDEX(
                                                    Insumos!F:F,
                                                    MATCH(
                                                        A1291&amp;B1291,
                                                        Insumos!I:I,
                                                        0)
                                                ),
                                                0
                                            ),
                                            "Não encontrado"),
                                        IFERROR(
                                            INDEX(Q:Q,
                                                MATCH(
                                                    A1291&amp;B1291,AG:AG,
                                                    0)
                                            ),
                                            "Não encontrado")
                                    )</f>
        <v>0</v>
      </c>
      <c r="Q1291" s="64">
        <f t="shared" si="748"/>
        <v>0</v>
      </c>
      <c r="R1291" s="64">
        <f>IF(
                        C1291="INSUMO",
                                        IFERROR(
                                            IF(
                                                INDEX(
                                                    Insumos!C:C,
                                                    MATCH(
                                                        A1291&amp;B1291,
                                                        Insumos!I:I,
                                                        0)
                                                )="Terceirizados",
                                                INDEX(
                                                    Insumos!F:F,
                                                    MATCH(
                                                        A1291&amp;B1291,
                                                        Insumos!I:I,
                                                        0)
                                                ),
                                                0
                                            ),
                                            "Não encontrado"),
                                        IFERROR(
                                            INDEX(S:S,
                                                MATCH(
                                                    A1291&amp;B1291,AG:AG,
                                                    0)
                                            ),
                                            "Não encontrado")
                                    )</f>
        <v>0</v>
      </c>
      <c r="S1291" s="64">
        <f t="shared" si="749"/>
        <v>0</v>
      </c>
      <c r="T1291" s="64">
        <f>IF(
                        C1291="INSUMO",
                                        IFERROR(
                                            IF(
                                                INDEX(
                                                    Insumos!C:C,
                                                    MATCH(
                                                        A1291&amp;B1291,
                                                        Insumos!I:I,
                                                        0)
                                                )="Comissionamento",
                                                INDEX(
                                                    Insumos!F:F,
                                                    MATCH(
                                                        A1291&amp;B1291,
                                                        Insumos!I:I,
                                                        0)
                                                ),
                                                0
                                            ),
                                            "Não encontrado"),
                                        IFERROR(
                                            INDEX(U:U,
                                                MATCH(
                                                    A1291&amp;B1291,AG:AG,
                                                    0)
                                            ),
                                            "Não encontrado")
                                    )</f>
        <v>0</v>
      </c>
      <c r="U1291" s="64">
        <f t="shared" si="750"/>
        <v>0</v>
      </c>
      <c r="V1291" s="64">
        <f>IF(
                        C1291="INSUMO",
                                        IFERROR(
                                            IF(
                                                INDEX(
                                                    Insumos!C:C,
                                                    MATCH(
                                                        A1291&amp;B1291,
                                                        Insumos!I:I,
                                                        0)
                                                )="Verba",
                                                INDEX(
                                                    Insumos!F:F,
                                                    MATCH(
                                                        A1291&amp;B1291,
                                                        Insumos!I:I,
                                                        0)
                                                ),
                                                0
                                            ),
                                            "Não encontrado"),
                                        IFERROR(
                                            INDEX(W:W,
                                                MATCH(
                                                    A1291&amp;B1291,AG:AG,
                                                    0)
                                            ),
                                            "Não encontrado")
                                    )</f>
        <v>0</v>
      </c>
      <c r="W1291" s="64">
        <f t="shared" si="751"/>
        <v>0</v>
      </c>
      <c r="X1291" s="64">
        <f>IF(
                        C1291="INSUMO",
                                        IFERROR(
                                            IF(
                                                INDEX(
                                                    Insumos!C:C,
                                                    MATCH(
                                                        A1291&amp;B1291,
                                                        Insumos!I:I,
                                                        0)
                                                )="Outro",
                                                INDEX(
                                                    Insumos!F:F,
                                                    MATCH(
                                                        A1291&amp;B1291,
                                                        Insumos!I:I,
                                                        0)
                                                ),
                                                0
                                            ),
                                            "Não encontrado"),
                                        IFERROR(
                                            INDEX(Y:Y,
                                                MATCH(
                                                    A1291&amp;B1291,AG:AG,
                                                    0)
                                            ),
                                            "Não encontrado")
                                    )</f>
        <v>0.11</v>
      </c>
      <c r="Y1291" s="64">
        <f t="shared" si="752"/>
        <v>0.11</v>
      </c>
      <c r="Z1291" s="64">
        <f>IF(
                            C1291="INSUMO",
                            IFERROR(
                                INDEX(
                                    Insumos!F:F,
                                    MATCH(
                                        A1291&amp;B1291,
                                        Insumos!I:I,
                                        0)
                                ),
                                "Não encontrado"),
                            IFERROR(
                                INDEX(AA:AA,
                                    MATCH(
                                        A1291&amp;B1291,AG:AG,
                                        0)
                                ),
                                "Não encontrado")
                        )</f>
        <v>0.11</v>
      </c>
      <c r="AA1291" s="64">
        <f t="shared" si="753"/>
        <v>0.11</v>
      </c>
      <c r="AB1291" s="65"/>
      <c r="AC1291" s="65"/>
      <c r="AD1291" s="62" t="s">
        <v>39</v>
      </c>
      <c r="AE1291" s="66"/>
      <c r="AF1291" s="66"/>
    </row>
    <row r="1292" spans="1:33" x14ac:dyDescent="0.25">
      <c r="A1292" s="137" t="s">
        <v>803</v>
      </c>
      <c r="B1292" s="68" t="s">
        <v>38</v>
      </c>
      <c r="C1292" s="69" t="s">
        <v>45</v>
      </c>
      <c r="D1292" s="70" t="s">
        <v>40</v>
      </c>
      <c r="E1292" s="70" t="s">
        <v>804</v>
      </c>
      <c r="F1292" s="71" t="s">
        <v>90</v>
      </c>
      <c r="G1292" s="71">
        <v>1</v>
      </c>
      <c r="H1292" s="72">
        <f>IF(
                        C1292="INSUMO",
                                        IFERROR(
                                            IF(
                                                INDEX(
                                                    Insumos!C:C,
                                                    MATCH(
                                                        A1292&amp;B1292,
                                                        Insumos!I:I,
                                                        0)
                                                )="Material",
                                                INDEX(
                                                    Insumos!F:F,
                                                    MATCH(
                                                        A1292&amp;B1292,
                                                        Insumos!I:I,
                                                        0)
                                                ),
                                                0
                                            ),
                                            "Não encontrado"),
                                        IFERROR(
                                            INDEX(I:I,
                                                MATCH(
                                                    A1292&amp;B1292,AG:AG,
                                                    0)
                                            ),
                                            "Não encontrado")
                                    )</f>
        <v>0</v>
      </c>
      <c r="I1292" s="72">
        <f t="shared" si="744"/>
        <v>0</v>
      </c>
      <c r="J1292" s="72">
        <f t="shared" si="745"/>
        <v>1.65</v>
      </c>
      <c r="K1292" s="72">
        <f t="shared" si="745"/>
        <v>1.65</v>
      </c>
      <c r="L1292" s="72">
        <f>IF(
                        C1292="INSUMO",
                                        IFERROR(
                                            IF(
                                                INDEX(
                                                    Insumos!C:C,
                                                    MATCH(
                                                        A1292&amp;B1292,
                                                        Insumos!I:I,
                                                        0)
                                                )="Mao_obra",
                                                INDEX(
                                                    Insumos!F:F,
                                                    MATCH(
                                                        A1292&amp;B1292,
                                                        Insumos!I:I,
                                                        0)
                                                ),
                                                0
                                            ),
                                            "Não encontrado"),
                                        IFERROR(
                                            INDEX(M:M,
                                                MATCH(
                                                    A1292&amp;B1292,AG:AG,
                                                    0)
                                            ),
                                            "Não encontrado")
                                    )</f>
        <v>0</v>
      </c>
      <c r="M1292" s="72">
        <f t="shared" si="746"/>
        <v>0</v>
      </c>
      <c r="N1292" s="72">
        <f>IF(
                        C1292="INSUMO",
                                        IFERROR(
                                            IF(
                                                INDEX(
                                                    Insumos!C:C,
                                                    MATCH(
                                                        A1292&amp;B1292,
                                                        Insumos!I:I,
                                                        0)
                                                )="Equipamento",
                                                INDEX(
                                                    Insumos!F:F,
                                                    MATCH(
                                                        A1292&amp;B1292,
                                                        Insumos!I:I,
                                                        0)
                                                ),
                                                0
                                            ),
                                            "Não encontrado"),
                                        IFERROR(
                                            INDEX(O:O,
                                                MATCH(
                                                    A1292&amp;B1292,AG:AG,
                                                    0)
                                            ),
                                            "Não encontrado")
                                    )</f>
        <v>0</v>
      </c>
      <c r="O1292" s="72">
        <f t="shared" si="747"/>
        <v>0</v>
      </c>
      <c r="P1292" s="72">
        <f>IF(
                        C1292="INSUMO",
                                        IFERROR(
                                            IF(
                                                INDEX(
                                                    Insumos!C:C,
                                                    MATCH(
                                                        A1292&amp;B1292,
                                                        Insumos!I:I,
                                                        0)
                                                )="Transporte",
                                                INDEX(
                                                    Insumos!F:F,
                                                    MATCH(
                                                        A1292&amp;B1292,
                                                        Insumos!I:I,
                                                        0)
                                                ),
                                                0
                                            ),
                                            "Não encontrado"),
                                        IFERROR(
                                            INDEX(Q:Q,
                                                MATCH(
                                                    A1292&amp;B1292,AG:AG,
                                                    0)
                                            ),
                                            "Não encontrado")
                                    )</f>
        <v>0</v>
      </c>
      <c r="Q1292" s="72">
        <f t="shared" si="748"/>
        <v>0</v>
      </c>
      <c r="R1292" s="72">
        <f>IF(
                        C1292="INSUMO",
                                        IFERROR(
                                            IF(
                                                INDEX(
                                                    Insumos!C:C,
                                                    MATCH(
                                                        A1292&amp;B1292,
                                                        Insumos!I:I,
                                                        0)
                                                )="Terceirizados",
                                                INDEX(
                                                    Insumos!F:F,
                                                    MATCH(
                                                        A1292&amp;B1292,
                                                        Insumos!I:I,
                                                        0)
                                                ),
                                                0
                                            ),
                                            "Não encontrado"),
                                        IFERROR(
                                            INDEX(S:S,
                                                MATCH(
                                                    A1292&amp;B1292,AG:AG,
                                                    0)
                                            ),
                                            "Não encontrado")
                                    )</f>
        <v>0</v>
      </c>
      <c r="S1292" s="72">
        <f t="shared" si="749"/>
        <v>0</v>
      </c>
      <c r="T1292" s="72">
        <f>IF(
                        C1292="INSUMO",
                                        IFERROR(
                                            IF(
                                                INDEX(
                                                    Insumos!C:C,
                                                    MATCH(
                                                        A1292&amp;B1292,
                                                        Insumos!I:I,
                                                        0)
                                                )="Comissionamento",
                                                INDEX(
                                                    Insumos!F:F,
                                                    MATCH(
                                                        A1292&amp;B1292,
                                                        Insumos!I:I,
                                                        0)
                                                ),
                                                0
                                            ),
                                            "Não encontrado"),
                                        IFERROR(
                                            INDEX(U:U,
                                                MATCH(
                                                    A1292&amp;B1292,AG:AG,
                                                    0)
                                            ),
                                            "Não encontrado")
                                    )</f>
        <v>0</v>
      </c>
      <c r="U1292" s="72">
        <f t="shared" si="750"/>
        <v>0</v>
      </c>
      <c r="V1292" s="72">
        <f>IF(
                        C1292="INSUMO",
                                        IFERROR(
                                            IF(
                                                INDEX(
                                                    Insumos!C:C,
                                                    MATCH(
                                                        A1292&amp;B1292,
                                                        Insumos!I:I,
                                                        0)
                                                )="Verba",
                                                INDEX(
                                                    Insumos!F:F,
                                                    MATCH(
                                                        A1292&amp;B1292,
                                                        Insumos!I:I,
                                                        0)
                                                ),
                                                0
                                            ),
                                            "Não encontrado"),
                                        IFERROR(
                                            INDEX(W:W,
                                                MATCH(
                                                    A1292&amp;B1292,AG:AG,
                                                    0)
                                            ),
                                            "Não encontrado")
                                    )</f>
        <v>0</v>
      </c>
      <c r="W1292" s="72">
        <f t="shared" si="751"/>
        <v>0</v>
      </c>
      <c r="X1292" s="72">
        <f>IF(
                        C1292="INSUMO",
                                        IFERROR(
                                            IF(
                                                INDEX(
                                                    Insumos!C:C,
                                                    MATCH(
                                                        A1292&amp;B1292,
                                                        Insumos!I:I,
                                                        0)
                                                )="Outro",
                                                INDEX(
                                                    Insumos!F:F,
                                                    MATCH(
                                                        A1292&amp;B1292,
                                                        Insumos!I:I,
                                                        0)
                                                ),
                                                0
                                            ),
                                            "Não encontrado"),
                                        IFERROR(
                                            INDEX(Y:Y,
                                                MATCH(
                                                    A1292&amp;B1292,AG:AG,
                                                    0)
                                            ),
                                            "Não encontrado")
                                    )</f>
        <v>1.65</v>
      </c>
      <c r="Y1292" s="72">
        <f t="shared" si="752"/>
        <v>1.65</v>
      </c>
      <c r="Z1292" s="72">
        <f>IF(
                            C1292="INSUMO",
                            IFERROR(
                                INDEX(
                                    Insumos!F:F,
                                    MATCH(
                                        A1292&amp;B1292,
                                        Insumos!I:I,
                                        0)
                                ),
                                "Não encontrado"),
                            IFERROR(
                                INDEX(AA:AA,
                                    MATCH(
                                        A1292&amp;B1292,AG:AG,
                                        0)
                                ),
                                "Não encontrado")
                        )</f>
        <v>1.65</v>
      </c>
      <c r="AA1292" s="72">
        <f t="shared" si="753"/>
        <v>1.65</v>
      </c>
      <c r="AB1292" s="73"/>
      <c r="AC1292" s="73"/>
      <c r="AD1292" s="70" t="s">
        <v>39</v>
      </c>
      <c r="AE1292" s="74"/>
      <c r="AF1292" s="74"/>
    </row>
    <row r="1293" spans="1:33" x14ac:dyDescent="0.25">
      <c r="A1293" s="138" t="s">
        <v>805</v>
      </c>
      <c r="B1293" s="60" t="s">
        <v>38</v>
      </c>
      <c r="C1293" s="61" t="s">
        <v>45</v>
      </c>
      <c r="D1293" s="62" t="s">
        <v>40</v>
      </c>
      <c r="E1293" s="62" t="s">
        <v>806</v>
      </c>
      <c r="F1293" s="63" t="s">
        <v>90</v>
      </c>
      <c r="G1293" s="63">
        <v>1</v>
      </c>
      <c r="H1293" s="64">
        <f>IF(
                        C1293="INSUMO",
                                        IFERROR(
                                            IF(
                                                INDEX(
                                                    Insumos!C:C,
                                                    MATCH(
                                                        A1293&amp;B1293,
                                                        Insumos!I:I,
                                                        0)
                                                )="Material",
                                                INDEX(
                                                    Insumos!F:F,
                                                    MATCH(
                                                        A1293&amp;B1293,
                                                        Insumos!I:I,
                                                        0)
                                                ),
                                                0
                                            ),
                                            "Não encontrado"),
                                        IFERROR(
                                            INDEX(I:I,
                                                MATCH(
                                                    A1293&amp;B1293,AG:AG,
                                                    0)
                                            ),
                                            "Não encontrado")
                                    )</f>
        <v>0</v>
      </c>
      <c r="I1293" s="64">
        <f t="shared" si="744"/>
        <v>0</v>
      </c>
      <c r="J1293" s="64">
        <f t="shared" si="745"/>
        <v>0.98</v>
      </c>
      <c r="K1293" s="64">
        <f t="shared" si="745"/>
        <v>0.98</v>
      </c>
      <c r="L1293" s="64">
        <f>IF(
                        C1293="INSUMO",
                                        IFERROR(
                                            IF(
                                                INDEX(
                                                    Insumos!C:C,
                                                    MATCH(
                                                        A1293&amp;B1293,
                                                        Insumos!I:I,
                                                        0)
                                                )="Mao_obra",
                                                INDEX(
                                                    Insumos!F:F,
                                                    MATCH(
                                                        A1293&amp;B1293,
                                                        Insumos!I:I,
                                                        0)
                                                ),
                                                0
                                            ),
                                            "Não encontrado"),
                                        IFERROR(
                                            INDEX(M:M,
                                                MATCH(
                                                    A1293&amp;B1293,AG:AG,
                                                    0)
                                            ),
                                            "Não encontrado")
                                    )</f>
        <v>0</v>
      </c>
      <c r="M1293" s="64">
        <f t="shared" si="746"/>
        <v>0</v>
      </c>
      <c r="N1293" s="64">
        <f>IF(
                        C1293="INSUMO",
                                        IFERROR(
                                            IF(
                                                INDEX(
                                                    Insumos!C:C,
                                                    MATCH(
                                                        A1293&amp;B1293,
                                                        Insumos!I:I,
                                                        0)
                                                )="Equipamento",
                                                INDEX(
                                                    Insumos!F:F,
                                                    MATCH(
                                                        A1293&amp;B1293,
                                                        Insumos!I:I,
                                                        0)
                                                ),
                                                0
                                            ),
                                            "Não encontrado"),
                                        IFERROR(
                                            INDEX(O:O,
                                                MATCH(
                                                    A1293&amp;B1293,AG:AG,
                                                    0)
                                            ),
                                            "Não encontrado")
                                    )</f>
        <v>0</v>
      </c>
      <c r="O1293" s="64">
        <f t="shared" si="747"/>
        <v>0</v>
      </c>
      <c r="P1293" s="64">
        <f>IF(
                        C1293="INSUMO",
                                        IFERROR(
                                            IF(
                                                INDEX(
                                                    Insumos!C:C,
                                                    MATCH(
                                                        A1293&amp;B1293,
                                                        Insumos!I:I,
                                                        0)
                                                )="Transporte",
                                                INDEX(
                                                    Insumos!F:F,
                                                    MATCH(
                                                        A1293&amp;B1293,
                                                        Insumos!I:I,
                                                        0)
                                                ),
                                                0
                                            ),
                                            "Não encontrado"),
                                        IFERROR(
                                            INDEX(Q:Q,
                                                MATCH(
                                                    A1293&amp;B1293,AG:AG,
                                                    0)
                                            ),
                                            "Não encontrado")
                                    )</f>
        <v>0</v>
      </c>
      <c r="Q1293" s="64">
        <f t="shared" si="748"/>
        <v>0</v>
      </c>
      <c r="R1293" s="64">
        <f>IF(
                        C1293="INSUMO",
                                        IFERROR(
                                            IF(
                                                INDEX(
                                                    Insumos!C:C,
                                                    MATCH(
                                                        A1293&amp;B1293,
                                                        Insumos!I:I,
                                                        0)
                                                )="Terceirizados",
                                                INDEX(
                                                    Insumos!F:F,
                                                    MATCH(
                                                        A1293&amp;B1293,
                                                        Insumos!I:I,
                                                        0)
                                                ),
                                                0
                                            ),
                                            "Não encontrado"),
                                        IFERROR(
                                            INDEX(S:S,
                                                MATCH(
                                                    A1293&amp;B1293,AG:AG,
                                                    0)
                                            ),
                                            "Não encontrado")
                                    )</f>
        <v>0</v>
      </c>
      <c r="S1293" s="64">
        <f t="shared" si="749"/>
        <v>0</v>
      </c>
      <c r="T1293" s="64">
        <f>IF(
                        C1293="INSUMO",
                                        IFERROR(
                                            IF(
                                                INDEX(
                                                    Insumos!C:C,
                                                    MATCH(
                                                        A1293&amp;B1293,
                                                        Insumos!I:I,
                                                        0)
                                                )="Comissionamento",
                                                INDEX(
                                                    Insumos!F:F,
                                                    MATCH(
                                                        A1293&amp;B1293,
                                                        Insumos!I:I,
                                                        0)
                                                ),
                                                0
                                            ),
                                            "Não encontrado"),
                                        IFERROR(
                                            INDEX(U:U,
                                                MATCH(
                                                    A1293&amp;B1293,AG:AG,
                                                    0)
                                            ),
                                            "Não encontrado")
                                    )</f>
        <v>0</v>
      </c>
      <c r="U1293" s="64">
        <f t="shared" si="750"/>
        <v>0</v>
      </c>
      <c r="V1293" s="64">
        <f>IF(
                        C1293="INSUMO",
                                        IFERROR(
                                            IF(
                                                INDEX(
                                                    Insumos!C:C,
                                                    MATCH(
                                                        A1293&amp;B1293,
                                                        Insumos!I:I,
                                                        0)
                                                )="Verba",
                                                INDEX(
                                                    Insumos!F:F,
                                                    MATCH(
                                                        A1293&amp;B1293,
                                                        Insumos!I:I,
                                                        0)
                                                ),
                                                0
                                            ),
                                            "Não encontrado"),
                                        IFERROR(
                                            INDEX(W:W,
                                                MATCH(
                                                    A1293&amp;B1293,AG:AG,
                                                    0)
                                            ),
                                            "Não encontrado")
                                    )</f>
        <v>0</v>
      </c>
      <c r="W1293" s="64">
        <f t="shared" si="751"/>
        <v>0</v>
      </c>
      <c r="X1293" s="64">
        <f>IF(
                        C1293="INSUMO",
                                        IFERROR(
                                            IF(
                                                INDEX(
                                                    Insumos!C:C,
                                                    MATCH(
                                                        A1293&amp;B1293,
                                                        Insumos!I:I,
                                                        0)
                                                )="Outro",
                                                INDEX(
                                                    Insumos!F:F,
                                                    MATCH(
                                                        A1293&amp;B1293,
                                                        Insumos!I:I,
                                                        0)
                                                ),
                                                0
                                            ),
                                            "Não encontrado"),
                                        IFERROR(
                                            INDEX(Y:Y,
                                                MATCH(
                                                    A1293&amp;B1293,AG:AG,
                                                    0)
                                            ),
                                            "Não encontrado")
                                    )</f>
        <v>0.98</v>
      </c>
      <c r="Y1293" s="64">
        <f t="shared" si="752"/>
        <v>0.98</v>
      </c>
      <c r="Z1293" s="64">
        <f>IF(
                            C1293="INSUMO",
                            IFERROR(
                                INDEX(
                                    Insumos!F:F,
                                    MATCH(
                                        A1293&amp;B1293,
                                        Insumos!I:I,
                                        0)
                                ),
                                "Não encontrado"),
                            IFERROR(
                                INDEX(AA:AA,
                                    MATCH(
                                        A1293&amp;B1293,AG:AG,
                                        0)
                                ),
                                "Não encontrado")
                        )</f>
        <v>0.98</v>
      </c>
      <c r="AA1293" s="64">
        <f t="shared" si="753"/>
        <v>0.98</v>
      </c>
      <c r="AB1293" s="65"/>
      <c r="AC1293" s="65"/>
      <c r="AD1293" s="62" t="s">
        <v>39</v>
      </c>
      <c r="AE1293" s="66"/>
      <c r="AF1293" s="66"/>
    </row>
    <row r="1294" spans="1:33" x14ac:dyDescent="0.25">
      <c r="A1294" s="137" t="s">
        <v>807</v>
      </c>
      <c r="B1294" s="68" t="s">
        <v>38</v>
      </c>
      <c r="C1294" s="69" t="s">
        <v>45</v>
      </c>
      <c r="D1294" s="70" t="s">
        <v>40</v>
      </c>
      <c r="E1294" s="70" t="s">
        <v>808</v>
      </c>
      <c r="F1294" s="71" t="s">
        <v>90</v>
      </c>
      <c r="G1294" s="71">
        <v>1</v>
      </c>
      <c r="H1294" s="72">
        <f>IF(
                        C1294="INSUMO",
                                        IFERROR(
                                            IF(
                                                INDEX(
                                                    Insumos!C:C,
                                                    MATCH(
                                                        A1294&amp;B1294,
                                                        Insumos!I:I,
                                                        0)
                                                )="Material",
                                                INDEX(
                                                    Insumos!F:F,
                                                    MATCH(
                                                        A1294&amp;B1294,
                                                        Insumos!I:I,
                                                        0)
                                                ),
                                                0
                                            ),
                                            "Não encontrado"),
                                        IFERROR(
                                            INDEX(I:I,
                                                MATCH(
                                                    A1294&amp;B1294,AG:AG,
                                                    0)
                                            ),
                                            "Não encontrado")
                                    )</f>
        <v>0</v>
      </c>
      <c r="I1294" s="72">
        <f t="shared" si="744"/>
        <v>0</v>
      </c>
      <c r="J1294" s="72">
        <f t="shared" si="745"/>
        <v>0.01</v>
      </c>
      <c r="K1294" s="72">
        <f t="shared" si="745"/>
        <v>0.01</v>
      </c>
      <c r="L1294" s="72">
        <f>IF(
                        C1294="INSUMO",
                                        IFERROR(
                                            IF(
                                                INDEX(
                                                    Insumos!C:C,
                                                    MATCH(
                                                        A1294&amp;B1294,
                                                        Insumos!I:I,
                                                        0)
                                                )="Mao_obra",
                                                INDEX(
                                                    Insumos!F:F,
                                                    MATCH(
                                                        A1294&amp;B1294,
                                                        Insumos!I:I,
                                                        0)
                                                ),
                                                0
                                            ),
                                            "Não encontrado"),
                                        IFERROR(
                                            INDEX(M:M,
                                                MATCH(
                                                    A1294&amp;B1294,AG:AG,
                                                    0)
                                            ),
                                            "Não encontrado")
                                    )</f>
        <v>0</v>
      </c>
      <c r="M1294" s="72">
        <f t="shared" si="746"/>
        <v>0</v>
      </c>
      <c r="N1294" s="72">
        <f>IF(
                        C1294="INSUMO",
                                        IFERROR(
                                            IF(
                                                INDEX(
                                                    Insumos!C:C,
                                                    MATCH(
                                                        A1294&amp;B1294,
                                                        Insumos!I:I,
                                                        0)
                                                )="Equipamento",
                                                INDEX(
                                                    Insumos!F:F,
                                                    MATCH(
                                                        A1294&amp;B1294,
                                                        Insumos!I:I,
                                                        0)
                                                ),
                                                0
                                            ),
                                            "Não encontrado"),
                                        IFERROR(
                                            INDEX(O:O,
                                                MATCH(
                                                    A1294&amp;B1294,AG:AG,
                                                    0)
                                            ),
                                            "Não encontrado")
                                    )</f>
        <v>0</v>
      </c>
      <c r="O1294" s="72">
        <f t="shared" si="747"/>
        <v>0</v>
      </c>
      <c r="P1294" s="72">
        <f>IF(
                        C1294="INSUMO",
                                        IFERROR(
                                            IF(
                                                INDEX(
                                                    Insumos!C:C,
                                                    MATCH(
                                                        A1294&amp;B1294,
                                                        Insumos!I:I,
                                                        0)
                                                )="Transporte",
                                                INDEX(
                                                    Insumos!F:F,
                                                    MATCH(
                                                        A1294&amp;B1294,
                                                        Insumos!I:I,
                                                        0)
                                                ),
                                                0
                                            ),
                                            "Não encontrado"),
                                        IFERROR(
                                            INDEX(Q:Q,
                                                MATCH(
                                                    A1294&amp;B1294,AG:AG,
                                                    0)
                                            ),
                                            "Não encontrado")
                                    )</f>
        <v>0</v>
      </c>
      <c r="Q1294" s="72">
        <f t="shared" si="748"/>
        <v>0</v>
      </c>
      <c r="R1294" s="72">
        <f>IF(
                        C1294="INSUMO",
                                        IFERROR(
                                            IF(
                                                INDEX(
                                                    Insumos!C:C,
                                                    MATCH(
                                                        A1294&amp;B1294,
                                                        Insumos!I:I,
                                                        0)
                                                )="Terceirizados",
                                                INDEX(
                                                    Insumos!F:F,
                                                    MATCH(
                                                        A1294&amp;B1294,
                                                        Insumos!I:I,
                                                        0)
                                                ),
                                                0
                                            ),
                                            "Não encontrado"),
                                        IFERROR(
                                            INDEX(S:S,
                                                MATCH(
                                                    A1294&amp;B1294,AG:AG,
                                                    0)
                                            ),
                                            "Não encontrado")
                                    )</f>
        <v>0</v>
      </c>
      <c r="S1294" s="72">
        <f t="shared" si="749"/>
        <v>0</v>
      </c>
      <c r="T1294" s="72">
        <f>IF(
                        C1294="INSUMO",
                                        IFERROR(
                                            IF(
                                                INDEX(
                                                    Insumos!C:C,
                                                    MATCH(
                                                        A1294&amp;B1294,
                                                        Insumos!I:I,
                                                        0)
                                                )="Comissionamento",
                                                INDEX(
                                                    Insumos!F:F,
                                                    MATCH(
                                                        A1294&amp;B1294,
                                                        Insumos!I:I,
                                                        0)
                                                ),
                                                0
                                            ),
                                            "Não encontrado"),
                                        IFERROR(
                                            INDEX(U:U,
                                                MATCH(
                                                    A1294&amp;B1294,AG:AG,
                                                    0)
                                            ),
                                            "Não encontrado")
                                    )</f>
        <v>0</v>
      </c>
      <c r="U1294" s="72">
        <f t="shared" si="750"/>
        <v>0</v>
      </c>
      <c r="V1294" s="72">
        <f>IF(
                        C1294="INSUMO",
                                        IFERROR(
                                            IF(
                                                INDEX(
                                                    Insumos!C:C,
                                                    MATCH(
                                                        A1294&amp;B1294,
                                                        Insumos!I:I,
                                                        0)
                                                )="Verba",
                                                INDEX(
                                                    Insumos!F:F,
                                                    MATCH(
                                                        A1294&amp;B1294,
                                                        Insumos!I:I,
                                                        0)
                                                ),
                                                0
                                            ),
                                            "Não encontrado"),
                                        IFERROR(
                                            INDEX(W:W,
                                                MATCH(
                                                    A1294&amp;B1294,AG:AG,
                                                    0)
                                            ),
                                            "Não encontrado")
                                    )</f>
        <v>0</v>
      </c>
      <c r="W1294" s="72">
        <f t="shared" si="751"/>
        <v>0</v>
      </c>
      <c r="X1294" s="72">
        <f>IF(
                        C1294="INSUMO",
                                        IFERROR(
                                            IF(
                                                INDEX(
                                                    Insumos!C:C,
                                                    MATCH(
                                                        A1294&amp;B1294,
                                                        Insumos!I:I,
                                                        0)
                                                )="Outro",
                                                INDEX(
                                                    Insumos!F:F,
                                                    MATCH(
                                                        A1294&amp;B1294,
                                                        Insumos!I:I,
                                                        0)
                                                ),
                                                0
                                            ),
                                            "Não encontrado"),
                                        IFERROR(
                                            INDEX(Y:Y,
                                                MATCH(
                                                    A1294&amp;B1294,AG:AG,
                                                    0)
                                            ),
                                            "Não encontrado")
                                    )</f>
        <v>0.01</v>
      </c>
      <c r="Y1294" s="72">
        <f t="shared" si="752"/>
        <v>0.01</v>
      </c>
      <c r="Z1294" s="72">
        <f>IF(
                            C1294="INSUMO",
                            IFERROR(
                                INDEX(
                                    Insumos!F:F,
                                    MATCH(
                                        A1294&amp;B1294,
                                        Insumos!I:I,
                                        0)
                                ),
                                "Não encontrado"),
                            IFERROR(
                                INDEX(AA:AA,
                                    MATCH(
                                        A1294&amp;B1294,AG:AG,
                                        0)
                                ),
                                "Não encontrado")
                        )</f>
        <v>0.01</v>
      </c>
      <c r="AA1294" s="72">
        <f t="shared" si="753"/>
        <v>0.01</v>
      </c>
      <c r="AB1294" s="73"/>
      <c r="AC1294" s="73"/>
      <c r="AD1294" s="70" t="s">
        <v>39</v>
      </c>
      <c r="AE1294" s="74"/>
      <c r="AF1294" s="74"/>
    </row>
    <row r="1295" spans="1:33" x14ac:dyDescent="0.25">
      <c r="A1295" s="138" t="s">
        <v>1098</v>
      </c>
      <c r="B1295" s="60" t="s">
        <v>38</v>
      </c>
      <c r="C1295" s="61" t="s">
        <v>45</v>
      </c>
      <c r="D1295" s="62" t="s">
        <v>40</v>
      </c>
      <c r="E1295" s="62" t="s">
        <v>1099</v>
      </c>
      <c r="F1295" s="63" t="s">
        <v>90</v>
      </c>
      <c r="G1295" s="63">
        <v>1</v>
      </c>
      <c r="H1295" s="64">
        <f>IF(
                        C1295="INSUMO",
                                        IFERROR(
                                            IF(
                                                INDEX(
                                                    Insumos!C:C,
                                                    MATCH(
                                                        A1295&amp;B1295,
                                                        Insumos!I:I,
                                                        0)
                                                )="Material",
                                                INDEX(
                                                    Insumos!F:F,
                                                    MATCH(
                                                        A1295&amp;B1295,
                                                        Insumos!I:I,
                                                        0)
                                                ),
                                                0
                                            ),
                                            "Não encontrado"),
                                        IFERROR(
                                            INDEX(I:I,
                                                MATCH(
                                                    A1295&amp;B1295,AG:AG,
                                                    0)
                                            ),
                                            "Não encontrado")
                                    )</f>
        <v>0</v>
      </c>
      <c r="I1295" s="64">
        <f t="shared" si="744"/>
        <v>0</v>
      </c>
      <c r="J1295" s="64">
        <f t="shared" si="745"/>
        <v>24.77</v>
      </c>
      <c r="K1295" s="64">
        <f t="shared" si="745"/>
        <v>24.77</v>
      </c>
      <c r="L1295" s="64">
        <f>IF(
                        C1295="INSUMO",
                                        IFERROR(
                                            IF(
                                                INDEX(
                                                    Insumos!C:C,
                                                    MATCH(
                                                        A1295&amp;B1295,
                                                        Insumos!I:I,
                                                        0)
                                                )="Mao_obra",
                                                INDEX(
                                                    Insumos!F:F,
                                                    MATCH(
                                                        A1295&amp;B1295,
                                                        Insumos!I:I,
                                                        0)
                                                ),
                                                0
                                            ),
                                            "Não encontrado"),
                                        IFERROR(
                                            INDEX(M:M,
                                                MATCH(
                                                    A1295&amp;B1295,AG:AG,
                                                    0)
                                            ),
                                            "Não encontrado")
                                    )</f>
        <v>24.77</v>
      </c>
      <c r="M1295" s="64">
        <f t="shared" si="746"/>
        <v>24.77</v>
      </c>
      <c r="N1295" s="64">
        <f>IF(
                        C1295="INSUMO",
                                        IFERROR(
                                            IF(
                                                INDEX(
                                                    Insumos!C:C,
                                                    MATCH(
                                                        A1295&amp;B1295,
                                                        Insumos!I:I,
                                                        0)
                                                )="Equipamento",
                                                INDEX(
                                                    Insumos!F:F,
                                                    MATCH(
                                                        A1295&amp;B1295,
                                                        Insumos!I:I,
                                                        0)
                                                ),
                                                0
                                            ),
                                            "Não encontrado"),
                                        IFERROR(
                                            INDEX(O:O,
                                                MATCH(
                                                    A1295&amp;B1295,AG:AG,
                                                    0)
                                            ),
                                            "Não encontrado")
                                    )</f>
        <v>0</v>
      </c>
      <c r="O1295" s="64">
        <f t="shared" si="747"/>
        <v>0</v>
      </c>
      <c r="P1295" s="64">
        <f>IF(
                        C1295="INSUMO",
                                        IFERROR(
                                            IF(
                                                INDEX(
                                                    Insumos!C:C,
                                                    MATCH(
                                                        A1295&amp;B1295,
                                                        Insumos!I:I,
                                                        0)
                                                )="Transporte",
                                                INDEX(
                                                    Insumos!F:F,
                                                    MATCH(
                                                        A1295&amp;B1295,
                                                        Insumos!I:I,
                                                        0)
                                                ),
                                                0
                                            ),
                                            "Não encontrado"),
                                        IFERROR(
                                            INDEX(Q:Q,
                                                MATCH(
                                                    A1295&amp;B1295,AG:AG,
                                                    0)
                                            ),
                                            "Não encontrado")
                                    )</f>
        <v>0</v>
      </c>
      <c r="Q1295" s="64">
        <f t="shared" si="748"/>
        <v>0</v>
      </c>
      <c r="R1295" s="64">
        <f>IF(
                        C1295="INSUMO",
                                        IFERROR(
                                            IF(
                                                INDEX(
                                                    Insumos!C:C,
                                                    MATCH(
                                                        A1295&amp;B1295,
                                                        Insumos!I:I,
                                                        0)
                                                )="Terceirizados",
                                                INDEX(
                                                    Insumos!F:F,
                                                    MATCH(
                                                        A1295&amp;B1295,
                                                        Insumos!I:I,
                                                        0)
                                                ),
                                                0
                                            ),
                                            "Não encontrado"),
                                        IFERROR(
                                            INDEX(S:S,
                                                MATCH(
                                                    A1295&amp;B1295,AG:AG,
                                                    0)
                                            ),
                                            "Não encontrado")
                                    )</f>
        <v>0</v>
      </c>
      <c r="S1295" s="64">
        <f t="shared" si="749"/>
        <v>0</v>
      </c>
      <c r="T1295" s="64">
        <f>IF(
                        C1295="INSUMO",
                                        IFERROR(
                                            IF(
                                                INDEX(
                                                    Insumos!C:C,
                                                    MATCH(
                                                        A1295&amp;B1295,
                                                        Insumos!I:I,
                                                        0)
                                                )="Comissionamento",
                                                INDEX(
                                                    Insumos!F:F,
                                                    MATCH(
                                                        A1295&amp;B1295,
                                                        Insumos!I:I,
                                                        0)
                                                ),
                                                0
                                            ),
                                            "Não encontrado"),
                                        IFERROR(
                                            INDEX(U:U,
                                                MATCH(
                                                    A1295&amp;B1295,AG:AG,
                                                    0)
                                            ),
                                            "Não encontrado")
                                    )</f>
        <v>0</v>
      </c>
      <c r="U1295" s="64">
        <f t="shared" si="750"/>
        <v>0</v>
      </c>
      <c r="V1295" s="64">
        <f>IF(
                        C1295="INSUMO",
                                        IFERROR(
                                            IF(
                                                INDEX(
                                                    Insumos!C:C,
                                                    MATCH(
                                                        A1295&amp;B1295,
                                                        Insumos!I:I,
                                                        0)
                                                )="Verba",
                                                INDEX(
                                                    Insumos!F:F,
                                                    MATCH(
                                                        A1295&amp;B1295,
                                                        Insumos!I:I,
                                                        0)
                                                ),
                                                0
                                            ),
                                            "Não encontrado"),
                                        IFERROR(
                                            INDEX(W:W,
                                                MATCH(
                                                    A1295&amp;B1295,AG:AG,
                                                    0)
                                            ),
                                            "Não encontrado")
                                    )</f>
        <v>0</v>
      </c>
      <c r="W1295" s="64">
        <f t="shared" si="751"/>
        <v>0</v>
      </c>
      <c r="X1295" s="64">
        <f>IF(
                        C1295="INSUMO",
                                        IFERROR(
                                            IF(
                                                INDEX(
                                                    Insumos!C:C,
                                                    MATCH(
                                                        A1295&amp;B1295,
                                                        Insumos!I:I,
                                                        0)
                                                )="Outro",
                                                INDEX(
                                                    Insumos!F:F,
                                                    MATCH(
                                                        A1295&amp;B1295,
                                                        Insumos!I:I,
                                                        0)
                                                ),
                                                0
                                            ),
                                            "Não encontrado"),
                                        IFERROR(
                                            INDEX(Y:Y,
                                                MATCH(
                                                    A1295&amp;B1295,AG:AG,
                                                    0)
                                            ),
                                            "Não encontrado")
                                    )</f>
        <v>0</v>
      </c>
      <c r="Y1295" s="64">
        <f t="shared" si="752"/>
        <v>0</v>
      </c>
      <c r="Z1295" s="64">
        <f>IF(
                            C1295="INSUMO",
                            IFERROR(
                                INDEX(
                                    Insumos!F:F,
                                    MATCH(
                                        A1295&amp;B1295,
                                        Insumos!I:I,
                                        0)
                                ),
                                "Não encontrado"),
                            IFERROR(
                                INDEX(AA:AA,
                                    MATCH(
                                        A1295&amp;B1295,AG:AG,
                                        0)
                                ),
                                "Não encontrado")
                        )</f>
        <v>24.77</v>
      </c>
      <c r="AA1295" s="64">
        <f t="shared" si="753"/>
        <v>24.77</v>
      </c>
      <c r="AB1295" s="65"/>
      <c r="AC1295" s="65"/>
      <c r="AD1295" s="62" t="s">
        <v>39</v>
      </c>
      <c r="AE1295" s="66"/>
      <c r="AF1295" s="66"/>
    </row>
    <row r="1296" spans="1:33" x14ac:dyDescent="0.25">
      <c r="A1296" s="136" t="s">
        <v>1088</v>
      </c>
      <c r="B1296" s="51" t="s">
        <v>38</v>
      </c>
      <c r="C1296" s="52" t="s">
        <v>39</v>
      </c>
      <c r="D1296" s="53" t="s">
        <v>40</v>
      </c>
      <c r="E1296" s="53" t="s">
        <v>1089</v>
      </c>
      <c r="F1296" s="54" t="s">
        <v>90</v>
      </c>
      <c r="G1296" s="55"/>
      <c r="H1296" s="56"/>
      <c r="I1296" s="56">
        <f>SUM(I1297:I1297)</f>
        <v>0</v>
      </c>
      <c r="J1296" s="56"/>
      <c r="K1296" s="56">
        <f>SUM(K1297:K1297)</f>
        <v>0.60107139999999992</v>
      </c>
      <c r="L1296" s="56"/>
      <c r="M1296" s="56">
        <f>SUM(M1297:M1297)</f>
        <v>0.60107139999999992</v>
      </c>
      <c r="N1296" s="56"/>
      <c r="O1296" s="56">
        <f>SUM(O1297:O1297)</f>
        <v>0</v>
      </c>
      <c r="P1296" s="56"/>
      <c r="Q1296" s="56">
        <f>SUM(Q1297:Q1297)</f>
        <v>0</v>
      </c>
      <c r="R1296" s="56"/>
      <c r="S1296" s="56">
        <f>SUM(S1297:S1297)</f>
        <v>0</v>
      </c>
      <c r="T1296" s="56"/>
      <c r="U1296" s="56">
        <f>SUM(U1297:U1297)</f>
        <v>0</v>
      </c>
      <c r="V1296" s="56"/>
      <c r="W1296" s="56">
        <f>SUM(W1297:W1297)</f>
        <v>0</v>
      </c>
      <c r="X1296" s="56"/>
      <c r="Y1296" s="56">
        <f>SUM(Y1297:Y1297)</f>
        <v>0</v>
      </c>
      <c r="Z1296" s="56"/>
      <c r="AA1296" s="56">
        <f>SUM(AA1297:AA1297)</f>
        <v>0.60107139999999992</v>
      </c>
      <c r="AB1296" s="57" t="s">
        <v>39</v>
      </c>
      <c r="AC1296" s="57"/>
      <c r="AD1296" s="53" t="s">
        <v>39</v>
      </c>
      <c r="AE1296" s="58" t="s">
        <v>39</v>
      </c>
      <c r="AF1296" s="58" t="s">
        <v>43</v>
      </c>
      <c r="AG1296" t="str">
        <f>A1296&amp;B1296&amp;C1296</f>
        <v>95335SINAPI</v>
      </c>
    </row>
    <row r="1297" spans="1:33" x14ac:dyDescent="0.25">
      <c r="A1297" s="137" t="s">
        <v>1094</v>
      </c>
      <c r="B1297" s="68" t="s">
        <v>38</v>
      </c>
      <c r="C1297" s="69" t="s">
        <v>45</v>
      </c>
      <c r="D1297" s="70" t="s">
        <v>40</v>
      </c>
      <c r="E1297" s="70" t="s">
        <v>1095</v>
      </c>
      <c r="F1297" s="71" t="s">
        <v>90</v>
      </c>
      <c r="G1297" s="71">
        <v>1.7979999999999999E-2</v>
      </c>
      <c r="H1297" s="72">
        <f>IF(
                        C1297="INSUMO",
                                        IFERROR(
                                            IF(
                                                INDEX(
                                                    Insumos!C:C,
                                                    MATCH(
                                                        A1297&amp;B1297,
                                                        Insumos!I:I,
                                                        0)
                                                )="Material",
                                                INDEX(
                                                    Insumos!F:F,
                                                    MATCH(
                                                        A1297&amp;B1297,
                                                        Insumos!I:I,
                                                        0)
                                                ),
                                                0
                                            ),
                                            "Não encontrado"),
                                        IFERROR(
                                            INDEX(I:I,
                                                MATCH(
                                                    A1297&amp;B1297,AG:AG,
                                                    0)
                                            ),
                                            "Não encontrado")
                                    )</f>
        <v>0</v>
      </c>
      <c r="I1297" s="72">
        <f>H1297*G1297/1</f>
        <v>0</v>
      </c>
      <c r="J1297" s="72">
        <f>T1297 + N1297 + L1297 + X1297 + R1297 + P1297 + V1297</f>
        <v>33.43</v>
      </c>
      <c r="K1297" s="72">
        <f>U1297 + O1297 + M1297 + Y1297 + S1297 + Q1297 + W1297</f>
        <v>0.60107139999999992</v>
      </c>
      <c r="L1297" s="72">
        <f>IF(
                        C1297="INSUMO",
                                        IFERROR(
                                            IF(
                                                INDEX(
                                                    Insumos!C:C,
                                                    MATCH(
                                                        A1297&amp;B1297,
                                                        Insumos!I:I,
                                                        0)
                                                )="Mao_obra",
                                                INDEX(
                                                    Insumos!F:F,
                                                    MATCH(
                                                        A1297&amp;B1297,
                                                        Insumos!I:I,
                                                        0)
                                                ),
                                                0
                                            ),
                                            "Não encontrado"),
                                        IFERROR(
                                            INDEX(M:M,
                                                MATCH(
                                                    A1297&amp;B1297,AG:AG,
                                                    0)
                                            ),
                                            "Não encontrado")
                                    )</f>
        <v>33.43</v>
      </c>
      <c r="M1297" s="72">
        <f>L1297*G1297/1</f>
        <v>0.60107139999999992</v>
      </c>
      <c r="N1297" s="72">
        <f>IF(
                        C1297="INSUMO",
                                        IFERROR(
                                            IF(
                                                INDEX(
                                                    Insumos!C:C,
                                                    MATCH(
                                                        A1297&amp;B1297,
                                                        Insumos!I:I,
                                                        0)
                                                )="Equipamento",
                                                INDEX(
                                                    Insumos!F:F,
                                                    MATCH(
                                                        A1297&amp;B1297,
                                                        Insumos!I:I,
                                                        0)
                                                ),
                                                0
                                            ),
                                            "Não encontrado"),
                                        IFERROR(
                                            INDEX(O:O,
                                                MATCH(
                                                    A1297&amp;B1297,AG:AG,
                                                    0)
                                            ),
                                            "Não encontrado")
                                    )</f>
        <v>0</v>
      </c>
      <c r="O1297" s="72">
        <f>N1297*G1297/1</f>
        <v>0</v>
      </c>
      <c r="P1297" s="72">
        <f>IF(
                        C1297="INSUMO",
                                        IFERROR(
                                            IF(
                                                INDEX(
                                                    Insumos!C:C,
                                                    MATCH(
                                                        A1297&amp;B1297,
                                                        Insumos!I:I,
                                                        0)
                                                )="Transporte",
                                                INDEX(
                                                    Insumos!F:F,
                                                    MATCH(
                                                        A1297&amp;B1297,
                                                        Insumos!I:I,
                                                        0)
                                                ),
                                                0
                                            ),
                                            "Não encontrado"),
                                        IFERROR(
                                            INDEX(Q:Q,
                                                MATCH(
                                                    A1297&amp;B1297,AG:AG,
                                                    0)
                                            ),
                                            "Não encontrado")
                                    )</f>
        <v>0</v>
      </c>
      <c r="Q1297" s="72">
        <f>P1297*G1297/1</f>
        <v>0</v>
      </c>
      <c r="R1297" s="72">
        <f>IF(
                        C1297="INSUMO",
                                        IFERROR(
                                            IF(
                                                INDEX(
                                                    Insumos!C:C,
                                                    MATCH(
                                                        A1297&amp;B1297,
                                                        Insumos!I:I,
                                                        0)
                                                )="Terceirizados",
                                                INDEX(
                                                    Insumos!F:F,
                                                    MATCH(
                                                        A1297&amp;B1297,
                                                        Insumos!I:I,
                                                        0)
                                                ),
                                                0
                                            ),
                                            "Não encontrado"),
                                        IFERROR(
                                            INDEX(S:S,
                                                MATCH(
                                                    A1297&amp;B1297,AG:AG,
                                                    0)
                                            ),
                                            "Não encontrado")
                                    )</f>
        <v>0</v>
      </c>
      <c r="S1297" s="72">
        <f>R1297*G1297/1</f>
        <v>0</v>
      </c>
      <c r="T1297" s="72">
        <f>IF(
                        C1297="INSUMO",
                                        IFERROR(
                                            IF(
                                                INDEX(
                                                    Insumos!C:C,
                                                    MATCH(
                                                        A1297&amp;B1297,
                                                        Insumos!I:I,
                                                        0)
                                                )="Comissionamento",
                                                INDEX(
                                                    Insumos!F:F,
                                                    MATCH(
                                                        A1297&amp;B1297,
                                                        Insumos!I:I,
                                                        0)
                                                ),
                                                0
                                            ),
                                            "Não encontrado"),
                                        IFERROR(
                                            INDEX(U:U,
                                                MATCH(
                                                    A1297&amp;B1297,AG:AG,
                                                    0)
                                            ),
                                            "Não encontrado")
                                    )</f>
        <v>0</v>
      </c>
      <c r="U1297" s="72">
        <f>T1297*G1297/1</f>
        <v>0</v>
      </c>
      <c r="V1297" s="72">
        <f>IF(
                        C1297="INSUMO",
                                        IFERROR(
                                            IF(
                                                INDEX(
                                                    Insumos!C:C,
                                                    MATCH(
                                                        A1297&amp;B1297,
                                                        Insumos!I:I,
                                                        0)
                                                )="Verba",
                                                INDEX(
                                                    Insumos!F:F,
                                                    MATCH(
                                                        A1297&amp;B1297,
                                                        Insumos!I:I,
                                                        0)
                                                ),
                                                0
                                            ),
                                            "Não encontrado"),
                                        IFERROR(
                                            INDEX(W:W,
                                                MATCH(
                                                    A1297&amp;B1297,AG:AG,
                                                    0)
                                            ),
                                            "Não encontrado")
                                    )</f>
        <v>0</v>
      </c>
      <c r="W1297" s="72">
        <f>V1297*G1297/1</f>
        <v>0</v>
      </c>
      <c r="X1297" s="72">
        <f>IF(
                        C1297="INSUMO",
                                        IFERROR(
                                            IF(
                                                INDEX(
                                                    Insumos!C:C,
                                                    MATCH(
                                                        A1297&amp;B1297,
                                                        Insumos!I:I,
                                                        0)
                                                )="Outro",
                                                INDEX(
                                                    Insumos!F:F,
                                                    MATCH(
                                                        A1297&amp;B1297,
                                                        Insumos!I:I,
                                                        0)
                                                ),
                                                0
                                            ),
                                            "Não encontrado"),
                                        IFERROR(
                                            INDEX(Y:Y,
                                                MATCH(
                                                    A1297&amp;B1297,AG:AG,
                                                    0)
                                            ),
                                            "Não encontrado")
                                    )</f>
        <v>0</v>
      </c>
      <c r="Y1297" s="72">
        <f>X1297*G1297/1</f>
        <v>0</v>
      </c>
      <c r="Z1297" s="72">
        <f>IF(
                            C1297="INSUMO",
                            IFERROR(
                                INDEX(
                                    Insumos!F:F,
                                    MATCH(
                                        A1297&amp;B1297,
                                        Insumos!I:I,
                                        0)
                                ),
                                "Não encontrado"),
                            IFERROR(
                                INDEX(AA:AA,
                                    MATCH(
                                        A1297&amp;B1297,AG:AG,
                                        0)
                                ),
                                "Não encontrado")
                        )</f>
        <v>33.43</v>
      </c>
      <c r="AA1297" s="72">
        <f>G1297*Z1297</f>
        <v>0.60107139999999992</v>
      </c>
      <c r="AB1297" s="73"/>
      <c r="AC1297" s="73"/>
      <c r="AD1297" s="70" t="s">
        <v>39</v>
      </c>
      <c r="AE1297" s="74"/>
      <c r="AF1297" s="74"/>
    </row>
    <row r="1298" spans="1:33" x14ac:dyDescent="0.25">
      <c r="A1298" s="136" t="s">
        <v>1096</v>
      </c>
      <c r="B1298" s="51" t="s">
        <v>38</v>
      </c>
      <c r="C1298" s="52" t="s">
        <v>39</v>
      </c>
      <c r="D1298" s="53" t="s">
        <v>40</v>
      </c>
      <c r="E1298" s="53" t="s">
        <v>1097</v>
      </c>
      <c r="F1298" s="54" t="s">
        <v>90</v>
      </c>
      <c r="G1298" s="55"/>
      <c r="H1298" s="56"/>
      <c r="I1298" s="56">
        <f>SUM(I1299:I1299)</f>
        <v>0</v>
      </c>
      <c r="J1298" s="56"/>
      <c r="K1298" s="56">
        <f>SUM(K1299:K1299)</f>
        <v>0.4453646</v>
      </c>
      <c r="L1298" s="56"/>
      <c r="M1298" s="56">
        <f>SUM(M1299:M1299)</f>
        <v>0.4453646</v>
      </c>
      <c r="N1298" s="56"/>
      <c r="O1298" s="56">
        <f>SUM(O1299:O1299)</f>
        <v>0</v>
      </c>
      <c r="P1298" s="56"/>
      <c r="Q1298" s="56">
        <f>SUM(Q1299:Q1299)</f>
        <v>0</v>
      </c>
      <c r="R1298" s="56"/>
      <c r="S1298" s="56">
        <f>SUM(S1299:S1299)</f>
        <v>0</v>
      </c>
      <c r="T1298" s="56"/>
      <c r="U1298" s="56">
        <f>SUM(U1299:U1299)</f>
        <v>0</v>
      </c>
      <c r="V1298" s="56"/>
      <c r="W1298" s="56">
        <f>SUM(W1299:W1299)</f>
        <v>0</v>
      </c>
      <c r="X1298" s="56"/>
      <c r="Y1298" s="56">
        <f>SUM(Y1299:Y1299)</f>
        <v>0</v>
      </c>
      <c r="Z1298" s="56"/>
      <c r="AA1298" s="56">
        <f>SUM(AA1299:AA1299)</f>
        <v>0.4453646</v>
      </c>
      <c r="AB1298" s="57" t="s">
        <v>39</v>
      </c>
      <c r="AC1298" s="57"/>
      <c r="AD1298" s="53" t="s">
        <v>39</v>
      </c>
      <c r="AE1298" s="58" t="s">
        <v>39</v>
      </c>
      <c r="AF1298" s="58" t="s">
        <v>43</v>
      </c>
      <c r="AG1298" t="str">
        <f>A1298&amp;B1298&amp;C1298</f>
        <v>95317SINAPI</v>
      </c>
    </row>
    <row r="1299" spans="1:33" x14ac:dyDescent="0.25">
      <c r="A1299" s="137" t="s">
        <v>1098</v>
      </c>
      <c r="B1299" s="68" t="s">
        <v>38</v>
      </c>
      <c r="C1299" s="69" t="s">
        <v>45</v>
      </c>
      <c r="D1299" s="70" t="s">
        <v>40</v>
      </c>
      <c r="E1299" s="70" t="s">
        <v>1099</v>
      </c>
      <c r="F1299" s="71" t="s">
        <v>90</v>
      </c>
      <c r="G1299" s="71">
        <v>1.7979999999999999E-2</v>
      </c>
      <c r="H1299" s="72">
        <f>IF(
                        C1299="INSUMO",
                                        IFERROR(
                                            IF(
                                                INDEX(
                                                    Insumos!C:C,
                                                    MATCH(
                                                        A1299&amp;B1299,
                                                        Insumos!I:I,
                                                        0)
                                                )="Material",
                                                INDEX(
                                                    Insumos!F:F,
                                                    MATCH(
                                                        A1299&amp;B1299,
                                                        Insumos!I:I,
                                                        0)
                                                ),
                                                0
                                            ),
                                            "Não encontrado"),
                                        IFERROR(
                                            INDEX(I:I,
                                                MATCH(
                                                    A1299&amp;B1299,AG:AG,
                                                    0)
                                            ),
                                            "Não encontrado")
                                    )</f>
        <v>0</v>
      </c>
      <c r="I1299" s="72">
        <f>H1299*G1299/1</f>
        <v>0</v>
      </c>
      <c r="J1299" s="72">
        <f>T1299 + N1299 + L1299 + X1299 + R1299 + P1299 + V1299</f>
        <v>24.77</v>
      </c>
      <c r="K1299" s="72">
        <f>U1299 + O1299 + M1299 + Y1299 + S1299 + Q1299 + W1299</f>
        <v>0.4453646</v>
      </c>
      <c r="L1299" s="72">
        <f>IF(
                        C1299="INSUMO",
                                        IFERROR(
                                            IF(
                                                INDEX(
                                                    Insumos!C:C,
                                                    MATCH(
                                                        A1299&amp;B1299,
                                                        Insumos!I:I,
                                                        0)
                                                )="Mao_obra",
                                                INDEX(
                                                    Insumos!F:F,
                                                    MATCH(
                                                        A1299&amp;B1299,
                                                        Insumos!I:I,
                                                        0)
                                                ),
                                                0
                                            ),
                                            "Não encontrado"),
                                        IFERROR(
                                            INDEX(M:M,
                                                MATCH(
                                                    A1299&amp;B1299,AG:AG,
                                                    0)
                                            ),
                                            "Não encontrado")
                                    )</f>
        <v>24.77</v>
      </c>
      <c r="M1299" s="72">
        <f>L1299*G1299/1</f>
        <v>0.4453646</v>
      </c>
      <c r="N1299" s="72">
        <f>IF(
                        C1299="INSUMO",
                                        IFERROR(
                                            IF(
                                                INDEX(
                                                    Insumos!C:C,
                                                    MATCH(
                                                        A1299&amp;B1299,
                                                        Insumos!I:I,
                                                        0)
                                                )="Equipamento",
                                                INDEX(
                                                    Insumos!F:F,
                                                    MATCH(
                                                        A1299&amp;B1299,
                                                        Insumos!I:I,
                                                        0)
                                                ),
                                                0
                                            ),
                                            "Não encontrado"),
                                        IFERROR(
                                            INDEX(O:O,
                                                MATCH(
                                                    A1299&amp;B1299,AG:AG,
                                                    0)
                                            ),
                                            "Não encontrado")
                                    )</f>
        <v>0</v>
      </c>
      <c r="O1299" s="72">
        <f>N1299*G1299/1</f>
        <v>0</v>
      </c>
      <c r="P1299" s="72">
        <f>IF(
                        C1299="INSUMO",
                                        IFERROR(
                                            IF(
                                                INDEX(
                                                    Insumos!C:C,
                                                    MATCH(
                                                        A1299&amp;B1299,
                                                        Insumos!I:I,
                                                        0)
                                                )="Transporte",
                                                INDEX(
                                                    Insumos!F:F,
                                                    MATCH(
                                                        A1299&amp;B1299,
                                                        Insumos!I:I,
                                                        0)
                                                ),
                                                0
                                            ),
                                            "Não encontrado"),
                                        IFERROR(
                                            INDEX(Q:Q,
                                                MATCH(
                                                    A1299&amp;B1299,AG:AG,
                                                    0)
                                            ),
                                            "Não encontrado")
                                    )</f>
        <v>0</v>
      </c>
      <c r="Q1299" s="72">
        <f>P1299*G1299/1</f>
        <v>0</v>
      </c>
      <c r="R1299" s="72">
        <f>IF(
                        C1299="INSUMO",
                                        IFERROR(
                                            IF(
                                                INDEX(
                                                    Insumos!C:C,
                                                    MATCH(
                                                        A1299&amp;B1299,
                                                        Insumos!I:I,
                                                        0)
                                                )="Terceirizados",
                                                INDEX(
                                                    Insumos!F:F,
                                                    MATCH(
                                                        A1299&amp;B1299,
                                                        Insumos!I:I,
                                                        0)
                                                ),
                                                0
                                            ),
                                            "Não encontrado"),
                                        IFERROR(
                                            INDEX(S:S,
                                                MATCH(
                                                    A1299&amp;B1299,AG:AG,
                                                    0)
                                            ),
                                            "Não encontrado")
                                    )</f>
        <v>0</v>
      </c>
      <c r="S1299" s="72">
        <f>R1299*G1299/1</f>
        <v>0</v>
      </c>
      <c r="T1299" s="72">
        <f>IF(
                        C1299="INSUMO",
                                        IFERROR(
                                            IF(
                                                INDEX(
                                                    Insumos!C:C,
                                                    MATCH(
                                                        A1299&amp;B1299,
                                                        Insumos!I:I,
                                                        0)
                                                )="Comissionamento",
                                                INDEX(
                                                    Insumos!F:F,
                                                    MATCH(
                                                        A1299&amp;B1299,
                                                        Insumos!I:I,
                                                        0)
                                                ),
                                                0
                                            ),
                                            "Não encontrado"),
                                        IFERROR(
                                            INDEX(U:U,
                                                MATCH(
                                                    A1299&amp;B1299,AG:AG,
                                                    0)
                                            ),
                                            "Não encontrado")
                                    )</f>
        <v>0</v>
      </c>
      <c r="U1299" s="72">
        <f>T1299*G1299/1</f>
        <v>0</v>
      </c>
      <c r="V1299" s="72">
        <f>IF(
                        C1299="INSUMO",
                                        IFERROR(
                                            IF(
                                                INDEX(
                                                    Insumos!C:C,
                                                    MATCH(
                                                        A1299&amp;B1299,
                                                        Insumos!I:I,
                                                        0)
                                                )="Verba",
                                                INDEX(
                                                    Insumos!F:F,
                                                    MATCH(
                                                        A1299&amp;B1299,
                                                        Insumos!I:I,
                                                        0)
                                                ),
                                                0
                                            ),
                                            "Não encontrado"),
                                        IFERROR(
                                            INDEX(W:W,
                                                MATCH(
                                                    A1299&amp;B1299,AG:AG,
                                                    0)
                                            ),
                                            "Não encontrado")
                                    )</f>
        <v>0</v>
      </c>
      <c r="W1299" s="72">
        <f>V1299*G1299/1</f>
        <v>0</v>
      </c>
      <c r="X1299" s="72">
        <f>IF(
                        C1299="INSUMO",
                                        IFERROR(
                                            IF(
                                                INDEX(
                                                    Insumos!C:C,
                                                    MATCH(
                                                        A1299&amp;B1299,
                                                        Insumos!I:I,
                                                        0)
                                                )="Outro",
                                                INDEX(
                                                    Insumos!F:F,
                                                    MATCH(
                                                        A1299&amp;B1299,
                                                        Insumos!I:I,
                                                        0)
                                                ),
                                                0
                                            ),
                                            "Não encontrado"),
                                        IFERROR(
                                            INDEX(Y:Y,
                                                MATCH(
                                                    A1299&amp;B1299,AG:AG,
                                                    0)
                                            ),
                                            "Não encontrado")
                                    )</f>
        <v>0</v>
      </c>
      <c r="Y1299" s="72">
        <f>X1299*G1299/1</f>
        <v>0</v>
      </c>
      <c r="Z1299" s="72">
        <f>IF(
                            C1299="INSUMO",
                            IFERROR(
                                INDEX(
                                    Insumos!F:F,
                                    MATCH(
                                        A1299&amp;B1299,
                                        Insumos!I:I,
                                        0)
                                ),
                                "Não encontrado"),
                            IFERROR(
                                INDEX(AA:AA,
                                    MATCH(
                                        A1299&amp;B1299,AG:AG,
                                        0)
                                ),
                                "Não encontrado")
                        )</f>
        <v>24.77</v>
      </c>
      <c r="AA1299" s="72">
        <f>G1299*Z1299</f>
        <v>0.4453646</v>
      </c>
      <c r="AB1299" s="73"/>
      <c r="AC1299" s="73"/>
      <c r="AD1299" s="70" t="s">
        <v>39</v>
      </c>
      <c r="AE1299" s="74"/>
      <c r="AF1299" s="74"/>
    </row>
    <row r="1300" spans="1:33" x14ac:dyDescent="0.25">
      <c r="A1300" s="136" t="s">
        <v>510</v>
      </c>
      <c r="B1300" s="51" t="s">
        <v>38</v>
      </c>
      <c r="C1300" s="52" t="s">
        <v>39</v>
      </c>
      <c r="D1300" s="53" t="s">
        <v>40</v>
      </c>
      <c r="E1300" s="53" t="s">
        <v>511</v>
      </c>
      <c r="F1300" s="54" t="s">
        <v>108</v>
      </c>
      <c r="G1300" s="55"/>
      <c r="H1300" s="56"/>
      <c r="I1300" s="56">
        <f>SUM(I1301:I1306)</f>
        <v>178.35284265750002</v>
      </c>
      <c r="J1300" s="56"/>
      <c r="K1300" s="56">
        <f>SUM(K1301:K1306)</f>
        <v>165.75415491068952</v>
      </c>
      <c r="L1300" s="56"/>
      <c r="M1300" s="56">
        <f>SUM(M1301:M1306)</f>
        <v>110.23792729304101</v>
      </c>
      <c r="N1300" s="56"/>
      <c r="O1300" s="56">
        <f>SUM(O1301:O1306)</f>
        <v>38.187489227648499</v>
      </c>
      <c r="P1300" s="56"/>
      <c r="Q1300" s="56">
        <f>SUM(Q1301:Q1306)</f>
        <v>0</v>
      </c>
      <c r="R1300" s="56"/>
      <c r="S1300" s="56">
        <f>SUM(S1301:S1306)</f>
        <v>0</v>
      </c>
      <c r="T1300" s="56"/>
      <c r="U1300" s="56">
        <f>SUM(U1301:U1306)</f>
        <v>0</v>
      </c>
      <c r="V1300" s="56"/>
      <c r="W1300" s="56">
        <f>SUM(W1301:W1306)</f>
        <v>0</v>
      </c>
      <c r="X1300" s="56"/>
      <c r="Y1300" s="56">
        <f>SUM(Y1301:Y1306)</f>
        <v>17.328738389999998</v>
      </c>
      <c r="Z1300" s="56"/>
      <c r="AA1300" s="56">
        <f>SUM(AA1301:AA1306)</f>
        <v>344.10699756818951</v>
      </c>
      <c r="AB1300" s="57" t="s">
        <v>39</v>
      </c>
      <c r="AC1300" s="57"/>
      <c r="AD1300" s="53" t="s">
        <v>39</v>
      </c>
      <c r="AE1300" s="58" t="s">
        <v>39</v>
      </c>
      <c r="AF1300" s="58" t="s">
        <v>1100</v>
      </c>
      <c r="AG1300" t="str">
        <f>A1300&amp;B1300&amp;C1300</f>
        <v>101623SINAPI</v>
      </c>
    </row>
    <row r="1301" spans="1:33" x14ac:dyDescent="0.25">
      <c r="A1301" s="137" t="s">
        <v>313</v>
      </c>
      <c r="B1301" s="68" t="s">
        <v>38</v>
      </c>
      <c r="C1301" s="69" t="s">
        <v>86</v>
      </c>
      <c r="D1301" s="70" t="s">
        <v>40</v>
      </c>
      <c r="E1301" s="70" t="s">
        <v>314</v>
      </c>
      <c r="F1301" s="71" t="s">
        <v>114</v>
      </c>
      <c r="G1301" s="71">
        <v>0.13505</v>
      </c>
      <c r="H1301" s="72">
        <f>IF(
                        C1301="INSUMO",
                                        IFERROR(
                                            IF(
                                                INDEX(
                                                    Insumos!C:C,
                                                    MATCH(
                                                        A1301&amp;B1301,
                                                        Insumos!I:I,
                                                        0)
                                                )="Material",
                                                INDEX(
                                                    Insumos!F:F,
                                                    MATCH(
                                                        A1301&amp;B1301,
                                                        Insumos!I:I,
                                                        0)
                                                ),
                                                0
                                            ),
                                            "Não encontrado"),
                                        IFERROR(
                                            INDEX(I:I,
                                                MATCH(
                                                    A1301&amp;B1301,AG:AG,
                                                    0)
                                            ),
                                            "Não encontrado")
                                    )</f>
        <v>6.7671000000000001</v>
      </c>
      <c r="I1301" s="72">
        <f t="shared" ref="I1301:I1306" si="754">H1301*G1301/1</f>
        <v>0.91389685500000006</v>
      </c>
      <c r="J1301" s="72">
        <f t="shared" ref="J1301:K1306" si="755">T1301 + N1301 + L1301 + X1301 + R1301 + P1301 + V1301</f>
        <v>42.062146839000008</v>
      </c>
      <c r="K1301" s="72">
        <f t="shared" si="755"/>
        <v>5.6804929306069507</v>
      </c>
      <c r="L1301" s="72">
        <f>IF(
                        C1301="INSUMO",
                                        IFERROR(
                                            IF(
                                                INDEX(
                                                    Insumos!C:C,
                                                    MATCH(
                                                        A1301&amp;B1301,
                                                        Insumos!I:I,
                                                        0)
                                                )="Mao_obra",
                                                INDEX(
                                                    Insumos!F:F,
                                                    MATCH(
                                                        A1301&amp;B1301,
                                                        Insumos!I:I,
                                                        0)
                                                ),
                                                0
                                            ),
                                            "Não encontrado"),
                                        IFERROR(
                                            INDEX(M:M,
                                                MATCH(
                                                    A1301&amp;B1301,AG:AG,
                                                    0)
                                            ),
                                            "Não encontrado")
                                    )</f>
        <v>36.769479000000004</v>
      </c>
      <c r="M1301" s="72">
        <f t="shared" ref="M1301:M1306" si="756">L1301*G1301/1</f>
        <v>4.9657181389500007</v>
      </c>
      <c r="N1301" s="72">
        <f>IF(
                        C1301="INSUMO",
                                        IFERROR(
                                            IF(
                                                INDEX(
                                                    Insumos!C:C,
                                                    MATCH(
                                                        A1301&amp;B1301,
                                                        Insumos!I:I,
                                                        0)
                                                )="Equipamento",
                                                INDEX(
                                                    Insumos!F:F,
                                                    MATCH(
                                                        A1301&amp;B1301,
                                                        Insumos!I:I,
                                                        0)
                                                ),
                                                0
                                            ),
                                            "Não encontrado"),
                                        IFERROR(
                                            INDEX(O:O,
                                                MATCH(
                                                    A1301&amp;B1301,AG:AG,
                                                    0)
                                            ),
                                            "Não encontrado")
                                    )</f>
        <v>1.5426678389999999</v>
      </c>
      <c r="O1301" s="72">
        <f t="shared" ref="O1301:O1306" si="757">N1301*G1301/1</f>
        <v>0.20833729165695</v>
      </c>
      <c r="P1301" s="72">
        <f>IF(
                        C1301="INSUMO",
                                        IFERROR(
                                            IF(
                                                INDEX(
                                                    Insumos!C:C,
                                                    MATCH(
                                                        A1301&amp;B1301,
                                                        Insumos!I:I,
                                                        0)
                                                )="Transporte",
                                                INDEX(
                                                    Insumos!F:F,
                                                    MATCH(
                                                        A1301&amp;B1301,
                                                        Insumos!I:I,
                                                        0)
                                                ),
                                                0
                                            ),
                                            "Não encontrado"),
                                        IFERROR(
                                            INDEX(Q:Q,
                                                MATCH(
                                                    A1301&amp;B1301,AG:AG,
                                                    0)
                                            ),
                                            "Não encontrado")
                                    )</f>
        <v>0</v>
      </c>
      <c r="Q1301" s="72">
        <f t="shared" ref="Q1301:Q1306" si="758">P1301*G1301/1</f>
        <v>0</v>
      </c>
      <c r="R1301" s="72">
        <f>IF(
                        C1301="INSUMO",
                                        IFERROR(
                                            IF(
                                                INDEX(
                                                    Insumos!C:C,
                                                    MATCH(
                                                        A1301&amp;B1301,
                                                        Insumos!I:I,
                                                        0)
                                                )="Terceirizados",
                                                INDEX(
                                                    Insumos!F:F,
                                                    MATCH(
                                                        A1301&amp;B1301,
                                                        Insumos!I:I,
                                                        0)
                                                ),
                                                0
                                            ),
                                            "Não encontrado"),
                                        IFERROR(
                                            INDEX(S:S,
                                                MATCH(
                                                    A1301&amp;B1301,AG:AG,
                                                    0)
                                            ),
                                            "Não encontrado")
                                    )</f>
        <v>0</v>
      </c>
      <c r="S1301" s="72">
        <f t="shared" ref="S1301:S1306" si="759">R1301*G1301/1</f>
        <v>0</v>
      </c>
      <c r="T1301" s="72">
        <f>IF(
                        C1301="INSUMO",
                                        IFERROR(
                                            IF(
                                                INDEX(
                                                    Insumos!C:C,
                                                    MATCH(
                                                        A1301&amp;B1301,
                                                        Insumos!I:I,
                                                        0)
                                                )="Comissionamento",
                                                INDEX(
                                                    Insumos!F:F,
                                                    MATCH(
                                                        A1301&amp;B1301,
                                                        Insumos!I:I,
                                                        0)
                                                ),
                                                0
                                            ),
                                            "Não encontrado"),
                                        IFERROR(
                                            INDEX(U:U,
                                                MATCH(
                                                    A1301&amp;B1301,AG:AG,
                                                    0)
                                            ),
                                            "Não encontrado")
                                    )</f>
        <v>0</v>
      </c>
      <c r="U1301" s="72">
        <f t="shared" ref="U1301:U1306" si="760">T1301*G1301/1</f>
        <v>0</v>
      </c>
      <c r="V1301" s="72">
        <f>IF(
                        C1301="INSUMO",
                                        IFERROR(
                                            IF(
                                                INDEX(
                                                    Insumos!C:C,
                                                    MATCH(
                                                        A1301&amp;B1301,
                                                        Insumos!I:I,
                                                        0)
                                                )="Verba",
                                                INDEX(
                                                    Insumos!F:F,
                                                    MATCH(
                                                        A1301&amp;B1301,
                                                        Insumos!I:I,
                                                        0)
                                                ),
                                                0
                                            ),
                                            "Não encontrado"),
                                        IFERROR(
                                            INDEX(W:W,
                                                MATCH(
                                                    A1301&amp;B1301,AG:AG,
                                                    0)
                                            ),
                                            "Não encontrado")
                                    )</f>
        <v>0</v>
      </c>
      <c r="W1301" s="72">
        <f t="shared" ref="W1301:W1306" si="761">V1301*G1301/1</f>
        <v>0</v>
      </c>
      <c r="X1301" s="72">
        <f>IF(
                        C1301="INSUMO",
                                        IFERROR(
                                            IF(
                                                INDEX(
                                                    Insumos!C:C,
                                                    MATCH(
                                                        A1301&amp;B1301,
                                                        Insumos!I:I,
                                                        0)
                                                )="Outro",
                                                INDEX(
                                                    Insumos!F:F,
                                                    MATCH(
                                                        A1301&amp;B1301,
                                                        Insumos!I:I,
                                                        0)
                                                ),
                                                0
                                            ),
                                            "Não encontrado"),
                                        IFERROR(
                                            INDEX(Y:Y,
                                                MATCH(
                                                    A1301&amp;B1301,AG:AG,
                                                    0)
                                            ),
                                            "Não encontrado")
                                    )</f>
        <v>3.7499999999999996</v>
      </c>
      <c r="Y1301" s="72">
        <f t="shared" ref="Y1301:Y1306" si="762">X1301*G1301/1</f>
        <v>0.50643749999999998</v>
      </c>
      <c r="Z1301" s="72">
        <f>IF(
                            C1301="INSUMO",
                            IFERROR(
                                INDEX(
                                    Insumos!F:F,
                                    MATCH(
                                        A1301&amp;B1301,
                                        Insumos!I:I,
                                        0)
                                ),
                                "Não encontrado"),
                            IFERROR(
                                INDEX(AA:AA,
                                    MATCH(
                                        A1301&amp;B1301,AG:AG,
                                        0)
                                ),
                                "Não encontrado")
                        )</f>
        <v>48.829246839000007</v>
      </c>
      <c r="AA1301" s="72">
        <f t="shared" ref="AA1301:AA1306" si="763">G1301*Z1301</f>
        <v>6.5943897856069507</v>
      </c>
      <c r="AB1301" s="73"/>
      <c r="AC1301" s="73"/>
      <c r="AD1301" s="70" t="s">
        <v>39</v>
      </c>
      <c r="AE1301" s="74"/>
      <c r="AF1301" s="74"/>
    </row>
    <row r="1302" spans="1:33" x14ac:dyDescent="0.25">
      <c r="A1302" s="138" t="s">
        <v>88</v>
      </c>
      <c r="B1302" s="60" t="s">
        <v>38</v>
      </c>
      <c r="C1302" s="61" t="s">
        <v>86</v>
      </c>
      <c r="D1302" s="62" t="s">
        <v>40</v>
      </c>
      <c r="E1302" s="62" t="s">
        <v>89</v>
      </c>
      <c r="F1302" s="63" t="s">
        <v>90</v>
      </c>
      <c r="G1302" s="63">
        <v>1.707848</v>
      </c>
      <c r="H1302" s="64">
        <f>IF(
                        C1302="INSUMO",
                                        IFERROR(
                                            IF(
                                                INDEX(
                                                    Insumos!C:C,
                                                    MATCH(
                                                        A1302&amp;B1302,
                                                        Insumos!I:I,
                                                        0)
                                                )="Material",
                                                INDEX(
                                                    Insumos!F:F,
                                                    MATCH(
                                                        A1302&amp;B1302,
                                                        Insumos!I:I,
                                                        0)
                                                ),
                                                0
                                            ),
                                            "Não encontrado"),
                                        IFERROR(
                                            INDEX(I:I,
                                                MATCH(
                                                    A1302&amp;B1302,AG:AG,
                                                    0)
                                            ),
                                            "Não encontrado")
                                    )</f>
        <v>0</v>
      </c>
      <c r="I1302" s="64">
        <f t="shared" si="754"/>
        <v>0</v>
      </c>
      <c r="J1302" s="64">
        <f t="shared" si="755"/>
        <v>28.049120000000002</v>
      </c>
      <c r="K1302" s="64">
        <f t="shared" si="755"/>
        <v>47.903633493760005</v>
      </c>
      <c r="L1302" s="64">
        <f>IF(
                        C1302="INSUMO",
                                        IFERROR(
                                            IF(
                                                INDEX(
                                                    Insumos!C:C,
                                                    MATCH(
                                                        A1302&amp;B1302,
                                                        Insumos!I:I,
                                                        0)
                                                )="Mao_obra",
                                                INDEX(
                                                    Insumos!F:F,
                                                    MATCH(
                                                        A1302&amp;B1302,
                                                        Insumos!I:I,
                                                        0)
                                                ),
                                                0
                                            ),
                                            "Não encontrado"),
                                        IFERROR(
                                            INDEX(M:M,
                                                MATCH(
                                                    A1302&amp;B1302,AG:AG,
                                                    0)
                                            ),
                                            "Não encontrado")
                                    )</f>
        <v>23.079120000000003</v>
      </c>
      <c r="M1302" s="64">
        <f t="shared" si="756"/>
        <v>39.415628933760004</v>
      </c>
      <c r="N1302" s="64">
        <f>IF(
                        C1302="INSUMO",
                                        IFERROR(
                                            IF(
                                                INDEX(
                                                    Insumos!C:C,
                                                    MATCH(
                                                        A1302&amp;B1302,
                                                        Insumos!I:I,
                                                        0)
                                                )="Equipamento",
                                                INDEX(
                                                    Insumos!F:F,
                                                    MATCH(
                                                        A1302&amp;B1302,
                                                        Insumos!I:I,
                                                        0)
                                                ),
                                                0
                                            ),
                                            "Não encontrado"),
                                        IFERROR(
                                            INDEX(O:O,
                                                MATCH(
                                                    A1302&amp;B1302,AG:AG,
                                                    0)
                                            ),
                                            "Não encontrado")
                                    )</f>
        <v>0</v>
      </c>
      <c r="O1302" s="64">
        <f t="shared" si="757"/>
        <v>0</v>
      </c>
      <c r="P1302" s="64">
        <f>IF(
                        C1302="INSUMO",
                                        IFERROR(
                                            IF(
                                                INDEX(
                                                    Insumos!C:C,
                                                    MATCH(
                                                        A1302&amp;B1302,
                                                        Insumos!I:I,
                                                        0)
                                                )="Transporte",
                                                INDEX(
                                                    Insumos!F:F,
                                                    MATCH(
                                                        A1302&amp;B1302,
                                                        Insumos!I:I,
                                                        0)
                                                ),
                                                0
                                            ),
                                            "Não encontrado"),
                                        IFERROR(
                                            INDEX(Q:Q,
                                                MATCH(
                                                    A1302&amp;B1302,AG:AG,
                                                    0)
                                            ),
                                            "Não encontrado")
                                    )</f>
        <v>0</v>
      </c>
      <c r="Q1302" s="64">
        <f t="shared" si="758"/>
        <v>0</v>
      </c>
      <c r="R1302" s="64">
        <f>IF(
                        C1302="INSUMO",
                                        IFERROR(
                                            IF(
                                                INDEX(
                                                    Insumos!C:C,
                                                    MATCH(
                                                        A1302&amp;B1302,
                                                        Insumos!I:I,
                                                        0)
                                                )="Terceirizados",
                                                INDEX(
                                                    Insumos!F:F,
                                                    MATCH(
                                                        A1302&amp;B1302,
                                                        Insumos!I:I,
                                                        0)
                                                ),
                                                0
                                            ),
                                            "Não encontrado"),
                                        IFERROR(
                                            INDEX(S:S,
                                                MATCH(
                                                    A1302&amp;B1302,AG:AG,
                                                    0)
                                            ),
                                            "Não encontrado")
                                    )</f>
        <v>0</v>
      </c>
      <c r="S1302" s="64">
        <f t="shared" si="759"/>
        <v>0</v>
      </c>
      <c r="T1302" s="64">
        <f>IF(
                        C1302="INSUMO",
                                        IFERROR(
                                            IF(
                                                INDEX(
                                                    Insumos!C:C,
                                                    MATCH(
                                                        A1302&amp;B1302,
                                                        Insumos!I:I,
                                                        0)
                                                )="Comissionamento",
                                                INDEX(
                                                    Insumos!F:F,
                                                    MATCH(
                                                        A1302&amp;B1302,
                                                        Insumos!I:I,
                                                        0)
                                                ),
                                                0
                                            ),
                                            "Não encontrado"),
                                        IFERROR(
                                            INDEX(U:U,
                                                MATCH(
                                                    A1302&amp;B1302,AG:AG,
                                                    0)
                                            ),
                                            "Não encontrado")
                                    )</f>
        <v>0</v>
      </c>
      <c r="U1302" s="64">
        <f t="shared" si="760"/>
        <v>0</v>
      </c>
      <c r="V1302" s="64">
        <f>IF(
                        C1302="INSUMO",
                                        IFERROR(
                                            IF(
                                                INDEX(
                                                    Insumos!C:C,
                                                    MATCH(
                                                        A1302&amp;B1302,
                                                        Insumos!I:I,
                                                        0)
                                                )="Verba",
                                                INDEX(
                                                    Insumos!F:F,
                                                    MATCH(
                                                        A1302&amp;B1302,
                                                        Insumos!I:I,
                                                        0)
                                                ),
                                                0
                                            ),
                                            "Não encontrado"),
                                        IFERROR(
                                            INDEX(W:W,
                                                MATCH(
                                                    A1302&amp;B1302,AG:AG,
                                                    0)
                                            ),
                                            "Não encontrado")
                                    )</f>
        <v>0</v>
      </c>
      <c r="W1302" s="64">
        <f t="shared" si="761"/>
        <v>0</v>
      </c>
      <c r="X1302" s="64">
        <f>IF(
                        C1302="INSUMO",
                                        IFERROR(
                                            IF(
                                                INDEX(
                                                    Insumos!C:C,
                                                    MATCH(
                                                        A1302&amp;B1302,
                                                        Insumos!I:I,
                                                        0)
                                                )="Outro",
                                                INDEX(
                                                    Insumos!F:F,
                                                    MATCH(
                                                        A1302&amp;B1302,
                                                        Insumos!I:I,
                                                        0)
                                                ),
                                                0
                                            ),
                                            "Não encontrado"),
                                        IFERROR(
                                            INDEX(Y:Y,
                                                MATCH(
                                                    A1302&amp;B1302,AG:AG,
                                                    0)
                                            ),
                                            "Não encontrado")
                                    )</f>
        <v>4.97</v>
      </c>
      <c r="Y1302" s="64">
        <f t="shared" si="762"/>
        <v>8.4880045600000003</v>
      </c>
      <c r="Z1302" s="64">
        <f>IF(
                            C1302="INSUMO",
                            IFERROR(
                                INDEX(
                                    Insumos!F:F,
                                    MATCH(
                                        A1302&amp;B1302,
                                        Insumos!I:I,
                                        0)
                                ),
                                "Não encontrado"),
                            IFERROR(
                                INDEX(AA:AA,
                                    MATCH(
                                        A1302&amp;B1302,AG:AG,
                                        0)
                                ),
                                "Não encontrado")
                        )</f>
        <v>28.049120000000002</v>
      </c>
      <c r="AA1302" s="64">
        <f t="shared" si="763"/>
        <v>47.903633493760005</v>
      </c>
      <c r="AB1302" s="65"/>
      <c r="AC1302" s="65"/>
      <c r="AD1302" s="62" t="s">
        <v>39</v>
      </c>
      <c r="AE1302" s="66"/>
      <c r="AF1302" s="66"/>
    </row>
    <row r="1303" spans="1:33" x14ac:dyDescent="0.25">
      <c r="A1303" s="137" t="s">
        <v>166</v>
      </c>
      <c r="B1303" s="68" t="s">
        <v>38</v>
      </c>
      <c r="C1303" s="69" t="s">
        <v>86</v>
      </c>
      <c r="D1303" s="70" t="s">
        <v>40</v>
      </c>
      <c r="E1303" s="70" t="s">
        <v>167</v>
      </c>
      <c r="F1303" s="71" t="s">
        <v>90</v>
      </c>
      <c r="G1303" s="71">
        <v>0.98875400000000002</v>
      </c>
      <c r="H1303" s="72">
        <f>IF(
                        C1303="INSUMO",
                                        IFERROR(
                                            IF(
                                                INDEX(
                                                    Insumos!C:C,
                                                    MATCH(
                                                        A1303&amp;B1303,
                                                        Insumos!I:I,
                                                        0)
                                                )="Material",
                                                INDEX(
                                                    Insumos!F:F,
                                                    MATCH(
                                                        A1303&amp;B1303,
                                                        Insumos!I:I,
                                                        0)
                                                ),
                                                0
                                            ),
                                            "Não encontrado"),
                                        IFERROR(
                                            INDEX(I:I,
                                                MATCH(
                                                    A1303&amp;B1303,AG:AG,
                                                    0)
                                            ),
                                            "Não encontrado")
                                    )</f>
        <v>0</v>
      </c>
      <c r="I1303" s="72">
        <f t="shared" si="754"/>
        <v>0</v>
      </c>
      <c r="J1303" s="72">
        <f t="shared" si="755"/>
        <v>38.106880000000004</v>
      </c>
      <c r="K1303" s="72">
        <f t="shared" si="755"/>
        <v>37.678330027520005</v>
      </c>
      <c r="L1303" s="72">
        <f>IF(
                        C1303="INSUMO",
                                        IFERROR(
                                            IF(
                                                INDEX(
                                                    Insumos!C:C,
                                                    MATCH(
                                                        A1303&amp;B1303,
                                                        Insumos!I:I,
                                                        0)
                                                )="Mao_obra",
                                                INDEX(
                                                    Insumos!F:F,
                                                    MATCH(
                                                        A1303&amp;B1303,
                                                        Insumos!I:I,
                                                        0)
                                                ),
                                                0
                                            ),
                                            "Não encontrado"),
                                        IFERROR(
                                            INDEX(M:M,
                                                MATCH(
                                                    A1303&amp;B1303,AG:AG,
                                                    0)
                                            ),
                                            "Não encontrado")
                                    )</f>
        <v>33.086880000000001</v>
      </c>
      <c r="M1303" s="72">
        <f t="shared" si="756"/>
        <v>32.714784947520002</v>
      </c>
      <c r="N1303" s="72">
        <f>IF(
                        C1303="INSUMO",
                                        IFERROR(
                                            IF(
                                                INDEX(
                                                    Insumos!C:C,
                                                    MATCH(
                                                        A1303&amp;B1303,
                                                        Insumos!I:I,
                                                        0)
                                                )="Equipamento",
                                                INDEX(
                                                    Insumos!F:F,
                                                    MATCH(
                                                        A1303&amp;B1303,
                                                        Insumos!I:I,
                                                        0)
                                                ),
                                                0
                                            ),
                                            "Não encontrado"),
                                        IFERROR(
                                            INDEX(O:O,
                                                MATCH(
                                                    A1303&amp;B1303,AG:AG,
                                                    0)
                                            ),
                                            "Não encontrado")
                                    )</f>
        <v>0</v>
      </c>
      <c r="O1303" s="72">
        <f t="shared" si="757"/>
        <v>0</v>
      </c>
      <c r="P1303" s="72">
        <f>IF(
                        C1303="INSUMO",
                                        IFERROR(
                                            IF(
                                                INDEX(
                                                    Insumos!C:C,
                                                    MATCH(
                                                        A1303&amp;B1303,
                                                        Insumos!I:I,
                                                        0)
                                                )="Transporte",
                                                INDEX(
                                                    Insumos!F:F,
                                                    MATCH(
                                                        A1303&amp;B1303,
                                                        Insumos!I:I,
                                                        0)
                                                ),
                                                0
                                            ),
                                            "Não encontrado"),
                                        IFERROR(
                                            INDEX(Q:Q,
                                                MATCH(
                                                    A1303&amp;B1303,AG:AG,
                                                    0)
                                            ),
                                            "Não encontrado")
                                    )</f>
        <v>0</v>
      </c>
      <c r="Q1303" s="72">
        <f t="shared" si="758"/>
        <v>0</v>
      </c>
      <c r="R1303" s="72">
        <f>IF(
                        C1303="INSUMO",
                                        IFERROR(
                                            IF(
                                                INDEX(
                                                    Insumos!C:C,
                                                    MATCH(
                                                        A1303&amp;B1303,
                                                        Insumos!I:I,
                                                        0)
                                                )="Terceirizados",
                                                INDEX(
                                                    Insumos!F:F,
                                                    MATCH(
                                                        A1303&amp;B1303,
                                                        Insumos!I:I,
                                                        0)
                                                ),
                                                0
                                            ),
                                            "Não encontrado"),
                                        IFERROR(
                                            INDEX(S:S,
                                                MATCH(
                                                    A1303&amp;B1303,AG:AG,
                                                    0)
                                            ),
                                            "Não encontrado")
                                    )</f>
        <v>0</v>
      </c>
      <c r="S1303" s="72">
        <f t="shared" si="759"/>
        <v>0</v>
      </c>
      <c r="T1303" s="72">
        <f>IF(
                        C1303="INSUMO",
                                        IFERROR(
                                            IF(
                                                INDEX(
                                                    Insumos!C:C,
                                                    MATCH(
                                                        A1303&amp;B1303,
                                                        Insumos!I:I,
                                                        0)
                                                )="Comissionamento",
                                                INDEX(
                                                    Insumos!F:F,
                                                    MATCH(
                                                        A1303&amp;B1303,
                                                        Insumos!I:I,
                                                        0)
                                                ),
                                                0
                                            ),
                                            "Não encontrado"),
                                        IFERROR(
                                            INDEX(U:U,
                                                MATCH(
                                                    A1303&amp;B1303,AG:AG,
                                                    0)
                                            ),
                                            "Não encontrado")
                                    )</f>
        <v>0</v>
      </c>
      <c r="U1303" s="72">
        <f t="shared" si="760"/>
        <v>0</v>
      </c>
      <c r="V1303" s="72">
        <f>IF(
                        C1303="INSUMO",
                                        IFERROR(
                                            IF(
                                                INDEX(
                                                    Insumos!C:C,
                                                    MATCH(
                                                        A1303&amp;B1303,
                                                        Insumos!I:I,
                                                        0)
                                                )="Verba",
                                                INDEX(
                                                    Insumos!F:F,
                                                    MATCH(
                                                        A1303&amp;B1303,
                                                        Insumos!I:I,
                                                        0)
                                                ),
                                                0
                                            ),
                                            "Não encontrado"),
                                        IFERROR(
                                            INDEX(W:W,
                                                MATCH(
                                                    A1303&amp;B1303,AG:AG,
                                                    0)
                                            ),
                                            "Não encontrado")
                                    )</f>
        <v>0</v>
      </c>
      <c r="W1303" s="72">
        <f t="shared" si="761"/>
        <v>0</v>
      </c>
      <c r="X1303" s="72">
        <f>IF(
                        C1303="INSUMO",
                                        IFERROR(
                                            IF(
                                                INDEX(
                                                    Insumos!C:C,
                                                    MATCH(
                                                        A1303&amp;B1303,
                                                        Insumos!I:I,
                                                        0)
                                                )="Outro",
                                                INDEX(
                                                    Insumos!F:F,
                                                    MATCH(
                                                        A1303&amp;B1303,
                                                        Insumos!I:I,
                                                        0)
                                                ),
                                                0
                                            ),
                                            "Não encontrado"),
                                        IFERROR(
                                            INDEX(Y:Y,
                                                MATCH(
                                                    A1303&amp;B1303,AG:AG,
                                                    0)
                                            ),
                                            "Não encontrado")
                                    )</f>
        <v>5.0199999999999996</v>
      </c>
      <c r="Y1303" s="72">
        <f t="shared" si="762"/>
        <v>4.9635450799999994</v>
      </c>
      <c r="Z1303" s="72">
        <f>IF(
                            C1303="INSUMO",
                            IFERROR(
                                INDEX(
                                    Insumos!F:F,
                                    MATCH(
                                        A1303&amp;B1303,
                                        Insumos!I:I,
                                        0)
                                ),
                                "Não encontrado"),
                            IFERROR(
                                INDEX(AA:AA,
                                    MATCH(
                                        A1303&amp;B1303,AG:AG,
                                        0)
                                ),
                                "Não encontrado")
                        )</f>
        <v>38.106879999999997</v>
      </c>
      <c r="AA1303" s="72">
        <f t="shared" si="763"/>
        <v>37.678330027519998</v>
      </c>
      <c r="AB1303" s="73"/>
      <c r="AC1303" s="73"/>
      <c r="AD1303" s="70" t="s">
        <v>39</v>
      </c>
      <c r="AE1303" s="74"/>
      <c r="AF1303" s="74"/>
    </row>
    <row r="1304" spans="1:33" x14ac:dyDescent="0.25">
      <c r="A1304" s="138" t="s">
        <v>158</v>
      </c>
      <c r="B1304" s="60" t="s">
        <v>38</v>
      </c>
      <c r="C1304" s="61" t="s">
        <v>86</v>
      </c>
      <c r="D1304" s="62" t="s">
        <v>40</v>
      </c>
      <c r="E1304" s="62" t="s">
        <v>159</v>
      </c>
      <c r="F1304" s="63" t="s">
        <v>111</v>
      </c>
      <c r="G1304" s="63">
        <v>0.56179199999999996</v>
      </c>
      <c r="H1304" s="64">
        <f>IF(
                        C1304="INSUMO",
                                        IFERROR(
                                            IF(
                                                INDEX(
                                                    Insumos!C:C,
                                                    MATCH(
                                                        A1304&amp;B1304,
                                                        Insumos!I:I,
                                                        0)
                                                )="Material",
                                                INDEX(
                                                    Insumos!F:F,
                                                    MATCH(
                                                        A1304&amp;B1304,
                                                        Insumos!I:I,
                                                        0)
                                                ),
                                                0
                                            ),
                                            "Não encontrado"),
                                        IFERROR(
                                            INDEX(I:I,
                                                MATCH(
                                                    A1304&amp;B1304,AG:AG,
                                                    0)
                                            ),
                                            "Não encontrado")
                                    )</f>
        <v>0</v>
      </c>
      <c r="I1304" s="64">
        <f t="shared" si="754"/>
        <v>0</v>
      </c>
      <c r="J1304" s="64">
        <f t="shared" si="755"/>
        <v>71.444533056000012</v>
      </c>
      <c r="K1304" s="64">
        <f t="shared" si="755"/>
        <v>40.136967114596352</v>
      </c>
      <c r="L1304" s="64">
        <f>IF(
                        C1304="INSUMO",
                                        IFERROR(
                                            IF(
                                                INDEX(
                                                    Insumos!C:C,
                                                    MATCH(
                                                        A1304&amp;B1304,
                                                        Insumos!I:I,
                                                        0)
                                                )="Mao_obra",
                                                INDEX(
                                                    Insumos!F:F,
                                                    MATCH(
                                                        A1304&amp;B1304,
                                                        Insumos!I:I,
                                                        0)
                                                ),
                                                0
                                            ),
                                            "Não encontrado"),
                                        IFERROR(
                                            INDEX(M:M,
                                                MATCH(
                                                    A1304&amp;B1304,AG:AG,
                                                    0)
                                            ),
                                            "Não encontrado")
                                    )</f>
        <v>36.870633000000005</v>
      </c>
      <c r="M1304" s="64">
        <f t="shared" si="756"/>
        <v>20.713626654336</v>
      </c>
      <c r="N1304" s="64">
        <f>IF(
                        C1304="INSUMO",
                                        IFERROR(
                                            IF(
                                                INDEX(
                                                    Insumos!C:C,
                                                    MATCH(
                                                        A1304&amp;B1304,
                                                        Insumos!I:I,
                                                        0)
                                                )="Equipamento",
                                                INDEX(
                                                    Insumos!F:F,
                                                    MATCH(
                                                        A1304&amp;B1304,
                                                        Insumos!I:I,
                                                        0)
                                                ),
                                                0
                                            ),
                                            "Não encontrado"),
                                        IFERROR(
                                            INDEX(O:O,
                                                MATCH(
                                                    A1304&amp;B1304,AG:AG,
                                                    0)
                                            ),
                                            "Não encontrado")
                                    )</f>
        <v>30.823900056000003</v>
      </c>
      <c r="O1304" s="64">
        <f t="shared" si="757"/>
        <v>17.316620460260353</v>
      </c>
      <c r="P1304" s="64">
        <f>IF(
                        C1304="INSUMO",
                                        IFERROR(
                                            IF(
                                                INDEX(
                                                    Insumos!C:C,
                                                    MATCH(
                                                        A1304&amp;B1304,
                                                        Insumos!I:I,
                                                        0)
                                                )="Transporte",
                                                INDEX(
                                                    Insumos!F:F,
                                                    MATCH(
                                                        A1304&amp;B1304,
                                                        Insumos!I:I,
                                                        0)
                                                ),
                                                0
                                            ),
                                            "Não encontrado"),
                                        IFERROR(
                                            INDEX(Q:Q,
                                                MATCH(
                                                    A1304&amp;B1304,AG:AG,
                                                    0)
                                            ),
                                            "Não encontrado")
                                    )</f>
        <v>0</v>
      </c>
      <c r="Q1304" s="64">
        <f t="shared" si="758"/>
        <v>0</v>
      </c>
      <c r="R1304" s="64">
        <f>IF(
                        C1304="INSUMO",
                                        IFERROR(
                                            IF(
                                                INDEX(
                                                    Insumos!C:C,
                                                    MATCH(
                                                        A1304&amp;B1304,
                                                        Insumos!I:I,
                                                        0)
                                                )="Terceirizados",
                                                INDEX(
                                                    Insumos!F:F,
                                                    MATCH(
                                                        A1304&amp;B1304,
                                                        Insumos!I:I,
                                                        0)
                                                ),
                                                0
                                            ),
                                            "Não encontrado"),
                                        IFERROR(
                                            INDEX(S:S,
                                                MATCH(
                                                    A1304&amp;B1304,AG:AG,
                                                    0)
                                            ),
                                            "Não encontrado")
                                    )</f>
        <v>0</v>
      </c>
      <c r="S1304" s="64">
        <f t="shared" si="759"/>
        <v>0</v>
      </c>
      <c r="T1304" s="64">
        <f>IF(
                        C1304="INSUMO",
                                        IFERROR(
                                            IF(
                                                INDEX(
                                                    Insumos!C:C,
                                                    MATCH(
                                                        A1304&amp;B1304,
                                                        Insumos!I:I,
                                                        0)
                                                )="Comissionamento",
                                                INDEX(
                                                    Insumos!F:F,
                                                    MATCH(
                                                        A1304&amp;B1304,
                                                        Insumos!I:I,
                                                        0)
                                                ),
                                                0
                                            ),
                                            "Não encontrado"),
                                        IFERROR(
                                            INDEX(U:U,
                                                MATCH(
                                                    A1304&amp;B1304,AG:AG,
                                                    0)
                                            ),
                                            "Não encontrado")
                                    )</f>
        <v>0</v>
      </c>
      <c r="U1304" s="64">
        <f t="shared" si="760"/>
        <v>0</v>
      </c>
      <c r="V1304" s="64">
        <f>IF(
                        C1304="INSUMO",
                                        IFERROR(
                                            IF(
                                                INDEX(
                                                    Insumos!C:C,
                                                    MATCH(
                                                        A1304&amp;B1304,
                                                        Insumos!I:I,
                                                        0)
                                                )="Verba",
                                                INDEX(
                                                    Insumos!F:F,
                                                    MATCH(
                                                        A1304&amp;B1304,
                                                        Insumos!I:I,
                                                        0)
                                                ),
                                                0
                                            ),
                                            "Não encontrado"),
                                        IFERROR(
                                            INDEX(W:W,
                                                MATCH(
                                                    A1304&amp;B1304,AG:AG,
                                                    0)
                                            ),
                                            "Não encontrado")
                                    )</f>
        <v>0</v>
      </c>
      <c r="W1304" s="64">
        <f t="shared" si="761"/>
        <v>0</v>
      </c>
      <c r="X1304" s="64">
        <f>IF(
                        C1304="INSUMO",
                                        IFERROR(
                                            IF(
                                                INDEX(
                                                    Insumos!C:C,
                                                    MATCH(
                                                        A1304&amp;B1304,
                                                        Insumos!I:I,
                                                        0)
                                                )="Outro",
                                                INDEX(
                                                    Insumos!F:F,
                                                    MATCH(
                                                        A1304&amp;B1304,
                                                        Insumos!I:I,
                                                        0)
                                                ),
                                                0
                                            ),
                                            "Não encontrado"),
                                        IFERROR(
                                            INDEX(Y:Y,
                                                MATCH(
                                                    A1304&amp;B1304,AG:AG,
                                                    0)
                                            ),
                                            "Não encontrado")
                                    )</f>
        <v>3.7499999999999996</v>
      </c>
      <c r="Y1304" s="64">
        <f t="shared" si="762"/>
        <v>2.1067199999999997</v>
      </c>
      <c r="Z1304" s="64">
        <f>IF(
                            C1304="INSUMO",
                            IFERROR(
                                INDEX(
                                    Insumos!F:F,
                                    MATCH(
                                        A1304&amp;B1304,
                                        Insumos!I:I,
                                        0)
                                ),
                                "Não encontrado"),
                            IFERROR(
                                INDEX(AA:AA,
                                    MATCH(
                                        A1304&amp;B1304,AG:AG,
                                        0)
                                ),
                                "Não encontrado")
                        )</f>
        <v>71.444533056000012</v>
      </c>
      <c r="AA1304" s="64">
        <f t="shared" si="763"/>
        <v>40.136967114596352</v>
      </c>
      <c r="AB1304" s="65"/>
      <c r="AC1304" s="65"/>
      <c r="AD1304" s="62" t="s">
        <v>39</v>
      </c>
      <c r="AE1304" s="66"/>
      <c r="AF1304" s="66"/>
    </row>
    <row r="1305" spans="1:33" x14ac:dyDescent="0.25">
      <c r="A1305" s="137" t="s">
        <v>160</v>
      </c>
      <c r="B1305" s="68" t="s">
        <v>38</v>
      </c>
      <c r="C1305" s="69" t="s">
        <v>86</v>
      </c>
      <c r="D1305" s="70" t="s">
        <v>40</v>
      </c>
      <c r="E1305" s="70" t="s">
        <v>161</v>
      </c>
      <c r="F1305" s="71" t="s">
        <v>114</v>
      </c>
      <c r="G1305" s="71">
        <v>0.33707500000000001</v>
      </c>
      <c r="H1305" s="72">
        <f>IF(
                        C1305="INSUMO",
                                        IFERROR(
                                            IF(
                                                INDEX(
                                                    Insumos!C:C,
                                                    MATCH(
                                                        A1305&amp;B1305,
                                                        Insumos!I:I,
                                                        0)
                                                )="Material",
                                                INDEX(
                                                    Insumos!F:F,
                                                    MATCH(
                                                        A1305&amp;B1305,
                                                        Insumos!I:I,
                                                        0)
                                                ),
                                                0
                                            ),
                                            "Não encontrado"),
                                        IFERROR(
                                            INDEX(I:I,
                                                MATCH(
                                                    A1305&amp;B1305,AG:AG,
                                                    0)
                                            ),
                                            "Não encontrado")
                                    )</f>
        <v>57.918699999999994</v>
      </c>
      <c r="I1305" s="72">
        <f t="shared" si="754"/>
        <v>19.522945802499997</v>
      </c>
      <c r="J1305" s="72">
        <f t="shared" si="755"/>
        <v>101.92014045600001</v>
      </c>
      <c r="K1305" s="72">
        <f t="shared" si="755"/>
        <v>34.354731344206201</v>
      </c>
      <c r="L1305" s="72">
        <f>IF(
                        C1305="INSUMO",
                                        IFERROR(
                                            IF(
                                                INDEX(
                                                    Insumos!C:C,
                                                    MATCH(
                                                        A1305&amp;B1305,
                                                        Insumos!I:I,
                                                        0)
                                                )="Mao_obra",
                                                INDEX(
                                                    Insumos!F:F,
                                                    MATCH(
                                                        A1305&amp;B1305,
                                                        Insumos!I:I,
                                                        0)
                                                ),
                                                0
                                            ),
                                            "Não encontrado"),
                                        IFERROR(
                                            INDEX(M:M,
                                                MATCH(
                                                    A1305&amp;B1305,AG:AG,
                                                    0)
                                            ),
                                            "Não encontrado")
                                    )</f>
        <v>36.870633000000005</v>
      </c>
      <c r="M1305" s="72">
        <f t="shared" si="756"/>
        <v>12.428168618475002</v>
      </c>
      <c r="N1305" s="72">
        <f>IF(
                        C1305="INSUMO",
                                        IFERROR(
                                            IF(
                                                INDEX(
                                                    Insumos!C:C,
                                                    MATCH(
                                                        A1305&amp;B1305,
                                                        Insumos!I:I,
                                                        0)
                                                )="Equipamento",
                                                INDEX(
                                                    Insumos!F:F,
                                                    MATCH(
                                                        A1305&amp;B1305,
                                                        Insumos!I:I,
                                                        0)
                                                ),
                                                0
                                            ),
                                            "Não encontrado"),
                                        IFERROR(
                                            INDEX(O:O,
                                                MATCH(
                                                    A1305&amp;B1305,AG:AG,
                                                    0)
                                            ),
                                            "Não encontrado")
                                    )</f>
        <v>61.299507456000001</v>
      </c>
      <c r="O1305" s="72">
        <f t="shared" si="757"/>
        <v>20.6625314757312</v>
      </c>
      <c r="P1305" s="72">
        <f>IF(
                        C1305="INSUMO",
                                        IFERROR(
                                            IF(
                                                INDEX(
                                                    Insumos!C:C,
                                                    MATCH(
                                                        A1305&amp;B1305,
                                                        Insumos!I:I,
                                                        0)
                                                )="Transporte",
                                                INDEX(
                                                    Insumos!F:F,
                                                    MATCH(
                                                        A1305&amp;B1305,
                                                        Insumos!I:I,
                                                        0)
                                                ),
                                                0
                                            ),
                                            "Não encontrado"),
                                        IFERROR(
                                            INDEX(Q:Q,
                                                MATCH(
                                                    A1305&amp;B1305,AG:AG,
                                                    0)
                                            ),
                                            "Não encontrado")
                                    )</f>
        <v>0</v>
      </c>
      <c r="Q1305" s="72">
        <f t="shared" si="758"/>
        <v>0</v>
      </c>
      <c r="R1305" s="72">
        <f>IF(
                        C1305="INSUMO",
                                        IFERROR(
                                            IF(
                                                INDEX(
                                                    Insumos!C:C,
                                                    MATCH(
                                                        A1305&amp;B1305,
                                                        Insumos!I:I,
                                                        0)
                                                )="Terceirizados",
                                                INDEX(
                                                    Insumos!F:F,
                                                    MATCH(
                                                        A1305&amp;B1305,
                                                        Insumos!I:I,
                                                        0)
                                                ),
                                                0
                                            ),
                                            "Não encontrado"),
                                        IFERROR(
                                            INDEX(S:S,
                                                MATCH(
                                                    A1305&amp;B1305,AG:AG,
                                                    0)
                                            ),
                                            "Não encontrado")
                                    )</f>
        <v>0</v>
      </c>
      <c r="S1305" s="72">
        <f t="shared" si="759"/>
        <v>0</v>
      </c>
      <c r="T1305" s="72">
        <f>IF(
                        C1305="INSUMO",
                                        IFERROR(
                                            IF(
                                                INDEX(
                                                    Insumos!C:C,
                                                    MATCH(
                                                        A1305&amp;B1305,
                                                        Insumos!I:I,
                                                        0)
                                                )="Comissionamento",
                                                INDEX(
                                                    Insumos!F:F,
                                                    MATCH(
                                                        A1305&amp;B1305,
                                                        Insumos!I:I,
                                                        0)
                                                ),
                                                0
                                            ),
                                            "Não encontrado"),
                                        IFERROR(
                                            INDEX(U:U,
                                                MATCH(
                                                    A1305&amp;B1305,AG:AG,
                                                    0)
                                            ),
                                            "Não encontrado")
                                    )</f>
        <v>0</v>
      </c>
      <c r="U1305" s="72">
        <f t="shared" si="760"/>
        <v>0</v>
      </c>
      <c r="V1305" s="72">
        <f>IF(
                        C1305="INSUMO",
                                        IFERROR(
                                            IF(
                                                INDEX(
                                                    Insumos!C:C,
                                                    MATCH(
                                                        A1305&amp;B1305,
                                                        Insumos!I:I,
                                                        0)
                                                )="Verba",
                                                INDEX(
                                                    Insumos!F:F,
                                                    MATCH(
                                                        A1305&amp;B1305,
                                                        Insumos!I:I,
                                                        0)
                                                ),
                                                0
                                            ),
                                            "Não encontrado"),
                                        IFERROR(
                                            INDEX(W:W,
                                                MATCH(
                                                    A1305&amp;B1305,AG:AG,
                                                    0)
                                            ),
                                            "Não encontrado")
                                    )</f>
        <v>0</v>
      </c>
      <c r="W1305" s="72">
        <f t="shared" si="761"/>
        <v>0</v>
      </c>
      <c r="X1305" s="72">
        <f>IF(
                        C1305="INSUMO",
                                        IFERROR(
                                            IF(
                                                INDEX(
                                                    Insumos!C:C,
                                                    MATCH(
                                                        A1305&amp;B1305,
                                                        Insumos!I:I,
                                                        0)
                                                )="Outro",
                                                INDEX(
                                                    Insumos!F:F,
                                                    MATCH(
                                                        A1305&amp;B1305,
                                                        Insumos!I:I,
                                                        0)
                                                ),
                                                0
                                            ),
                                            "Não encontrado"),
                                        IFERROR(
                                            INDEX(Y:Y,
                                                MATCH(
                                                    A1305&amp;B1305,AG:AG,
                                                    0)
                                            ),
                                            "Não encontrado")
                                    )</f>
        <v>3.7499999999999996</v>
      </c>
      <c r="Y1305" s="72">
        <f t="shared" si="762"/>
        <v>1.2640312499999999</v>
      </c>
      <c r="Z1305" s="72">
        <f>IF(
                            C1305="INSUMO",
                            IFERROR(
                                INDEX(
                                    Insumos!F:F,
                                    MATCH(
                                        A1305&amp;B1305,
                                        Insumos!I:I,
                                        0)
                                ),
                                "Não encontrado"),
                            IFERROR(
                                INDEX(AA:AA,
                                    MATCH(
                                        A1305&amp;B1305,AG:AG,
                                        0)
                                ),
                                "Não encontrado")
                        )</f>
        <v>159.83884045600001</v>
      </c>
      <c r="AA1305" s="72">
        <f t="shared" si="763"/>
        <v>53.877677146706205</v>
      </c>
      <c r="AB1305" s="73"/>
      <c r="AC1305" s="73"/>
      <c r="AD1305" s="70" t="s">
        <v>39</v>
      </c>
      <c r="AE1305" s="74"/>
      <c r="AF1305" s="74"/>
    </row>
    <row r="1306" spans="1:33" x14ac:dyDescent="0.25">
      <c r="A1306" s="138" t="s">
        <v>1101</v>
      </c>
      <c r="B1306" s="60" t="s">
        <v>38</v>
      </c>
      <c r="C1306" s="61" t="s">
        <v>45</v>
      </c>
      <c r="D1306" s="62" t="s">
        <v>40</v>
      </c>
      <c r="E1306" s="62" t="s">
        <v>1102</v>
      </c>
      <c r="F1306" s="63" t="s">
        <v>108</v>
      </c>
      <c r="G1306" s="63">
        <v>1.1000000000000001</v>
      </c>
      <c r="H1306" s="64">
        <f>IF(
                        C1306="INSUMO",
                                        IFERROR(
                                            IF(
                                                INDEX(
                                                    Insumos!C:C,
                                                    MATCH(
                                                        A1306&amp;B1306,
                                                        Insumos!I:I,
                                                        0)
                                                )="Material",
                                                INDEX(
                                                    Insumos!F:F,
                                                    MATCH(
                                                        A1306&amp;B1306,
                                                        Insumos!I:I,
                                                        0)
                                                ),
                                                0
                                            ),
                                            "Não encontrado"),
                                        IFERROR(
                                            INDEX(I:I,
                                                MATCH(
                                                    A1306&amp;B1306,AG:AG,
                                                    0)
                                            ),
                                            "Não encontrado")
                                    )</f>
        <v>143.56</v>
      </c>
      <c r="I1306" s="64">
        <f t="shared" si="754"/>
        <v>157.91600000000003</v>
      </c>
      <c r="J1306" s="64">
        <f t="shared" si="755"/>
        <v>0</v>
      </c>
      <c r="K1306" s="64">
        <f t="shared" si="755"/>
        <v>0</v>
      </c>
      <c r="L1306" s="64">
        <f>IF(
                        C1306="INSUMO",
                                        IFERROR(
                                            IF(
                                                INDEX(
                                                    Insumos!C:C,
                                                    MATCH(
                                                        A1306&amp;B1306,
                                                        Insumos!I:I,
                                                        0)
                                                )="Mao_obra",
                                                INDEX(
                                                    Insumos!F:F,
                                                    MATCH(
                                                        A1306&amp;B1306,
                                                        Insumos!I:I,
                                                        0)
                                                ),
                                                0
                                            ),
                                            "Não encontrado"),
                                        IFERROR(
                                            INDEX(M:M,
                                                MATCH(
                                                    A1306&amp;B1306,AG:AG,
                                                    0)
                                            ),
                                            "Não encontrado")
                                    )</f>
        <v>0</v>
      </c>
      <c r="M1306" s="64">
        <f t="shared" si="756"/>
        <v>0</v>
      </c>
      <c r="N1306" s="64">
        <f>IF(
                        C1306="INSUMO",
                                        IFERROR(
                                            IF(
                                                INDEX(
                                                    Insumos!C:C,
                                                    MATCH(
                                                        A1306&amp;B1306,
                                                        Insumos!I:I,
                                                        0)
                                                )="Equipamento",
                                                INDEX(
                                                    Insumos!F:F,
                                                    MATCH(
                                                        A1306&amp;B1306,
                                                        Insumos!I:I,
                                                        0)
                                                ),
                                                0
                                            ),
                                            "Não encontrado"),
                                        IFERROR(
                                            INDEX(O:O,
                                                MATCH(
                                                    A1306&amp;B1306,AG:AG,
                                                    0)
                                            ),
                                            "Não encontrado")
                                    )</f>
        <v>0</v>
      </c>
      <c r="O1306" s="64">
        <f t="shared" si="757"/>
        <v>0</v>
      </c>
      <c r="P1306" s="64">
        <f>IF(
                        C1306="INSUMO",
                                        IFERROR(
                                            IF(
                                                INDEX(
                                                    Insumos!C:C,
                                                    MATCH(
                                                        A1306&amp;B1306,
                                                        Insumos!I:I,
                                                        0)
                                                )="Transporte",
                                                INDEX(
                                                    Insumos!F:F,
                                                    MATCH(
                                                        A1306&amp;B1306,
                                                        Insumos!I:I,
                                                        0)
                                                ),
                                                0
                                            ),
                                            "Não encontrado"),
                                        IFERROR(
                                            INDEX(Q:Q,
                                                MATCH(
                                                    A1306&amp;B1306,AG:AG,
                                                    0)
                                            ),
                                            "Não encontrado")
                                    )</f>
        <v>0</v>
      </c>
      <c r="Q1306" s="64">
        <f t="shared" si="758"/>
        <v>0</v>
      </c>
      <c r="R1306" s="64">
        <f>IF(
                        C1306="INSUMO",
                                        IFERROR(
                                            IF(
                                                INDEX(
                                                    Insumos!C:C,
                                                    MATCH(
                                                        A1306&amp;B1306,
                                                        Insumos!I:I,
                                                        0)
                                                )="Terceirizados",
                                                INDEX(
                                                    Insumos!F:F,
                                                    MATCH(
                                                        A1306&amp;B1306,
                                                        Insumos!I:I,
                                                        0)
                                                ),
                                                0
                                            ),
                                            "Não encontrado"),
                                        IFERROR(
                                            INDEX(S:S,
                                                MATCH(
                                                    A1306&amp;B1306,AG:AG,
                                                    0)
                                            ),
                                            "Não encontrado")
                                    )</f>
        <v>0</v>
      </c>
      <c r="S1306" s="64">
        <f t="shared" si="759"/>
        <v>0</v>
      </c>
      <c r="T1306" s="64">
        <f>IF(
                        C1306="INSUMO",
                                        IFERROR(
                                            IF(
                                                INDEX(
                                                    Insumos!C:C,
                                                    MATCH(
                                                        A1306&amp;B1306,
                                                        Insumos!I:I,
                                                        0)
                                                )="Comissionamento",
                                                INDEX(
                                                    Insumos!F:F,
                                                    MATCH(
                                                        A1306&amp;B1306,
                                                        Insumos!I:I,
                                                        0)
                                                ),
                                                0
                                            ),
                                            "Não encontrado"),
                                        IFERROR(
                                            INDEX(U:U,
                                                MATCH(
                                                    A1306&amp;B1306,AG:AG,
                                                    0)
                                            ),
                                            "Não encontrado")
                                    )</f>
        <v>0</v>
      </c>
      <c r="U1306" s="64">
        <f t="shared" si="760"/>
        <v>0</v>
      </c>
      <c r="V1306" s="64">
        <f>IF(
                        C1306="INSUMO",
                                        IFERROR(
                                            IF(
                                                INDEX(
                                                    Insumos!C:C,
                                                    MATCH(
                                                        A1306&amp;B1306,
                                                        Insumos!I:I,
                                                        0)
                                                )="Verba",
                                                INDEX(
                                                    Insumos!F:F,
                                                    MATCH(
                                                        A1306&amp;B1306,
                                                        Insumos!I:I,
                                                        0)
                                                ),
                                                0
                                            ),
                                            "Não encontrado"),
                                        IFERROR(
                                            INDEX(W:W,
                                                MATCH(
                                                    A1306&amp;B1306,AG:AG,
                                                    0)
                                            ),
                                            "Não encontrado")
                                    )</f>
        <v>0</v>
      </c>
      <c r="W1306" s="64">
        <f t="shared" si="761"/>
        <v>0</v>
      </c>
      <c r="X1306" s="64">
        <f>IF(
                        C1306="INSUMO",
                                        IFERROR(
                                            IF(
                                                INDEX(
                                                    Insumos!C:C,
                                                    MATCH(
                                                        A1306&amp;B1306,
                                                        Insumos!I:I,
                                                        0)
                                                )="Outro",
                                                INDEX(
                                                    Insumos!F:F,
                                                    MATCH(
                                                        A1306&amp;B1306,
                                                        Insumos!I:I,
                                                        0)
                                                ),
                                                0
                                            ),
                                            "Não encontrado"),
                                        IFERROR(
                                            INDEX(Y:Y,
                                                MATCH(
                                                    A1306&amp;B1306,AG:AG,
                                                    0)
                                            ),
                                            "Não encontrado")
                                    )</f>
        <v>0</v>
      </c>
      <c r="Y1306" s="64">
        <f t="shared" si="762"/>
        <v>0</v>
      </c>
      <c r="Z1306" s="64">
        <f>IF(
                            C1306="INSUMO",
                            IFERROR(
                                INDEX(
                                    Insumos!F:F,
                                    MATCH(
                                        A1306&amp;B1306,
                                        Insumos!I:I,
                                        0)
                                ),
                                "Não encontrado"),
                            IFERROR(
                                INDEX(AA:AA,
                                    MATCH(
                                        A1306&amp;B1306,AG:AG,
                                        0)
                                ),
                                "Não encontrado")
                        )</f>
        <v>143.56</v>
      </c>
      <c r="AA1306" s="64">
        <f t="shared" si="763"/>
        <v>157.91600000000003</v>
      </c>
      <c r="AB1306" s="65"/>
      <c r="AC1306" s="65"/>
      <c r="AD1306" s="62" t="s">
        <v>39</v>
      </c>
      <c r="AE1306" s="66"/>
      <c r="AF1306" s="66"/>
    </row>
    <row r="1307" spans="1:33" x14ac:dyDescent="0.25">
      <c r="A1307" s="136" t="s">
        <v>512</v>
      </c>
      <c r="B1307" s="51" t="s">
        <v>38</v>
      </c>
      <c r="C1307" s="52" t="s">
        <v>39</v>
      </c>
      <c r="D1307" s="53" t="s">
        <v>40</v>
      </c>
      <c r="E1307" s="53" t="s">
        <v>513</v>
      </c>
      <c r="F1307" s="54" t="s">
        <v>108</v>
      </c>
      <c r="G1307" s="55"/>
      <c r="H1307" s="56"/>
      <c r="I1307" s="56">
        <f>SUM(I1308:I1313)</f>
        <v>705.00240000000008</v>
      </c>
      <c r="J1307" s="56"/>
      <c r="K1307" s="56">
        <f>SUM(K1308:K1313)</f>
        <v>143.42463206699998</v>
      </c>
      <c r="L1307" s="56"/>
      <c r="M1307" s="56">
        <f>SUM(M1308:M1313)</f>
        <v>126.555508875</v>
      </c>
      <c r="N1307" s="56"/>
      <c r="O1307" s="56">
        <f>SUM(O1308:O1313)</f>
        <v>1.8822481919999998</v>
      </c>
      <c r="P1307" s="56"/>
      <c r="Q1307" s="56">
        <f>SUM(Q1308:Q1313)</f>
        <v>0</v>
      </c>
      <c r="R1307" s="56"/>
      <c r="S1307" s="56">
        <f>SUM(S1308:S1313)</f>
        <v>0</v>
      </c>
      <c r="T1307" s="56"/>
      <c r="U1307" s="56">
        <f>SUM(U1308:U1313)</f>
        <v>0</v>
      </c>
      <c r="V1307" s="56"/>
      <c r="W1307" s="56">
        <f>SUM(W1308:W1313)</f>
        <v>0</v>
      </c>
      <c r="X1307" s="56"/>
      <c r="Y1307" s="56">
        <f>SUM(Y1308:Y1313)</f>
        <v>14.986874999999998</v>
      </c>
      <c r="Z1307" s="56"/>
      <c r="AA1307" s="56">
        <f>SUM(AA1308:AA1313)</f>
        <v>848.42703206700003</v>
      </c>
      <c r="AB1307" s="57" t="s">
        <v>39</v>
      </c>
      <c r="AC1307" s="57"/>
      <c r="AD1307" s="53" t="s">
        <v>39</v>
      </c>
      <c r="AE1307" s="58" t="s">
        <v>39</v>
      </c>
      <c r="AF1307" s="58" t="s">
        <v>1066</v>
      </c>
      <c r="AG1307" t="str">
        <f>A1307&amp;B1307&amp;C1307</f>
        <v>100475SINAPI</v>
      </c>
    </row>
    <row r="1308" spans="1:33" x14ac:dyDescent="0.25">
      <c r="A1308" s="137" t="s">
        <v>1077</v>
      </c>
      <c r="B1308" s="68" t="s">
        <v>38</v>
      </c>
      <c r="C1308" s="69" t="s">
        <v>86</v>
      </c>
      <c r="D1308" s="70" t="s">
        <v>40</v>
      </c>
      <c r="E1308" s="70" t="s">
        <v>1078</v>
      </c>
      <c r="F1308" s="71" t="s">
        <v>111</v>
      </c>
      <c r="G1308" s="71">
        <v>2.88</v>
      </c>
      <c r="H1308" s="72">
        <f>IF(
                        C1308="INSUMO",
                                        IFERROR(
                                            IF(
                                                INDEX(
                                                    Insumos!C:C,
                                                    MATCH(
                                                        A1308&amp;B1308,
                                                        Insumos!I:I,
                                                        0)
                                                )="Material",
                                                INDEX(
                                                    Insumos!F:F,
                                                    MATCH(
                                                        A1308&amp;B1308,
                                                        Insumos!I:I,
                                                        0)
                                                ),
                                                0
                                            ),
                                            "Não encontrado"),
                                        IFERROR(
                                            INDEX(I:I,
                                                MATCH(
                                                    A1308&amp;B1308,AG:AG,
                                                    0)
                                            ),
                                            "Não encontrado")
                                    )</f>
        <v>0</v>
      </c>
      <c r="I1308" s="72">
        <f t="shared" ref="I1308:I1313" si="764">H1308*G1308/1</f>
        <v>0</v>
      </c>
      <c r="J1308" s="72">
        <f t="shared" ref="J1308:K1313" si="765">T1308 + N1308 + L1308 + X1308 + R1308 + P1308 + V1308</f>
        <v>0.41616486399999997</v>
      </c>
      <c r="K1308" s="72">
        <f t="shared" si="765"/>
        <v>1.1985548083199999</v>
      </c>
      <c r="L1308" s="72">
        <f>IF(
                        C1308="INSUMO",
                                        IFERROR(
                                            IF(
                                                INDEX(
                                                    Insumos!C:C,
                                                    MATCH(
                                                        A1308&amp;B1308,
                                                        Insumos!I:I,
                                                        0)
                                                )="Mao_obra",
                                                INDEX(
                                                    Insumos!F:F,
                                                    MATCH(
                                                        A1308&amp;B1308,
                                                        Insumos!I:I,
                                                        0)
                                                ),
                                                0
                                            ),
                                            "Não encontrado"),
                                        IFERROR(
                                            INDEX(M:M,
                                                MATCH(
                                                    A1308&amp;B1308,AG:AG,
                                                    0)
                                            ),
                                            "Não encontrado")
                                    )</f>
        <v>0</v>
      </c>
      <c r="M1308" s="72">
        <f t="shared" ref="M1308:M1313" si="766">L1308*G1308/1</f>
        <v>0</v>
      </c>
      <c r="N1308" s="72">
        <f>IF(
                        C1308="INSUMO",
                                        IFERROR(
                                            IF(
                                                INDEX(
                                                    Insumos!C:C,
                                                    MATCH(
                                                        A1308&amp;B1308,
                                                        Insumos!I:I,
                                                        0)
                                                )="Equipamento",
                                                INDEX(
                                                    Insumos!F:F,
                                                    MATCH(
                                                        A1308&amp;B1308,
                                                        Insumos!I:I,
                                                        0)
                                                ),
                                                0
                                            ),
                                            "Não encontrado"),
                                        IFERROR(
                                            INDEX(O:O,
                                                MATCH(
                                                    A1308&amp;B1308,AG:AG,
                                                    0)
                                            ),
                                            "Não encontrado")
                                    )</f>
        <v>0.41616486399999997</v>
      </c>
      <c r="O1308" s="72">
        <f t="shared" ref="O1308:O1313" si="767">N1308*G1308/1</f>
        <v>1.1985548083199999</v>
      </c>
      <c r="P1308" s="72">
        <f>IF(
                        C1308="INSUMO",
                                        IFERROR(
                                            IF(
                                                INDEX(
                                                    Insumos!C:C,
                                                    MATCH(
                                                        A1308&amp;B1308,
                                                        Insumos!I:I,
                                                        0)
                                                )="Transporte",
                                                INDEX(
                                                    Insumos!F:F,
                                                    MATCH(
                                                        A1308&amp;B1308,
                                                        Insumos!I:I,
                                                        0)
                                                ),
                                                0
                                            ),
                                            "Não encontrado"),
                                        IFERROR(
                                            INDEX(Q:Q,
                                                MATCH(
                                                    A1308&amp;B1308,AG:AG,
                                                    0)
                                            ),
                                            "Não encontrado")
                                    )</f>
        <v>0</v>
      </c>
      <c r="Q1308" s="72">
        <f t="shared" ref="Q1308:Q1313" si="768">P1308*G1308/1</f>
        <v>0</v>
      </c>
      <c r="R1308" s="72">
        <f>IF(
                        C1308="INSUMO",
                                        IFERROR(
                                            IF(
                                                INDEX(
                                                    Insumos!C:C,
                                                    MATCH(
                                                        A1308&amp;B1308,
                                                        Insumos!I:I,
                                                        0)
                                                )="Terceirizados",
                                                INDEX(
                                                    Insumos!F:F,
                                                    MATCH(
                                                        A1308&amp;B1308,
                                                        Insumos!I:I,
                                                        0)
                                                ),
                                                0
                                            ),
                                            "Não encontrado"),
                                        IFERROR(
                                            INDEX(S:S,
                                                MATCH(
                                                    A1308&amp;B1308,AG:AG,
                                                    0)
                                            ),
                                            "Não encontrado")
                                    )</f>
        <v>0</v>
      </c>
      <c r="S1308" s="72">
        <f t="shared" ref="S1308:S1313" si="769">R1308*G1308/1</f>
        <v>0</v>
      </c>
      <c r="T1308" s="72">
        <f>IF(
                        C1308="INSUMO",
                                        IFERROR(
                                            IF(
                                                INDEX(
                                                    Insumos!C:C,
                                                    MATCH(
                                                        A1308&amp;B1308,
                                                        Insumos!I:I,
                                                        0)
                                                )="Comissionamento",
                                                INDEX(
                                                    Insumos!F:F,
                                                    MATCH(
                                                        A1308&amp;B1308,
                                                        Insumos!I:I,
                                                        0)
                                                ),
                                                0
                                            ),
                                            "Não encontrado"),
                                        IFERROR(
                                            INDEX(U:U,
                                                MATCH(
                                                    A1308&amp;B1308,AG:AG,
                                                    0)
                                            ),
                                            "Não encontrado")
                                    )</f>
        <v>0</v>
      </c>
      <c r="U1308" s="72">
        <f t="shared" ref="U1308:U1313" si="770">T1308*G1308/1</f>
        <v>0</v>
      </c>
      <c r="V1308" s="72">
        <f>IF(
                        C1308="INSUMO",
                                        IFERROR(
                                            IF(
                                                INDEX(
                                                    Insumos!C:C,
                                                    MATCH(
                                                        A1308&amp;B1308,
                                                        Insumos!I:I,
                                                        0)
                                                )="Verba",
                                                INDEX(
                                                    Insumos!F:F,
                                                    MATCH(
                                                        A1308&amp;B1308,
                                                        Insumos!I:I,
                                                        0)
                                                ),
                                                0
                                            ),
                                            "Não encontrado"),
                                        IFERROR(
                                            INDEX(W:W,
                                                MATCH(
                                                    A1308&amp;B1308,AG:AG,
                                                    0)
                                            ),
                                            "Não encontrado")
                                    )</f>
        <v>0</v>
      </c>
      <c r="W1308" s="72">
        <f t="shared" ref="W1308:W1313" si="771">V1308*G1308/1</f>
        <v>0</v>
      </c>
      <c r="X1308" s="72">
        <f>IF(
                        C1308="INSUMO",
                                        IFERROR(
                                            IF(
                                                INDEX(
                                                    Insumos!C:C,
                                                    MATCH(
                                                        A1308&amp;B1308,
                                                        Insumos!I:I,
                                                        0)
                                                )="Outro",
                                                INDEX(
                                                    Insumos!F:F,
                                                    MATCH(
                                                        A1308&amp;B1308,
                                                        Insumos!I:I,
                                                        0)
                                                ),
                                                0
                                            ),
                                            "Não encontrado"),
                                        IFERROR(
                                            INDEX(Y:Y,
                                                MATCH(
                                                    A1308&amp;B1308,AG:AG,
                                                    0)
                                            ),
                                            "Não encontrado")
                                    )</f>
        <v>0</v>
      </c>
      <c r="Y1308" s="72">
        <f t="shared" ref="Y1308:Y1313" si="772">X1308*G1308/1</f>
        <v>0</v>
      </c>
      <c r="Z1308" s="72">
        <f>IF(
                            C1308="INSUMO",
                            IFERROR(
                                INDEX(
                                    Insumos!F:F,
                                    MATCH(
                                        A1308&amp;B1308,
                                        Insumos!I:I,
                                        0)
                                ),
                                "Não encontrado"),
                            IFERROR(
                                INDEX(AA:AA,
                                    MATCH(
                                        A1308&amp;B1308,AG:AG,
                                        0)
                                ),
                                "Não encontrado")
                        )</f>
        <v>0.41616486399999997</v>
      </c>
      <c r="AA1308" s="72">
        <f t="shared" ref="AA1308:AA1313" si="773">G1308*Z1308</f>
        <v>1.1985548083199999</v>
      </c>
      <c r="AB1308" s="73"/>
      <c r="AC1308" s="73"/>
      <c r="AD1308" s="70" t="s">
        <v>39</v>
      </c>
      <c r="AE1308" s="74"/>
      <c r="AF1308" s="74"/>
    </row>
    <row r="1309" spans="1:33" x14ac:dyDescent="0.25">
      <c r="A1309" s="138" t="s">
        <v>236</v>
      </c>
      <c r="B1309" s="60" t="s">
        <v>38</v>
      </c>
      <c r="C1309" s="61" t="s">
        <v>86</v>
      </c>
      <c r="D1309" s="62" t="s">
        <v>40</v>
      </c>
      <c r="E1309" s="62" t="s">
        <v>237</v>
      </c>
      <c r="F1309" s="63" t="s">
        <v>114</v>
      </c>
      <c r="G1309" s="63">
        <v>0.87</v>
      </c>
      <c r="H1309" s="64">
        <f>IF(
                        C1309="INSUMO",
                                        IFERROR(
                                            IF(
                                                INDEX(
                                                    Insumos!C:C,
                                                    MATCH(
                                                        A1309&amp;B1309,
                                                        Insumos!I:I,
                                                        0)
                                                )="Material",
                                                INDEX(
                                                    Insumos!F:F,
                                                    MATCH(
                                                        A1309&amp;B1309,
                                                        Insumos!I:I,
                                                        0)
                                                ),
                                                0
                                            ),
                                            "Não encontrado"),
                                        IFERROR(
                                            INDEX(I:I,
                                                MATCH(
                                                    A1309&amp;B1309,AG:AG,
                                                    0)
                                            ),
                                            "Não encontrado")
                                    )</f>
        <v>0</v>
      </c>
      <c r="I1309" s="64">
        <f t="shared" si="764"/>
        <v>0</v>
      </c>
      <c r="J1309" s="64">
        <f t="shared" si="765"/>
        <v>1.8483544639999998</v>
      </c>
      <c r="K1309" s="64">
        <f t="shared" si="765"/>
        <v>1.6080683836799998</v>
      </c>
      <c r="L1309" s="64">
        <f>IF(
                        C1309="INSUMO",
                                        IFERROR(
                                            IF(
                                                INDEX(
                                                    Insumos!C:C,
                                                    MATCH(
                                                        A1309&amp;B1309,
                                                        Insumos!I:I,
                                                        0)
                                                )="Mao_obra",
                                                INDEX(
                                                    Insumos!F:F,
                                                    MATCH(
                                                        A1309&amp;B1309,
                                                        Insumos!I:I,
                                                        0)
                                                ),
                                                0
                                            ),
                                            "Não encontrado"),
                                        IFERROR(
                                            INDEX(M:M,
                                                MATCH(
                                                    A1309&amp;B1309,AG:AG,
                                                    0)
                                            ),
                                            "Não encontrado")
                                    )</f>
        <v>0</v>
      </c>
      <c r="M1309" s="64">
        <f t="shared" si="766"/>
        <v>0</v>
      </c>
      <c r="N1309" s="64">
        <f>IF(
                        C1309="INSUMO",
                                        IFERROR(
                                            IF(
                                                INDEX(
                                                    Insumos!C:C,
                                                    MATCH(
                                                        A1309&amp;B1309,
                                                        Insumos!I:I,
                                                        0)
                                                )="Equipamento",
                                                INDEX(
                                                    Insumos!F:F,
                                                    MATCH(
                                                        A1309&amp;B1309,
                                                        Insumos!I:I,
                                                        0)
                                                ),
                                                0
                                            ),
                                            "Não encontrado"),
                                        IFERROR(
                                            INDEX(O:O,
                                                MATCH(
                                                    A1309&amp;B1309,AG:AG,
                                                    0)
                                            ),
                                            "Não encontrado")
                                    )</f>
        <v>0.78585446399999992</v>
      </c>
      <c r="O1309" s="64">
        <f t="shared" si="767"/>
        <v>0.68369338367999988</v>
      </c>
      <c r="P1309" s="64">
        <f>IF(
                        C1309="INSUMO",
                                        IFERROR(
                                            IF(
                                                INDEX(
                                                    Insumos!C:C,
                                                    MATCH(
                                                        A1309&amp;B1309,
                                                        Insumos!I:I,
                                                        0)
                                                )="Transporte",
                                                INDEX(
                                                    Insumos!F:F,
                                                    MATCH(
                                                        A1309&amp;B1309,
                                                        Insumos!I:I,
                                                        0)
                                                ),
                                                0
                                            ),
                                            "Não encontrado"),
                                        IFERROR(
                                            INDEX(Q:Q,
                                                MATCH(
                                                    A1309&amp;B1309,AG:AG,
                                                    0)
                                            ),
                                            "Não encontrado")
                                    )</f>
        <v>0</v>
      </c>
      <c r="Q1309" s="64">
        <f t="shared" si="768"/>
        <v>0</v>
      </c>
      <c r="R1309" s="64">
        <f>IF(
                        C1309="INSUMO",
                                        IFERROR(
                                            IF(
                                                INDEX(
                                                    Insumos!C:C,
                                                    MATCH(
                                                        A1309&amp;B1309,
                                                        Insumos!I:I,
                                                        0)
                                                )="Terceirizados",
                                                INDEX(
                                                    Insumos!F:F,
                                                    MATCH(
                                                        A1309&amp;B1309,
                                                        Insumos!I:I,
                                                        0)
                                                ),
                                                0
                                            ),
                                            "Não encontrado"),
                                        IFERROR(
                                            INDEX(S:S,
                                                MATCH(
                                                    A1309&amp;B1309,AG:AG,
                                                    0)
                                            ),
                                            "Não encontrado")
                                    )</f>
        <v>0</v>
      </c>
      <c r="S1309" s="64">
        <f t="shared" si="769"/>
        <v>0</v>
      </c>
      <c r="T1309" s="64">
        <f>IF(
                        C1309="INSUMO",
                                        IFERROR(
                                            IF(
                                                INDEX(
                                                    Insumos!C:C,
                                                    MATCH(
                                                        A1309&amp;B1309,
                                                        Insumos!I:I,
                                                        0)
                                                )="Comissionamento",
                                                INDEX(
                                                    Insumos!F:F,
                                                    MATCH(
                                                        A1309&amp;B1309,
                                                        Insumos!I:I,
                                                        0)
                                                ),
                                                0
                                            ),
                                            "Não encontrado"),
                                        IFERROR(
                                            INDEX(U:U,
                                                MATCH(
                                                    A1309&amp;B1309,AG:AG,
                                                    0)
                                            ),
                                            "Não encontrado")
                                    )</f>
        <v>0</v>
      </c>
      <c r="U1309" s="64">
        <f t="shared" si="770"/>
        <v>0</v>
      </c>
      <c r="V1309" s="64">
        <f>IF(
                        C1309="INSUMO",
                                        IFERROR(
                                            IF(
                                                INDEX(
                                                    Insumos!C:C,
                                                    MATCH(
                                                        A1309&amp;B1309,
                                                        Insumos!I:I,
                                                        0)
                                                )="Verba",
                                                INDEX(
                                                    Insumos!F:F,
                                                    MATCH(
                                                        A1309&amp;B1309,
                                                        Insumos!I:I,
                                                        0)
                                                ),
                                                0
                                            ),
                                            "Não encontrado"),
                                        IFERROR(
                                            INDEX(W:W,
                                                MATCH(
                                                    A1309&amp;B1309,AG:AG,
                                                    0)
                                            ),
                                            "Não encontrado")
                                    )</f>
        <v>0</v>
      </c>
      <c r="W1309" s="64">
        <f t="shared" si="771"/>
        <v>0</v>
      </c>
      <c r="X1309" s="64">
        <f>IF(
                        C1309="INSUMO",
                                        IFERROR(
                                            IF(
                                                INDEX(
                                                    Insumos!C:C,
                                                    MATCH(
                                                        A1309&amp;B1309,
                                                        Insumos!I:I,
                                                        0)
                                                )="Outro",
                                                INDEX(
                                                    Insumos!F:F,
                                                    MATCH(
                                                        A1309&amp;B1309,
                                                        Insumos!I:I,
                                                        0)
                                                ),
                                                0
                                            ),
                                            "Não encontrado"),
                                        IFERROR(
                                            INDEX(Y:Y,
                                                MATCH(
                                                    A1309&amp;B1309,AG:AG,
                                                    0)
                                            ),
                                            "Não encontrado")
                                    )</f>
        <v>1.0625</v>
      </c>
      <c r="Y1309" s="64">
        <f t="shared" si="772"/>
        <v>0.92437499999999995</v>
      </c>
      <c r="Z1309" s="64">
        <f>IF(
                            C1309="INSUMO",
                            IFERROR(
                                INDEX(
                                    Insumos!F:F,
                                    MATCH(
                                        A1309&amp;B1309,
                                        Insumos!I:I,
                                        0)
                                ),
                                "Não encontrado"),
                            IFERROR(
                                INDEX(AA:AA,
                                    MATCH(
                                        A1309&amp;B1309,AG:AG,
                                        0)
                                ),
                                "Não encontrado")
                        )</f>
        <v>1.848354464</v>
      </c>
      <c r="AA1309" s="64">
        <f t="shared" si="773"/>
        <v>1.60806838368</v>
      </c>
      <c r="AB1309" s="65"/>
      <c r="AC1309" s="65"/>
      <c r="AD1309" s="62" t="s">
        <v>39</v>
      </c>
      <c r="AE1309" s="66"/>
      <c r="AF1309" s="66"/>
    </row>
    <row r="1310" spans="1:33" x14ac:dyDescent="0.25">
      <c r="A1310" s="137" t="s">
        <v>902</v>
      </c>
      <c r="B1310" s="68" t="s">
        <v>38</v>
      </c>
      <c r="C1310" s="69" t="s">
        <v>86</v>
      </c>
      <c r="D1310" s="70" t="s">
        <v>40</v>
      </c>
      <c r="E1310" s="70" t="s">
        <v>903</v>
      </c>
      <c r="F1310" s="71" t="s">
        <v>90</v>
      </c>
      <c r="G1310" s="71">
        <v>3.75</v>
      </c>
      <c r="H1310" s="72">
        <f>IF(
                        C1310="INSUMO",
                                        IFERROR(
                                            IF(
                                                INDEX(
                                                    Insumos!C:C,
                                                    MATCH(
                                                        A1310&amp;B1310,
                                                        Insumos!I:I,
                                                        0)
                                                )="Material",
                                                INDEX(
                                                    Insumos!F:F,
                                                    MATCH(
                                                        A1310&amp;B1310,
                                                        Insumos!I:I,
                                                        0)
                                                ),
                                                0
                                            ),
                                            "Não encontrado"),
                                        IFERROR(
                                            INDEX(I:I,
                                                MATCH(
                                                    A1310&amp;B1310,AG:AG,
                                                    0)
                                            ),
                                            "Não encontrado")
                                    )</f>
        <v>0</v>
      </c>
      <c r="I1310" s="72">
        <f t="shared" si="764"/>
        <v>0</v>
      </c>
      <c r="J1310" s="72">
        <f t="shared" si="765"/>
        <v>37.498135699999999</v>
      </c>
      <c r="K1310" s="72">
        <f t="shared" si="765"/>
        <v>140.61800887499999</v>
      </c>
      <c r="L1310" s="72">
        <f>IF(
                        C1310="INSUMO",
                                        IFERROR(
                                            IF(
                                                INDEX(
                                                    Insumos!C:C,
                                                    MATCH(
                                                        A1310&amp;B1310,
                                                        Insumos!I:I,
                                                        0)
                                                )="Mao_obra",
                                                INDEX(
                                                    Insumos!F:F,
                                                    MATCH(
                                                        A1310&amp;B1310,
                                                        Insumos!I:I,
                                                        0)
                                                ),
                                                0
                                            ),
                                            "Não encontrado"),
                                        IFERROR(
                                            INDEX(M:M,
                                                MATCH(
                                                    A1310&amp;B1310,AG:AG,
                                                    0)
                                            ),
                                            "Não encontrado")
                                    )</f>
        <v>33.748135699999999</v>
      </c>
      <c r="M1310" s="72">
        <f t="shared" si="766"/>
        <v>126.555508875</v>
      </c>
      <c r="N1310" s="72">
        <f>IF(
                        C1310="INSUMO",
                                        IFERROR(
                                            IF(
                                                INDEX(
                                                    Insumos!C:C,
                                                    MATCH(
                                                        A1310&amp;B1310,
                                                        Insumos!I:I,
                                                        0)
                                                )="Equipamento",
                                                INDEX(
                                                    Insumos!F:F,
                                                    MATCH(
                                                        A1310&amp;B1310,
                                                        Insumos!I:I,
                                                        0)
                                                ),
                                                0
                                            ),
                                            "Não encontrado"),
                                        IFERROR(
                                            INDEX(O:O,
                                                MATCH(
                                                    A1310&amp;B1310,AG:AG,
                                                    0)
                                            ),
                                            "Não encontrado")
                                    )</f>
        <v>0</v>
      </c>
      <c r="O1310" s="72">
        <f t="shared" si="767"/>
        <v>0</v>
      </c>
      <c r="P1310" s="72">
        <f>IF(
                        C1310="INSUMO",
                                        IFERROR(
                                            IF(
                                                INDEX(
                                                    Insumos!C:C,
                                                    MATCH(
                                                        A1310&amp;B1310,
                                                        Insumos!I:I,
                                                        0)
                                                )="Transporte",
                                                INDEX(
                                                    Insumos!F:F,
                                                    MATCH(
                                                        A1310&amp;B1310,
                                                        Insumos!I:I,
                                                        0)
                                                ),
                                                0
                                            ),
                                            "Não encontrado"),
                                        IFERROR(
                                            INDEX(Q:Q,
                                                MATCH(
                                                    A1310&amp;B1310,AG:AG,
                                                    0)
                                            ),
                                            "Não encontrado")
                                    )</f>
        <v>0</v>
      </c>
      <c r="Q1310" s="72">
        <f t="shared" si="768"/>
        <v>0</v>
      </c>
      <c r="R1310" s="72">
        <f>IF(
                        C1310="INSUMO",
                                        IFERROR(
                                            IF(
                                                INDEX(
                                                    Insumos!C:C,
                                                    MATCH(
                                                        A1310&amp;B1310,
                                                        Insumos!I:I,
                                                        0)
                                                )="Terceirizados",
                                                INDEX(
                                                    Insumos!F:F,
                                                    MATCH(
                                                        A1310&amp;B1310,
                                                        Insumos!I:I,
                                                        0)
                                                ),
                                                0
                                            ),
                                            "Não encontrado"),
                                        IFERROR(
                                            INDEX(S:S,
                                                MATCH(
                                                    A1310&amp;B1310,AG:AG,
                                                    0)
                                            ),
                                            "Não encontrado")
                                    )</f>
        <v>0</v>
      </c>
      <c r="S1310" s="72">
        <f t="shared" si="769"/>
        <v>0</v>
      </c>
      <c r="T1310" s="72">
        <f>IF(
                        C1310="INSUMO",
                                        IFERROR(
                                            IF(
                                                INDEX(
                                                    Insumos!C:C,
                                                    MATCH(
                                                        A1310&amp;B1310,
                                                        Insumos!I:I,
                                                        0)
                                                )="Comissionamento",
                                                INDEX(
                                                    Insumos!F:F,
                                                    MATCH(
                                                        A1310&amp;B1310,
                                                        Insumos!I:I,
                                                        0)
                                                ),
                                                0
                                            ),
                                            "Não encontrado"),
                                        IFERROR(
                                            INDEX(U:U,
                                                MATCH(
                                                    A1310&amp;B1310,AG:AG,
                                                    0)
                                            ),
                                            "Não encontrado")
                                    )</f>
        <v>0</v>
      </c>
      <c r="U1310" s="72">
        <f t="shared" si="770"/>
        <v>0</v>
      </c>
      <c r="V1310" s="72">
        <f>IF(
                        C1310="INSUMO",
                                        IFERROR(
                                            IF(
                                                INDEX(
                                                    Insumos!C:C,
                                                    MATCH(
                                                        A1310&amp;B1310,
                                                        Insumos!I:I,
                                                        0)
                                                )="Verba",
                                                INDEX(
                                                    Insumos!F:F,
                                                    MATCH(
                                                        A1310&amp;B1310,
                                                        Insumos!I:I,
                                                        0)
                                                ),
                                                0
                                            ),
                                            "Não encontrado"),
                                        IFERROR(
                                            INDEX(W:W,
                                                MATCH(
                                                    A1310&amp;B1310,AG:AG,
                                                    0)
                                            ),
                                            "Não encontrado")
                                    )</f>
        <v>0</v>
      </c>
      <c r="W1310" s="72">
        <f t="shared" si="771"/>
        <v>0</v>
      </c>
      <c r="X1310" s="72">
        <f>IF(
                        C1310="INSUMO",
                                        IFERROR(
                                            IF(
                                                INDEX(
                                                    Insumos!C:C,
                                                    MATCH(
                                                        A1310&amp;B1310,
                                                        Insumos!I:I,
                                                        0)
                                                )="Outro",
                                                INDEX(
                                                    Insumos!F:F,
                                                    MATCH(
                                                        A1310&amp;B1310,
                                                        Insumos!I:I,
                                                        0)
                                                ),
                                                0
                                            ),
                                            "Não encontrado"),
                                        IFERROR(
                                            INDEX(Y:Y,
                                                MATCH(
                                                    A1310&amp;B1310,AG:AG,
                                                    0)
                                            ),
                                            "Não encontrado")
                                    )</f>
        <v>3.7499999999999996</v>
      </c>
      <c r="Y1310" s="72">
        <f t="shared" si="772"/>
        <v>14.062499999999998</v>
      </c>
      <c r="Z1310" s="72">
        <f>IF(
                            C1310="INSUMO",
                            IFERROR(
                                INDEX(
                                    Insumos!F:F,
                                    MATCH(
                                        A1310&amp;B1310,
                                        Insumos!I:I,
                                        0)
                                ),
                                "Não encontrado"),
                            IFERROR(
                                INDEX(AA:AA,
                                    MATCH(
                                        A1310&amp;B1310,AG:AG,
                                        0)
                                ),
                                "Não encontrado")
                        )</f>
        <v>37.498135699999992</v>
      </c>
      <c r="AA1310" s="72">
        <f t="shared" si="773"/>
        <v>140.61800887499996</v>
      </c>
      <c r="AB1310" s="73"/>
      <c r="AC1310" s="73"/>
      <c r="AD1310" s="70" t="s">
        <v>39</v>
      </c>
      <c r="AE1310" s="74"/>
      <c r="AF1310" s="74"/>
    </row>
    <row r="1311" spans="1:33" x14ac:dyDescent="0.25">
      <c r="A1311" s="138" t="s">
        <v>240</v>
      </c>
      <c r="B1311" s="60" t="s">
        <v>38</v>
      </c>
      <c r="C1311" s="61" t="s">
        <v>45</v>
      </c>
      <c r="D1311" s="62" t="s">
        <v>40</v>
      </c>
      <c r="E1311" s="62" t="s">
        <v>241</v>
      </c>
      <c r="F1311" s="63" t="s">
        <v>95</v>
      </c>
      <c r="G1311" s="63">
        <v>486</v>
      </c>
      <c r="H1311" s="64">
        <f>IF(
                        C1311="INSUMO",
                                        IFERROR(
                                            IF(
                                                INDEX(
                                                    Insumos!C:C,
                                                    MATCH(
                                                        A1311&amp;B1311,
                                                        Insumos!I:I,
                                                        0)
                                                )="Material",
                                                INDEX(
                                                    Insumos!F:F,
                                                    MATCH(
                                                        A1311&amp;B1311,
                                                        Insumos!I:I,
                                                        0)
                                                ),
                                                0
                                            ),
                                            "Não encontrado"),
                                        IFERROR(
                                            INDEX(I:I,
                                                MATCH(
                                                    A1311&amp;B1311,AG:AG,
                                                    0)
                                            ),
                                            "Não encontrado")
                                    )</f>
        <v>0.9</v>
      </c>
      <c r="I1311" s="64">
        <f t="shared" si="764"/>
        <v>437.40000000000003</v>
      </c>
      <c r="J1311" s="64">
        <f t="shared" si="765"/>
        <v>0</v>
      </c>
      <c r="K1311" s="64">
        <f t="shared" si="765"/>
        <v>0</v>
      </c>
      <c r="L1311" s="64">
        <f>IF(
                        C1311="INSUMO",
                                        IFERROR(
                                            IF(
                                                INDEX(
                                                    Insumos!C:C,
                                                    MATCH(
                                                        A1311&amp;B1311,
                                                        Insumos!I:I,
                                                        0)
                                                )="Mao_obra",
                                                INDEX(
                                                    Insumos!F:F,
                                                    MATCH(
                                                        A1311&amp;B1311,
                                                        Insumos!I:I,
                                                        0)
                                                ),
                                                0
                                            ),
                                            "Não encontrado"),
                                        IFERROR(
                                            INDEX(M:M,
                                                MATCH(
                                                    A1311&amp;B1311,AG:AG,
                                                    0)
                                            ),
                                            "Não encontrado")
                                    )</f>
        <v>0</v>
      </c>
      <c r="M1311" s="64">
        <f t="shared" si="766"/>
        <v>0</v>
      </c>
      <c r="N1311" s="64">
        <f>IF(
                        C1311="INSUMO",
                                        IFERROR(
                                            IF(
                                                INDEX(
                                                    Insumos!C:C,
                                                    MATCH(
                                                        A1311&amp;B1311,
                                                        Insumos!I:I,
                                                        0)
                                                )="Equipamento",
                                                INDEX(
                                                    Insumos!F:F,
                                                    MATCH(
                                                        A1311&amp;B1311,
                                                        Insumos!I:I,
                                                        0)
                                                ),
                                                0
                                            ),
                                            "Não encontrado"),
                                        IFERROR(
                                            INDEX(O:O,
                                                MATCH(
                                                    A1311&amp;B1311,AG:AG,
                                                    0)
                                            ),
                                            "Não encontrado")
                                    )</f>
        <v>0</v>
      </c>
      <c r="O1311" s="64">
        <f t="shared" si="767"/>
        <v>0</v>
      </c>
      <c r="P1311" s="64">
        <f>IF(
                        C1311="INSUMO",
                                        IFERROR(
                                            IF(
                                                INDEX(
                                                    Insumos!C:C,
                                                    MATCH(
                                                        A1311&amp;B1311,
                                                        Insumos!I:I,
                                                        0)
                                                )="Transporte",
                                                INDEX(
                                                    Insumos!F:F,
                                                    MATCH(
                                                        A1311&amp;B1311,
                                                        Insumos!I:I,
                                                        0)
                                                ),
                                                0
                                            ),
                                            "Não encontrado"),
                                        IFERROR(
                                            INDEX(Q:Q,
                                                MATCH(
                                                    A1311&amp;B1311,AG:AG,
                                                    0)
                                            ),
                                            "Não encontrado")
                                    )</f>
        <v>0</v>
      </c>
      <c r="Q1311" s="64">
        <f t="shared" si="768"/>
        <v>0</v>
      </c>
      <c r="R1311" s="64">
        <f>IF(
                        C1311="INSUMO",
                                        IFERROR(
                                            IF(
                                                INDEX(
                                                    Insumos!C:C,
                                                    MATCH(
                                                        A1311&amp;B1311,
                                                        Insumos!I:I,
                                                        0)
                                                )="Terceirizados",
                                                INDEX(
                                                    Insumos!F:F,
                                                    MATCH(
                                                        A1311&amp;B1311,
                                                        Insumos!I:I,
                                                        0)
                                                ),
                                                0
                                            ),
                                            "Não encontrado"),
                                        IFERROR(
                                            INDEX(S:S,
                                                MATCH(
                                                    A1311&amp;B1311,AG:AG,
                                                    0)
                                            ),
                                            "Não encontrado")
                                    )</f>
        <v>0</v>
      </c>
      <c r="S1311" s="64">
        <f t="shared" si="769"/>
        <v>0</v>
      </c>
      <c r="T1311" s="64">
        <f>IF(
                        C1311="INSUMO",
                                        IFERROR(
                                            IF(
                                                INDEX(
                                                    Insumos!C:C,
                                                    MATCH(
                                                        A1311&amp;B1311,
                                                        Insumos!I:I,
                                                        0)
                                                )="Comissionamento",
                                                INDEX(
                                                    Insumos!F:F,
                                                    MATCH(
                                                        A1311&amp;B1311,
                                                        Insumos!I:I,
                                                        0)
                                                ),
                                                0
                                            ),
                                            "Não encontrado"),
                                        IFERROR(
                                            INDEX(U:U,
                                                MATCH(
                                                    A1311&amp;B1311,AG:AG,
                                                    0)
                                            ),
                                            "Não encontrado")
                                    )</f>
        <v>0</v>
      </c>
      <c r="U1311" s="64">
        <f t="shared" si="770"/>
        <v>0</v>
      </c>
      <c r="V1311" s="64">
        <f>IF(
                        C1311="INSUMO",
                                        IFERROR(
                                            IF(
                                                INDEX(
                                                    Insumos!C:C,
                                                    MATCH(
                                                        A1311&amp;B1311,
                                                        Insumos!I:I,
                                                        0)
                                                )="Verba",
                                                INDEX(
                                                    Insumos!F:F,
                                                    MATCH(
                                                        A1311&amp;B1311,
                                                        Insumos!I:I,
                                                        0)
                                                ),
                                                0
                                            ),
                                            "Não encontrado"),
                                        IFERROR(
                                            INDEX(W:W,
                                                MATCH(
                                                    A1311&amp;B1311,AG:AG,
                                                    0)
                                            ),
                                            "Não encontrado")
                                    )</f>
        <v>0</v>
      </c>
      <c r="W1311" s="64">
        <f t="shared" si="771"/>
        <v>0</v>
      </c>
      <c r="X1311" s="64">
        <f>IF(
                        C1311="INSUMO",
                                        IFERROR(
                                            IF(
                                                INDEX(
                                                    Insumos!C:C,
                                                    MATCH(
                                                        A1311&amp;B1311,
                                                        Insumos!I:I,
                                                        0)
                                                )="Outro",
                                                INDEX(
                                                    Insumos!F:F,
                                                    MATCH(
                                                        A1311&amp;B1311,
                                                        Insumos!I:I,
                                                        0)
                                                ),
                                                0
                                            ),
                                            "Não encontrado"),
                                        IFERROR(
                                            INDEX(Y:Y,
                                                MATCH(
                                                    A1311&amp;B1311,AG:AG,
                                                    0)
                                            ),
                                            "Não encontrado")
                                    )</f>
        <v>0</v>
      </c>
      <c r="Y1311" s="64">
        <f t="shared" si="772"/>
        <v>0</v>
      </c>
      <c r="Z1311" s="64">
        <f>IF(
                            C1311="INSUMO",
                            IFERROR(
                                INDEX(
                                    Insumos!F:F,
                                    MATCH(
                                        A1311&amp;B1311,
                                        Insumos!I:I,
                                        0)
                                ),
                                "Não encontrado"),
                            IFERROR(
                                INDEX(AA:AA,
                                    MATCH(
                                        A1311&amp;B1311,AG:AG,
                                        0)
                                ),
                                "Não encontrado")
                        )</f>
        <v>0.9</v>
      </c>
      <c r="AA1311" s="64">
        <f t="shared" si="773"/>
        <v>437.40000000000003</v>
      </c>
      <c r="AB1311" s="65"/>
      <c r="AC1311" s="65"/>
      <c r="AD1311" s="62" t="s">
        <v>39</v>
      </c>
      <c r="AE1311" s="66"/>
      <c r="AF1311" s="66"/>
    </row>
    <row r="1312" spans="1:33" x14ac:dyDescent="0.25">
      <c r="A1312" s="137" t="s">
        <v>238</v>
      </c>
      <c r="B1312" s="68" t="s">
        <v>38</v>
      </c>
      <c r="C1312" s="69" t="s">
        <v>45</v>
      </c>
      <c r="D1312" s="70" t="s">
        <v>40</v>
      </c>
      <c r="E1312" s="70" t="s">
        <v>239</v>
      </c>
      <c r="F1312" s="71" t="s">
        <v>108</v>
      </c>
      <c r="G1312" s="71">
        <v>1.08</v>
      </c>
      <c r="H1312" s="72">
        <f>IF(
                        C1312="INSUMO",
                                        IFERROR(
                                            IF(
                                                INDEX(
                                                    Insumos!C:C,
                                                    MATCH(
                                                        A1312&amp;B1312,
                                                        Insumos!I:I,
                                                        0)
                                                )="Material",
                                                INDEX(
                                                    Insumos!F:F,
                                                    MATCH(
                                                        A1312&amp;B1312,
                                                        Insumos!I:I,
                                                        0)
                                                ),
                                                0
                                            ),
                                            "Não encontrado"),
                                        IFERROR(
                                            INDEX(I:I,
                                                MATCH(
                                                    A1312&amp;B1312,AG:AG,
                                                    0)
                                            ),
                                            "Não encontrado")
                                    )</f>
        <v>147.16</v>
      </c>
      <c r="I1312" s="72">
        <f t="shared" si="764"/>
        <v>158.93280000000001</v>
      </c>
      <c r="J1312" s="72">
        <f t="shared" si="765"/>
        <v>0</v>
      </c>
      <c r="K1312" s="72">
        <f t="shared" si="765"/>
        <v>0</v>
      </c>
      <c r="L1312" s="72">
        <f>IF(
                        C1312="INSUMO",
                                        IFERROR(
                                            IF(
                                                INDEX(
                                                    Insumos!C:C,
                                                    MATCH(
                                                        A1312&amp;B1312,
                                                        Insumos!I:I,
                                                        0)
                                                )="Mao_obra",
                                                INDEX(
                                                    Insumos!F:F,
                                                    MATCH(
                                                        A1312&amp;B1312,
                                                        Insumos!I:I,
                                                        0)
                                                ),
                                                0
                                            ),
                                            "Não encontrado"),
                                        IFERROR(
                                            INDEX(M:M,
                                                MATCH(
                                                    A1312&amp;B1312,AG:AG,
                                                    0)
                                            ),
                                            "Não encontrado")
                                    )</f>
        <v>0</v>
      </c>
      <c r="M1312" s="72">
        <f t="shared" si="766"/>
        <v>0</v>
      </c>
      <c r="N1312" s="72">
        <f>IF(
                        C1312="INSUMO",
                                        IFERROR(
                                            IF(
                                                INDEX(
                                                    Insumos!C:C,
                                                    MATCH(
                                                        A1312&amp;B1312,
                                                        Insumos!I:I,
                                                        0)
                                                )="Equipamento",
                                                INDEX(
                                                    Insumos!F:F,
                                                    MATCH(
                                                        A1312&amp;B1312,
                                                        Insumos!I:I,
                                                        0)
                                                ),
                                                0
                                            ),
                                            "Não encontrado"),
                                        IFERROR(
                                            INDEX(O:O,
                                                MATCH(
                                                    A1312&amp;B1312,AG:AG,
                                                    0)
                                            ),
                                            "Não encontrado")
                                    )</f>
        <v>0</v>
      </c>
      <c r="O1312" s="72">
        <f t="shared" si="767"/>
        <v>0</v>
      </c>
      <c r="P1312" s="72">
        <f>IF(
                        C1312="INSUMO",
                                        IFERROR(
                                            IF(
                                                INDEX(
                                                    Insumos!C:C,
                                                    MATCH(
                                                        A1312&amp;B1312,
                                                        Insumos!I:I,
                                                        0)
                                                )="Transporte",
                                                INDEX(
                                                    Insumos!F:F,
                                                    MATCH(
                                                        A1312&amp;B1312,
                                                        Insumos!I:I,
                                                        0)
                                                ),
                                                0
                                            ),
                                            "Não encontrado"),
                                        IFERROR(
                                            INDEX(Q:Q,
                                                MATCH(
                                                    A1312&amp;B1312,AG:AG,
                                                    0)
                                            ),
                                            "Não encontrado")
                                    )</f>
        <v>0</v>
      </c>
      <c r="Q1312" s="72">
        <f t="shared" si="768"/>
        <v>0</v>
      </c>
      <c r="R1312" s="72">
        <f>IF(
                        C1312="INSUMO",
                                        IFERROR(
                                            IF(
                                                INDEX(
                                                    Insumos!C:C,
                                                    MATCH(
                                                        A1312&amp;B1312,
                                                        Insumos!I:I,
                                                        0)
                                                )="Terceirizados",
                                                INDEX(
                                                    Insumos!F:F,
                                                    MATCH(
                                                        A1312&amp;B1312,
                                                        Insumos!I:I,
                                                        0)
                                                ),
                                                0
                                            ),
                                            "Não encontrado"),
                                        IFERROR(
                                            INDEX(S:S,
                                                MATCH(
                                                    A1312&amp;B1312,AG:AG,
                                                    0)
                                            ),
                                            "Não encontrado")
                                    )</f>
        <v>0</v>
      </c>
      <c r="S1312" s="72">
        <f t="shared" si="769"/>
        <v>0</v>
      </c>
      <c r="T1312" s="72">
        <f>IF(
                        C1312="INSUMO",
                                        IFERROR(
                                            IF(
                                                INDEX(
                                                    Insumos!C:C,
                                                    MATCH(
                                                        A1312&amp;B1312,
                                                        Insumos!I:I,
                                                        0)
                                                )="Comissionamento",
                                                INDEX(
                                                    Insumos!F:F,
                                                    MATCH(
                                                        A1312&amp;B1312,
                                                        Insumos!I:I,
                                                        0)
                                                ),
                                                0
                                            ),
                                            "Não encontrado"),
                                        IFERROR(
                                            INDEX(U:U,
                                                MATCH(
                                                    A1312&amp;B1312,AG:AG,
                                                    0)
                                            ),
                                            "Não encontrado")
                                    )</f>
        <v>0</v>
      </c>
      <c r="U1312" s="72">
        <f t="shared" si="770"/>
        <v>0</v>
      </c>
      <c r="V1312" s="72">
        <f>IF(
                        C1312="INSUMO",
                                        IFERROR(
                                            IF(
                                                INDEX(
                                                    Insumos!C:C,
                                                    MATCH(
                                                        A1312&amp;B1312,
                                                        Insumos!I:I,
                                                        0)
                                                )="Verba",
                                                INDEX(
                                                    Insumos!F:F,
                                                    MATCH(
                                                        A1312&amp;B1312,
                                                        Insumos!I:I,
                                                        0)
                                                ),
                                                0
                                            ),
                                            "Não encontrado"),
                                        IFERROR(
                                            INDEX(W:W,
                                                MATCH(
                                                    A1312&amp;B1312,AG:AG,
                                                    0)
                                            ),
                                            "Não encontrado")
                                    )</f>
        <v>0</v>
      </c>
      <c r="W1312" s="72">
        <f t="shared" si="771"/>
        <v>0</v>
      </c>
      <c r="X1312" s="72">
        <f>IF(
                        C1312="INSUMO",
                                        IFERROR(
                                            IF(
                                                INDEX(
                                                    Insumos!C:C,
                                                    MATCH(
                                                        A1312&amp;B1312,
                                                        Insumos!I:I,
                                                        0)
                                                )="Outro",
                                                INDEX(
                                                    Insumos!F:F,
                                                    MATCH(
                                                        A1312&amp;B1312,
                                                        Insumos!I:I,
                                                        0)
                                                ),
                                                0
                                            ),
                                            "Não encontrado"),
                                        IFERROR(
                                            INDEX(Y:Y,
                                                MATCH(
                                                    A1312&amp;B1312,AG:AG,
                                                    0)
                                            ),
                                            "Não encontrado")
                                    )</f>
        <v>0</v>
      </c>
      <c r="Y1312" s="72">
        <f t="shared" si="772"/>
        <v>0</v>
      </c>
      <c r="Z1312" s="72">
        <f>IF(
                            C1312="INSUMO",
                            IFERROR(
                                INDEX(
                                    Insumos!F:F,
                                    MATCH(
                                        A1312&amp;B1312,
                                        Insumos!I:I,
                                        0)
                                ),
                                "Não encontrado"),
                            IFERROR(
                                INDEX(AA:AA,
                                    MATCH(
                                        A1312&amp;B1312,AG:AG,
                                        0)
                                ),
                                "Não encontrado")
                        )</f>
        <v>147.16</v>
      </c>
      <c r="AA1312" s="72">
        <f t="shared" si="773"/>
        <v>158.93280000000001</v>
      </c>
      <c r="AB1312" s="73"/>
      <c r="AC1312" s="73"/>
      <c r="AD1312" s="70" t="s">
        <v>39</v>
      </c>
      <c r="AE1312" s="74"/>
      <c r="AF1312" s="74"/>
    </row>
    <row r="1313" spans="1:33" x14ac:dyDescent="0.25">
      <c r="A1313" s="138" t="s">
        <v>1103</v>
      </c>
      <c r="B1313" s="60" t="s">
        <v>38</v>
      </c>
      <c r="C1313" s="61" t="s">
        <v>45</v>
      </c>
      <c r="D1313" s="62" t="s">
        <v>40</v>
      </c>
      <c r="E1313" s="62" t="s">
        <v>1104</v>
      </c>
      <c r="F1313" s="63" t="s">
        <v>132</v>
      </c>
      <c r="G1313" s="63">
        <v>19.440000000000001</v>
      </c>
      <c r="H1313" s="64">
        <f>IF(
                        C1313="INSUMO",
                                        IFERROR(
                                            IF(
                                                INDEX(
                                                    Insumos!C:C,
                                                    MATCH(
                                                        A1313&amp;B1313,
                                                        Insumos!I:I,
                                                        0)
                                                )="Material",
                                                INDEX(
                                                    Insumos!F:F,
                                                    MATCH(
                                                        A1313&amp;B1313,
                                                        Insumos!I:I,
                                                        0)
                                                ),
                                                0
                                            ),
                                            "Não encontrado"),
                                        IFERROR(
                                            INDEX(I:I,
                                                MATCH(
                                                    A1313&amp;B1313,AG:AG,
                                                    0)
                                            ),
                                            "Não encontrado")
                                    )</f>
        <v>5.59</v>
      </c>
      <c r="I1313" s="64">
        <f t="shared" si="764"/>
        <v>108.6696</v>
      </c>
      <c r="J1313" s="64">
        <f t="shared" si="765"/>
        <v>0</v>
      </c>
      <c r="K1313" s="64">
        <f t="shared" si="765"/>
        <v>0</v>
      </c>
      <c r="L1313" s="64">
        <f>IF(
                        C1313="INSUMO",
                                        IFERROR(
                                            IF(
                                                INDEX(
                                                    Insumos!C:C,
                                                    MATCH(
                                                        A1313&amp;B1313,
                                                        Insumos!I:I,
                                                        0)
                                                )="Mao_obra",
                                                INDEX(
                                                    Insumos!F:F,
                                                    MATCH(
                                                        A1313&amp;B1313,
                                                        Insumos!I:I,
                                                        0)
                                                ),
                                                0
                                            ),
                                            "Não encontrado"),
                                        IFERROR(
                                            INDEX(M:M,
                                                MATCH(
                                                    A1313&amp;B1313,AG:AG,
                                                    0)
                                            ),
                                            "Não encontrado")
                                    )</f>
        <v>0</v>
      </c>
      <c r="M1313" s="64">
        <f t="shared" si="766"/>
        <v>0</v>
      </c>
      <c r="N1313" s="64">
        <f>IF(
                        C1313="INSUMO",
                                        IFERROR(
                                            IF(
                                                INDEX(
                                                    Insumos!C:C,
                                                    MATCH(
                                                        A1313&amp;B1313,
                                                        Insumos!I:I,
                                                        0)
                                                )="Equipamento",
                                                INDEX(
                                                    Insumos!F:F,
                                                    MATCH(
                                                        A1313&amp;B1313,
                                                        Insumos!I:I,
                                                        0)
                                                ),
                                                0
                                            ),
                                            "Não encontrado"),
                                        IFERROR(
                                            INDEX(O:O,
                                                MATCH(
                                                    A1313&amp;B1313,AG:AG,
                                                    0)
                                            ),
                                            "Não encontrado")
                                    )</f>
        <v>0</v>
      </c>
      <c r="O1313" s="64">
        <f t="shared" si="767"/>
        <v>0</v>
      </c>
      <c r="P1313" s="64">
        <f>IF(
                        C1313="INSUMO",
                                        IFERROR(
                                            IF(
                                                INDEX(
                                                    Insumos!C:C,
                                                    MATCH(
                                                        A1313&amp;B1313,
                                                        Insumos!I:I,
                                                        0)
                                                )="Transporte",
                                                INDEX(
                                                    Insumos!F:F,
                                                    MATCH(
                                                        A1313&amp;B1313,
                                                        Insumos!I:I,
                                                        0)
                                                ),
                                                0
                                            ),
                                            "Não encontrado"),
                                        IFERROR(
                                            INDEX(Q:Q,
                                                MATCH(
                                                    A1313&amp;B1313,AG:AG,
                                                    0)
                                            ),
                                            "Não encontrado")
                                    )</f>
        <v>0</v>
      </c>
      <c r="Q1313" s="64">
        <f t="shared" si="768"/>
        <v>0</v>
      </c>
      <c r="R1313" s="64">
        <f>IF(
                        C1313="INSUMO",
                                        IFERROR(
                                            IF(
                                                INDEX(
                                                    Insumos!C:C,
                                                    MATCH(
                                                        A1313&amp;B1313,
                                                        Insumos!I:I,
                                                        0)
                                                )="Terceirizados",
                                                INDEX(
                                                    Insumos!F:F,
                                                    MATCH(
                                                        A1313&amp;B1313,
                                                        Insumos!I:I,
                                                        0)
                                                ),
                                                0
                                            ),
                                            "Não encontrado"),
                                        IFERROR(
                                            INDEX(S:S,
                                                MATCH(
                                                    A1313&amp;B1313,AG:AG,
                                                    0)
                                            ),
                                            "Não encontrado")
                                    )</f>
        <v>0</v>
      </c>
      <c r="S1313" s="64">
        <f t="shared" si="769"/>
        <v>0</v>
      </c>
      <c r="T1313" s="64">
        <f>IF(
                        C1313="INSUMO",
                                        IFERROR(
                                            IF(
                                                INDEX(
                                                    Insumos!C:C,
                                                    MATCH(
                                                        A1313&amp;B1313,
                                                        Insumos!I:I,
                                                        0)
                                                )="Comissionamento",
                                                INDEX(
                                                    Insumos!F:F,
                                                    MATCH(
                                                        A1313&amp;B1313,
                                                        Insumos!I:I,
                                                        0)
                                                ),
                                                0
                                            ),
                                            "Não encontrado"),
                                        IFERROR(
                                            INDEX(U:U,
                                                MATCH(
                                                    A1313&amp;B1313,AG:AG,
                                                    0)
                                            ),
                                            "Não encontrado")
                                    )</f>
        <v>0</v>
      </c>
      <c r="U1313" s="64">
        <f t="shared" si="770"/>
        <v>0</v>
      </c>
      <c r="V1313" s="64">
        <f>IF(
                        C1313="INSUMO",
                                        IFERROR(
                                            IF(
                                                INDEX(
                                                    Insumos!C:C,
                                                    MATCH(
                                                        A1313&amp;B1313,
                                                        Insumos!I:I,
                                                        0)
                                                )="Verba",
                                                INDEX(
                                                    Insumos!F:F,
                                                    MATCH(
                                                        A1313&amp;B1313,
                                                        Insumos!I:I,
                                                        0)
                                                ),
                                                0
                                            ),
                                            "Não encontrado"),
                                        IFERROR(
                                            INDEX(W:W,
                                                MATCH(
                                                    A1313&amp;B1313,AG:AG,
                                                    0)
                                            ),
                                            "Não encontrado")
                                    )</f>
        <v>0</v>
      </c>
      <c r="W1313" s="64">
        <f t="shared" si="771"/>
        <v>0</v>
      </c>
      <c r="X1313" s="64">
        <f>IF(
                        C1313="INSUMO",
                                        IFERROR(
                                            IF(
                                                INDEX(
                                                    Insumos!C:C,
                                                    MATCH(
                                                        A1313&amp;B1313,
                                                        Insumos!I:I,
                                                        0)
                                                )="Outro",
                                                INDEX(
                                                    Insumos!F:F,
                                                    MATCH(
                                                        A1313&amp;B1313,
                                                        Insumos!I:I,
                                                        0)
                                                ),
                                                0
                                            ),
                                            "Não encontrado"),
                                        IFERROR(
                                            INDEX(Y:Y,
                                                MATCH(
                                                    A1313&amp;B1313,AG:AG,
                                                    0)
                                            ),
                                            "Não encontrado")
                                    )</f>
        <v>0</v>
      </c>
      <c r="Y1313" s="64">
        <f t="shared" si="772"/>
        <v>0</v>
      </c>
      <c r="Z1313" s="64">
        <f>IF(
                            C1313="INSUMO",
                            IFERROR(
                                INDEX(
                                    Insumos!F:F,
                                    MATCH(
                                        A1313&amp;B1313,
                                        Insumos!I:I,
                                        0)
                                ),
                                "Não encontrado"),
                            IFERROR(
                                INDEX(AA:AA,
                                    MATCH(
                                        A1313&amp;B1313,AG:AG,
                                        0)
                                ),
                                "Não encontrado")
                        )</f>
        <v>5.59</v>
      </c>
      <c r="AA1313" s="64">
        <f t="shared" si="773"/>
        <v>108.6696</v>
      </c>
      <c r="AB1313" s="65"/>
      <c r="AC1313" s="65"/>
      <c r="AD1313" s="62" t="s">
        <v>39</v>
      </c>
      <c r="AE1313" s="66"/>
      <c r="AF1313" s="66"/>
    </row>
    <row r="1314" spans="1:33" x14ac:dyDescent="0.25">
      <c r="A1314" s="136" t="s">
        <v>514</v>
      </c>
      <c r="B1314" s="51" t="s">
        <v>38</v>
      </c>
      <c r="C1314" s="52" t="s">
        <v>39</v>
      </c>
      <c r="D1314" s="53" t="s">
        <v>40</v>
      </c>
      <c r="E1314" s="53" t="s">
        <v>515</v>
      </c>
      <c r="F1314" s="54" t="s">
        <v>108</v>
      </c>
      <c r="G1314" s="55"/>
      <c r="H1314" s="56"/>
      <c r="I1314" s="56">
        <f>SUM(I1315:I1329)</f>
        <v>1000.810078622</v>
      </c>
      <c r="J1314" s="56"/>
      <c r="K1314" s="56">
        <f>SUM(K1315:K1329)</f>
        <v>778.65774799320718</v>
      </c>
      <c r="L1314" s="56"/>
      <c r="M1314" s="56">
        <f>SUM(M1315:M1329)</f>
        <v>660.24537222917547</v>
      </c>
      <c r="N1314" s="56"/>
      <c r="O1314" s="56">
        <f>SUM(O1315:O1329)</f>
        <v>5.4141648232316602</v>
      </c>
      <c r="P1314" s="56"/>
      <c r="Q1314" s="56">
        <f>SUM(Q1315:Q1329)</f>
        <v>0</v>
      </c>
      <c r="R1314" s="56"/>
      <c r="S1314" s="56">
        <f>SUM(S1315:S1329)</f>
        <v>0</v>
      </c>
      <c r="T1314" s="56"/>
      <c r="U1314" s="56">
        <f>SUM(U1315:U1329)</f>
        <v>0</v>
      </c>
      <c r="V1314" s="56"/>
      <c r="W1314" s="56">
        <f>SUM(W1315:W1329)</f>
        <v>0</v>
      </c>
      <c r="X1314" s="56"/>
      <c r="Y1314" s="56">
        <f>SUM(Y1315:Y1329)</f>
        <v>112.99821094079999</v>
      </c>
      <c r="Z1314" s="56"/>
      <c r="AA1314" s="56">
        <f>SUM(AA1315:AA1329)</f>
        <v>1779.4678266152071</v>
      </c>
      <c r="AB1314" s="57" t="s">
        <v>39</v>
      </c>
      <c r="AC1314" s="57"/>
      <c r="AD1314" s="53" t="s">
        <v>39</v>
      </c>
      <c r="AE1314" s="58" t="s">
        <v>39</v>
      </c>
      <c r="AF1314" s="58" t="s">
        <v>1105</v>
      </c>
      <c r="AG1314" t="str">
        <f>A1314&amp;B1314&amp;C1314</f>
        <v>97736SINAPI</v>
      </c>
    </row>
    <row r="1315" spans="1:33" x14ac:dyDescent="0.25">
      <c r="A1315" s="137" t="s">
        <v>1106</v>
      </c>
      <c r="B1315" s="68" t="s">
        <v>38</v>
      </c>
      <c r="C1315" s="69" t="s">
        <v>86</v>
      </c>
      <c r="D1315" s="70" t="s">
        <v>40</v>
      </c>
      <c r="E1315" s="70" t="s">
        <v>1107</v>
      </c>
      <c r="F1315" s="71" t="s">
        <v>108</v>
      </c>
      <c r="G1315" s="71">
        <v>1.103</v>
      </c>
      <c r="H1315" s="72">
        <f>IF(
                        C1315="INSUMO",
                                        IFERROR(
                                            IF(
                                                INDEX(
                                                    Insumos!C:C,
                                                    MATCH(
                                                        A1315&amp;B1315,
                                                        Insumos!I:I,
                                                        0)
                                                )="Material",
                                                INDEX(
                                                    Insumos!F:F,
                                                    MATCH(
                                                        A1315&amp;B1315,
                                                        Insumos!I:I,
                                                        0)
                                                ),
                                                0
                                            ),
                                            "Não encontrado"),
                                        IFERROR(
                                            INDEX(I:I,
                                                MATCH(
                                                    A1315&amp;B1315,AG:AG,
                                                    0)
                                            ),
                                            "Não encontrado")
                                    )</f>
        <v>530.50919199999998</v>
      </c>
      <c r="I1315" s="72">
        <f t="shared" ref="I1315:I1329" si="774">H1315*G1315/1</f>
        <v>585.15163877600003</v>
      </c>
      <c r="J1315" s="72">
        <f t="shared" ref="J1315:J1329" si="775">T1315 + N1315 + L1315 + X1315 + R1315 + P1315 + V1315</f>
        <v>105.98160320762</v>
      </c>
      <c r="K1315" s="72">
        <f t="shared" ref="K1315:K1329" si="776">U1315 + O1315 + M1315 + Y1315 + S1315 + Q1315 + W1315</f>
        <v>116.89770833800485</v>
      </c>
      <c r="L1315" s="72">
        <f>IF(
                        C1315="INSUMO",
                                        IFERROR(
                                            IF(
                                                INDEX(
                                                    Insumos!C:C,
                                                    MATCH(
                                                        A1315&amp;B1315,
                                                        Insumos!I:I,
                                                        0)
                                                )="Mao_obra",
                                                INDEX(
                                                    Insumos!F:F,
                                                    MATCH(
                                                        A1315&amp;B1315,
                                                        Insumos!I:I,
                                                        0)
                                                ),
                                                0
                                            ),
                                            "Não encontrado"),
                                        IFERROR(
                                            INDEX(M:M,
                                                MATCH(
                                                    A1315&amp;B1315,AG:AG,
                                                    0)
                                            ),
                                            "Não encontrado")
                                    )</f>
        <v>87.158924564000003</v>
      </c>
      <c r="M1315" s="72">
        <f t="shared" ref="M1315:M1329" si="777">L1315*G1315/1</f>
        <v>96.136293794091998</v>
      </c>
      <c r="N1315" s="72">
        <f>IF(
                        C1315="INSUMO",
                                        IFERROR(
                                            IF(
                                                INDEX(
                                                    Insumos!C:C,
                                                    MATCH(
                                                        A1315&amp;B1315,
                                                        Insumos!I:I,
                                                        0)
                                                )="Equipamento",
                                                INDEX(
                                                    Insumos!F:F,
                                                    MATCH(
                                                        A1315&amp;B1315,
                                                        Insumos!I:I,
                                                        0)
                                                ),
                                                0
                                            ),
                                            "Não encontrado"),
                                        IFERROR(
                                            INDEX(O:O,
                                                MATCH(
                                                    A1315&amp;B1315,AG:AG,
                                                    0)
                                            ),
                                            "Não encontrado")
                                    )</f>
        <v>3.0589026436199998</v>
      </c>
      <c r="O1315" s="72">
        <f t="shared" ref="O1315:O1329" si="778">N1315*G1315/1</f>
        <v>3.3739696159128596</v>
      </c>
      <c r="P1315" s="72">
        <f>IF(
                        C1315="INSUMO",
                                        IFERROR(
                                            IF(
                                                INDEX(
                                                    Insumos!C:C,
                                                    MATCH(
                                                        A1315&amp;B1315,
                                                        Insumos!I:I,
                                                        0)
                                                )="Transporte",
                                                INDEX(
                                                    Insumos!F:F,
                                                    MATCH(
                                                        A1315&amp;B1315,
                                                        Insumos!I:I,
                                                        0)
                                                ),
                                                0
                                            ),
                                            "Não encontrado"),
                                        IFERROR(
                                            INDEX(Q:Q,
                                                MATCH(
                                                    A1315&amp;B1315,AG:AG,
                                                    0)
                                            ),
                                            "Não encontrado")
                                    )</f>
        <v>0</v>
      </c>
      <c r="Q1315" s="72">
        <f t="shared" ref="Q1315:Q1329" si="779">P1315*G1315/1</f>
        <v>0</v>
      </c>
      <c r="R1315" s="72">
        <f>IF(
                        C1315="INSUMO",
                                        IFERROR(
                                            IF(
                                                INDEX(
                                                    Insumos!C:C,
                                                    MATCH(
                                                        A1315&amp;B1315,
                                                        Insumos!I:I,
                                                        0)
                                                )="Terceirizados",
                                                INDEX(
                                                    Insumos!F:F,
                                                    MATCH(
                                                        A1315&amp;B1315,
                                                        Insumos!I:I,
                                                        0)
                                                ),
                                                0
                                            ),
                                            "Não encontrado"),
                                        IFERROR(
                                            INDEX(S:S,
                                                MATCH(
                                                    A1315&amp;B1315,AG:AG,
                                                    0)
                                            ),
                                            "Não encontrado")
                                    )</f>
        <v>0</v>
      </c>
      <c r="S1315" s="72">
        <f t="shared" ref="S1315:S1329" si="780">R1315*G1315/1</f>
        <v>0</v>
      </c>
      <c r="T1315" s="72">
        <f>IF(
                        C1315="INSUMO",
                                        IFERROR(
                                            IF(
                                                INDEX(
                                                    Insumos!C:C,
                                                    MATCH(
                                                        A1315&amp;B1315,
                                                        Insumos!I:I,
                                                        0)
                                                )="Comissionamento",
                                                INDEX(
                                                    Insumos!F:F,
                                                    MATCH(
                                                        A1315&amp;B1315,
                                                        Insumos!I:I,
                                                        0)
                                                ),
                                                0
                                            ),
                                            "Não encontrado"),
                                        IFERROR(
                                            INDEX(U:U,
                                                MATCH(
                                                    A1315&amp;B1315,AG:AG,
                                                    0)
                                            ),
                                            "Não encontrado")
                                    )</f>
        <v>0</v>
      </c>
      <c r="U1315" s="72">
        <f t="shared" ref="U1315:U1329" si="781">T1315*G1315/1</f>
        <v>0</v>
      </c>
      <c r="V1315" s="72">
        <f>IF(
                        C1315="INSUMO",
                                        IFERROR(
                                            IF(
                                                INDEX(
                                                    Insumos!C:C,
                                                    MATCH(
                                                        A1315&amp;B1315,
                                                        Insumos!I:I,
                                                        0)
                                                )="Verba",
                                                INDEX(
                                                    Insumos!F:F,
                                                    MATCH(
                                                        A1315&amp;B1315,
                                                        Insumos!I:I,
                                                        0)
                                                ),
                                                0
                                            ),
                                            "Não encontrado"),
                                        IFERROR(
                                            INDEX(W:W,
                                                MATCH(
                                                    A1315&amp;B1315,AG:AG,
                                                    0)
                                            ),
                                            "Não encontrado")
                                    )</f>
        <v>0</v>
      </c>
      <c r="W1315" s="72">
        <f t="shared" ref="W1315:W1329" si="782">V1315*G1315/1</f>
        <v>0</v>
      </c>
      <c r="X1315" s="72">
        <f>IF(
                        C1315="INSUMO",
                                        IFERROR(
                                            IF(
                                                INDEX(
                                                    Insumos!C:C,
                                                    MATCH(
                                                        A1315&amp;B1315,
                                                        Insumos!I:I,
                                                        0)
                                                )="Outro",
                                                INDEX(
                                                    Insumos!F:F,
                                                    MATCH(
                                                        A1315&amp;B1315,
                                                        Insumos!I:I,
                                                        0)
                                                ),
                                                0
                                            ),
                                            "Não encontrado"),
                                        IFERROR(
                                            INDEX(Y:Y,
                                                MATCH(
                                                    A1315&amp;B1315,AG:AG,
                                                    0)
                                            ),
                                            "Não encontrado")
                                    )</f>
        <v>15.763775999999998</v>
      </c>
      <c r="Y1315" s="72">
        <f t="shared" ref="Y1315:Y1329" si="783">X1315*G1315/1</f>
        <v>17.387444927999997</v>
      </c>
      <c r="Z1315" s="72">
        <f>IF(
                            C1315="INSUMO",
                            IFERROR(
                                INDEX(
                                    Insumos!F:F,
                                    MATCH(
                                        A1315&amp;B1315,
                                        Insumos!I:I,
                                        0)
                                ),
                                "Não encontrado"),
                            IFERROR(
                                INDEX(AA:AA,
                                    MATCH(
                                        A1315&amp;B1315,AG:AG,
                                        0)
                                ),
                                "Não encontrado")
                        )</f>
        <v>636.49079520761995</v>
      </c>
      <c r="AA1315" s="72">
        <f t="shared" ref="AA1315:AA1329" si="784">G1315*Z1315</f>
        <v>702.04934711400483</v>
      </c>
      <c r="AB1315" s="73"/>
      <c r="AC1315" s="73"/>
      <c r="AD1315" s="70" t="s">
        <v>39</v>
      </c>
      <c r="AE1315" s="74"/>
      <c r="AF1315" s="74"/>
    </row>
    <row r="1316" spans="1:33" x14ac:dyDescent="0.25">
      <c r="A1316" s="138" t="s">
        <v>363</v>
      </c>
      <c r="B1316" s="60" t="s">
        <v>38</v>
      </c>
      <c r="C1316" s="61" t="s">
        <v>86</v>
      </c>
      <c r="D1316" s="62" t="s">
        <v>40</v>
      </c>
      <c r="E1316" s="62" t="s">
        <v>364</v>
      </c>
      <c r="F1316" s="63" t="s">
        <v>95</v>
      </c>
      <c r="G1316" s="63">
        <v>31.7318</v>
      </c>
      <c r="H1316" s="64">
        <f>IF(
                        C1316="INSUMO",
                                        IFERROR(
                                            IF(
                                                INDEX(
                                                    Insumos!C:C,
                                                    MATCH(
                                                        A1316&amp;B1316,
                                                        Insumos!I:I,
                                                        0)
                                                )="Material",
                                                INDEX(
                                                    Insumos!F:F,
                                                    MATCH(
                                                        A1316&amp;B1316,
                                                        Insumos!I:I,
                                                        0)
                                                ),
                                                0
                                            ),
                                            "Não encontrado"),
                                        IFERROR(
                                            INDEX(I:I,
                                                MATCH(
                                                    A1316&amp;B1316,AG:AG,
                                                    0)
                                            ),
                                            "Não encontrado")
                                    )</f>
        <v>8.6559699999999999</v>
      </c>
      <c r="I1316" s="64">
        <f t="shared" si="774"/>
        <v>274.66950884599999</v>
      </c>
      <c r="J1316" s="64">
        <f t="shared" si="775"/>
        <v>6.0501471011799994</v>
      </c>
      <c r="K1316" s="64">
        <f t="shared" si="776"/>
        <v>191.98205778522353</v>
      </c>
      <c r="L1316" s="64">
        <f>IF(
                        C1316="INSUMO",
                                        IFERROR(
                                            IF(
                                                INDEX(
                                                    Insumos!C:C,
                                                    MATCH(
                                                        A1316&amp;B1316,
                                                        Insumos!I:I,
                                                        0)
                                                )="Mao_obra",
                                                INDEX(
                                                    Insumos!F:F,
                                                    MATCH(
                                                        A1316&amp;B1316,
                                                        Insumos!I:I,
                                                        0)
                                                ),
                                                0
                                            ),
                                            "Não encontrado"),
                                        IFERROR(
                                            INDEX(M:M,
                                                MATCH(
                                                    A1316&amp;B1316,AG:AG,
                                                    0)
                                            ),
                                            "Não encontrado")
                                    )</f>
        <v>5.2228511011799998</v>
      </c>
      <c r="M1316" s="64">
        <f t="shared" si="777"/>
        <v>165.73046657242352</v>
      </c>
      <c r="N1316" s="64">
        <f>IF(
                        C1316="INSUMO",
                                        IFERROR(
                                            IF(
                                                INDEX(
                                                    Insumos!C:C,
                                                    MATCH(
                                                        A1316&amp;B1316,
                                                        Insumos!I:I,
                                                        0)
                                                )="Equipamento",
                                                INDEX(
                                                    Insumos!F:F,
                                                    MATCH(
                                                        A1316&amp;B1316,
                                                        Insumos!I:I,
                                                        0)
                                                ),
                                                0
                                            ),
                                            "Não encontrado"),
                                        IFERROR(
                                            INDEX(O:O,
                                                MATCH(
                                                    A1316&amp;B1316,AG:AG,
                                                    0)
                                            ),
                                            "Não encontrado")
                                    )</f>
        <v>0</v>
      </c>
      <c r="O1316" s="64">
        <f t="shared" si="778"/>
        <v>0</v>
      </c>
      <c r="P1316" s="64">
        <f>IF(
                        C1316="INSUMO",
                                        IFERROR(
                                            IF(
                                                INDEX(
                                                    Insumos!C:C,
                                                    MATCH(
                                                        A1316&amp;B1316,
                                                        Insumos!I:I,
                                                        0)
                                                )="Transporte",
                                                INDEX(
                                                    Insumos!F:F,
                                                    MATCH(
                                                        A1316&amp;B1316,
                                                        Insumos!I:I,
                                                        0)
                                                ),
                                                0
                                            ),
                                            "Não encontrado"),
                                        IFERROR(
                                            INDEX(Q:Q,
                                                MATCH(
                                                    A1316&amp;B1316,AG:AG,
                                                    0)
                                            ),
                                            "Não encontrado")
                                    )</f>
        <v>0</v>
      </c>
      <c r="Q1316" s="64">
        <f t="shared" si="779"/>
        <v>0</v>
      </c>
      <c r="R1316" s="64">
        <f>IF(
                        C1316="INSUMO",
                                        IFERROR(
                                            IF(
                                                INDEX(
                                                    Insumos!C:C,
                                                    MATCH(
                                                        A1316&amp;B1316,
                                                        Insumos!I:I,
                                                        0)
                                                )="Terceirizados",
                                                INDEX(
                                                    Insumos!F:F,
                                                    MATCH(
                                                        A1316&amp;B1316,
                                                        Insumos!I:I,
                                                        0)
                                                ),
                                                0
                                            ),
                                            "Não encontrado"),
                                        IFERROR(
                                            INDEX(S:S,
                                                MATCH(
                                                    A1316&amp;B1316,AG:AG,
                                                    0)
                                            ),
                                            "Não encontrado")
                                    )</f>
        <v>0</v>
      </c>
      <c r="S1316" s="64">
        <f t="shared" si="780"/>
        <v>0</v>
      </c>
      <c r="T1316" s="64">
        <f>IF(
                        C1316="INSUMO",
                                        IFERROR(
                                            IF(
                                                INDEX(
                                                    Insumos!C:C,
                                                    MATCH(
                                                        A1316&amp;B1316,
                                                        Insumos!I:I,
                                                        0)
                                                )="Comissionamento",
                                                INDEX(
                                                    Insumos!F:F,
                                                    MATCH(
                                                        A1316&amp;B1316,
                                                        Insumos!I:I,
                                                        0)
                                                ),
                                                0
                                            ),
                                            "Não encontrado"),
                                        IFERROR(
                                            INDEX(U:U,
                                                MATCH(
                                                    A1316&amp;B1316,AG:AG,
                                                    0)
                                            ),
                                            "Não encontrado")
                                    )</f>
        <v>0</v>
      </c>
      <c r="U1316" s="64">
        <f t="shared" si="781"/>
        <v>0</v>
      </c>
      <c r="V1316" s="64">
        <f>IF(
                        C1316="INSUMO",
                                        IFERROR(
                                            IF(
                                                INDEX(
                                                    Insumos!C:C,
                                                    MATCH(
                                                        A1316&amp;B1316,
                                                        Insumos!I:I,
                                                        0)
                                                )="Verba",
                                                INDEX(
                                                    Insumos!F:F,
                                                    MATCH(
                                                        A1316&amp;B1316,
                                                        Insumos!I:I,
                                                        0)
                                                ),
                                                0
                                            ),
                                            "Não encontrado"),
                                        IFERROR(
                                            INDEX(W:W,
                                                MATCH(
                                                    A1316&amp;B1316,AG:AG,
                                                    0)
                                            ),
                                            "Não encontrado")
                                    )</f>
        <v>0</v>
      </c>
      <c r="W1316" s="64">
        <f t="shared" si="782"/>
        <v>0</v>
      </c>
      <c r="X1316" s="64">
        <f>IF(
                        C1316="INSUMO",
                                        IFERROR(
                                            IF(
                                                INDEX(
                                                    Insumos!C:C,
                                                    MATCH(
                                                        A1316&amp;B1316,
                                                        Insumos!I:I,
                                                        0)
                                                )="Outro",
                                                INDEX(
                                                    Insumos!F:F,
                                                    MATCH(
                                                        A1316&amp;B1316,
                                                        Insumos!I:I,
                                                        0)
                                                ),
                                                0
                                            ),
                                            "Não encontrado"),
                                        IFERROR(
                                            INDEX(Y:Y,
                                                MATCH(
                                                    A1316&amp;B1316,AG:AG,
                                                    0)
                                            ),
                                            "Não encontrado")
                                    )</f>
        <v>0.82729599999999992</v>
      </c>
      <c r="Y1316" s="64">
        <f t="shared" si="783"/>
        <v>26.251591212799998</v>
      </c>
      <c r="Z1316" s="64">
        <f>IF(
                            C1316="INSUMO",
                            IFERROR(
                                INDEX(
                                    Insumos!F:F,
                                    MATCH(
                                        A1316&amp;B1316,
                                        Insumos!I:I,
                                        0)
                                ),
                                "Não encontrado"),
                            IFERROR(
                                INDEX(AA:AA,
                                    MATCH(
                                        A1316&amp;B1316,AG:AG,
                                        0)
                                ),
                                "Não encontrado")
                        )</f>
        <v>14.706117101179998</v>
      </c>
      <c r="AA1316" s="64">
        <f t="shared" si="784"/>
        <v>466.65156663122349</v>
      </c>
      <c r="AB1316" s="65"/>
      <c r="AC1316" s="65"/>
      <c r="AD1316" s="62" t="s">
        <v>39</v>
      </c>
      <c r="AE1316" s="66"/>
      <c r="AF1316" s="66"/>
    </row>
    <row r="1317" spans="1:33" x14ac:dyDescent="0.25">
      <c r="A1317" s="137" t="s">
        <v>109</v>
      </c>
      <c r="B1317" s="68" t="s">
        <v>38</v>
      </c>
      <c r="C1317" s="69" t="s">
        <v>86</v>
      </c>
      <c r="D1317" s="70" t="s">
        <v>40</v>
      </c>
      <c r="E1317" s="70" t="s">
        <v>110</v>
      </c>
      <c r="F1317" s="71" t="s">
        <v>111</v>
      </c>
      <c r="G1317" s="71">
        <v>9.7100000000000006E-2</v>
      </c>
      <c r="H1317" s="72">
        <f>IF(
                        C1317="INSUMO",
                                        IFERROR(
                                            IF(
                                                INDEX(
                                                    Insumos!C:C,
                                                    MATCH(
                                                        A1317&amp;B1317,
                                                        Insumos!I:I,
                                                        0)
                                                )="Material",
                                                INDEX(
                                                    Insumos!F:F,
                                                    MATCH(
                                                        A1317&amp;B1317,
                                                        Insumos!I:I,
                                                        0)
                                                ),
                                                0
                                            ),
                                            "Não encontrado"),
                                        IFERROR(
                                            INDEX(I:I,
                                                MATCH(
                                                    A1317&amp;B1317,AG:AG,
                                                    0)
                                            ),
                                            "Não encontrado")
                                    )</f>
        <v>0</v>
      </c>
      <c r="I1317" s="72">
        <f t="shared" si="774"/>
        <v>0</v>
      </c>
      <c r="J1317" s="72">
        <f t="shared" si="775"/>
        <v>40.621443828000004</v>
      </c>
      <c r="K1317" s="72">
        <f t="shared" si="776"/>
        <v>3.944342195698801</v>
      </c>
      <c r="L1317" s="72">
        <f>IF(
                        C1317="INSUMO",
                                        IFERROR(
                                            IF(
                                                INDEX(
                                                    Insumos!C:C,
                                                    MATCH(
                                                        A1317&amp;B1317,
                                                        Insumos!I:I,
                                                        0)
                                                )="Mao_obra",
                                                INDEX(
                                                    Insumos!F:F,
                                                    MATCH(
                                                        A1317&amp;B1317,
                                                        Insumos!I:I,
                                                        0)
                                                ),
                                                0
                                            ),
                                            "Não encontrado"),
                                        IFERROR(
                                            INDEX(M:M,
                                                MATCH(
                                                    A1317&amp;B1317,AG:AG,
                                                    0)
                                            ),
                                            "Não encontrado")
                                    )</f>
        <v>36.769479000000004</v>
      </c>
      <c r="M1317" s="72">
        <f t="shared" si="777"/>
        <v>3.5703164109000007</v>
      </c>
      <c r="N1317" s="72">
        <f>IF(
                        C1317="INSUMO",
                                        IFERROR(
                                            IF(
                                                INDEX(
                                                    Insumos!C:C,
                                                    MATCH(
                                                        A1317&amp;B1317,
                                                        Insumos!I:I,
                                                        0)
                                                )="Equipamento",
                                                INDEX(
                                                    Insumos!F:F,
                                                    MATCH(
                                                        A1317&amp;B1317,
                                                        Insumos!I:I,
                                                        0)
                                                ),
                                                0
                                            ),
                                            "Não encontrado"),
                                        IFERROR(
                                            INDEX(O:O,
                                                MATCH(
                                                    A1317&amp;B1317,AG:AG,
                                                    0)
                                            ),
                                            "Não encontrado")
                                    )</f>
        <v>0.10196482800000001</v>
      </c>
      <c r="O1317" s="72">
        <f t="shared" si="778"/>
        <v>9.9007847988000011E-3</v>
      </c>
      <c r="P1317" s="72">
        <f>IF(
                        C1317="INSUMO",
                                        IFERROR(
                                            IF(
                                                INDEX(
                                                    Insumos!C:C,
                                                    MATCH(
                                                        A1317&amp;B1317,
                                                        Insumos!I:I,
                                                        0)
                                                )="Transporte",
                                                INDEX(
                                                    Insumos!F:F,
                                                    MATCH(
                                                        A1317&amp;B1317,
                                                        Insumos!I:I,
                                                        0)
                                                ),
                                                0
                                            ),
                                            "Não encontrado"),
                                        IFERROR(
                                            INDEX(Q:Q,
                                                MATCH(
                                                    A1317&amp;B1317,AG:AG,
                                                    0)
                                            ),
                                            "Não encontrado")
                                    )</f>
        <v>0</v>
      </c>
      <c r="Q1317" s="72">
        <f t="shared" si="779"/>
        <v>0</v>
      </c>
      <c r="R1317" s="72">
        <f>IF(
                        C1317="INSUMO",
                                        IFERROR(
                                            IF(
                                                INDEX(
                                                    Insumos!C:C,
                                                    MATCH(
                                                        A1317&amp;B1317,
                                                        Insumos!I:I,
                                                        0)
                                                )="Terceirizados",
                                                INDEX(
                                                    Insumos!F:F,
                                                    MATCH(
                                                        A1317&amp;B1317,
                                                        Insumos!I:I,
                                                        0)
                                                ),
                                                0
                                            ),
                                            "Não encontrado"),
                                        IFERROR(
                                            INDEX(S:S,
                                                MATCH(
                                                    A1317&amp;B1317,AG:AG,
                                                    0)
                                            ),
                                            "Não encontrado")
                                    )</f>
        <v>0</v>
      </c>
      <c r="S1317" s="72">
        <f t="shared" si="780"/>
        <v>0</v>
      </c>
      <c r="T1317" s="72">
        <f>IF(
                        C1317="INSUMO",
                                        IFERROR(
                                            IF(
                                                INDEX(
                                                    Insumos!C:C,
                                                    MATCH(
                                                        A1317&amp;B1317,
                                                        Insumos!I:I,
                                                        0)
                                                )="Comissionamento",
                                                INDEX(
                                                    Insumos!F:F,
                                                    MATCH(
                                                        A1317&amp;B1317,
                                                        Insumos!I:I,
                                                        0)
                                                ),
                                                0
                                            ),
                                            "Não encontrado"),
                                        IFERROR(
                                            INDEX(U:U,
                                                MATCH(
                                                    A1317&amp;B1317,AG:AG,
                                                    0)
                                            ),
                                            "Não encontrado")
                                    )</f>
        <v>0</v>
      </c>
      <c r="U1317" s="72">
        <f t="shared" si="781"/>
        <v>0</v>
      </c>
      <c r="V1317" s="72">
        <f>IF(
                        C1317="INSUMO",
                                        IFERROR(
                                            IF(
                                                INDEX(
                                                    Insumos!C:C,
                                                    MATCH(
                                                        A1317&amp;B1317,
                                                        Insumos!I:I,
                                                        0)
                                                )="Verba",
                                                INDEX(
                                                    Insumos!F:F,
                                                    MATCH(
                                                        A1317&amp;B1317,
                                                        Insumos!I:I,
                                                        0)
                                                ),
                                                0
                                            ),
                                            "Não encontrado"),
                                        IFERROR(
                                            INDEX(W:W,
                                                MATCH(
                                                    A1317&amp;B1317,AG:AG,
                                                    0)
                                            ),
                                            "Não encontrado")
                                    )</f>
        <v>0</v>
      </c>
      <c r="W1317" s="72">
        <f t="shared" si="782"/>
        <v>0</v>
      </c>
      <c r="X1317" s="72">
        <f>IF(
                        C1317="INSUMO",
                                        IFERROR(
                                            IF(
                                                INDEX(
                                                    Insumos!C:C,
                                                    MATCH(
                                                        A1317&amp;B1317,
                                                        Insumos!I:I,
                                                        0)
                                                )="Outro",
                                                INDEX(
                                                    Insumos!F:F,
                                                    MATCH(
                                                        A1317&amp;B1317,
                                                        Insumos!I:I,
                                                        0)
                                                ),
                                                0
                                            ),
                                            "Não encontrado"),
                                        IFERROR(
                                            INDEX(Y:Y,
                                                MATCH(
                                                    A1317&amp;B1317,AG:AG,
                                                    0)
                                            ),
                                            "Não encontrado")
                                    )</f>
        <v>3.7499999999999996</v>
      </c>
      <c r="Y1317" s="72">
        <f t="shared" si="783"/>
        <v>0.36412499999999998</v>
      </c>
      <c r="Z1317" s="72">
        <f>IF(
                            C1317="INSUMO",
                            IFERROR(
                                INDEX(
                                    Insumos!F:F,
                                    MATCH(
                                        A1317&amp;B1317,
                                        Insumos!I:I,
                                        0)
                                ),
                                "Não encontrado"),
                            IFERROR(
                                INDEX(AA:AA,
                                    MATCH(
                                        A1317&amp;B1317,AG:AG,
                                        0)
                                ),
                                "Não encontrado")
                        )</f>
        <v>40.621443828000004</v>
      </c>
      <c r="AA1317" s="72">
        <f t="shared" si="784"/>
        <v>3.9443421956988005</v>
      </c>
      <c r="AB1317" s="73"/>
      <c r="AC1317" s="73"/>
      <c r="AD1317" s="70" t="s">
        <v>39</v>
      </c>
      <c r="AE1317" s="74"/>
      <c r="AF1317" s="74"/>
    </row>
    <row r="1318" spans="1:33" x14ac:dyDescent="0.25">
      <c r="A1318" s="138" t="s">
        <v>112</v>
      </c>
      <c r="B1318" s="60" t="s">
        <v>38</v>
      </c>
      <c r="C1318" s="61" t="s">
        <v>86</v>
      </c>
      <c r="D1318" s="62" t="s">
        <v>40</v>
      </c>
      <c r="E1318" s="62" t="s">
        <v>113</v>
      </c>
      <c r="F1318" s="63" t="s">
        <v>114</v>
      </c>
      <c r="G1318" s="63">
        <v>8.9399999999999993E-2</v>
      </c>
      <c r="H1318" s="64">
        <f>IF(
                        C1318="INSUMO",
                                        IFERROR(
                                            IF(
                                                INDEX(
                                                    Insumos!C:C,
                                                    MATCH(
                                                        A1318&amp;B1318,
                                                        Insumos!I:I,
                                                        0)
                                                )="Material",
                                                INDEX(
                                                    Insumos!F:F,
                                                    MATCH(
                                                        A1318&amp;B1318,
                                                        Insumos!I:I,
                                                        0)
                                                ),
                                                0
                                            ),
                                            "Não encontrado"),
                                        IFERROR(
                                            INDEX(I:I,
                                                MATCH(
                                                    A1318&amp;B1318,AG:AG,
                                                    0)
                                            ),
                                            "Não encontrado")
                                    )</f>
        <v>0</v>
      </c>
      <c r="I1318" s="64">
        <f t="shared" si="774"/>
        <v>0</v>
      </c>
      <c r="J1318" s="64">
        <f t="shared" si="775"/>
        <v>41.836179328</v>
      </c>
      <c r="K1318" s="64">
        <f t="shared" si="776"/>
        <v>3.7401544319232003</v>
      </c>
      <c r="L1318" s="64">
        <f>IF(
                        C1318="INSUMO",
                                        IFERROR(
                                            IF(
                                                INDEX(
                                                    Insumos!C:C,
                                                    MATCH(
                                                        A1318&amp;B1318,
                                                        Insumos!I:I,
                                                        0)
                                                )="Mao_obra",
                                                INDEX(
                                                    Insumos!F:F,
                                                    MATCH(
                                                        A1318&amp;B1318,
                                                        Insumos!I:I,
                                                        0)
                                                ),
                                                0
                                            ),
                                            "Não encontrado"),
                                        IFERROR(
                                            INDEX(M:M,
                                                MATCH(
                                                    A1318&amp;B1318,AG:AG,
                                                    0)
                                            ),
                                            "Não encontrado")
                                    )</f>
        <v>36.769479000000004</v>
      </c>
      <c r="M1318" s="64">
        <f t="shared" si="777"/>
        <v>3.2871914226000003</v>
      </c>
      <c r="N1318" s="64">
        <f>IF(
                        C1318="INSUMO",
                                        IFERROR(
                                            IF(
                                                INDEX(
                                                    Insumos!C:C,
                                                    MATCH(
                                                        A1318&amp;B1318,
                                                        Insumos!I:I,
                                                        0)
                                                )="Equipamento",
                                                INDEX(
                                                    Insumos!F:F,
                                                    MATCH(
                                                        A1318&amp;B1318,
                                                        Insumos!I:I,
                                                        0)
                                                ),
                                                0
                                            ),
                                            "Não encontrado"),
                                        IFERROR(
                                            INDEX(O:O,
                                                MATCH(
                                                    A1318&amp;B1318,AG:AG,
                                                    0)
                                            ),
                                            "Não encontrado")
                                    )</f>
        <v>0.160700328</v>
      </c>
      <c r="O1318" s="64">
        <f t="shared" si="778"/>
        <v>1.4366609323199999E-2</v>
      </c>
      <c r="P1318" s="64">
        <f>IF(
                        C1318="INSUMO",
                                        IFERROR(
                                            IF(
                                                INDEX(
                                                    Insumos!C:C,
                                                    MATCH(
                                                        A1318&amp;B1318,
                                                        Insumos!I:I,
                                                        0)
                                                )="Transporte",
                                                INDEX(
                                                    Insumos!F:F,
                                                    MATCH(
                                                        A1318&amp;B1318,
                                                        Insumos!I:I,
                                                        0)
                                                ),
                                                0
                                            ),
                                            "Não encontrado"),
                                        IFERROR(
                                            INDEX(Q:Q,
                                                MATCH(
                                                    A1318&amp;B1318,AG:AG,
                                                    0)
                                            ),
                                            "Não encontrado")
                                    )</f>
        <v>0</v>
      </c>
      <c r="Q1318" s="64">
        <f t="shared" si="779"/>
        <v>0</v>
      </c>
      <c r="R1318" s="64">
        <f>IF(
                        C1318="INSUMO",
                                        IFERROR(
                                            IF(
                                                INDEX(
                                                    Insumos!C:C,
                                                    MATCH(
                                                        A1318&amp;B1318,
                                                        Insumos!I:I,
                                                        0)
                                                )="Terceirizados",
                                                INDEX(
                                                    Insumos!F:F,
                                                    MATCH(
                                                        A1318&amp;B1318,
                                                        Insumos!I:I,
                                                        0)
                                                ),
                                                0
                                            ),
                                            "Não encontrado"),
                                        IFERROR(
                                            INDEX(S:S,
                                                MATCH(
                                                    A1318&amp;B1318,AG:AG,
                                                    0)
                                            ),
                                            "Não encontrado")
                                    )</f>
        <v>0</v>
      </c>
      <c r="S1318" s="64">
        <f t="shared" si="780"/>
        <v>0</v>
      </c>
      <c r="T1318" s="64">
        <f>IF(
                        C1318="INSUMO",
                                        IFERROR(
                                            IF(
                                                INDEX(
                                                    Insumos!C:C,
                                                    MATCH(
                                                        A1318&amp;B1318,
                                                        Insumos!I:I,
                                                        0)
                                                )="Comissionamento",
                                                INDEX(
                                                    Insumos!F:F,
                                                    MATCH(
                                                        A1318&amp;B1318,
                                                        Insumos!I:I,
                                                        0)
                                                ),
                                                0
                                            ),
                                            "Não encontrado"),
                                        IFERROR(
                                            INDEX(U:U,
                                                MATCH(
                                                    A1318&amp;B1318,AG:AG,
                                                    0)
                                            ),
                                            "Não encontrado")
                                    )</f>
        <v>0</v>
      </c>
      <c r="U1318" s="64">
        <f t="shared" si="781"/>
        <v>0</v>
      </c>
      <c r="V1318" s="64">
        <f>IF(
                        C1318="INSUMO",
                                        IFERROR(
                                            IF(
                                                INDEX(
                                                    Insumos!C:C,
                                                    MATCH(
                                                        A1318&amp;B1318,
                                                        Insumos!I:I,
                                                        0)
                                                )="Verba",
                                                INDEX(
                                                    Insumos!F:F,
                                                    MATCH(
                                                        A1318&amp;B1318,
                                                        Insumos!I:I,
                                                        0)
                                                ),
                                                0
                                            ),
                                            "Não encontrado"),
                                        IFERROR(
                                            INDEX(W:W,
                                                MATCH(
                                                    A1318&amp;B1318,AG:AG,
                                                    0)
                                            ),
                                            "Não encontrado")
                                    )</f>
        <v>0</v>
      </c>
      <c r="W1318" s="64">
        <f t="shared" si="782"/>
        <v>0</v>
      </c>
      <c r="X1318" s="64">
        <f>IF(
                        C1318="INSUMO",
                                        IFERROR(
                                            IF(
                                                INDEX(
                                                    Insumos!C:C,
                                                    MATCH(
                                                        A1318&amp;B1318,
                                                        Insumos!I:I,
                                                        0)
                                                )="Outro",
                                                INDEX(
                                                    Insumos!F:F,
                                                    MATCH(
                                                        A1318&amp;B1318,
                                                        Insumos!I:I,
                                                        0)
                                                ),
                                                0
                                            ),
                                            "Não encontrado"),
                                        IFERROR(
                                            INDEX(Y:Y,
                                                MATCH(
                                                    A1318&amp;B1318,AG:AG,
                                                    0)
                                            ),
                                            "Não encontrado")
                                    )</f>
        <v>4.9059999999999997</v>
      </c>
      <c r="Y1318" s="64">
        <f t="shared" si="783"/>
        <v>0.43859639999999994</v>
      </c>
      <c r="Z1318" s="64">
        <f>IF(
                            C1318="INSUMO",
                            IFERROR(
                                INDEX(
                                    Insumos!F:F,
                                    MATCH(
                                        A1318&amp;B1318,
                                        Insumos!I:I,
                                        0)
                                ),
                                "Não encontrado"),
                            IFERROR(
                                INDEX(AA:AA,
                                    MATCH(
                                        A1318&amp;B1318,AG:AG,
                                        0)
                                ),
                                "Não encontrado")
                        )</f>
        <v>41.836179328000007</v>
      </c>
      <c r="AA1318" s="64">
        <f t="shared" si="784"/>
        <v>3.7401544319232003</v>
      </c>
      <c r="AB1318" s="65"/>
      <c r="AC1318" s="65"/>
      <c r="AD1318" s="62" t="s">
        <v>39</v>
      </c>
      <c r="AE1318" s="66"/>
      <c r="AF1318" s="66"/>
    </row>
    <row r="1319" spans="1:33" x14ac:dyDescent="0.25">
      <c r="A1319" s="137" t="s">
        <v>304</v>
      </c>
      <c r="B1319" s="68" t="s">
        <v>38</v>
      </c>
      <c r="C1319" s="69" t="s">
        <v>86</v>
      </c>
      <c r="D1319" s="70" t="s">
        <v>40</v>
      </c>
      <c r="E1319" s="70" t="s">
        <v>305</v>
      </c>
      <c r="F1319" s="71" t="s">
        <v>111</v>
      </c>
      <c r="G1319" s="71">
        <v>2.081</v>
      </c>
      <c r="H1319" s="72">
        <f>IF(
                        C1319="INSUMO",
                                        IFERROR(
                                            IF(
                                                INDEX(
                                                    Insumos!C:C,
                                                    MATCH(
                                                        A1319&amp;B1319,
                                                        Insumos!I:I,
                                                        0)
                                                )="Material",
                                                INDEX(
                                                    Insumos!F:F,
                                                    MATCH(
                                                        A1319&amp;B1319,
                                                        Insumos!I:I,
                                                        0)
                                                ),
                                                0
                                            ),
                                            "Não encontrado"),
                                        IFERROR(
                                            INDEX(I:I,
                                                MATCH(
                                                    A1319&amp;B1319,AG:AG,
                                                    0)
                                            ),
                                            "Não encontrado")
                                    )</f>
        <v>0</v>
      </c>
      <c r="I1319" s="72">
        <f t="shared" si="774"/>
        <v>0</v>
      </c>
      <c r="J1319" s="72">
        <f t="shared" si="775"/>
        <v>0.60566310400000001</v>
      </c>
      <c r="K1319" s="72">
        <f t="shared" si="776"/>
        <v>1.260384919424</v>
      </c>
      <c r="L1319" s="72">
        <f>IF(
                        C1319="INSUMO",
                                        IFERROR(
                                            IF(
                                                INDEX(
                                                    Insumos!C:C,
                                                    MATCH(
                                                        A1319&amp;B1319,
                                                        Insumos!I:I,
                                                        0)
                                                )="Mao_obra",
                                                INDEX(
                                                    Insumos!F:F,
                                                    MATCH(
                                                        A1319&amp;B1319,
                                                        Insumos!I:I,
                                                        0)
                                                ),
                                                0
                                            ),
                                            "Não encontrado"),
                                        IFERROR(
                                            INDEX(M:M,
                                                MATCH(
                                                    A1319&amp;B1319,AG:AG,
                                                    0)
                                            ),
                                            "Não encontrado")
                                    )</f>
        <v>0</v>
      </c>
      <c r="M1319" s="72">
        <f t="shared" si="777"/>
        <v>0</v>
      </c>
      <c r="N1319" s="72">
        <f>IF(
                        C1319="INSUMO",
                                        IFERROR(
                                            IF(
                                                INDEX(
                                                    Insumos!C:C,
                                                    MATCH(
                                                        A1319&amp;B1319,
                                                        Insumos!I:I,
                                                        0)
                                                )="Equipamento",
                                                INDEX(
                                                    Insumos!F:F,
                                                    MATCH(
                                                        A1319&amp;B1319,
                                                        Insumos!I:I,
                                                        0)
                                                ),
                                                0
                                            ),
                                            "Não encontrado"),
                                        IFERROR(
                                            INDEX(O:O,
                                                MATCH(
                                                    A1319&amp;B1319,AG:AG,
                                                    0)
                                            ),
                                            "Não encontrado")
                                    )</f>
        <v>0.60566310400000001</v>
      </c>
      <c r="O1319" s="72">
        <f t="shared" si="778"/>
        <v>1.260384919424</v>
      </c>
      <c r="P1319" s="72">
        <f>IF(
                        C1319="INSUMO",
                                        IFERROR(
                                            IF(
                                                INDEX(
                                                    Insumos!C:C,
                                                    MATCH(
                                                        A1319&amp;B1319,
                                                        Insumos!I:I,
                                                        0)
                                                )="Transporte",
                                                INDEX(
                                                    Insumos!F:F,
                                                    MATCH(
                                                        A1319&amp;B1319,
                                                        Insumos!I:I,
                                                        0)
                                                ),
                                                0
                                            ),
                                            "Não encontrado"),
                                        IFERROR(
                                            INDEX(Q:Q,
                                                MATCH(
                                                    A1319&amp;B1319,AG:AG,
                                                    0)
                                            ),
                                            "Não encontrado")
                                    )</f>
        <v>0</v>
      </c>
      <c r="Q1319" s="72">
        <f t="shared" si="779"/>
        <v>0</v>
      </c>
      <c r="R1319" s="72">
        <f>IF(
                        C1319="INSUMO",
                                        IFERROR(
                                            IF(
                                                INDEX(
                                                    Insumos!C:C,
                                                    MATCH(
                                                        A1319&amp;B1319,
                                                        Insumos!I:I,
                                                        0)
                                                )="Terceirizados",
                                                INDEX(
                                                    Insumos!F:F,
                                                    MATCH(
                                                        A1319&amp;B1319,
                                                        Insumos!I:I,
                                                        0)
                                                ),
                                                0
                                            ),
                                            "Não encontrado"),
                                        IFERROR(
                                            INDEX(S:S,
                                                MATCH(
                                                    A1319&amp;B1319,AG:AG,
                                                    0)
                                            ),
                                            "Não encontrado")
                                    )</f>
        <v>0</v>
      </c>
      <c r="S1319" s="72">
        <f t="shared" si="780"/>
        <v>0</v>
      </c>
      <c r="T1319" s="72">
        <f>IF(
                        C1319="INSUMO",
                                        IFERROR(
                                            IF(
                                                INDEX(
                                                    Insumos!C:C,
                                                    MATCH(
                                                        A1319&amp;B1319,
                                                        Insumos!I:I,
                                                        0)
                                                )="Comissionamento",
                                                INDEX(
                                                    Insumos!F:F,
                                                    MATCH(
                                                        A1319&amp;B1319,
                                                        Insumos!I:I,
                                                        0)
                                                ),
                                                0
                                            ),
                                            "Não encontrado"),
                                        IFERROR(
                                            INDEX(U:U,
                                                MATCH(
                                                    A1319&amp;B1319,AG:AG,
                                                    0)
                                            ),
                                            "Não encontrado")
                                    )</f>
        <v>0</v>
      </c>
      <c r="U1319" s="72">
        <f t="shared" si="781"/>
        <v>0</v>
      </c>
      <c r="V1319" s="72">
        <f>IF(
                        C1319="INSUMO",
                                        IFERROR(
                                            IF(
                                                INDEX(
                                                    Insumos!C:C,
                                                    MATCH(
                                                        A1319&amp;B1319,
                                                        Insumos!I:I,
                                                        0)
                                                )="Verba",
                                                INDEX(
                                                    Insumos!F:F,
                                                    MATCH(
                                                        A1319&amp;B1319,
                                                        Insumos!I:I,
                                                        0)
                                                ),
                                                0
                                            ),
                                            "Não encontrado"),
                                        IFERROR(
                                            INDEX(W:W,
                                                MATCH(
                                                    A1319&amp;B1319,AG:AG,
                                                    0)
                                            ),
                                            "Não encontrado")
                                    )</f>
        <v>0</v>
      </c>
      <c r="W1319" s="72">
        <f t="shared" si="782"/>
        <v>0</v>
      </c>
      <c r="X1319" s="72">
        <f>IF(
                        C1319="INSUMO",
                                        IFERROR(
                                            IF(
                                                INDEX(
                                                    Insumos!C:C,
                                                    MATCH(
                                                        A1319&amp;B1319,
                                                        Insumos!I:I,
                                                        0)
                                                )="Outro",
                                                INDEX(
                                                    Insumos!F:F,
                                                    MATCH(
                                                        A1319&amp;B1319,
                                                        Insumos!I:I,
                                                        0)
                                                ),
                                                0
                                            ),
                                            "Não encontrado"),
                                        IFERROR(
                                            INDEX(Y:Y,
                                                MATCH(
                                                    A1319&amp;B1319,AG:AG,
                                                    0)
                                            ),
                                            "Não encontrado")
                                    )</f>
        <v>0</v>
      </c>
      <c r="Y1319" s="72">
        <f t="shared" si="783"/>
        <v>0</v>
      </c>
      <c r="Z1319" s="72">
        <f>IF(
                            C1319="INSUMO",
                            IFERROR(
                                INDEX(
                                    Insumos!F:F,
                                    MATCH(
                                        A1319&amp;B1319,
                                        Insumos!I:I,
                                        0)
                                ),
                                "Não encontrado"),
                            IFERROR(
                                INDEX(AA:AA,
                                    MATCH(
                                        A1319&amp;B1319,AG:AG,
                                        0)
                                ),
                                "Não encontrado")
                        )</f>
        <v>0.60566310400000001</v>
      </c>
      <c r="AA1319" s="72">
        <f t="shared" si="784"/>
        <v>1.260384919424</v>
      </c>
      <c r="AB1319" s="73"/>
      <c r="AC1319" s="73"/>
      <c r="AD1319" s="70" t="s">
        <v>39</v>
      </c>
      <c r="AE1319" s="74"/>
      <c r="AF1319" s="74"/>
    </row>
    <row r="1320" spans="1:33" x14ac:dyDescent="0.25">
      <c r="A1320" s="138" t="s">
        <v>306</v>
      </c>
      <c r="B1320" s="60" t="s">
        <v>38</v>
      </c>
      <c r="C1320" s="61" t="s">
        <v>86</v>
      </c>
      <c r="D1320" s="62" t="s">
        <v>40</v>
      </c>
      <c r="E1320" s="62" t="s">
        <v>307</v>
      </c>
      <c r="F1320" s="63" t="s">
        <v>114</v>
      </c>
      <c r="G1320" s="63">
        <v>0.76319999999999999</v>
      </c>
      <c r="H1320" s="64">
        <f>IF(
                        C1320="INSUMO",
                                        IFERROR(
                                            IF(
                                                INDEX(
                                                    Insumos!C:C,
                                                    MATCH(
                                                        A1320&amp;B1320,
                                                        Insumos!I:I,
                                                        0)
                                                )="Material",
                                                INDEX(
                                                    Insumos!F:F,
                                                    MATCH(
                                                        A1320&amp;B1320,
                                                        Insumos!I:I,
                                                        0)
                                                ),
                                                0
                                            ),
                                            "Não encontrado"),
                                        IFERROR(
                                            INDEX(I:I,
                                                MATCH(
                                                    A1320&amp;B1320,AG:AG,
                                                    0)
                                            ),
                                            "Não encontrado")
                                    )</f>
        <v>0</v>
      </c>
      <c r="I1320" s="64">
        <f t="shared" si="774"/>
        <v>0</v>
      </c>
      <c r="J1320" s="64">
        <f t="shared" si="775"/>
        <v>1.4319671039999999</v>
      </c>
      <c r="K1320" s="64">
        <f t="shared" si="776"/>
        <v>1.0928772937728</v>
      </c>
      <c r="L1320" s="64">
        <f>IF(
                        C1320="INSUMO",
                                        IFERROR(
                                            IF(
                                                INDEX(
                                                    Insumos!C:C,
                                                    MATCH(
                                                        A1320&amp;B1320,
                                                        Insumos!I:I,
                                                        0)
                                                )="Mao_obra",
                                                INDEX(
                                                    Insumos!F:F,
                                                    MATCH(
                                                        A1320&amp;B1320,
                                                        Insumos!I:I,
                                                        0)
                                                ),
                                                0
                                            ),
                                            "Não encontrado"),
                                        IFERROR(
                                            INDEX(M:M,
                                                MATCH(
                                                    A1320&amp;B1320,AG:AG,
                                                    0)
                                            ),
                                            "Não encontrado")
                                    )</f>
        <v>0</v>
      </c>
      <c r="M1320" s="64">
        <f t="shared" si="777"/>
        <v>0</v>
      </c>
      <c r="N1320" s="64">
        <f>IF(
                        C1320="INSUMO",
                                        IFERROR(
                                            IF(
                                                INDEX(
                                                    Insumos!C:C,
                                                    MATCH(
                                                        A1320&amp;B1320,
                                                        Insumos!I:I,
                                                        0)
                                                )="Equipamento",
                                                INDEX(
                                                    Insumos!F:F,
                                                    MATCH(
                                                        A1320&amp;B1320,
                                                        Insumos!I:I,
                                                        0)
                                                ),
                                                0
                                            ),
                                            "Não encontrado"),
                                        IFERROR(
                                            INDEX(O:O,
                                                MATCH(
                                                    A1320&amp;B1320,AG:AG,
                                                    0)
                                            ),
                                            "Não encontrado")
                                    )</f>
        <v>0.98996710399999999</v>
      </c>
      <c r="O1320" s="64">
        <f t="shared" si="778"/>
        <v>0.75554289377279993</v>
      </c>
      <c r="P1320" s="64">
        <f>IF(
                        C1320="INSUMO",
                                        IFERROR(
                                            IF(
                                                INDEX(
                                                    Insumos!C:C,
                                                    MATCH(
                                                        A1320&amp;B1320,
                                                        Insumos!I:I,
                                                        0)
                                                )="Transporte",
                                                INDEX(
                                                    Insumos!F:F,
                                                    MATCH(
                                                        A1320&amp;B1320,
                                                        Insumos!I:I,
                                                        0)
                                                ),
                                                0
                                            ),
                                            "Não encontrado"),
                                        IFERROR(
                                            INDEX(Q:Q,
                                                MATCH(
                                                    A1320&amp;B1320,AG:AG,
                                                    0)
                                            ),
                                            "Não encontrado")
                                    )</f>
        <v>0</v>
      </c>
      <c r="Q1320" s="64">
        <f t="shared" si="779"/>
        <v>0</v>
      </c>
      <c r="R1320" s="64">
        <f>IF(
                        C1320="INSUMO",
                                        IFERROR(
                                            IF(
                                                INDEX(
                                                    Insumos!C:C,
                                                    MATCH(
                                                        A1320&amp;B1320,
                                                        Insumos!I:I,
                                                        0)
                                                )="Terceirizados",
                                                INDEX(
                                                    Insumos!F:F,
                                                    MATCH(
                                                        A1320&amp;B1320,
                                                        Insumos!I:I,
                                                        0)
                                                ),
                                                0
                                            ),
                                            "Não encontrado"),
                                        IFERROR(
                                            INDEX(S:S,
                                                MATCH(
                                                    A1320&amp;B1320,AG:AG,
                                                    0)
                                            ),
                                            "Não encontrado")
                                    )</f>
        <v>0</v>
      </c>
      <c r="S1320" s="64">
        <f t="shared" si="780"/>
        <v>0</v>
      </c>
      <c r="T1320" s="64">
        <f>IF(
                        C1320="INSUMO",
                                        IFERROR(
                                            IF(
                                                INDEX(
                                                    Insumos!C:C,
                                                    MATCH(
                                                        A1320&amp;B1320,
                                                        Insumos!I:I,
                                                        0)
                                                )="Comissionamento",
                                                INDEX(
                                                    Insumos!F:F,
                                                    MATCH(
                                                        A1320&amp;B1320,
                                                        Insumos!I:I,
                                                        0)
                                                ),
                                                0
                                            ),
                                            "Não encontrado"),
                                        IFERROR(
                                            INDEX(U:U,
                                                MATCH(
                                                    A1320&amp;B1320,AG:AG,
                                                    0)
                                            ),
                                            "Não encontrado")
                                    )</f>
        <v>0</v>
      </c>
      <c r="U1320" s="64">
        <f t="shared" si="781"/>
        <v>0</v>
      </c>
      <c r="V1320" s="64">
        <f>IF(
                        C1320="INSUMO",
                                        IFERROR(
                                            IF(
                                                INDEX(
                                                    Insumos!C:C,
                                                    MATCH(
                                                        A1320&amp;B1320,
                                                        Insumos!I:I,
                                                        0)
                                                )="Verba",
                                                INDEX(
                                                    Insumos!F:F,
                                                    MATCH(
                                                        A1320&amp;B1320,
                                                        Insumos!I:I,
                                                        0)
                                                ),
                                                0
                                            ),
                                            "Não encontrado"),
                                        IFERROR(
                                            INDEX(W:W,
                                                MATCH(
                                                    A1320&amp;B1320,AG:AG,
                                                    0)
                                            ),
                                            "Não encontrado")
                                    )</f>
        <v>0</v>
      </c>
      <c r="W1320" s="64">
        <f t="shared" si="782"/>
        <v>0</v>
      </c>
      <c r="X1320" s="64">
        <f>IF(
                        C1320="INSUMO",
                                        IFERROR(
                                            IF(
                                                INDEX(
                                                    Insumos!C:C,
                                                    MATCH(
                                                        A1320&amp;B1320,
                                                        Insumos!I:I,
                                                        0)
                                                )="Outro",
                                                INDEX(
                                                    Insumos!F:F,
                                                    MATCH(
                                                        A1320&amp;B1320,
                                                        Insumos!I:I,
                                                        0)
                                                ),
                                                0
                                            ),
                                            "Não encontrado"),
                                        IFERROR(
                                            INDEX(Y:Y,
                                                MATCH(
                                                    A1320&amp;B1320,AG:AG,
                                                    0)
                                            ),
                                            "Não encontrado")
                                    )</f>
        <v>0.442</v>
      </c>
      <c r="Y1320" s="64">
        <f t="shared" si="783"/>
        <v>0.33733439999999998</v>
      </c>
      <c r="Z1320" s="64">
        <f>IF(
                            C1320="INSUMO",
                            IFERROR(
                                INDEX(
                                    Insumos!F:F,
                                    MATCH(
                                        A1320&amp;B1320,
                                        Insumos!I:I,
                                        0)
                                ),
                                "Não encontrado"),
                            IFERROR(
                                INDEX(AA:AA,
                                    MATCH(
                                        A1320&amp;B1320,AG:AG,
                                        0)
                                ),
                                "Não encontrado")
                        )</f>
        <v>1.4319671039999999</v>
      </c>
      <c r="AA1320" s="64">
        <f t="shared" si="784"/>
        <v>1.0928772937728</v>
      </c>
      <c r="AB1320" s="65"/>
      <c r="AC1320" s="65"/>
      <c r="AD1320" s="62" t="s">
        <v>39</v>
      </c>
      <c r="AE1320" s="66"/>
      <c r="AF1320" s="66"/>
    </row>
    <row r="1321" spans="1:33" x14ac:dyDescent="0.25">
      <c r="A1321" s="137" t="s">
        <v>88</v>
      </c>
      <c r="B1321" s="68" t="s">
        <v>38</v>
      </c>
      <c r="C1321" s="69" t="s">
        <v>86</v>
      </c>
      <c r="D1321" s="70" t="s">
        <v>40</v>
      </c>
      <c r="E1321" s="70" t="s">
        <v>89</v>
      </c>
      <c r="F1321" s="71" t="s">
        <v>90</v>
      </c>
      <c r="G1321" s="71">
        <v>6.3167999999999997</v>
      </c>
      <c r="H1321" s="72">
        <f>IF(
                        C1321="INSUMO",
                                        IFERROR(
                                            IF(
                                                INDEX(
                                                    Insumos!C:C,
                                                    MATCH(
                                                        A1321&amp;B1321,
                                                        Insumos!I:I,
                                                        0)
                                                )="Material",
                                                INDEX(
                                                    Insumos!F:F,
                                                    MATCH(
                                                        A1321&amp;B1321,
                                                        Insumos!I:I,
                                                        0)
                                                ),
                                                0
                                            ),
                                            "Não encontrado"),
                                        IFERROR(
                                            INDEX(I:I,
                                                MATCH(
                                                    A1321&amp;B1321,AG:AG,
                                                    0)
                                            ),
                                            "Não encontrado")
                                    )</f>
        <v>0</v>
      </c>
      <c r="I1321" s="72">
        <f t="shared" si="774"/>
        <v>0</v>
      </c>
      <c r="J1321" s="72">
        <f t="shared" si="775"/>
        <v>28.049120000000002</v>
      </c>
      <c r="K1321" s="72">
        <f t="shared" si="776"/>
        <v>177.18068121600001</v>
      </c>
      <c r="L1321" s="72">
        <f>IF(
                        C1321="INSUMO",
                                        IFERROR(
                                            IF(
                                                INDEX(
                                                    Insumos!C:C,
                                                    MATCH(
                                                        A1321&amp;B1321,
                                                        Insumos!I:I,
                                                        0)
                                                )="Mao_obra",
                                                INDEX(
                                                    Insumos!F:F,
                                                    MATCH(
                                                        A1321&amp;B1321,
                                                        Insumos!I:I,
                                                        0)
                                                ),
                                                0
                                            ),
                                            "Não encontrado"),
                                        IFERROR(
                                            INDEX(M:M,
                                                MATCH(
                                                    A1321&amp;B1321,AG:AG,
                                                    0)
                                            ),
                                            "Não encontrado")
                                    )</f>
        <v>23.079120000000003</v>
      </c>
      <c r="M1321" s="72">
        <f t="shared" si="777"/>
        <v>145.78618521600001</v>
      </c>
      <c r="N1321" s="72">
        <f>IF(
                        C1321="INSUMO",
                                        IFERROR(
                                            IF(
                                                INDEX(
                                                    Insumos!C:C,
                                                    MATCH(
                                                        A1321&amp;B1321,
                                                        Insumos!I:I,
                                                        0)
                                                )="Equipamento",
                                                INDEX(
                                                    Insumos!F:F,
                                                    MATCH(
                                                        A1321&amp;B1321,
                                                        Insumos!I:I,
                                                        0)
                                                ),
                                                0
                                            ),
                                            "Não encontrado"),
                                        IFERROR(
                                            INDEX(O:O,
                                                MATCH(
                                                    A1321&amp;B1321,AG:AG,
                                                    0)
                                            ),
                                            "Não encontrado")
                                    )</f>
        <v>0</v>
      </c>
      <c r="O1321" s="72">
        <f t="shared" si="778"/>
        <v>0</v>
      </c>
      <c r="P1321" s="72">
        <f>IF(
                        C1321="INSUMO",
                                        IFERROR(
                                            IF(
                                                INDEX(
                                                    Insumos!C:C,
                                                    MATCH(
                                                        A1321&amp;B1321,
                                                        Insumos!I:I,
                                                        0)
                                                )="Transporte",
                                                INDEX(
                                                    Insumos!F:F,
                                                    MATCH(
                                                        A1321&amp;B1321,
                                                        Insumos!I:I,
                                                        0)
                                                ),
                                                0
                                            ),
                                            "Não encontrado"),
                                        IFERROR(
                                            INDEX(Q:Q,
                                                MATCH(
                                                    A1321&amp;B1321,AG:AG,
                                                    0)
                                            ),
                                            "Não encontrado")
                                    )</f>
        <v>0</v>
      </c>
      <c r="Q1321" s="72">
        <f t="shared" si="779"/>
        <v>0</v>
      </c>
      <c r="R1321" s="72">
        <f>IF(
                        C1321="INSUMO",
                                        IFERROR(
                                            IF(
                                                INDEX(
                                                    Insumos!C:C,
                                                    MATCH(
                                                        A1321&amp;B1321,
                                                        Insumos!I:I,
                                                        0)
                                                )="Terceirizados",
                                                INDEX(
                                                    Insumos!F:F,
                                                    MATCH(
                                                        A1321&amp;B1321,
                                                        Insumos!I:I,
                                                        0)
                                                ),
                                                0
                                            ),
                                            "Não encontrado"),
                                        IFERROR(
                                            INDEX(S:S,
                                                MATCH(
                                                    A1321&amp;B1321,AG:AG,
                                                    0)
                                            ),
                                            "Não encontrado")
                                    )</f>
        <v>0</v>
      </c>
      <c r="S1321" s="72">
        <f t="shared" si="780"/>
        <v>0</v>
      </c>
      <c r="T1321" s="72">
        <f>IF(
                        C1321="INSUMO",
                                        IFERROR(
                                            IF(
                                                INDEX(
                                                    Insumos!C:C,
                                                    MATCH(
                                                        A1321&amp;B1321,
                                                        Insumos!I:I,
                                                        0)
                                                )="Comissionamento",
                                                INDEX(
                                                    Insumos!F:F,
                                                    MATCH(
                                                        A1321&amp;B1321,
                                                        Insumos!I:I,
                                                        0)
                                                ),
                                                0
                                            ),
                                            "Não encontrado"),
                                        IFERROR(
                                            INDEX(U:U,
                                                MATCH(
                                                    A1321&amp;B1321,AG:AG,
                                                    0)
                                            ),
                                            "Não encontrado")
                                    )</f>
        <v>0</v>
      </c>
      <c r="U1321" s="72">
        <f t="shared" si="781"/>
        <v>0</v>
      </c>
      <c r="V1321" s="72">
        <f>IF(
                        C1321="INSUMO",
                                        IFERROR(
                                            IF(
                                                INDEX(
                                                    Insumos!C:C,
                                                    MATCH(
                                                        A1321&amp;B1321,
                                                        Insumos!I:I,
                                                        0)
                                                )="Verba",
                                                INDEX(
                                                    Insumos!F:F,
                                                    MATCH(
                                                        A1321&amp;B1321,
                                                        Insumos!I:I,
                                                        0)
                                                ),
                                                0
                                            ),
                                            "Não encontrado"),
                                        IFERROR(
                                            INDEX(W:W,
                                                MATCH(
                                                    A1321&amp;B1321,AG:AG,
                                                    0)
                                            ),
                                            "Não encontrado")
                                    )</f>
        <v>0</v>
      </c>
      <c r="W1321" s="72">
        <f t="shared" si="782"/>
        <v>0</v>
      </c>
      <c r="X1321" s="72">
        <f>IF(
                        C1321="INSUMO",
                                        IFERROR(
                                            IF(
                                                INDEX(
                                                    Insumos!C:C,
                                                    MATCH(
                                                        A1321&amp;B1321,
                                                        Insumos!I:I,
                                                        0)
                                                )="Outro",
                                                INDEX(
                                                    Insumos!F:F,
                                                    MATCH(
                                                        A1321&amp;B1321,
                                                        Insumos!I:I,
                                                        0)
                                                ),
                                                0
                                            ),
                                            "Não encontrado"),
                                        IFERROR(
                                            INDEX(Y:Y,
                                                MATCH(
                                                    A1321&amp;B1321,AG:AG,
                                                    0)
                                            ),
                                            "Não encontrado")
                                    )</f>
        <v>4.97</v>
      </c>
      <c r="Y1321" s="72">
        <f t="shared" si="783"/>
        <v>31.394495999999997</v>
      </c>
      <c r="Z1321" s="72">
        <f>IF(
                            C1321="INSUMO",
                            IFERROR(
                                INDEX(
                                    Insumos!F:F,
                                    MATCH(
                                        A1321&amp;B1321,
                                        Insumos!I:I,
                                        0)
                                ),
                                "Não encontrado"),
                            IFERROR(
                                INDEX(AA:AA,
                                    MATCH(
                                        A1321&amp;B1321,AG:AG,
                                        0)
                                ),
                                "Não encontrado")
                        )</f>
        <v>28.049120000000002</v>
      </c>
      <c r="AA1321" s="72">
        <f t="shared" si="784"/>
        <v>177.18068121600001</v>
      </c>
      <c r="AB1321" s="73"/>
      <c r="AC1321" s="73"/>
      <c r="AD1321" s="70" t="s">
        <v>39</v>
      </c>
      <c r="AE1321" s="74"/>
      <c r="AF1321" s="74"/>
    </row>
    <row r="1322" spans="1:33" x14ac:dyDescent="0.25">
      <c r="A1322" s="138" t="s">
        <v>166</v>
      </c>
      <c r="B1322" s="60" t="s">
        <v>38</v>
      </c>
      <c r="C1322" s="61" t="s">
        <v>86</v>
      </c>
      <c r="D1322" s="62" t="s">
        <v>40</v>
      </c>
      <c r="E1322" s="62" t="s">
        <v>167</v>
      </c>
      <c r="F1322" s="63" t="s">
        <v>90</v>
      </c>
      <c r="G1322" s="63">
        <v>6.3167999999999997</v>
      </c>
      <c r="H1322" s="64">
        <f>IF(
                        C1322="INSUMO",
                                        IFERROR(
                                            IF(
                                                INDEX(
                                                    Insumos!C:C,
                                                    MATCH(
                                                        A1322&amp;B1322,
                                                        Insumos!I:I,
                                                        0)
                                                )="Material",
                                                INDEX(
                                                    Insumos!F:F,
                                                    MATCH(
                                                        A1322&amp;B1322,
                                                        Insumos!I:I,
                                                        0)
                                                ),
                                                0
                                            ),
                                            "Não encontrado"),
                                        IFERROR(
                                            INDEX(I:I,
                                                MATCH(
                                                    A1322&amp;B1322,AG:AG,
                                                    0)
                                            ),
                                            "Não encontrado")
                                    )</f>
        <v>0</v>
      </c>
      <c r="I1322" s="64">
        <f t="shared" si="774"/>
        <v>0</v>
      </c>
      <c r="J1322" s="64">
        <f t="shared" si="775"/>
        <v>38.106880000000004</v>
      </c>
      <c r="K1322" s="64">
        <f t="shared" si="776"/>
        <v>240.71353958399999</v>
      </c>
      <c r="L1322" s="64">
        <f>IF(
                        C1322="INSUMO",
                                        IFERROR(
                                            IF(
                                                INDEX(
                                                    Insumos!C:C,
                                                    MATCH(
                                                        A1322&amp;B1322,
                                                        Insumos!I:I,
                                                        0)
                                                )="Mao_obra",
                                                INDEX(
                                                    Insumos!F:F,
                                                    MATCH(
                                                        A1322&amp;B1322,
                                                        Insumos!I:I,
                                                        0)
                                                ),
                                                0
                                            ),
                                            "Não encontrado"),
                                        IFERROR(
                                            INDEX(M:M,
                                                MATCH(
                                                    A1322&amp;B1322,AG:AG,
                                                    0)
                                            ),
                                            "Não encontrado")
                                    )</f>
        <v>33.086880000000001</v>
      </c>
      <c r="M1322" s="64">
        <f t="shared" si="777"/>
        <v>209.003203584</v>
      </c>
      <c r="N1322" s="64">
        <f>IF(
                        C1322="INSUMO",
                                        IFERROR(
                                            IF(
                                                INDEX(
                                                    Insumos!C:C,
                                                    MATCH(
                                                        A1322&amp;B1322,
                                                        Insumos!I:I,
                                                        0)
                                                )="Equipamento",
                                                INDEX(
                                                    Insumos!F:F,
                                                    MATCH(
                                                        A1322&amp;B1322,
                                                        Insumos!I:I,
                                                        0)
                                                ),
                                                0
                                            ),
                                            "Não encontrado"),
                                        IFERROR(
                                            INDEX(O:O,
                                                MATCH(
                                                    A1322&amp;B1322,AG:AG,
                                                    0)
                                            ),
                                            "Não encontrado")
                                    )</f>
        <v>0</v>
      </c>
      <c r="O1322" s="64">
        <f t="shared" si="778"/>
        <v>0</v>
      </c>
      <c r="P1322" s="64">
        <f>IF(
                        C1322="INSUMO",
                                        IFERROR(
                                            IF(
                                                INDEX(
                                                    Insumos!C:C,
                                                    MATCH(
                                                        A1322&amp;B1322,
                                                        Insumos!I:I,
                                                        0)
                                                )="Transporte",
                                                INDEX(
                                                    Insumos!F:F,
                                                    MATCH(
                                                        A1322&amp;B1322,
                                                        Insumos!I:I,
                                                        0)
                                                ),
                                                0
                                            ),
                                            "Não encontrado"),
                                        IFERROR(
                                            INDEX(Q:Q,
                                                MATCH(
                                                    A1322&amp;B1322,AG:AG,
                                                    0)
                                            ),
                                            "Não encontrado")
                                    )</f>
        <v>0</v>
      </c>
      <c r="Q1322" s="64">
        <f t="shared" si="779"/>
        <v>0</v>
      </c>
      <c r="R1322" s="64">
        <f>IF(
                        C1322="INSUMO",
                                        IFERROR(
                                            IF(
                                                INDEX(
                                                    Insumos!C:C,
                                                    MATCH(
                                                        A1322&amp;B1322,
                                                        Insumos!I:I,
                                                        0)
                                                )="Terceirizados",
                                                INDEX(
                                                    Insumos!F:F,
                                                    MATCH(
                                                        A1322&amp;B1322,
                                                        Insumos!I:I,
                                                        0)
                                                ),
                                                0
                                            ),
                                            "Não encontrado"),
                                        IFERROR(
                                            INDEX(S:S,
                                                MATCH(
                                                    A1322&amp;B1322,AG:AG,
                                                    0)
                                            ),
                                            "Não encontrado")
                                    )</f>
        <v>0</v>
      </c>
      <c r="S1322" s="64">
        <f t="shared" si="780"/>
        <v>0</v>
      </c>
      <c r="T1322" s="64">
        <f>IF(
                        C1322="INSUMO",
                                        IFERROR(
                                            IF(
                                                INDEX(
                                                    Insumos!C:C,
                                                    MATCH(
                                                        A1322&amp;B1322,
                                                        Insumos!I:I,
                                                        0)
                                                )="Comissionamento",
                                                INDEX(
                                                    Insumos!F:F,
                                                    MATCH(
                                                        A1322&amp;B1322,
                                                        Insumos!I:I,
                                                        0)
                                                ),
                                                0
                                            ),
                                            "Não encontrado"),
                                        IFERROR(
                                            INDEX(U:U,
                                                MATCH(
                                                    A1322&amp;B1322,AG:AG,
                                                    0)
                                            ),
                                            "Não encontrado")
                                    )</f>
        <v>0</v>
      </c>
      <c r="U1322" s="64">
        <f t="shared" si="781"/>
        <v>0</v>
      </c>
      <c r="V1322" s="64">
        <f>IF(
                        C1322="INSUMO",
                                        IFERROR(
                                            IF(
                                                INDEX(
                                                    Insumos!C:C,
                                                    MATCH(
                                                        A1322&amp;B1322,
                                                        Insumos!I:I,
                                                        0)
                                                )="Verba",
                                                INDEX(
                                                    Insumos!F:F,
                                                    MATCH(
                                                        A1322&amp;B1322,
                                                        Insumos!I:I,
                                                        0)
                                                ),
                                                0
                                            ),
                                            "Não encontrado"),
                                        IFERROR(
                                            INDEX(W:W,
                                                MATCH(
                                                    A1322&amp;B1322,AG:AG,
                                                    0)
                                            ),
                                            "Não encontrado")
                                    )</f>
        <v>0</v>
      </c>
      <c r="W1322" s="64">
        <f t="shared" si="782"/>
        <v>0</v>
      </c>
      <c r="X1322" s="64">
        <f>IF(
                        C1322="INSUMO",
                                        IFERROR(
                                            IF(
                                                INDEX(
                                                    Insumos!C:C,
                                                    MATCH(
                                                        A1322&amp;B1322,
                                                        Insumos!I:I,
                                                        0)
                                                )="Outro",
                                                INDEX(
                                                    Insumos!F:F,
                                                    MATCH(
                                                        A1322&amp;B1322,
                                                        Insumos!I:I,
                                                        0)
                                                ),
                                                0
                                            ),
                                            "Não encontrado"),
                                        IFERROR(
                                            INDEX(Y:Y,
                                                MATCH(
                                                    A1322&amp;B1322,AG:AG,
                                                    0)
                                            ),
                                            "Não encontrado")
                                    )</f>
        <v>5.0199999999999996</v>
      </c>
      <c r="Y1322" s="64">
        <f t="shared" si="783"/>
        <v>31.710335999999995</v>
      </c>
      <c r="Z1322" s="64">
        <f>IF(
                            C1322="INSUMO",
                            IFERROR(
                                INDEX(
                                    Insumos!F:F,
                                    MATCH(
                                        A1322&amp;B1322,
                                        Insumos!I:I,
                                        0)
                                ),
                                "Não encontrado"),
                            IFERROR(
                                INDEX(AA:AA,
                                    MATCH(
                                        A1322&amp;B1322,AG:AG,
                                        0)
                                ),
                                "Não encontrado")
                        )</f>
        <v>38.106879999999997</v>
      </c>
      <c r="AA1322" s="64">
        <f t="shared" si="784"/>
        <v>240.71353958399996</v>
      </c>
      <c r="AB1322" s="65"/>
      <c r="AC1322" s="65"/>
      <c r="AD1322" s="62" t="s">
        <v>39</v>
      </c>
      <c r="AE1322" s="66"/>
      <c r="AF1322" s="66"/>
    </row>
    <row r="1323" spans="1:33" x14ac:dyDescent="0.25">
      <c r="A1323" s="137" t="s">
        <v>1108</v>
      </c>
      <c r="B1323" s="68" t="s">
        <v>38</v>
      </c>
      <c r="C1323" s="69" t="s">
        <v>86</v>
      </c>
      <c r="D1323" s="70" t="s">
        <v>40</v>
      </c>
      <c r="E1323" s="70" t="s">
        <v>1109</v>
      </c>
      <c r="F1323" s="71" t="s">
        <v>90</v>
      </c>
      <c r="G1323" s="71">
        <v>0.93259999999999998</v>
      </c>
      <c r="H1323" s="72">
        <f>IF(
                        C1323="INSUMO",
                                        IFERROR(
                                            IF(
                                                INDEX(
                                                    Insumos!C:C,
                                                    MATCH(
                                                        A1323&amp;B1323,
                                                        Insumos!I:I,
                                                        0)
                                                )="Material",
                                                INDEX(
                                                    Insumos!F:F,
                                                    MATCH(
                                                        A1323&amp;B1323,
                                                        Insumos!I:I,
                                                        0)
                                                ),
                                                0
                                            ),
                                            "Não encontrado"),
                                        IFERROR(
                                            INDEX(I:I,
                                                MATCH(
                                                    A1323&amp;B1323,AG:AG,
                                                    0)
                                            ),
                                            "Não encontrado")
                                    )</f>
        <v>0</v>
      </c>
      <c r="I1323" s="72">
        <f t="shared" si="774"/>
        <v>0</v>
      </c>
      <c r="J1323" s="72">
        <f t="shared" si="775"/>
        <v>38.929773599999997</v>
      </c>
      <c r="K1323" s="72">
        <f t="shared" si="776"/>
        <v>36.30590685936</v>
      </c>
      <c r="L1323" s="72">
        <f>IF(
                        C1323="INSUMO",
                                        IFERROR(
                                            IF(
                                                INDEX(
                                                    Insumos!C:C,
                                                    MATCH(
                                                        A1323&amp;B1323,
                                                        Insumos!I:I,
                                                        0)
                                                )="Mao_obra",
                                                INDEX(
                                                    Insumos!F:F,
                                                    MATCH(
                                                        A1323&amp;B1323,
                                                        Insumos!I:I,
                                                        0)
                                                ),
                                                0
                                            ),
                                            "Não encontrado"),
                                        IFERROR(
                                            INDEX(M:M,
                                                MATCH(
                                                    A1323&amp;B1323,AG:AG,
                                                    0)
                                            ),
                                            "Não encontrado")
                                    )</f>
        <v>34.359773599999997</v>
      </c>
      <c r="M1323" s="72">
        <f t="shared" si="777"/>
        <v>32.043924859359997</v>
      </c>
      <c r="N1323" s="72">
        <f>IF(
                        C1323="INSUMO",
                                        IFERROR(
                                            IF(
                                                INDEX(
                                                    Insumos!C:C,
                                                    MATCH(
                                                        A1323&amp;B1323,
                                                        Insumos!I:I,
                                                        0)
                                                )="Equipamento",
                                                INDEX(
                                                    Insumos!F:F,
                                                    MATCH(
                                                        A1323&amp;B1323,
                                                        Insumos!I:I,
                                                        0)
                                                ),
                                                0
                                            ),
                                            "Não encontrado"),
                                        IFERROR(
                                            INDEX(O:O,
                                                MATCH(
                                                    A1323&amp;B1323,AG:AG,
                                                    0)
                                            ),
                                            "Não encontrado")
                                    )</f>
        <v>0</v>
      </c>
      <c r="O1323" s="72">
        <f t="shared" si="778"/>
        <v>0</v>
      </c>
      <c r="P1323" s="72">
        <f>IF(
                        C1323="INSUMO",
                                        IFERROR(
                                            IF(
                                                INDEX(
                                                    Insumos!C:C,
                                                    MATCH(
                                                        A1323&amp;B1323,
                                                        Insumos!I:I,
                                                        0)
                                                )="Transporte",
                                                INDEX(
                                                    Insumos!F:F,
                                                    MATCH(
                                                        A1323&amp;B1323,
                                                        Insumos!I:I,
                                                        0)
                                                ),
                                                0
                                            ),
                                            "Não encontrado"),
                                        IFERROR(
                                            INDEX(Q:Q,
                                                MATCH(
                                                    A1323&amp;B1323,AG:AG,
                                                    0)
                                            ),
                                            "Não encontrado")
                                    )</f>
        <v>0</v>
      </c>
      <c r="Q1323" s="72">
        <f t="shared" si="779"/>
        <v>0</v>
      </c>
      <c r="R1323" s="72">
        <f>IF(
                        C1323="INSUMO",
                                        IFERROR(
                                            IF(
                                                INDEX(
                                                    Insumos!C:C,
                                                    MATCH(
                                                        A1323&amp;B1323,
                                                        Insumos!I:I,
                                                        0)
                                                )="Terceirizados",
                                                INDEX(
                                                    Insumos!F:F,
                                                    MATCH(
                                                        A1323&amp;B1323,
                                                        Insumos!I:I,
                                                        0)
                                                ),
                                                0
                                            ),
                                            "Não encontrado"),
                                        IFERROR(
                                            INDEX(S:S,
                                                MATCH(
                                                    A1323&amp;B1323,AG:AG,
                                                    0)
                                            ),
                                            "Não encontrado")
                                    )</f>
        <v>0</v>
      </c>
      <c r="S1323" s="72">
        <f t="shared" si="780"/>
        <v>0</v>
      </c>
      <c r="T1323" s="72">
        <f>IF(
                        C1323="INSUMO",
                                        IFERROR(
                                            IF(
                                                INDEX(
                                                    Insumos!C:C,
                                                    MATCH(
                                                        A1323&amp;B1323,
                                                        Insumos!I:I,
                                                        0)
                                                )="Comissionamento",
                                                INDEX(
                                                    Insumos!F:F,
                                                    MATCH(
                                                        A1323&amp;B1323,
                                                        Insumos!I:I,
                                                        0)
                                                ),
                                                0
                                            ),
                                            "Não encontrado"),
                                        IFERROR(
                                            INDEX(U:U,
                                                MATCH(
                                                    A1323&amp;B1323,AG:AG,
                                                    0)
                                            ),
                                            "Não encontrado")
                                    )</f>
        <v>0</v>
      </c>
      <c r="U1323" s="72">
        <f t="shared" si="781"/>
        <v>0</v>
      </c>
      <c r="V1323" s="72">
        <f>IF(
                        C1323="INSUMO",
                                        IFERROR(
                                            IF(
                                                INDEX(
                                                    Insumos!C:C,
                                                    MATCH(
                                                        A1323&amp;B1323,
                                                        Insumos!I:I,
                                                        0)
                                                )="Verba",
                                                INDEX(
                                                    Insumos!F:F,
                                                    MATCH(
                                                        A1323&amp;B1323,
                                                        Insumos!I:I,
                                                        0)
                                                ),
                                                0
                                            ),
                                            "Não encontrado"),
                                        IFERROR(
                                            INDEX(W:W,
                                                MATCH(
                                                    A1323&amp;B1323,AG:AG,
                                                    0)
                                            ),
                                            "Não encontrado")
                                    )</f>
        <v>0</v>
      </c>
      <c r="W1323" s="72">
        <f t="shared" si="782"/>
        <v>0</v>
      </c>
      <c r="X1323" s="72">
        <f>IF(
                        C1323="INSUMO",
                                        IFERROR(
                                            IF(
                                                INDEX(
                                                    Insumos!C:C,
                                                    MATCH(
                                                        A1323&amp;B1323,
                                                        Insumos!I:I,
                                                        0)
                                                )="Outro",
                                                INDEX(
                                                    Insumos!F:F,
                                                    MATCH(
                                                        A1323&amp;B1323,
                                                        Insumos!I:I,
                                                        0)
                                                ),
                                                0
                                            ),
                                            "Não encontrado"),
                                        IFERROR(
                                            INDEX(Y:Y,
                                                MATCH(
                                                    A1323&amp;B1323,AG:AG,
                                                    0)
                                            ),
                                            "Não encontrado")
                                    )</f>
        <v>4.57</v>
      </c>
      <c r="Y1323" s="72">
        <f t="shared" si="783"/>
        <v>4.2619820000000006</v>
      </c>
      <c r="Z1323" s="72">
        <f>IF(
                            C1323="INSUMO",
                            IFERROR(
                                INDEX(
                                    Insumos!F:F,
                                    MATCH(
                                        A1323&amp;B1323,
                                        Insumos!I:I,
                                        0)
                                ),
                                "Não encontrado"),
                            IFERROR(
                                INDEX(AA:AA,
                                    MATCH(
                                        A1323&amp;B1323,AG:AG,
                                        0)
                                ),
                                "Não encontrado")
                        )</f>
        <v>38.929773599999997</v>
      </c>
      <c r="AA1323" s="72">
        <f t="shared" si="784"/>
        <v>36.30590685936</v>
      </c>
      <c r="AB1323" s="73"/>
      <c r="AC1323" s="73"/>
      <c r="AD1323" s="70" t="s">
        <v>39</v>
      </c>
      <c r="AE1323" s="74"/>
      <c r="AF1323" s="74"/>
    </row>
    <row r="1324" spans="1:33" x14ac:dyDescent="0.25">
      <c r="A1324" s="138" t="s">
        <v>115</v>
      </c>
      <c r="B1324" s="60" t="s">
        <v>38</v>
      </c>
      <c r="C1324" s="61" t="s">
        <v>86</v>
      </c>
      <c r="D1324" s="62" t="s">
        <v>40</v>
      </c>
      <c r="E1324" s="62" t="s">
        <v>116</v>
      </c>
      <c r="F1324" s="63" t="s">
        <v>90</v>
      </c>
      <c r="G1324" s="63">
        <v>0.1865</v>
      </c>
      <c r="H1324" s="64">
        <f>IF(
                        C1324="INSUMO",
                                        IFERROR(
                                            IF(
                                                INDEX(
                                                    Insumos!C:C,
                                                    MATCH(
                                                        A1324&amp;B1324,
                                                        Insumos!I:I,
                                                        0)
                                                )="Material",
                                                INDEX(
                                                    Insumos!F:F,
                                                    MATCH(
                                                        A1324&amp;B1324,
                                                        Insumos!I:I,
                                                        0)
                                                ),
                                                0
                                            ),
                                            "Não encontrado"),
                                        IFERROR(
                                            INDEX(I:I,
                                                MATCH(
                                                    A1324&amp;B1324,AG:AG,
                                                    0)
                                            ),
                                            "Não encontrado")
                                    )</f>
        <v>0</v>
      </c>
      <c r="I1324" s="64">
        <f t="shared" si="774"/>
        <v>0</v>
      </c>
      <c r="J1324" s="64">
        <f t="shared" si="775"/>
        <v>29.705605200000001</v>
      </c>
      <c r="K1324" s="64">
        <f t="shared" si="776"/>
        <v>5.5400953698000004</v>
      </c>
      <c r="L1324" s="64">
        <f>IF(
                        C1324="INSUMO",
                                        IFERROR(
                                            IF(
                                                INDEX(
                                                    Insumos!C:C,
                                                    MATCH(
                                                        A1324&amp;B1324,
                                                        Insumos!I:I,
                                                        0)
                                                )="Mao_obra",
                                                INDEX(
                                                    Insumos!F:F,
                                                    MATCH(
                                                        A1324&amp;B1324,
                                                        Insumos!I:I,
                                                        0)
                                                ),
                                                0
                                            ),
                                            "Não encontrado"),
                                        IFERROR(
                                            INDEX(M:M,
                                                MATCH(
                                                    A1324&amp;B1324,AG:AG,
                                                    0)
                                            ),
                                            "Não encontrado")
                                    )</f>
        <v>25.135605200000001</v>
      </c>
      <c r="M1324" s="64">
        <f t="shared" si="777"/>
        <v>4.6877903698000001</v>
      </c>
      <c r="N1324" s="64">
        <f>IF(
                        C1324="INSUMO",
                                        IFERROR(
                                            IF(
                                                INDEX(
                                                    Insumos!C:C,
                                                    MATCH(
                                                        A1324&amp;B1324,
                                                        Insumos!I:I,
                                                        0)
                                                )="Equipamento",
                                                INDEX(
                                                    Insumos!F:F,
                                                    MATCH(
                                                        A1324&amp;B1324,
                                                        Insumos!I:I,
                                                        0)
                                                ),
                                                0
                                            ),
                                            "Não encontrado"),
                                        IFERROR(
                                            INDEX(O:O,
                                                MATCH(
                                                    A1324&amp;B1324,AG:AG,
                                                    0)
                                            ),
                                            "Não encontrado")
                                    )</f>
        <v>0</v>
      </c>
      <c r="O1324" s="64">
        <f t="shared" si="778"/>
        <v>0</v>
      </c>
      <c r="P1324" s="64">
        <f>IF(
                        C1324="INSUMO",
                                        IFERROR(
                                            IF(
                                                INDEX(
                                                    Insumos!C:C,
                                                    MATCH(
                                                        A1324&amp;B1324,
                                                        Insumos!I:I,
                                                        0)
                                                )="Transporte",
                                                INDEX(
                                                    Insumos!F:F,
                                                    MATCH(
                                                        A1324&amp;B1324,
                                                        Insumos!I:I,
                                                        0)
                                                ),
                                                0
                                            ),
                                            "Não encontrado"),
                                        IFERROR(
                                            INDEX(Q:Q,
                                                MATCH(
                                                    A1324&amp;B1324,AG:AG,
                                                    0)
                                            ),
                                            "Não encontrado")
                                    )</f>
        <v>0</v>
      </c>
      <c r="Q1324" s="64">
        <f t="shared" si="779"/>
        <v>0</v>
      </c>
      <c r="R1324" s="64">
        <f>IF(
                        C1324="INSUMO",
                                        IFERROR(
                                            IF(
                                                INDEX(
                                                    Insumos!C:C,
                                                    MATCH(
                                                        A1324&amp;B1324,
                                                        Insumos!I:I,
                                                        0)
                                                )="Terceirizados",
                                                INDEX(
                                                    Insumos!F:F,
                                                    MATCH(
                                                        A1324&amp;B1324,
                                                        Insumos!I:I,
                                                        0)
                                                ),
                                                0
                                            ),
                                            "Não encontrado"),
                                        IFERROR(
                                            INDEX(S:S,
                                                MATCH(
                                                    A1324&amp;B1324,AG:AG,
                                                    0)
                                            ),
                                            "Não encontrado")
                                    )</f>
        <v>0</v>
      </c>
      <c r="S1324" s="64">
        <f t="shared" si="780"/>
        <v>0</v>
      </c>
      <c r="T1324" s="64">
        <f>IF(
                        C1324="INSUMO",
                                        IFERROR(
                                            IF(
                                                INDEX(
                                                    Insumos!C:C,
                                                    MATCH(
                                                        A1324&amp;B1324,
                                                        Insumos!I:I,
                                                        0)
                                                )="Comissionamento",
                                                INDEX(
                                                    Insumos!F:F,
                                                    MATCH(
                                                        A1324&amp;B1324,
                                                        Insumos!I:I,
                                                        0)
                                                ),
                                                0
                                            ),
                                            "Não encontrado"),
                                        IFERROR(
                                            INDEX(U:U,
                                                MATCH(
                                                    A1324&amp;B1324,AG:AG,
                                                    0)
                                            ),
                                            "Não encontrado")
                                    )</f>
        <v>0</v>
      </c>
      <c r="U1324" s="64">
        <f t="shared" si="781"/>
        <v>0</v>
      </c>
      <c r="V1324" s="64">
        <f>IF(
                        C1324="INSUMO",
                                        IFERROR(
                                            IF(
                                                INDEX(
                                                    Insumos!C:C,
                                                    MATCH(
                                                        A1324&amp;B1324,
                                                        Insumos!I:I,
                                                        0)
                                                )="Verba",
                                                INDEX(
                                                    Insumos!F:F,
                                                    MATCH(
                                                        A1324&amp;B1324,
                                                        Insumos!I:I,
                                                        0)
                                                ),
                                                0
                                            ),
                                            "Não encontrado"),
                                        IFERROR(
                                            INDEX(W:W,
                                                MATCH(
                                                    A1324&amp;B1324,AG:AG,
                                                    0)
                                            ),
                                            "Não encontrado")
                                    )</f>
        <v>0</v>
      </c>
      <c r="W1324" s="64">
        <f t="shared" si="782"/>
        <v>0</v>
      </c>
      <c r="X1324" s="64">
        <f>IF(
                        C1324="INSUMO",
                                        IFERROR(
                                            IF(
                                                INDEX(
                                                    Insumos!C:C,
                                                    MATCH(
                                                        A1324&amp;B1324,
                                                        Insumos!I:I,
                                                        0)
                                                )="Outro",
                                                INDEX(
                                                    Insumos!F:F,
                                                    MATCH(
                                                        A1324&amp;B1324,
                                                        Insumos!I:I,
                                                        0)
                                                ),
                                                0
                                            ),
                                            "Não encontrado"),
                                        IFERROR(
                                            INDEX(Y:Y,
                                                MATCH(
                                                    A1324&amp;B1324,AG:AG,
                                                    0)
                                            ),
                                            "Não encontrado")
                                    )</f>
        <v>4.57</v>
      </c>
      <c r="Y1324" s="64">
        <f t="shared" si="783"/>
        <v>0.85230500000000009</v>
      </c>
      <c r="Z1324" s="64">
        <f>IF(
                            C1324="INSUMO",
                            IFERROR(
                                INDEX(
                                    Insumos!F:F,
                                    MATCH(
                                        A1324&amp;B1324,
                                        Insumos!I:I,
                                        0)
                                ),
                                "Não encontrado"),
                            IFERROR(
                                INDEX(AA:AA,
                                    MATCH(
                                        A1324&amp;B1324,AG:AG,
                                        0)
                                ),
                                "Não encontrado")
                        )</f>
        <v>29.705605200000001</v>
      </c>
      <c r="AA1324" s="64">
        <f t="shared" si="784"/>
        <v>5.5400953698000004</v>
      </c>
      <c r="AB1324" s="65"/>
      <c r="AC1324" s="65"/>
      <c r="AD1324" s="62" t="s">
        <v>39</v>
      </c>
      <c r="AE1324" s="66"/>
      <c r="AF1324" s="66"/>
    </row>
    <row r="1325" spans="1:33" x14ac:dyDescent="0.25">
      <c r="A1325" s="137" t="s">
        <v>1110</v>
      </c>
      <c r="B1325" s="68" t="s">
        <v>38</v>
      </c>
      <c r="C1325" s="69" t="s">
        <v>45</v>
      </c>
      <c r="D1325" s="70" t="s">
        <v>40</v>
      </c>
      <c r="E1325" s="70" t="s">
        <v>1111</v>
      </c>
      <c r="F1325" s="71" t="s">
        <v>108</v>
      </c>
      <c r="G1325" s="71">
        <v>0.18540000000000001</v>
      </c>
      <c r="H1325" s="72">
        <f>IF(
                        C1325="INSUMO",
                                        IFERROR(
                                            IF(
                                                INDEX(
                                                    Insumos!C:C,
                                                    MATCH(
                                                        A1325&amp;B1325,
                                                        Insumos!I:I,
                                                        0)
                                                )="Material",
                                                INDEX(
                                                    Insumos!F:F,
                                                    MATCH(
                                                        A1325&amp;B1325,
                                                        Insumos!I:I,
                                                        0)
                                                ),
                                                0
                                            ),
                                            "Não encontrado"),
                                        IFERROR(
                                            INDEX(I:I,
                                                MATCH(
                                                    A1325&amp;B1325,AG:AG,
                                                    0)
                                            ),
                                            "Não encontrado")
                                    )</f>
        <v>495.86</v>
      </c>
      <c r="I1325" s="72">
        <f t="shared" si="774"/>
        <v>91.932444000000004</v>
      </c>
      <c r="J1325" s="72">
        <f t="shared" si="775"/>
        <v>0</v>
      </c>
      <c r="K1325" s="72">
        <f t="shared" si="776"/>
        <v>0</v>
      </c>
      <c r="L1325" s="72">
        <f>IF(
                        C1325="INSUMO",
                                        IFERROR(
                                            IF(
                                                INDEX(
                                                    Insumos!C:C,
                                                    MATCH(
                                                        A1325&amp;B1325,
                                                        Insumos!I:I,
                                                        0)
                                                )="Mao_obra",
                                                INDEX(
                                                    Insumos!F:F,
                                                    MATCH(
                                                        A1325&amp;B1325,
                                                        Insumos!I:I,
                                                        0)
                                                ),
                                                0
                                            ),
                                            "Não encontrado"),
                                        IFERROR(
                                            INDEX(M:M,
                                                MATCH(
                                                    A1325&amp;B1325,AG:AG,
                                                    0)
                                            ),
                                            "Não encontrado")
                                    )</f>
        <v>0</v>
      </c>
      <c r="M1325" s="72">
        <f t="shared" si="777"/>
        <v>0</v>
      </c>
      <c r="N1325" s="72">
        <f>IF(
                        C1325="INSUMO",
                                        IFERROR(
                                            IF(
                                                INDEX(
                                                    Insumos!C:C,
                                                    MATCH(
                                                        A1325&amp;B1325,
                                                        Insumos!I:I,
                                                        0)
                                                )="Equipamento",
                                                INDEX(
                                                    Insumos!F:F,
                                                    MATCH(
                                                        A1325&amp;B1325,
                                                        Insumos!I:I,
                                                        0)
                                                ),
                                                0
                                            ),
                                            "Não encontrado"),
                                        IFERROR(
                                            INDEX(O:O,
                                                MATCH(
                                                    A1325&amp;B1325,AG:AG,
                                                    0)
                                            ),
                                            "Não encontrado")
                                    )</f>
        <v>0</v>
      </c>
      <c r="O1325" s="72">
        <f t="shared" si="778"/>
        <v>0</v>
      </c>
      <c r="P1325" s="72">
        <f>IF(
                        C1325="INSUMO",
                                        IFERROR(
                                            IF(
                                                INDEX(
                                                    Insumos!C:C,
                                                    MATCH(
                                                        A1325&amp;B1325,
                                                        Insumos!I:I,
                                                        0)
                                                )="Transporte",
                                                INDEX(
                                                    Insumos!F:F,
                                                    MATCH(
                                                        A1325&amp;B1325,
                                                        Insumos!I:I,
                                                        0)
                                                ),
                                                0
                                            ),
                                            "Não encontrado"),
                                        IFERROR(
                                            INDEX(Q:Q,
                                                MATCH(
                                                    A1325&amp;B1325,AG:AG,
                                                    0)
                                            ),
                                            "Não encontrado")
                                    )</f>
        <v>0</v>
      </c>
      <c r="Q1325" s="72">
        <f t="shared" si="779"/>
        <v>0</v>
      </c>
      <c r="R1325" s="72">
        <f>IF(
                        C1325="INSUMO",
                                        IFERROR(
                                            IF(
                                                INDEX(
                                                    Insumos!C:C,
                                                    MATCH(
                                                        A1325&amp;B1325,
                                                        Insumos!I:I,
                                                        0)
                                                )="Terceirizados",
                                                INDEX(
                                                    Insumos!F:F,
                                                    MATCH(
                                                        A1325&amp;B1325,
                                                        Insumos!I:I,
                                                        0)
                                                ),
                                                0
                                            ),
                                            "Não encontrado"),
                                        IFERROR(
                                            INDEX(S:S,
                                                MATCH(
                                                    A1325&amp;B1325,AG:AG,
                                                    0)
                                            ),
                                            "Não encontrado")
                                    )</f>
        <v>0</v>
      </c>
      <c r="S1325" s="72">
        <f t="shared" si="780"/>
        <v>0</v>
      </c>
      <c r="T1325" s="72">
        <f>IF(
                        C1325="INSUMO",
                                        IFERROR(
                                            IF(
                                                INDEX(
                                                    Insumos!C:C,
                                                    MATCH(
                                                        A1325&amp;B1325,
                                                        Insumos!I:I,
                                                        0)
                                                )="Comissionamento",
                                                INDEX(
                                                    Insumos!F:F,
                                                    MATCH(
                                                        A1325&amp;B1325,
                                                        Insumos!I:I,
                                                        0)
                                                ),
                                                0
                                            ),
                                            "Não encontrado"),
                                        IFERROR(
                                            INDEX(U:U,
                                                MATCH(
                                                    A1325&amp;B1325,AG:AG,
                                                    0)
                                            ),
                                            "Não encontrado")
                                    )</f>
        <v>0</v>
      </c>
      <c r="U1325" s="72">
        <f t="shared" si="781"/>
        <v>0</v>
      </c>
      <c r="V1325" s="72">
        <f>IF(
                        C1325="INSUMO",
                                        IFERROR(
                                            IF(
                                                INDEX(
                                                    Insumos!C:C,
                                                    MATCH(
                                                        A1325&amp;B1325,
                                                        Insumos!I:I,
                                                        0)
                                                )="Verba",
                                                INDEX(
                                                    Insumos!F:F,
                                                    MATCH(
                                                        A1325&amp;B1325,
                                                        Insumos!I:I,
                                                        0)
                                                ),
                                                0
                                            ),
                                            "Não encontrado"),
                                        IFERROR(
                                            INDEX(W:W,
                                                MATCH(
                                                    A1325&amp;B1325,AG:AG,
                                                    0)
                                            ),
                                            "Não encontrado")
                                    )</f>
        <v>0</v>
      </c>
      <c r="W1325" s="72">
        <f t="shared" si="782"/>
        <v>0</v>
      </c>
      <c r="X1325" s="72">
        <f>IF(
                        C1325="INSUMO",
                                        IFERROR(
                                            IF(
                                                INDEX(
                                                    Insumos!C:C,
                                                    MATCH(
                                                        A1325&amp;B1325,
                                                        Insumos!I:I,
                                                        0)
                                                )="Outro",
                                                INDEX(
                                                    Insumos!F:F,
                                                    MATCH(
                                                        A1325&amp;B1325,
                                                        Insumos!I:I,
                                                        0)
                                                ),
                                                0
                                            ),
                                            "Não encontrado"),
                                        IFERROR(
                                            INDEX(Y:Y,
                                                MATCH(
                                                    A1325&amp;B1325,AG:AG,
                                                    0)
                                            ),
                                            "Não encontrado")
                                    )</f>
        <v>0</v>
      </c>
      <c r="Y1325" s="72">
        <f t="shared" si="783"/>
        <v>0</v>
      </c>
      <c r="Z1325" s="72">
        <f>IF(
                            C1325="INSUMO",
                            IFERROR(
                                INDEX(
                                    Insumos!F:F,
                                    MATCH(
                                        A1325&amp;B1325,
                                        Insumos!I:I,
                                        0)
                                ),
                                "Não encontrado"),
                            IFERROR(
                                INDEX(AA:AA,
                                    MATCH(
                                        A1325&amp;B1325,AG:AG,
                                        0)
                                ),
                                "Não encontrado")
                        )</f>
        <v>495.86</v>
      </c>
      <c r="AA1325" s="72">
        <f t="shared" si="784"/>
        <v>91.932444000000004</v>
      </c>
      <c r="AB1325" s="73"/>
      <c r="AC1325" s="73"/>
      <c r="AD1325" s="70" t="s">
        <v>39</v>
      </c>
      <c r="AE1325" s="74"/>
      <c r="AF1325" s="74"/>
    </row>
    <row r="1326" spans="1:33" x14ac:dyDescent="0.25">
      <c r="A1326" s="138" t="s">
        <v>270</v>
      </c>
      <c r="B1326" s="60" t="s">
        <v>38</v>
      </c>
      <c r="C1326" s="61" t="s">
        <v>45</v>
      </c>
      <c r="D1326" s="62" t="s">
        <v>40</v>
      </c>
      <c r="E1326" s="62" t="s">
        <v>271</v>
      </c>
      <c r="F1326" s="63" t="s">
        <v>95</v>
      </c>
      <c r="G1326" s="63">
        <v>6.0100000000000001E-2</v>
      </c>
      <c r="H1326" s="64">
        <f>IF(
                        C1326="INSUMO",
                                        IFERROR(
                                            IF(
                                                INDEX(
                                                    Insumos!C:C,
                                                    MATCH(
                                                        A1326&amp;B1326,
                                                        Insumos!I:I,
                                                        0)
                                                )="Material",
                                                INDEX(
                                                    Insumos!F:F,
                                                    MATCH(
                                                        A1326&amp;B1326,
                                                        Insumos!I:I,
                                                        0)
                                                ),
                                                0
                                            ),
                                            "Não encontrado"),
                                        IFERROR(
                                            INDEX(I:I,
                                                MATCH(
                                                    A1326&amp;B1326,AG:AG,
                                                    0)
                                            ),
                                            "Não encontrado")
                                    )</f>
        <v>16.75</v>
      </c>
      <c r="I1326" s="64">
        <f t="shared" si="774"/>
        <v>1.006675</v>
      </c>
      <c r="J1326" s="64">
        <f t="shared" si="775"/>
        <v>0</v>
      </c>
      <c r="K1326" s="64">
        <f t="shared" si="776"/>
        <v>0</v>
      </c>
      <c r="L1326" s="64">
        <f>IF(
                        C1326="INSUMO",
                                        IFERROR(
                                            IF(
                                                INDEX(
                                                    Insumos!C:C,
                                                    MATCH(
                                                        A1326&amp;B1326,
                                                        Insumos!I:I,
                                                        0)
                                                )="Mao_obra",
                                                INDEX(
                                                    Insumos!F:F,
                                                    MATCH(
                                                        A1326&amp;B1326,
                                                        Insumos!I:I,
                                                        0)
                                                ),
                                                0
                                            ),
                                            "Não encontrado"),
                                        IFERROR(
                                            INDEX(M:M,
                                                MATCH(
                                                    A1326&amp;B1326,AG:AG,
                                                    0)
                                            ),
                                            "Não encontrado")
                                    )</f>
        <v>0</v>
      </c>
      <c r="M1326" s="64">
        <f t="shared" si="777"/>
        <v>0</v>
      </c>
      <c r="N1326" s="64">
        <f>IF(
                        C1326="INSUMO",
                                        IFERROR(
                                            IF(
                                                INDEX(
                                                    Insumos!C:C,
                                                    MATCH(
                                                        A1326&amp;B1326,
                                                        Insumos!I:I,
                                                        0)
                                                )="Equipamento",
                                                INDEX(
                                                    Insumos!F:F,
                                                    MATCH(
                                                        A1326&amp;B1326,
                                                        Insumos!I:I,
                                                        0)
                                                ),
                                                0
                                            ),
                                            "Não encontrado"),
                                        IFERROR(
                                            INDEX(O:O,
                                                MATCH(
                                                    A1326&amp;B1326,AG:AG,
                                                    0)
                                            ),
                                            "Não encontrado")
                                    )</f>
        <v>0</v>
      </c>
      <c r="O1326" s="64">
        <f t="shared" si="778"/>
        <v>0</v>
      </c>
      <c r="P1326" s="64">
        <f>IF(
                        C1326="INSUMO",
                                        IFERROR(
                                            IF(
                                                INDEX(
                                                    Insumos!C:C,
                                                    MATCH(
                                                        A1326&amp;B1326,
                                                        Insumos!I:I,
                                                        0)
                                                )="Transporte",
                                                INDEX(
                                                    Insumos!F:F,
                                                    MATCH(
                                                        A1326&amp;B1326,
                                                        Insumos!I:I,
                                                        0)
                                                ),
                                                0
                                            ),
                                            "Não encontrado"),
                                        IFERROR(
                                            INDEX(Q:Q,
                                                MATCH(
                                                    A1326&amp;B1326,AG:AG,
                                                    0)
                                            ),
                                            "Não encontrado")
                                    )</f>
        <v>0</v>
      </c>
      <c r="Q1326" s="64">
        <f t="shared" si="779"/>
        <v>0</v>
      </c>
      <c r="R1326" s="64">
        <f>IF(
                        C1326="INSUMO",
                                        IFERROR(
                                            IF(
                                                INDEX(
                                                    Insumos!C:C,
                                                    MATCH(
                                                        A1326&amp;B1326,
                                                        Insumos!I:I,
                                                        0)
                                                )="Terceirizados",
                                                INDEX(
                                                    Insumos!F:F,
                                                    MATCH(
                                                        A1326&amp;B1326,
                                                        Insumos!I:I,
                                                        0)
                                                ),
                                                0
                                            ),
                                            "Não encontrado"),
                                        IFERROR(
                                            INDEX(S:S,
                                                MATCH(
                                                    A1326&amp;B1326,AG:AG,
                                                    0)
                                            ),
                                            "Não encontrado")
                                    )</f>
        <v>0</v>
      </c>
      <c r="S1326" s="64">
        <f t="shared" si="780"/>
        <v>0</v>
      </c>
      <c r="T1326" s="64">
        <f>IF(
                        C1326="INSUMO",
                                        IFERROR(
                                            IF(
                                                INDEX(
                                                    Insumos!C:C,
                                                    MATCH(
                                                        A1326&amp;B1326,
                                                        Insumos!I:I,
                                                        0)
                                                )="Comissionamento",
                                                INDEX(
                                                    Insumos!F:F,
                                                    MATCH(
                                                        A1326&amp;B1326,
                                                        Insumos!I:I,
                                                        0)
                                                ),
                                                0
                                            ),
                                            "Não encontrado"),
                                        IFERROR(
                                            INDEX(U:U,
                                                MATCH(
                                                    A1326&amp;B1326,AG:AG,
                                                    0)
                                            ),
                                            "Não encontrado")
                                    )</f>
        <v>0</v>
      </c>
      <c r="U1326" s="64">
        <f t="shared" si="781"/>
        <v>0</v>
      </c>
      <c r="V1326" s="64">
        <f>IF(
                        C1326="INSUMO",
                                        IFERROR(
                                            IF(
                                                INDEX(
                                                    Insumos!C:C,
                                                    MATCH(
                                                        A1326&amp;B1326,
                                                        Insumos!I:I,
                                                        0)
                                                )="Verba",
                                                INDEX(
                                                    Insumos!F:F,
                                                    MATCH(
                                                        A1326&amp;B1326,
                                                        Insumos!I:I,
                                                        0)
                                                ),
                                                0
                                            ),
                                            "Não encontrado"),
                                        IFERROR(
                                            INDEX(W:W,
                                                MATCH(
                                                    A1326&amp;B1326,AG:AG,
                                                    0)
                                            ),
                                            "Não encontrado")
                                    )</f>
        <v>0</v>
      </c>
      <c r="W1326" s="64">
        <f t="shared" si="782"/>
        <v>0</v>
      </c>
      <c r="X1326" s="64">
        <f>IF(
                        C1326="INSUMO",
                                        IFERROR(
                                            IF(
                                                INDEX(
                                                    Insumos!C:C,
                                                    MATCH(
                                                        A1326&amp;B1326,
                                                        Insumos!I:I,
                                                        0)
                                                )="Outro",
                                                INDEX(
                                                    Insumos!F:F,
                                                    MATCH(
                                                        A1326&amp;B1326,
                                                        Insumos!I:I,
                                                        0)
                                                ),
                                                0
                                            ),
                                            "Não encontrado"),
                                        IFERROR(
                                            INDEX(Y:Y,
                                                MATCH(
                                                    A1326&amp;B1326,AG:AG,
                                                    0)
                                            ),
                                            "Não encontrado")
                                    )</f>
        <v>0</v>
      </c>
      <c r="Y1326" s="64">
        <f t="shared" si="783"/>
        <v>0</v>
      </c>
      <c r="Z1326" s="64">
        <f>IF(
                            C1326="INSUMO",
                            IFERROR(
                                INDEX(
                                    Insumos!F:F,
                                    MATCH(
                                        A1326&amp;B1326,
                                        Insumos!I:I,
                                        0)
                                ),
                                "Não encontrado"),
                            IFERROR(
                                INDEX(AA:AA,
                                    MATCH(
                                        A1326&amp;B1326,AG:AG,
                                        0)
                                ),
                                "Não encontrado")
                        )</f>
        <v>16.75</v>
      </c>
      <c r="AA1326" s="64">
        <f t="shared" si="784"/>
        <v>1.006675</v>
      </c>
      <c r="AB1326" s="65"/>
      <c r="AC1326" s="65"/>
      <c r="AD1326" s="62" t="s">
        <v>39</v>
      </c>
      <c r="AE1326" s="66"/>
      <c r="AF1326" s="66"/>
    </row>
    <row r="1327" spans="1:33" x14ac:dyDescent="0.25">
      <c r="A1327" s="137" t="s">
        <v>276</v>
      </c>
      <c r="B1327" s="68" t="s">
        <v>38</v>
      </c>
      <c r="C1327" s="69" t="s">
        <v>45</v>
      </c>
      <c r="D1327" s="70" t="s">
        <v>40</v>
      </c>
      <c r="E1327" s="70" t="s">
        <v>277</v>
      </c>
      <c r="F1327" s="71" t="s">
        <v>102</v>
      </c>
      <c r="G1327" s="71">
        <v>2.8315999999999999</v>
      </c>
      <c r="H1327" s="72">
        <f>IF(
                        C1327="INSUMO",
                                        IFERROR(
                                            IF(
                                                INDEX(
                                                    Insumos!C:C,
                                                    MATCH(
                                                        A1327&amp;B1327,
                                                        Insumos!I:I,
                                                        0)
                                                )="Material",
                                                INDEX(
                                                    Insumos!F:F,
                                                    MATCH(
                                                        A1327&amp;B1327,
                                                        Insumos!I:I,
                                                        0)
                                                ),
                                                0
                                            ),
                                            "Não encontrado"),
                                        IFERROR(
                                            INDEX(I:I,
                                                MATCH(
                                                    A1327&amp;B1327,AG:AG,
                                                    0)
                                            ),
                                            "Não encontrado")
                                    )</f>
        <v>2.4500000000000002</v>
      </c>
      <c r="I1327" s="72">
        <f t="shared" si="774"/>
        <v>6.9374200000000004</v>
      </c>
      <c r="J1327" s="72">
        <f t="shared" si="775"/>
        <v>0</v>
      </c>
      <c r="K1327" s="72">
        <f t="shared" si="776"/>
        <v>0</v>
      </c>
      <c r="L1327" s="72">
        <f>IF(
                        C1327="INSUMO",
                                        IFERROR(
                                            IF(
                                                INDEX(
                                                    Insumos!C:C,
                                                    MATCH(
                                                        A1327&amp;B1327,
                                                        Insumos!I:I,
                                                        0)
                                                )="Mao_obra",
                                                INDEX(
                                                    Insumos!F:F,
                                                    MATCH(
                                                        A1327&amp;B1327,
                                                        Insumos!I:I,
                                                        0)
                                                ),
                                                0
                                            ),
                                            "Não encontrado"),
                                        IFERROR(
                                            INDEX(M:M,
                                                MATCH(
                                                    A1327&amp;B1327,AG:AG,
                                                    0)
                                            ),
                                            "Não encontrado")
                                    )</f>
        <v>0</v>
      </c>
      <c r="M1327" s="72">
        <f t="shared" si="777"/>
        <v>0</v>
      </c>
      <c r="N1327" s="72">
        <f>IF(
                        C1327="INSUMO",
                                        IFERROR(
                                            IF(
                                                INDEX(
                                                    Insumos!C:C,
                                                    MATCH(
                                                        A1327&amp;B1327,
                                                        Insumos!I:I,
                                                        0)
                                                )="Equipamento",
                                                INDEX(
                                                    Insumos!F:F,
                                                    MATCH(
                                                        A1327&amp;B1327,
                                                        Insumos!I:I,
                                                        0)
                                                ),
                                                0
                                            ),
                                            "Não encontrado"),
                                        IFERROR(
                                            INDEX(O:O,
                                                MATCH(
                                                    A1327&amp;B1327,AG:AG,
                                                    0)
                                            ),
                                            "Não encontrado")
                                    )</f>
        <v>0</v>
      </c>
      <c r="O1327" s="72">
        <f t="shared" si="778"/>
        <v>0</v>
      </c>
      <c r="P1327" s="72">
        <f>IF(
                        C1327="INSUMO",
                                        IFERROR(
                                            IF(
                                                INDEX(
                                                    Insumos!C:C,
                                                    MATCH(
                                                        A1327&amp;B1327,
                                                        Insumos!I:I,
                                                        0)
                                                )="Transporte",
                                                INDEX(
                                                    Insumos!F:F,
                                                    MATCH(
                                                        A1327&amp;B1327,
                                                        Insumos!I:I,
                                                        0)
                                                ),
                                                0
                                            ),
                                            "Não encontrado"),
                                        IFERROR(
                                            INDEX(Q:Q,
                                                MATCH(
                                                    A1327&amp;B1327,AG:AG,
                                                    0)
                                            ),
                                            "Não encontrado")
                                    )</f>
        <v>0</v>
      </c>
      <c r="Q1327" s="72">
        <f t="shared" si="779"/>
        <v>0</v>
      </c>
      <c r="R1327" s="72">
        <f>IF(
                        C1327="INSUMO",
                                        IFERROR(
                                            IF(
                                                INDEX(
                                                    Insumos!C:C,
                                                    MATCH(
                                                        A1327&amp;B1327,
                                                        Insumos!I:I,
                                                        0)
                                                )="Terceirizados",
                                                INDEX(
                                                    Insumos!F:F,
                                                    MATCH(
                                                        A1327&amp;B1327,
                                                        Insumos!I:I,
                                                        0)
                                                ),
                                                0
                                            ),
                                            "Não encontrado"),
                                        IFERROR(
                                            INDEX(S:S,
                                                MATCH(
                                                    A1327&amp;B1327,AG:AG,
                                                    0)
                                            ),
                                            "Não encontrado")
                                    )</f>
        <v>0</v>
      </c>
      <c r="S1327" s="72">
        <f t="shared" si="780"/>
        <v>0</v>
      </c>
      <c r="T1327" s="72">
        <f>IF(
                        C1327="INSUMO",
                                        IFERROR(
                                            IF(
                                                INDEX(
                                                    Insumos!C:C,
                                                    MATCH(
                                                        A1327&amp;B1327,
                                                        Insumos!I:I,
                                                        0)
                                                )="Comissionamento",
                                                INDEX(
                                                    Insumos!F:F,
                                                    MATCH(
                                                        A1327&amp;B1327,
                                                        Insumos!I:I,
                                                        0)
                                                ),
                                                0
                                            ),
                                            "Não encontrado"),
                                        IFERROR(
                                            INDEX(U:U,
                                                MATCH(
                                                    A1327&amp;B1327,AG:AG,
                                                    0)
                                            ),
                                            "Não encontrado")
                                    )</f>
        <v>0</v>
      </c>
      <c r="U1327" s="72">
        <f t="shared" si="781"/>
        <v>0</v>
      </c>
      <c r="V1327" s="72">
        <f>IF(
                        C1327="INSUMO",
                                        IFERROR(
                                            IF(
                                                INDEX(
                                                    Insumos!C:C,
                                                    MATCH(
                                                        A1327&amp;B1327,
                                                        Insumos!I:I,
                                                        0)
                                                )="Verba",
                                                INDEX(
                                                    Insumos!F:F,
                                                    MATCH(
                                                        A1327&amp;B1327,
                                                        Insumos!I:I,
                                                        0)
                                                ),
                                                0
                                            ),
                                            "Não encontrado"),
                                        IFERROR(
                                            INDEX(W:W,
                                                MATCH(
                                                    A1327&amp;B1327,AG:AG,
                                                    0)
                                            ),
                                            "Não encontrado")
                                    )</f>
        <v>0</v>
      </c>
      <c r="W1327" s="72">
        <f t="shared" si="782"/>
        <v>0</v>
      </c>
      <c r="X1327" s="72">
        <f>IF(
                        C1327="INSUMO",
                                        IFERROR(
                                            IF(
                                                INDEX(
                                                    Insumos!C:C,
                                                    MATCH(
                                                        A1327&amp;B1327,
                                                        Insumos!I:I,
                                                        0)
                                                )="Outro",
                                                INDEX(
                                                    Insumos!F:F,
                                                    MATCH(
                                                        A1327&amp;B1327,
                                                        Insumos!I:I,
                                                        0)
                                                ),
                                                0
                                            ),
                                            "Não encontrado"),
                                        IFERROR(
                                            INDEX(Y:Y,
                                                MATCH(
                                                    A1327&amp;B1327,AG:AG,
                                                    0)
                                            ),
                                            "Não encontrado")
                                    )</f>
        <v>0</v>
      </c>
      <c r="Y1327" s="72">
        <f t="shared" si="783"/>
        <v>0</v>
      </c>
      <c r="Z1327" s="72">
        <f>IF(
                            C1327="INSUMO",
                            IFERROR(
                                INDEX(
                                    Insumos!F:F,
                                    MATCH(
                                        A1327&amp;B1327,
                                        Insumos!I:I,
                                        0)
                                ),
                                "Não encontrado"),
                            IFERROR(
                                INDEX(AA:AA,
                                    MATCH(
                                        A1327&amp;B1327,AG:AG,
                                        0)
                                ),
                                "Não encontrado")
                        )</f>
        <v>2.4500000000000002</v>
      </c>
      <c r="AA1327" s="72">
        <f t="shared" si="784"/>
        <v>6.9374200000000004</v>
      </c>
      <c r="AB1327" s="73"/>
      <c r="AC1327" s="73"/>
      <c r="AD1327" s="70" t="s">
        <v>39</v>
      </c>
      <c r="AE1327" s="74"/>
      <c r="AF1327" s="74"/>
    </row>
    <row r="1328" spans="1:33" x14ac:dyDescent="0.25">
      <c r="A1328" s="138" t="s">
        <v>278</v>
      </c>
      <c r="B1328" s="60" t="s">
        <v>38</v>
      </c>
      <c r="C1328" s="61" t="s">
        <v>45</v>
      </c>
      <c r="D1328" s="62" t="s">
        <v>40</v>
      </c>
      <c r="E1328" s="62" t="s">
        <v>279</v>
      </c>
      <c r="F1328" s="63" t="s">
        <v>132</v>
      </c>
      <c r="G1328" s="63">
        <v>3.3399999999999999E-2</v>
      </c>
      <c r="H1328" s="64">
        <f>IF(
                        C1328="INSUMO",
                                        IFERROR(
                                            IF(
                                                INDEX(
                                                    Insumos!C:C,
                                                    MATCH(
                                                        A1328&amp;B1328,
                                                        Insumos!I:I,
                                                        0)
                                                )="Material",
                                                INDEX(
                                                    Insumos!F:F,
                                                    MATCH(
                                                        A1328&amp;B1328,
                                                        Insumos!I:I,
                                                        0)
                                                ),
                                                0
                                            ),
                                            "Não encontrado"),
                                        IFERROR(
                                            INDEX(I:I,
                                                MATCH(
                                                    A1328&amp;B1328,AG:AG,
                                                    0)
                                            ),
                                            "Não encontrado")
                                    )</f>
        <v>5.37</v>
      </c>
      <c r="I1328" s="64">
        <f t="shared" si="774"/>
        <v>0.17935799999999999</v>
      </c>
      <c r="J1328" s="64">
        <f t="shared" si="775"/>
        <v>0</v>
      </c>
      <c r="K1328" s="64">
        <f t="shared" si="776"/>
        <v>0</v>
      </c>
      <c r="L1328" s="64">
        <f>IF(
                        C1328="INSUMO",
                                        IFERROR(
                                            IF(
                                                INDEX(
                                                    Insumos!C:C,
                                                    MATCH(
                                                        A1328&amp;B1328,
                                                        Insumos!I:I,
                                                        0)
                                                )="Mao_obra",
                                                INDEX(
                                                    Insumos!F:F,
                                                    MATCH(
                                                        A1328&amp;B1328,
                                                        Insumos!I:I,
                                                        0)
                                                ),
                                                0
                                            ),
                                            "Não encontrado"),
                                        IFERROR(
                                            INDEX(M:M,
                                                MATCH(
                                                    A1328&amp;B1328,AG:AG,
                                                    0)
                                            ),
                                            "Não encontrado")
                                    )</f>
        <v>0</v>
      </c>
      <c r="M1328" s="64">
        <f t="shared" si="777"/>
        <v>0</v>
      </c>
      <c r="N1328" s="64">
        <f>IF(
                        C1328="INSUMO",
                                        IFERROR(
                                            IF(
                                                INDEX(
                                                    Insumos!C:C,
                                                    MATCH(
                                                        A1328&amp;B1328,
                                                        Insumos!I:I,
                                                        0)
                                                )="Equipamento",
                                                INDEX(
                                                    Insumos!F:F,
                                                    MATCH(
                                                        A1328&amp;B1328,
                                                        Insumos!I:I,
                                                        0)
                                                ),
                                                0
                                            ),
                                            "Não encontrado"),
                                        IFERROR(
                                            INDEX(O:O,
                                                MATCH(
                                                    A1328&amp;B1328,AG:AG,
                                                    0)
                                            ),
                                            "Não encontrado")
                                    )</f>
        <v>0</v>
      </c>
      <c r="O1328" s="64">
        <f t="shared" si="778"/>
        <v>0</v>
      </c>
      <c r="P1328" s="64">
        <f>IF(
                        C1328="INSUMO",
                                        IFERROR(
                                            IF(
                                                INDEX(
                                                    Insumos!C:C,
                                                    MATCH(
                                                        A1328&amp;B1328,
                                                        Insumos!I:I,
                                                        0)
                                                )="Transporte",
                                                INDEX(
                                                    Insumos!F:F,
                                                    MATCH(
                                                        A1328&amp;B1328,
                                                        Insumos!I:I,
                                                        0)
                                                ),
                                                0
                                            ),
                                            "Não encontrado"),
                                        IFERROR(
                                            INDEX(Q:Q,
                                                MATCH(
                                                    A1328&amp;B1328,AG:AG,
                                                    0)
                                            ),
                                            "Não encontrado")
                                    )</f>
        <v>0</v>
      </c>
      <c r="Q1328" s="64">
        <f t="shared" si="779"/>
        <v>0</v>
      </c>
      <c r="R1328" s="64">
        <f>IF(
                        C1328="INSUMO",
                                        IFERROR(
                                            IF(
                                                INDEX(
                                                    Insumos!C:C,
                                                    MATCH(
                                                        A1328&amp;B1328,
                                                        Insumos!I:I,
                                                        0)
                                                )="Terceirizados",
                                                INDEX(
                                                    Insumos!F:F,
                                                    MATCH(
                                                        A1328&amp;B1328,
                                                        Insumos!I:I,
                                                        0)
                                                ),
                                                0
                                            ),
                                            "Não encontrado"),
                                        IFERROR(
                                            INDEX(S:S,
                                                MATCH(
                                                    A1328&amp;B1328,AG:AG,
                                                    0)
                                            ),
                                            "Não encontrado")
                                    )</f>
        <v>0</v>
      </c>
      <c r="S1328" s="64">
        <f t="shared" si="780"/>
        <v>0</v>
      </c>
      <c r="T1328" s="64">
        <f>IF(
                        C1328="INSUMO",
                                        IFERROR(
                                            IF(
                                                INDEX(
                                                    Insumos!C:C,
                                                    MATCH(
                                                        A1328&amp;B1328,
                                                        Insumos!I:I,
                                                        0)
                                                )="Comissionamento",
                                                INDEX(
                                                    Insumos!F:F,
                                                    MATCH(
                                                        A1328&amp;B1328,
                                                        Insumos!I:I,
                                                        0)
                                                ),
                                                0
                                            ),
                                            "Não encontrado"),
                                        IFERROR(
                                            INDEX(U:U,
                                                MATCH(
                                                    A1328&amp;B1328,AG:AG,
                                                    0)
                                            ),
                                            "Não encontrado")
                                    )</f>
        <v>0</v>
      </c>
      <c r="U1328" s="64">
        <f t="shared" si="781"/>
        <v>0</v>
      </c>
      <c r="V1328" s="64">
        <f>IF(
                        C1328="INSUMO",
                                        IFERROR(
                                            IF(
                                                INDEX(
                                                    Insumos!C:C,
                                                    MATCH(
                                                        A1328&amp;B1328,
                                                        Insumos!I:I,
                                                        0)
                                                )="Verba",
                                                INDEX(
                                                    Insumos!F:F,
                                                    MATCH(
                                                        A1328&amp;B1328,
                                                        Insumos!I:I,
                                                        0)
                                                ),
                                                0
                                            ),
                                            "Não encontrado"),
                                        IFERROR(
                                            INDEX(W:W,
                                                MATCH(
                                                    A1328&amp;B1328,AG:AG,
                                                    0)
                                            ),
                                            "Não encontrado")
                                    )</f>
        <v>0</v>
      </c>
      <c r="W1328" s="64">
        <f t="shared" si="782"/>
        <v>0</v>
      </c>
      <c r="X1328" s="64">
        <f>IF(
                        C1328="INSUMO",
                                        IFERROR(
                                            IF(
                                                INDEX(
                                                    Insumos!C:C,
                                                    MATCH(
                                                        A1328&amp;B1328,
                                                        Insumos!I:I,
                                                        0)
                                                )="Outro",
                                                INDEX(
                                                    Insumos!F:F,
                                                    MATCH(
                                                        A1328&amp;B1328,
                                                        Insumos!I:I,
                                                        0)
                                                ),
                                                0
                                            ),
                                            "Não encontrado"),
                                        IFERROR(
                                            INDEX(Y:Y,
                                                MATCH(
                                                    A1328&amp;B1328,AG:AG,
                                                    0)
                                            ),
                                            "Não encontrado")
                                    )</f>
        <v>0</v>
      </c>
      <c r="Y1328" s="64">
        <f t="shared" si="783"/>
        <v>0</v>
      </c>
      <c r="Z1328" s="64">
        <f>IF(
                            C1328="INSUMO",
                            IFERROR(
                                INDEX(
                                    Insumos!F:F,
                                    MATCH(
                                        A1328&amp;B1328,
                                        Insumos!I:I,
                                        0)
                                ),
                                "Não encontrado"),
                            IFERROR(
                                INDEX(AA:AA,
                                    MATCH(
                                        A1328&amp;B1328,AG:AG,
                                        0)
                                ),
                                "Não encontrado")
                        )</f>
        <v>5.37</v>
      </c>
      <c r="AA1328" s="64">
        <f t="shared" si="784"/>
        <v>0.17935799999999999</v>
      </c>
      <c r="AB1328" s="65"/>
      <c r="AC1328" s="65"/>
      <c r="AD1328" s="62" t="s">
        <v>39</v>
      </c>
      <c r="AE1328" s="66"/>
      <c r="AF1328" s="66"/>
    </row>
    <row r="1329" spans="1:33" x14ac:dyDescent="0.25">
      <c r="A1329" s="137" t="s">
        <v>280</v>
      </c>
      <c r="B1329" s="68" t="s">
        <v>38</v>
      </c>
      <c r="C1329" s="69" t="s">
        <v>45</v>
      </c>
      <c r="D1329" s="70" t="s">
        <v>40</v>
      </c>
      <c r="E1329" s="70" t="s">
        <v>281</v>
      </c>
      <c r="F1329" s="71" t="s">
        <v>83</v>
      </c>
      <c r="G1329" s="71">
        <v>0.75829999999999997</v>
      </c>
      <c r="H1329" s="72">
        <f>IF(
                        C1329="INSUMO",
                                        IFERROR(
                                            IF(
                                                INDEX(
                                                    Insumos!C:C,
                                                    MATCH(
                                                        A1329&amp;B1329,
                                                        Insumos!I:I,
                                                        0)
                                                )="Material",
                                                INDEX(
                                                    Insumos!F:F,
                                                    MATCH(
                                                        A1329&amp;B1329,
                                                        Insumos!I:I,
                                                        0)
                                                ),
                                                0
                                            ),
                                            "Não encontrado"),
                                        IFERROR(
                                            INDEX(I:I,
                                                MATCH(
                                                    A1329&amp;B1329,AG:AG,
                                                    0)
                                            ),
                                            "Não encontrado")
                                    )</f>
        <v>53.98</v>
      </c>
      <c r="I1329" s="72">
        <f t="shared" si="774"/>
        <v>40.933033999999999</v>
      </c>
      <c r="J1329" s="72">
        <f t="shared" si="775"/>
        <v>0</v>
      </c>
      <c r="K1329" s="72">
        <f t="shared" si="776"/>
        <v>0</v>
      </c>
      <c r="L1329" s="72">
        <f>IF(
                        C1329="INSUMO",
                                        IFERROR(
                                            IF(
                                                INDEX(
                                                    Insumos!C:C,
                                                    MATCH(
                                                        A1329&amp;B1329,
                                                        Insumos!I:I,
                                                        0)
                                                )="Mao_obra",
                                                INDEX(
                                                    Insumos!F:F,
                                                    MATCH(
                                                        A1329&amp;B1329,
                                                        Insumos!I:I,
                                                        0)
                                                ),
                                                0
                                            ),
                                            "Não encontrado"),
                                        IFERROR(
                                            INDEX(M:M,
                                                MATCH(
                                                    A1329&amp;B1329,AG:AG,
                                                    0)
                                            ),
                                            "Não encontrado")
                                    )</f>
        <v>0</v>
      </c>
      <c r="M1329" s="72">
        <f t="shared" si="777"/>
        <v>0</v>
      </c>
      <c r="N1329" s="72">
        <f>IF(
                        C1329="INSUMO",
                                        IFERROR(
                                            IF(
                                                INDEX(
                                                    Insumos!C:C,
                                                    MATCH(
                                                        A1329&amp;B1329,
                                                        Insumos!I:I,
                                                        0)
                                                )="Equipamento",
                                                INDEX(
                                                    Insumos!F:F,
                                                    MATCH(
                                                        A1329&amp;B1329,
                                                        Insumos!I:I,
                                                        0)
                                                ),
                                                0
                                            ),
                                            "Não encontrado"),
                                        IFERROR(
                                            INDEX(O:O,
                                                MATCH(
                                                    A1329&amp;B1329,AG:AG,
                                                    0)
                                            ),
                                            "Não encontrado")
                                    )</f>
        <v>0</v>
      </c>
      <c r="O1329" s="72">
        <f t="shared" si="778"/>
        <v>0</v>
      </c>
      <c r="P1329" s="72">
        <f>IF(
                        C1329="INSUMO",
                                        IFERROR(
                                            IF(
                                                INDEX(
                                                    Insumos!C:C,
                                                    MATCH(
                                                        A1329&amp;B1329,
                                                        Insumos!I:I,
                                                        0)
                                                )="Transporte",
                                                INDEX(
                                                    Insumos!F:F,
                                                    MATCH(
                                                        A1329&amp;B1329,
                                                        Insumos!I:I,
                                                        0)
                                                ),
                                                0
                                            ),
                                            "Não encontrado"),
                                        IFERROR(
                                            INDEX(Q:Q,
                                                MATCH(
                                                    A1329&amp;B1329,AG:AG,
                                                    0)
                                            ),
                                            "Não encontrado")
                                    )</f>
        <v>0</v>
      </c>
      <c r="Q1329" s="72">
        <f t="shared" si="779"/>
        <v>0</v>
      </c>
      <c r="R1329" s="72">
        <f>IF(
                        C1329="INSUMO",
                                        IFERROR(
                                            IF(
                                                INDEX(
                                                    Insumos!C:C,
                                                    MATCH(
                                                        A1329&amp;B1329,
                                                        Insumos!I:I,
                                                        0)
                                                )="Terceirizados",
                                                INDEX(
                                                    Insumos!F:F,
                                                    MATCH(
                                                        A1329&amp;B1329,
                                                        Insumos!I:I,
                                                        0)
                                                ),
                                                0
                                            ),
                                            "Não encontrado"),
                                        IFERROR(
                                            INDEX(S:S,
                                                MATCH(
                                                    A1329&amp;B1329,AG:AG,
                                                    0)
                                            ),
                                            "Não encontrado")
                                    )</f>
        <v>0</v>
      </c>
      <c r="S1329" s="72">
        <f t="shared" si="780"/>
        <v>0</v>
      </c>
      <c r="T1329" s="72">
        <f>IF(
                        C1329="INSUMO",
                                        IFERROR(
                                            IF(
                                                INDEX(
                                                    Insumos!C:C,
                                                    MATCH(
                                                        A1329&amp;B1329,
                                                        Insumos!I:I,
                                                        0)
                                                )="Comissionamento",
                                                INDEX(
                                                    Insumos!F:F,
                                                    MATCH(
                                                        A1329&amp;B1329,
                                                        Insumos!I:I,
                                                        0)
                                                ),
                                                0
                                            ),
                                            "Não encontrado"),
                                        IFERROR(
                                            INDEX(U:U,
                                                MATCH(
                                                    A1329&amp;B1329,AG:AG,
                                                    0)
                                            ),
                                            "Não encontrado")
                                    )</f>
        <v>0</v>
      </c>
      <c r="U1329" s="72">
        <f t="shared" si="781"/>
        <v>0</v>
      </c>
      <c r="V1329" s="72">
        <f>IF(
                        C1329="INSUMO",
                                        IFERROR(
                                            IF(
                                                INDEX(
                                                    Insumos!C:C,
                                                    MATCH(
                                                        A1329&amp;B1329,
                                                        Insumos!I:I,
                                                        0)
                                                )="Verba",
                                                INDEX(
                                                    Insumos!F:F,
                                                    MATCH(
                                                        A1329&amp;B1329,
                                                        Insumos!I:I,
                                                        0)
                                                ),
                                                0
                                            ),
                                            "Não encontrado"),
                                        IFERROR(
                                            INDEX(W:W,
                                                MATCH(
                                                    A1329&amp;B1329,AG:AG,
                                                    0)
                                            ),
                                            "Não encontrado")
                                    )</f>
        <v>0</v>
      </c>
      <c r="W1329" s="72">
        <f t="shared" si="782"/>
        <v>0</v>
      </c>
      <c r="X1329" s="72">
        <f>IF(
                        C1329="INSUMO",
                                        IFERROR(
                                            IF(
                                                INDEX(
                                                    Insumos!C:C,
                                                    MATCH(
                                                        A1329&amp;B1329,
                                                        Insumos!I:I,
                                                        0)
                                                )="Outro",
                                                INDEX(
                                                    Insumos!F:F,
                                                    MATCH(
                                                        A1329&amp;B1329,
                                                        Insumos!I:I,
                                                        0)
                                                ),
                                                0
                                            ),
                                            "Não encontrado"),
                                        IFERROR(
                                            INDEX(Y:Y,
                                                MATCH(
                                                    A1329&amp;B1329,AG:AG,
                                                    0)
                                            ),
                                            "Não encontrado")
                                    )</f>
        <v>0</v>
      </c>
      <c r="Y1329" s="72">
        <f t="shared" si="783"/>
        <v>0</v>
      </c>
      <c r="Z1329" s="72">
        <f>IF(
                            C1329="INSUMO",
                            IFERROR(
                                INDEX(
                                    Insumos!F:F,
                                    MATCH(
                                        A1329&amp;B1329,
                                        Insumos!I:I,
                                        0)
                                ),
                                "Não encontrado"),
                            IFERROR(
                                INDEX(AA:AA,
                                    MATCH(
                                        A1329&amp;B1329,AG:AG,
                                        0)
                                ),
                                "Não encontrado")
                        )</f>
        <v>53.98</v>
      </c>
      <c r="AA1329" s="72">
        <f t="shared" si="784"/>
        <v>40.933033999999999</v>
      </c>
      <c r="AB1329" s="73"/>
      <c r="AC1329" s="73"/>
      <c r="AD1329" s="70" t="s">
        <v>39</v>
      </c>
      <c r="AE1329" s="74"/>
      <c r="AF1329" s="74"/>
    </row>
    <row r="1330" spans="1:33" x14ac:dyDescent="0.25">
      <c r="A1330" s="136" t="s">
        <v>516</v>
      </c>
      <c r="B1330" s="51" t="s">
        <v>38</v>
      </c>
      <c r="C1330" s="52" t="s">
        <v>39</v>
      </c>
      <c r="D1330" s="53" t="s">
        <v>40</v>
      </c>
      <c r="E1330" s="53" t="s">
        <v>517</v>
      </c>
      <c r="F1330" s="54" t="s">
        <v>108</v>
      </c>
      <c r="G1330" s="55"/>
      <c r="H1330" s="56"/>
      <c r="I1330" s="56">
        <f>SUM(I1331:I1335)</f>
        <v>461.2296</v>
      </c>
      <c r="J1330" s="56"/>
      <c r="K1330" s="56">
        <f>SUM(K1331:K1335)</f>
        <v>177.46911938495998</v>
      </c>
      <c r="L1330" s="56"/>
      <c r="M1330" s="56">
        <f>SUM(M1331:M1335)</f>
        <v>156.59134964799998</v>
      </c>
      <c r="N1330" s="56"/>
      <c r="O1330" s="56">
        <f>SUM(O1331:O1335)</f>
        <v>2.3302697369600001</v>
      </c>
      <c r="P1330" s="56"/>
      <c r="Q1330" s="56">
        <f>SUM(Q1331:Q1335)</f>
        <v>0</v>
      </c>
      <c r="R1330" s="56"/>
      <c r="S1330" s="56">
        <f>SUM(S1331:S1335)</f>
        <v>0</v>
      </c>
      <c r="T1330" s="56"/>
      <c r="U1330" s="56">
        <f>SUM(U1331:U1335)</f>
        <v>0</v>
      </c>
      <c r="V1330" s="56"/>
      <c r="W1330" s="56">
        <f>SUM(W1331:W1335)</f>
        <v>0</v>
      </c>
      <c r="X1330" s="56"/>
      <c r="Y1330" s="56">
        <f>SUM(Y1331:Y1335)</f>
        <v>18.547499999999996</v>
      </c>
      <c r="Z1330" s="56"/>
      <c r="AA1330" s="56">
        <f>SUM(AA1331:AA1335)</f>
        <v>638.69871938495999</v>
      </c>
      <c r="AB1330" s="57" t="s">
        <v>39</v>
      </c>
      <c r="AC1330" s="57"/>
      <c r="AD1330" s="53" t="s">
        <v>39</v>
      </c>
      <c r="AE1330" s="58" t="s">
        <v>39</v>
      </c>
      <c r="AF1330" s="58" t="s">
        <v>1066</v>
      </c>
      <c r="AG1330" t="str">
        <f>A1330&amp;B1330&amp;C1330</f>
        <v>87316SINAPI</v>
      </c>
    </row>
    <row r="1331" spans="1:33" x14ac:dyDescent="0.25">
      <c r="A1331" s="137" t="s">
        <v>1077</v>
      </c>
      <c r="B1331" s="68" t="s">
        <v>38</v>
      </c>
      <c r="C1331" s="69" t="s">
        <v>86</v>
      </c>
      <c r="D1331" s="70" t="s">
        <v>40</v>
      </c>
      <c r="E1331" s="70" t="s">
        <v>1078</v>
      </c>
      <c r="F1331" s="71" t="s">
        <v>111</v>
      </c>
      <c r="G1331" s="71">
        <v>3.56</v>
      </c>
      <c r="H1331" s="72">
        <f>IF(
                        C1331="INSUMO",
                                        IFERROR(
                                            IF(
                                                INDEX(
                                                    Insumos!C:C,
                                                    MATCH(
                                                        A1331&amp;B1331,
                                                        Insumos!I:I,
                                                        0)
                                                )="Material",
                                                INDEX(
                                                    Insumos!F:F,
                                                    MATCH(
                                                        A1331&amp;B1331,
                                                        Insumos!I:I,
                                                        0)
                                                ),
                                                0
                                            ),
                                            "Não encontrado"),
                                        IFERROR(
                                            INDEX(I:I,
                                                MATCH(
                                                    A1331&amp;B1331,AG:AG,
                                                    0)
                                            ),
                                            "Não encontrado")
                                    )</f>
        <v>0</v>
      </c>
      <c r="I1331" s="72">
        <f>H1331*G1331/1</f>
        <v>0</v>
      </c>
      <c r="J1331" s="72">
        <f t="shared" ref="J1331:K1335" si="785">T1331 + N1331 + L1331 + X1331 + R1331 + P1331 + V1331</f>
        <v>0.41616486399999997</v>
      </c>
      <c r="K1331" s="72">
        <f t="shared" si="785"/>
        <v>1.4815469158399999</v>
      </c>
      <c r="L1331" s="72">
        <f>IF(
                        C1331="INSUMO",
                                        IFERROR(
                                            IF(
                                                INDEX(
                                                    Insumos!C:C,
                                                    MATCH(
                                                        A1331&amp;B1331,
                                                        Insumos!I:I,
                                                        0)
                                                )="Mao_obra",
                                                INDEX(
                                                    Insumos!F:F,
                                                    MATCH(
                                                        A1331&amp;B1331,
                                                        Insumos!I:I,
                                                        0)
                                                ),
                                                0
                                            ),
                                            "Não encontrado"),
                                        IFERROR(
                                            INDEX(M:M,
                                                MATCH(
                                                    A1331&amp;B1331,AG:AG,
                                                    0)
                                            ),
                                            "Não encontrado")
                                    )</f>
        <v>0</v>
      </c>
      <c r="M1331" s="72">
        <f>L1331*G1331/1</f>
        <v>0</v>
      </c>
      <c r="N1331" s="72">
        <f>IF(
                        C1331="INSUMO",
                                        IFERROR(
                                            IF(
                                                INDEX(
                                                    Insumos!C:C,
                                                    MATCH(
                                                        A1331&amp;B1331,
                                                        Insumos!I:I,
                                                        0)
                                                )="Equipamento",
                                                INDEX(
                                                    Insumos!F:F,
                                                    MATCH(
                                                        A1331&amp;B1331,
                                                        Insumos!I:I,
                                                        0)
                                                ),
                                                0
                                            ),
                                            "Não encontrado"),
                                        IFERROR(
                                            INDEX(O:O,
                                                MATCH(
                                                    A1331&amp;B1331,AG:AG,
                                                    0)
                                            ),
                                            "Não encontrado")
                                    )</f>
        <v>0.41616486399999997</v>
      </c>
      <c r="O1331" s="72">
        <f>N1331*G1331/1</f>
        <v>1.4815469158399999</v>
      </c>
      <c r="P1331" s="72">
        <f>IF(
                        C1331="INSUMO",
                                        IFERROR(
                                            IF(
                                                INDEX(
                                                    Insumos!C:C,
                                                    MATCH(
                                                        A1331&amp;B1331,
                                                        Insumos!I:I,
                                                        0)
                                                )="Transporte",
                                                INDEX(
                                                    Insumos!F:F,
                                                    MATCH(
                                                        A1331&amp;B1331,
                                                        Insumos!I:I,
                                                        0)
                                                ),
                                                0
                                            ),
                                            "Não encontrado"),
                                        IFERROR(
                                            INDEX(Q:Q,
                                                MATCH(
                                                    A1331&amp;B1331,AG:AG,
                                                    0)
                                            ),
                                            "Não encontrado")
                                    )</f>
        <v>0</v>
      </c>
      <c r="Q1331" s="72">
        <f>P1331*G1331/1</f>
        <v>0</v>
      </c>
      <c r="R1331" s="72">
        <f>IF(
                        C1331="INSUMO",
                                        IFERROR(
                                            IF(
                                                INDEX(
                                                    Insumos!C:C,
                                                    MATCH(
                                                        A1331&amp;B1331,
                                                        Insumos!I:I,
                                                        0)
                                                )="Terceirizados",
                                                INDEX(
                                                    Insumos!F:F,
                                                    MATCH(
                                                        A1331&amp;B1331,
                                                        Insumos!I:I,
                                                        0)
                                                ),
                                                0
                                            ),
                                            "Não encontrado"),
                                        IFERROR(
                                            INDEX(S:S,
                                                MATCH(
                                                    A1331&amp;B1331,AG:AG,
                                                    0)
                                            ),
                                            "Não encontrado")
                                    )</f>
        <v>0</v>
      </c>
      <c r="S1331" s="72">
        <f>R1331*G1331/1</f>
        <v>0</v>
      </c>
      <c r="T1331" s="72">
        <f>IF(
                        C1331="INSUMO",
                                        IFERROR(
                                            IF(
                                                INDEX(
                                                    Insumos!C:C,
                                                    MATCH(
                                                        A1331&amp;B1331,
                                                        Insumos!I:I,
                                                        0)
                                                )="Comissionamento",
                                                INDEX(
                                                    Insumos!F:F,
                                                    MATCH(
                                                        A1331&amp;B1331,
                                                        Insumos!I:I,
                                                        0)
                                                ),
                                                0
                                            ),
                                            "Não encontrado"),
                                        IFERROR(
                                            INDEX(U:U,
                                                MATCH(
                                                    A1331&amp;B1331,AG:AG,
                                                    0)
                                            ),
                                            "Não encontrado")
                                    )</f>
        <v>0</v>
      </c>
      <c r="U1331" s="72">
        <f>T1331*G1331/1</f>
        <v>0</v>
      </c>
      <c r="V1331" s="72">
        <f>IF(
                        C1331="INSUMO",
                                        IFERROR(
                                            IF(
                                                INDEX(
                                                    Insumos!C:C,
                                                    MATCH(
                                                        A1331&amp;B1331,
                                                        Insumos!I:I,
                                                        0)
                                                )="Verba",
                                                INDEX(
                                                    Insumos!F:F,
                                                    MATCH(
                                                        A1331&amp;B1331,
                                                        Insumos!I:I,
                                                        0)
                                                ),
                                                0
                                            ),
                                            "Não encontrado"),
                                        IFERROR(
                                            INDEX(W:W,
                                                MATCH(
                                                    A1331&amp;B1331,AG:AG,
                                                    0)
                                            ),
                                            "Não encontrado")
                                    )</f>
        <v>0</v>
      </c>
      <c r="W1331" s="72">
        <f>V1331*G1331/1</f>
        <v>0</v>
      </c>
      <c r="X1331" s="72">
        <f>IF(
                        C1331="INSUMO",
                                        IFERROR(
                                            IF(
                                                INDEX(
                                                    Insumos!C:C,
                                                    MATCH(
                                                        A1331&amp;B1331,
                                                        Insumos!I:I,
                                                        0)
                                                )="Outro",
                                                INDEX(
                                                    Insumos!F:F,
                                                    MATCH(
                                                        A1331&amp;B1331,
                                                        Insumos!I:I,
                                                        0)
                                                ),
                                                0
                                            ),
                                            "Não encontrado"),
                                        IFERROR(
                                            INDEX(Y:Y,
                                                MATCH(
                                                    A1331&amp;B1331,AG:AG,
                                                    0)
                                            ),
                                            "Não encontrado")
                                    )</f>
        <v>0</v>
      </c>
      <c r="Y1331" s="72">
        <f>X1331*G1331/1</f>
        <v>0</v>
      </c>
      <c r="Z1331" s="72">
        <f>IF(
                            C1331="INSUMO",
                            IFERROR(
                                INDEX(
                                    Insumos!F:F,
                                    MATCH(
                                        A1331&amp;B1331,
                                        Insumos!I:I,
                                        0)
                                ),
                                "Não encontrado"),
                            IFERROR(
                                INDEX(AA:AA,
                                    MATCH(
                                        A1331&amp;B1331,AG:AG,
                                        0)
                                ),
                                "Não encontrado")
                        )</f>
        <v>0.41616486399999997</v>
      </c>
      <c r="AA1331" s="72">
        <f>G1331*Z1331</f>
        <v>1.4815469158399999</v>
      </c>
      <c r="AB1331" s="73"/>
      <c r="AC1331" s="73"/>
      <c r="AD1331" s="70" t="s">
        <v>39</v>
      </c>
      <c r="AE1331" s="74"/>
      <c r="AF1331" s="74"/>
    </row>
    <row r="1332" spans="1:33" x14ac:dyDescent="0.25">
      <c r="A1332" s="138" t="s">
        <v>236</v>
      </c>
      <c r="B1332" s="60" t="s">
        <v>38</v>
      </c>
      <c r="C1332" s="61" t="s">
        <v>86</v>
      </c>
      <c r="D1332" s="62" t="s">
        <v>40</v>
      </c>
      <c r="E1332" s="62" t="s">
        <v>237</v>
      </c>
      <c r="F1332" s="63" t="s">
        <v>114</v>
      </c>
      <c r="G1332" s="63">
        <v>1.08</v>
      </c>
      <c r="H1332" s="64">
        <f>IF(
                        C1332="INSUMO",
                                        IFERROR(
                                            IF(
                                                INDEX(
                                                    Insumos!C:C,
                                                    MATCH(
                                                        A1332&amp;B1332,
                                                        Insumos!I:I,
                                                        0)
                                                )="Material",
                                                INDEX(
                                                    Insumos!F:F,
                                                    MATCH(
                                                        A1332&amp;B1332,
                                                        Insumos!I:I,
                                                        0)
                                                ),
                                                0
                                            ),
                                            "Não encontrado"),
                                        IFERROR(
                                            INDEX(I:I,
                                                MATCH(
                                                    A1332&amp;B1332,AG:AG,
                                                    0)
                                            ),
                                            "Não encontrado")
                                    )</f>
        <v>0</v>
      </c>
      <c r="I1332" s="64">
        <f>H1332*G1332/1</f>
        <v>0</v>
      </c>
      <c r="J1332" s="64">
        <f t="shared" si="785"/>
        <v>1.8483544639999998</v>
      </c>
      <c r="K1332" s="64">
        <f t="shared" si="785"/>
        <v>1.9962228211199999</v>
      </c>
      <c r="L1332" s="64">
        <f>IF(
                        C1332="INSUMO",
                                        IFERROR(
                                            IF(
                                                INDEX(
                                                    Insumos!C:C,
                                                    MATCH(
                                                        A1332&amp;B1332,
                                                        Insumos!I:I,
                                                        0)
                                                )="Mao_obra",
                                                INDEX(
                                                    Insumos!F:F,
                                                    MATCH(
                                                        A1332&amp;B1332,
                                                        Insumos!I:I,
                                                        0)
                                                ),
                                                0
                                            ),
                                            "Não encontrado"),
                                        IFERROR(
                                            INDEX(M:M,
                                                MATCH(
                                                    A1332&amp;B1332,AG:AG,
                                                    0)
                                            ),
                                            "Não encontrado")
                                    )</f>
        <v>0</v>
      </c>
      <c r="M1332" s="64">
        <f>L1332*G1332/1</f>
        <v>0</v>
      </c>
      <c r="N1332" s="64">
        <f>IF(
                        C1332="INSUMO",
                                        IFERROR(
                                            IF(
                                                INDEX(
                                                    Insumos!C:C,
                                                    MATCH(
                                                        A1332&amp;B1332,
                                                        Insumos!I:I,
                                                        0)
                                                )="Equipamento",
                                                INDEX(
                                                    Insumos!F:F,
                                                    MATCH(
                                                        A1332&amp;B1332,
                                                        Insumos!I:I,
                                                        0)
                                                ),
                                                0
                                            ),
                                            "Não encontrado"),
                                        IFERROR(
                                            INDEX(O:O,
                                                MATCH(
                                                    A1332&amp;B1332,AG:AG,
                                                    0)
                                            ),
                                            "Não encontrado")
                                    )</f>
        <v>0.78585446399999992</v>
      </c>
      <c r="O1332" s="64">
        <f>N1332*G1332/1</f>
        <v>0.84872282111999997</v>
      </c>
      <c r="P1332" s="64">
        <f>IF(
                        C1332="INSUMO",
                                        IFERROR(
                                            IF(
                                                INDEX(
                                                    Insumos!C:C,
                                                    MATCH(
                                                        A1332&amp;B1332,
                                                        Insumos!I:I,
                                                        0)
                                                )="Transporte",
                                                INDEX(
                                                    Insumos!F:F,
                                                    MATCH(
                                                        A1332&amp;B1332,
                                                        Insumos!I:I,
                                                        0)
                                                ),
                                                0
                                            ),
                                            "Não encontrado"),
                                        IFERROR(
                                            INDEX(Q:Q,
                                                MATCH(
                                                    A1332&amp;B1332,AG:AG,
                                                    0)
                                            ),
                                            "Não encontrado")
                                    )</f>
        <v>0</v>
      </c>
      <c r="Q1332" s="64">
        <f>P1332*G1332/1</f>
        <v>0</v>
      </c>
      <c r="R1332" s="64">
        <f>IF(
                        C1332="INSUMO",
                                        IFERROR(
                                            IF(
                                                INDEX(
                                                    Insumos!C:C,
                                                    MATCH(
                                                        A1332&amp;B1332,
                                                        Insumos!I:I,
                                                        0)
                                                )="Terceirizados",
                                                INDEX(
                                                    Insumos!F:F,
                                                    MATCH(
                                                        A1332&amp;B1332,
                                                        Insumos!I:I,
                                                        0)
                                                ),
                                                0
                                            ),
                                            "Não encontrado"),
                                        IFERROR(
                                            INDEX(S:S,
                                                MATCH(
                                                    A1332&amp;B1332,AG:AG,
                                                    0)
                                            ),
                                            "Não encontrado")
                                    )</f>
        <v>0</v>
      </c>
      <c r="S1332" s="64">
        <f>R1332*G1332/1</f>
        <v>0</v>
      </c>
      <c r="T1332" s="64">
        <f>IF(
                        C1332="INSUMO",
                                        IFERROR(
                                            IF(
                                                INDEX(
                                                    Insumos!C:C,
                                                    MATCH(
                                                        A1332&amp;B1332,
                                                        Insumos!I:I,
                                                        0)
                                                )="Comissionamento",
                                                INDEX(
                                                    Insumos!F:F,
                                                    MATCH(
                                                        A1332&amp;B1332,
                                                        Insumos!I:I,
                                                        0)
                                                ),
                                                0
                                            ),
                                            "Não encontrado"),
                                        IFERROR(
                                            INDEX(U:U,
                                                MATCH(
                                                    A1332&amp;B1332,AG:AG,
                                                    0)
                                            ),
                                            "Não encontrado")
                                    )</f>
        <v>0</v>
      </c>
      <c r="U1332" s="64">
        <f>T1332*G1332/1</f>
        <v>0</v>
      </c>
      <c r="V1332" s="64">
        <f>IF(
                        C1332="INSUMO",
                                        IFERROR(
                                            IF(
                                                INDEX(
                                                    Insumos!C:C,
                                                    MATCH(
                                                        A1332&amp;B1332,
                                                        Insumos!I:I,
                                                        0)
                                                )="Verba",
                                                INDEX(
                                                    Insumos!F:F,
                                                    MATCH(
                                                        A1332&amp;B1332,
                                                        Insumos!I:I,
                                                        0)
                                                ),
                                                0
                                            ),
                                            "Não encontrado"),
                                        IFERROR(
                                            INDEX(W:W,
                                                MATCH(
                                                    A1332&amp;B1332,AG:AG,
                                                    0)
                                            ),
                                            "Não encontrado")
                                    )</f>
        <v>0</v>
      </c>
      <c r="W1332" s="64">
        <f>V1332*G1332/1</f>
        <v>0</v>
      </c>
      <c r="X1332" s="64">
        <f>IF(
                        C1332="INSUMO",
                                        IFERROR(
                                            IF(
                                                INDEX(
                                                    Insumos!C:C,
                                                    MATCH(
                                                        A1332&amp;B1332,
                                                        Insumos!I:I,
                                                        0)
                                                )="Outro",
                                                INDEX(
                                                    Insumos!F:F,
                                                    MATCH(
                                                        A1332&amp;B1332,
                                                        Insumos!I:I,
                                                        0)
                                                ),
                                                0
                                            ),
                                            "Não encontrado"),
                                        IFERROR(
                                            INDEX(Y:Y,
                                                MATCH(
                                                    A1332&amp;B1332,AG:AG,
                                                    0)
                                            ),
                                            "Não encontrado")
                                    )</f>
        <v>1.0625</v>
      </c>
      <c r="Y1332" s="64">
        <f>X1332*G1332/1</f>
        <v>1.1475</v>
      </c>
      <c r="Z1332" s="64">
        <f>IF(
                            C1332="INSUMO",
                            IFERROR(
                                INDEX(
                                    Insumos!F:F,
                                    MATCH(
                                        A1332&amp;B1332,
                                        Insumos!I:I,
                                        0)
                                ),
                                "Não encontrado"),
                            IFERROR(
                                INDEX(AA:AA,
                                    MATCH(
                                        A1332&amp;B1332,AG:AG,
                                        0)
                                ),
                                "Não encontrado")
                        )</f>
        <v>1.848354464</v>
      </c>
      <c r="AA1332" s="64">
        <f>G1332*Z1332</f>
        <v>1.9962228211200002</v>
      </c>
      <c r="AB1332" s="65"/>
      <c r="AC1332" s="65"/>
      <c r="AD1332" s="62" t="s">
        <v>39</v>
      </c>
      <c r="AE1332" s="66"/>
      <c r="AF1332" s="66"/>
    </row>
    <row r="1333" spans="1:33" x14ac:dyDescent="0.25">
      <c r="A1333" s="137" t="s">
        <v>902</v>
      </c>
      <c r="B1333" s="68" t="s">
        <v>38</v>
      </c>
      <c r="C1333" s="69" t="s">
        <v>86</v>
      </c>
      <c r="D1333" s="70" t="s">
        <v>40</v>
      </c>
      <c r="E1333" s="70" t="s">
        <v>903</v>
      </c>
      <c r="F1333" s="71" t="s">
        <v>90</v>
      </c>
      <c r="G1333" s="71">
        <v>4.6399999999999997</v>
      </c>
      <c r="H1333" s="72">
        <f>IF(
                        C1333="INSUMO",
                                        IFERROR(
                                            IF(
                                                INDEX(
                                                    Insumos!C:C,
                                                    MATCH(
                                                        A1333&amp;B1333,
                                                        Insumos!I:I,
                                                        0)
                                                )="Material",
                                                INDEX(
                                                    Insumos!F:F,
                                                    MATCH(
                                                        A1333&amp;B1333,
                                                        Insumos!I:I,
                                                        0)
                                                ),
                                                0
                                            ),
                                            "Não encontrado"),
                                        IFERROR(
                                            INDEX(I:I,
                                                MATCH(
                                                    A1333&amp;B1333,AG:AG,
                                                    0)
                                            ),
                                            "Não encontrado")
                                    )</f>
        <v>0</v>
      </c>
      <c r="I1333" s="72">
        <f>H1333*G1333/1</f>
        <v>0</v>
      </c>
      <c r="J1333" s="72">
        <f t="shared" si="785"/>
        <v>37.498135699999999</v>
      </c>
      <c r="K1333" s="72">
        <f t="shared" si="785"/>
        <v>173.99134964799998</v>
      </c>
      <c r="L1333" s="72">
        <f>IF(
                        C1333="INSUMO",
                                        IFERROR(
                                            IF(
                                                INDEX(
                                                    Insumos!C:C,
                                                    MATCH(
                                                        A1333&amp;B1333,
                                                        Insumos!I:I,
                                                        0)
                                                )="Mao_obra",
                                                INDEX(
                                                    Insumos!F:F,
                                                    MATCH(
                                                        A1333&amp;B1333,
                                                        Insumos!I:I,
                                                        0)
                                                ),
                                                0
                                            ),
                                            "Não encontrado"),
                                        IFERROR(
                                            INDEX(M:M,
                                                MATCH(
                                                    A1333&amp;B1333,AG:AG,
                                                    0)
                                            ),
                                            "Não encontrado")
                                    )</f>
        <v>33.748135699999999</v>
      </c>
      <c r="M1333" s="72">
        <f>L1333*G1333/1</f>
        <v>156.59134964799998</v>
      </c>
      <c r="N1333" s="72">
        <f>IF(
                        C1333="INSUMO",
                                        IFERROR(
                                            IF(
                                                INDEX(
                                                    Insumos!C:C,
                                                    MATCH(
                                                        A1333&amp;B1333,
                                                        Insumos!I:I,
                                                        0)
                                                )="Equipamento",
                                                INDEX(
                                                    Insumos!F:F,
                                                    MATCH(
                                                        A1333&amp;B1333,
                                                        Insumos!I:I,
                                                        0)
                                                ),
                                                0
                                            ),
                                            "Não encontrado"),
                                        IFERROR(
                                            INDEX(O:O,
                                                MATCH(
                                                    A1333&amp;B1333,AG:AG,
                                                    0)
                                            ),
                                            "Não encontrado")
                                    )</f>
        <v>0</v>
      </c>
      <c r="O1333" s="72">
        <f>N1333*G1333/1</f>
        <v>0</v>
      </c>
      <c r="P1333" s="72">
        <f>IF(
                        C1333="INSUMO",
                                        IFERROR(
                                            IF(
                                                INDEX(
                                                    Insumos!C:C,
                                                    MATCH(
                                                        A1333&amp;B1333,
                                                        Insumos!I:I,
                                                        0)
                                                )="Transporte",
                                                INDEX(
                                                    Insumos!F:F,
                                                    MATCH(
                                                        A1333&amp;B1333,
                                                        Insumos!I:I,
                                                        0)
                                                ),
                                                0
                                            ),
                                            "Não encontrado"),
                                        IFERROR(
                                            INDEX(Q:Q,
                                                MATCH(
                                                    A1333&amp;B1333,AG:AG,
                                                    0)
                                            ),
                                            "Não encontrado")
                                    )</f>
        <v>0</v>
      </c>
      <c r="Q1333" s="72">
        <f>P1333*G1333/1</f>
        <v>0</v>
      </c>
      <c r="R1333" s="72">
        <f>IF(
                        C1333="INSUMO",
                                        IFERROR(
                                            IF(
                                                INDEX(
                                                    Insumos!C:C,
                                                    MATCH(
                                                        A1333&amp;B1333,
                                                        Insumos!I:I,
                                                        0)
                                                )="Terceirizados",
                                                INDEX(
                                                    Insumos!F:F,
                                                    MATCH(
                                                        A1333&amp;B1333,
                                                        Insumos!I:I,
                                                        0)
                                                ),
                                                0
                                            ),
                                            "Não encontrado"),
                                        IFERROR(
                                            INDEX(S:S,
                                                MATCH(
                                                    A1333&amp;B1333,AG:AG,
                                                    0)
                                            ),
                                            "Não encontrado")
                                    )</f>
        <v>0</v>
      </c>
      <c r="S1333" s="72">
        <f>R1333*G1333/1</f>
        <v>0</v>
      </c>
      <c r="T1333" s="72">
        <f>IF(
                        C1333="INSUMO",
                                        IFERROR(
                                            IF(
                                                INDEX(
                                                    Insumos!C:C,
                                                    MATCH(
                                                        A1333&amp;B1333,
                                                        Insumos!I:I,
                                                        0)
                                                )="Comissionamento",
                                                INDEX(
                                                    Insumos!F:F,
                                                    MATCH(
                                                        A1333&amp;B1333,
                                                        Insumos!I:I,
                                                        0)
                                                ),
                                                0
                                            ),
                                            "Não encontrado"),
                                        IFERROR(
                                            INDEX(U:U,
                                                MATCH(
                                                    A1333&amp;B1333,AG:AG,
                                                    0)
                                            ),
                                            "Não encontrado")
                                    )</f>
        <v>0</v>
      </c>
      <c r="U1333" s="72">
        <f>T1333*G1333/1</f>
        <v>0</v>
      </c>
      <c r="V1333" s="72">
        <f>IF(
                        C1333="INSUMO",
                                        IFERROR(
                                            IF(
                                                INDEX(
                                                    Insumos!C:C,
                                                    MATCH(
                                                        A1333&amp;B1333,
                                                        Insumos!I:I,
                                                        0)
                                                )="Verba",
                                                INDEX(
                                                    Insumos!F:F,
                                                    MATCH(
                                                        A1333&amp;B1333,
                                                        Insumos!I:I,
                                                        0)
                                                ),
                                                0
                                            ),
                                            "Não encontrado"),
                                        IFERROR(
                                            INDEX(W:W,
                                                MATCH(
                                                    A1333&amp;B1333,AG:AG,
                                                    0)
                                            ),
                                            "Não encontrado")
                                    )</f>
        <v>0</v>
      </c>
      <c r="W1333" s="72">
        <f>V1333*G1333/1</f>
        <v>0</v>
      </c>
      <c r="X1333" s="72">
        <f>IF(
                        C1333="INSUMO",
                                        IFERROR(
                                            IF(
                                                INDEX(
                                                    Insumos!C:C,
                                                    MATCH(
                                                        A1333&amp;B1333,
                                                        Insumos!I:I,
                                                        0)
                                                )="Outro",
                                                INDEX(
                                                    Insumos!F:F,
                                                    MATCH(
                                                        A1333&amp;B1333,
                                                        Insumos!I:I,
                                                        0)
                                                ),
                                                0
                                            ),
                                            "Não encontrado"),
                                        IFERROR(
                                            INDEX(Y:Y,
                                                MATCH(
                                                    A1333&amp;B1333,AG:AG,
                                                    0)
                                            ),
                                            "Não encontrado")
                                    )</f>
        <v>3.7499999999999996</v>
      </c>
      <c r="Y1333" s="72">
        <f>X1333*G1333/1</f>
        <v>17.399999999999995</v>
      </c>
      <c r="Z1333" s="72">
        <f>IF(
                            C1333="INSUMO",
                            IFERROR(
                                INDEX(
                                    Insumos!F:F,
                                    MATCH(
                                        A1333&amp;B1333,
                                        Insumos!I:I,
                                        0)
                                ),
                                "Não encontrado"),
                            IFERROR(
                                INDEX(AA:AA,
                                    MATCH(
                                        A1333&amp;B1333,AG:AG,
                                        0)
                                ),
                                "Não encontrado")
                        )</f>
        <v>37.498135699999992</v>
      </c>
      <c r="AA1333" s="72">
        <f>G1333*Z1333</f>
        <v>173.99134964799995</v>
      </c>
      <c r="AB1333" s="73"/>
      <c r="AC1333" s="73"/>
      <c r="AD1333" s="70" t="s">
        <v>39</v>
      </c>
      <c r="AE1333" s="74"/>
      <c r="AF1333" s="74"/>
    </row>
    <row r="1334" spans="1:33" x14ac:dyDescent="0.25">
      <c r="A1334" s="138" t="s">
        <v>240</v>
      </c>
      <c r="B1334" s="60" t="s">
        <v>38</v>
      </c>
      <c r="C1334" s="61" t="s">
        <v>45</v>
      </c>
      <c r="D1334" s="62" t="s">
        <v>40</v>
      </c>
      <c r="E1334" s="62" t="s">
        <v>241</v>
      </c>
      <c r="F1334" s="63" t="s">
        <v>95</v>
      </c>
      <c r="G1334" s="63">
        <v>343.52</v>
      </c>
      <c r="H1334" s="64">
        <f>IF(
                        C1334="INSUMO",
                                        IFERROR(
                                            IF(
                                                INDEX(
                                                    Insumos!C:C,
                                                    MATCH(
                                                        A1334&amp;B1334,
                                                        Insumos!I:I,
                                                        0)
                                                )="Material",
                                                INDEX(
                                                    Insumos!F:F,
                                                    MATCH(
                                                        A1334&amp;B1334,
                                                        Insumos!I:I,
                                                        0)
                                                ),
                                                0
                                            ),
                                            "Não encontrado"),
                                        IFERROR(
                                            INDEX(I:I,
                                                MATCH(
                                                    A1334&amp;B1334,AG:AG,
                                                    0)
                                            ),
                                            "Não encontrado")
                                    )</f>
        <v>0.9</v>
      </c>
      <c r="I1334" s="64">
        <f>H1334*G1334/1</f>
        <v>309.16800000000001</v>
      </c>
      <c r="J1334" s="64">
        <f t="shared" si="785"/>
        <v>0</v>
      </c>
      <c r="K1334" s="64">
        <f t="shared" si="785"/>
        <v>0</v>
      </c>
      <c r="L1334" s="64">
        <f>IF(
                        C1334="INSUMO",
                                        IFERROR(
                                            IF(
                                                INDEX(
                                                    Insumos!C:C,
                                                    MATCH(
                                                        A1334&amp;B1334,
                                                        Insumos!I:I,
                                                        0)
                                                )="Mao_obra",
                                                INDEX(
                                                    Insumos!F:F,
                                                    MATCH(
                                                        A1334&amp;B1334,
                                                        Insumos!I:I,
                                                        0)
                                                ),
                                                0
                                            ),
                                            "Não encontrado"),
                                        IFERROR(
                                            INDEX(M:M,
                                                MATCH(
                                                    A1334&amp;B1334,AG:AG,
                                                    0)
                                            ),
                                            "Não encontrado")
                                    )</f>
        <v>0</v>
      </c>
      <c r="M1334" s="64">
        <f>L1334*G1334/1</f>
        <v>0</v>
      </c>
      <c r="N1334" s="64">
        <f>IF(
                        C1334="INSUMO",
                                        IFERROR(
                                            IF(
                                                INDEX(
                                                    Insumos!C:C,
                                                    MATCH(
                                                        A1334&amp;B1334,
                                                        Insumos!I:I,
                                                        0)
                                                )="Equipamento",
                                                INDEX(
                                                    Insumos!F:F,
                                                    MATCH(
                                                        A1334&amp;B1334,
                                                        Insumos!I:I,
                                                        0)
                                                ),
                                                0
                                            ),
                                            "Não encontrado"),
                                        IFERROR(
                                            INDEX(O:O,
                                                MATCH(
                                                    A1334&amp;B1334,AG:AG,
                                                    0)
                                            ),
                                            "Não encontrado")
                                    )</f>
        <v>0</v>
      </c>
      <c r="O1334" s="64">
        <f>N1334*G1334/1</f>
        <v>0</v>
      </c>
      <c r="P1334" s="64">
        <f>IF(
                        C1334="INSUMO",
                                        IFERROR(
                                            IF(
                                                INDEX(
                                                    Insumos!C:C,
                                                    MATCH(
                                                        A1334&amp;B1334,
                                                        Insumos!I:I,
                                                        0)
                                                )="Transporte",
                                                INDEX(
                                                    Insumos!F:F,
                                                    MATCH(
                                                        A1334&amp;B1334,
                                                        Insumos!I:I,
                                                        0)
                                                ),
                                                0
                                            ),
                                            "Não encontrado"),
                                        IFERROR(
                                            INDEX(Q:Q,
                                                MATCH(
                                                    A1334&amp;B1334,AG:AG,
                                                    0)
                                            ),
                                            "Não encontrado")
                                    )</f>
        <v>0</v>
      </c>
      <c r="Q1334" s="64">
        <f>P1334*G1334/1</f>
        <v>0</v>
      </c>
      <c r="R1334" s="64">
        <f>IF(
                        C1334="INSUMO",
                                        IFERROR(
                                            IF(
                                                INDEX(
                                                    Insumos!C:C,
                                                    MATCH(
                                                        A1334&amp;B1334,
                                                        Insumos!I:I,
                                                        0)
                                                )="Terceirizados",
                                                INDEX(
                                                    Insumos!F:F,
                                                    MATCH(
                                                        A1334&amp;B1334,
                                                        Insumos!I:I,
                                                        0)
                                                ),
                                                0
                                            ),
                                            "Não encontrado"),
                                        IFERROR(
                                            INDEX(S:S,
                                                MATCH(
                                                    A1334&amp;B1334,AG:AG,
                                                    0)
                                            ),
                                            "Não encontrado")
                                    )</f>
        <v>0</v>
      </c>
      <c r="S1334" s="64">
        <f>R1334*G1334/1</f>
        <v>0</v>
      </c>
      <c r="T1334" s="64">
        <f>IF(
                        C1334="INSUMO",
                                        IFERROR(
                                            IF(
                                                INDEX(
                                                    Insumos!C:C,
                                                    MATCH(
                                                        A1334&amp;B1334,
                                                        Insumos!I:I,
                                                        0)
                                                )="Comissionamento",
                                                INDEX(
                                                    Insumos!F:F,
                                                    MATCH(
                                                        A1334&amp;B1334,
                                                        Insumos!I:I,
                                                        0)
                                                ),
                                                0
                                            ),
                                            "Não encontrado"),
                                        IFERROR(
                                            INDEX(U:U,
                                                MATCH(
                                                    A1334&amp;B1334,AG:AG,
                                                    0)
                                            ),
                                            "Não encontrado")
                                    )</f>
        <v>0</v>
      </c>
      <c r="U1334" s="64">
        <f>T1334*G1334/1</f>
        <v>0</v>
      </c>
      <c r="V1334" s="64">
        <f>IF(
                        C1334="INSUMO",
                                        IFERROR(
                                            IF(
                                                INDEX(
                                                    Insumos!C:C,
                                                    MATCH(
                                                        A1334&amp;B1334,
                                                        Insumos!I:I,
                                                        0)
                                                )="Verba",
                                                INDEX(
                                                    Insumos!F:F,
                                                    MATCH(
                                                        A1334&amp;B1334,
                                                        Insumos!I:I,
                                                        0)
                                                ),
                                                0
                                            ),
                                            "Não encontrado"),
                                        IFERROR(
                                            INDEX(W:W,
                                                MATCH(
                                                    A1334&amp;B1334,AG:AG,
                                                    0)
                                            ),
                                            "Não encontrado")
                                    )</f>
        <v>0</v>
      </c>
      <c r="W1334" s="64">
        <f>V1334*G1334/1</f>
        <v>0</v>
      </c>
      <c r="X1334" s="64">
        <f>IF(
                        C1334="INSUMO",
                                        IFERROR(
                                            IF(
                                                INDEX(
                                                    Insumos!C:C,
                                                    MATCH(
                                                        A1334&amp;B1334,
                                                        Insumos!I:I,
                                                        0)
                                                )="Outro",
                                                INDEX(
                                                    Insumos!F:F,
                                                    MATCH(
                                                        A1334&amp;B1334,
                                                        Insumos!I:I,
                                                        0)
                                                ),
                                                0
                                            ),
                                            "Não encontrado"),
                                        IFERROR(
                                            INDEX(Y:Y,
                                                MATCH(
                                                    A1334&amp;B1334,AG:AG,
                                                    0)
                                            ),
                                            "Não encontrado")
                                    )</f>
        <v>0</v>
      </c>
      <c r="Y1334" s="64">
        <f>X1334*G1334/1</f>
        <v>0</v>
      </c>
      <c r="Z1334" s="64">
        <f>IF(
                            C1334="INSUMO",
                            IFERROR(
                                INDEX(
                                    Insumos!F:F,
                                    MATCH(
                                        A1334&amp;B1334,
                                        Insumos!I:I,
                                        0)
                                ),
                                "Não encontrado"),
                            IFERROR(
                                INDEX(AA:AA,
                                    MATCH(
                                        A1334&amp;B1334,AG:AG,
                                        0)
                                ),
                                "Não encontrado")
                        )</f>
        <v>0.9</v>
      </c>
      <c r="AA1334" s="64">
        <f>G1334*Z1334</f>
        <v>309.16800000000001</v>
      </c>
      <c r="AB1334" s="65"/>
      <c r="AC1334" s="65"/>
      <c r="AD1334" s="62" t="s">
        <v>39</v>
      </c>
      <c r="AE1334" s="66"/>
      <c r="AF1334" s="66"/>
    </row>
    <row r="1335" spans="1:33" x14ac:dyDescent="0.25">
      <c r="A1335" s="137" t="s">
        <v>535</v>
      </c>
      <c r="B1335" s="68" t="s">
        <v>38</v>
      </c>
      <c r="C1335" s="69" t="s">
        <v>45</v>
      </c>
      <c r="D1335" s="70" t="s">
        <v>40</v>
      </c>
      <c r="E1335" s="70" t="s">
        <v>536</v>
      </c>
      <c r="F1335" s="71" t="s">
        <v>108</v>
      </c>
      <c r="G1335" s="71">
        <v>1.02</v>
      </c>
      <c r="H1335" s="72">
        <f>IF(
                        C1335="INSUMO",
                                        IFERROR(
                                            IF(
                                                INDEX(
                                                    Insumos!C:C,
                                                    MATCH(
                                                        A1335&amp;B1335,
                                                        Insumos!I:I,
                                                        0)
                                                )="Material",
                                                INDEX(
                                                    Insumos!F:F,
                                                    MATCH(
                                                        A1335&amp;B1335,
                                                        Insumos!I:I,
                                                        0)
                                                ),
                                                0
                                            ),
                                            "Não encontrado"),
                                        IFERROR(
                                            INDEX(I:I,
                                                MATCH(
                                                    A1335&amp;B1335,AG:AG,
                                                    0)
                                            ),
                                            "Não encontrado")
                                    )</f>
        <v>149.08000000000001</v>
      </c>
      <c r="I1335" s="72">
        <f>H1335*G1335/1</f>
        <v>152.06160000000003</v>
      </c>
      <c r="J1335" s="72">
        <f t="shared" si="785"/>
        <v>0</v>
      </c>
      <c r="K1335" s="72">
        <f t="shared" si="785"/>
        <v>0</v>
      </c>
      <c r="L1335" s="72">
        <f>IF(
                        C1335="INSUMO",
                                        IFERROR(
                                            IF(
                                                INDEX(
                                                    Insumos!C:C,
                                                    MATCH(
                                                        A1335&amp;B1335,
                                                        Insumos!I:I,
                                                        0)
                                                )="Mao_obra",
                                                INDEX(
                                                    Insumos!F:F,
                                                    MATCH(
                                                        A1335&amp;B1335,
                                                        Insumos!I:I,
                                                        0)
                                                ),
                                                0
                                            ),
                                            "Não encontrado"),
                                        IFERROR(
                                            INDEX(M:M,
                                                MATCH(
                                                    A1335&amp;B1335,AG:AG,
                                                    0)
                                            ),
                                            "Não encontrado")
                                    )</f>
        <v>0</v>
      </c>
      <c r="M1335" s="72">
        <f>L1335*G1335/1</f>
        <v>0</v>
      </c>
      <c r="N1335" s="72">
        <f>IF(
                        C1335="INSUMO",
                                        IFERROR(
                                            IF(
                                                INDEX(
                                                    Insumos!C:C,
                                                    MATCH(
                                                        A1335&amp;B1335,
                                                        Insumos!I:I,
                                                        0)
                                                )="Equipamento",
                                                INDEX(
                                                    Insumos!F:F,
                                                    MATCH(
                                                        A1335&amp;B1335,
                                                        Insumos!I:I,
                                                        0)
                                                ),
                                                0
                                            ),
                                            "Não encontrado"),
                                        IFERROR(
                                            INDEX(O:O,
                                                MATCH(
                                                    A1335&amp;B1335,AG:AG,
                                                    0)
                                            ),
                                            "Não encontrado")
                                    )</f>
        <v>0</v>
      </c>
      <c r="O1335" s="72">
        <f>N1335*G1335/1</f>
        <v>0</v>
      </c>
      <c r="P1335" s="72">
        <f>IF(
                        C1335="INSUMO",
                                        IFERROR(
                                            IF(
                                                INDEX(
                                                    Insumos!C:C,
                                                    MATCH(
                                                        A1335&amp;B1335,
                                                        Insumos!I:I,
                                                        0)
                                                )="Transporte",
                                                INDEX(
                                                    Insumos!F:F,
                                                    MATCH(
                                                        A1335&amp;B1335,
                                                        Insumos!I:I,
                                                        0)
                                                ),
                                                0
                                            ),
                                            "Não encontrado"),
                                        IFERROR(
                                            INDEX(Q:Q,
                                                MATCH(
                                                    A1335&amp;B1335,AG:AG,
                                                    0)
                                            ),
                                            "Não encontrado")
                                    )</f>
        <v>0</v>
      </c>
      <c r="Q1335" s="72">
        <f>P1335*G1335/1</f>
        <v>0</v>
      </c>
      <c r="R1335" s="72">
        <f>IF(
                        C1335="INSUMO",
                                        IFERROR(
                                            IF(
                                                INDEX(
                                                    Insumos!C:C,
                                                    MATCH(
                                                        A1335&amp;B1335,
                                                        Insumos!I:I,
                                                        0)
                                                )="Terceirizados",
                                                INDEX(
                                                    Insumos!F:F,
                                                    MATCH(
                                                        A1335&amp;B1335,
                                                        Insumos!I:I,
                                                        0)
                                                ),
                                                0
                                            ),
                                            "Não encontrado"),
                                        IFERROR(
                                            INDEX(S:S,
                                                MATCH(
                                                    A1335&amp;B1335,AG:AG,
                                                    0)
                                            ),
                                            "Não encontrado")
                                    )</f>
        <v>0</v>
      </c>
      <c r="S1335" s="72">
        <f>R1335*G1335/1</f>
        <v>0</v>
      </c>
      <c r="T1335" s="72">
        <f>IF(
                        C1335="INSUMO",
                                        IFERROR(
                                            IF(
                                                INDEX(
                                                    Insumos!C:C,
                                                    MATCH(
                                                        A1335&amp;B1335,
                                                        Insumos!I:I,
                                                        0)
                                                )="Comissionamento",
                                                INDEX(
                                                    Insumos!F:F,
                                                    MATCH(
                                                        A1335&amp;B1335,
                                                        Insumos!I:I,
                                                        0)
                                                ),
                                                0
                                            ),
                                            "Não encontrado"),
                                        IFERROR(
                                            INDEX(U:U,
                                                MATCH(
                                                    A1335&amp;B1335,AG:AG,
                                                    0)
                                            ),
                                            "Não encontrado")
                                    )</f>
        <v>0</v>
      </c>
      <c r="U1335" s="72">
        <f>T1335*G1335/1</f>
        <v>0</v>
      </c>
      <c r="V1335" s="72">
        <f>IF(
                        C1335="INSUMO",
                                        IFERROR(
                                            IF(
                                                INDEX(
                                                    Insumos!C:C,
                                                    MATCH(
                                                        A1335&amp;B1335,
                                                        Insumos!I:I,
                                                        0)
                                                )="Verba",
                                                INDEX(
                                                    Insumos!F:F,
                                                    MATCH(
                                                        A1335&amp;B1335,
                                                        Insumos!I:I,
                                                        0)
                                                ),
                                                0
                                            ),
                                            "Não encontrado"),
                                        IFERROR(
                                            INDEX(W:W,
                                                MATCH(
                                                    A1335&amp;B1335,AG:AG,
                                                    0)
                                            ),
                                            "Não encontrado")
                                    )</f>
        <v>0</v>
      </c>
      <c r="W1335" s="72">
        <f>V1335*G1335/1</f>
        <v>0</v>
      </c>
      <c r="X1335" s="72">
        <f>IF(
                        C1335="INSUMO",
                                        IFERROR(
                                            IF(
                                                INDEX(
                                                    Insumos!C:C,
                                                    MATCH(
                                                        A1335&amp;B1335,
                                                        Insumos!I:I,
                                                        0)
                                                )="Outro",
                                                INDEX(
                                                    Insumos!F:F,
                                                    MATCH(
                                                        A1335&amp;B1335,
                                                        Insumos!I:I,
                                                        0)
                                                ),
                                                0
                                            ),
                                            "Não encontrado"),
                                        IFERROR(
                                            INDEX(Y:Y,
                                                MATCH(
                                                    A1335&amp;B1335,AG:AG,
                                                    0)
                                            ),
                                            "Não encontrado")
                                    )</f>
        <v>0</v>
      </c>
      <c r="Y1335" s="72">
        <f>X1335*G1335/1</f>
        <v>0</v>
      </c>
      <c r="Z1335" s="72">
        <f>IF(
                            C1335="INSUMO",
                            IFERROR(
                                INDEX(
                                    Insumos!F:F,
                                    MATCH(
                                        A1335&amp;B1335,
                                        Insumos!I:I,
                                        0)
                                ),
                                "Não encontrado"),
                            IFERROR(
                                INDEX(AA:AA,
                                    MATCH(
                                        A1335&amp;B1335,AG:AG,
                                        0)
                                ),
                                "Não encontrado")
                        )</f>
        <v>149.08000000000001</v>
      </c>
      <c r="AA1335" s="72">
        <f>G1335*Z1335</f>
        <v>152.06160000000003</v>
      </c>
      <c r="AB1335" s="73"/>
      <c r="AC1335" s="73"/>
      <c r="AD1335" s="70" t="s">
        <v>39</v>
      </c>
      <c r="AE1335" s="74"/>
      <c r="AF1335" s="74"/>
    </row>
    <row r="1336" spans="1:33" x14ac:dyDescent="0.25">
      <c r="A1336" s="136" t="s">
        <v>1106</v>
      </c>
      <c r="B1336" s="51" t="s">
        <v>38</v>
      </c>
      <c r="C1336" s="52" t="s">
        <v>39</v>
      </c>
      <c r="D1336" s="53" t="s">
        <v>40</v>
      </c>
      <c r="E1336" s="53" t="s">
        <v>1107</v>
      </c>
      <c r="F1336" s="54" t="s">
        <v>108</v>
      </c>
      <c r="G1336" s="55"/>
      <c r="H1336" s="56"/>
      <c r="I1336" s="56">
        <f>SUM(I1337:I1343)</f>
        <v>530.50919199999998</v>
      </c>
      <c r="J1336" s="56"/>
      <c r="K1336" s="56">
        <f>SUM(K1337:K1343)</f>
        <v>105.98160320762</v>
      </c>
      <c r="L1336" s="56"/>
      <c r="M1336" s="56">
        <f>SUM(M1337:M1343)</f>
        <v>87.158924564000003</v>
      </c>
      <c r="N1336" s="56"/>
      <c r="O1336" s="56">
        <f>SUM(O1337:O1343)</f>
        <v>3.0589026436199998</v>
      </c>
      <c r="P1336" s="56"/>
      <c r="Q1336" s="56">
        <f>SUM(Q1337:Q1343)</f>
        <v>0</v>
      </c>
      <c r="R1336" s="56"/>
      <c r="S1336" s="56">
        <f>SUM(S1337:S1343)</f>
        <v>0</v>
      </c>
      <c r="T1336" s="56"/>
      <c r="U1336" s="56">
        <f>SUM(U1337:U1343)</f>
        <v>0</v>
      </c>
      <c r="V1336" s="56"/>
      <c r="W1336" s="56">
        <f>SUM(W1337:W1343)</f>
        <v>0</v>
      </c>
      <c r="X1336" s="56"/>
      <c r="Y1336" s="56">
        <f>SUM(Y1337:Y1343)</f>
        <v>15.763775999999998</v>
      </c>
      <c r="Z1336" s="56"/>
      <c r="AA1336" s="56">
        <f>SUM(AA1337:AA1343)</f>
        <v>636.49079520761995</v>
      </c>
      <c r="AB1336" s="57" t="s">
        <v>39</v>
      </c>
      <c r="AC1336" s="57"/>
      <c r="AD1336" s="53" t="s">
        <v>39</v>
      </c>
      <c r="AE1336" s="58" t="s">
        <v>39</v>
      </c>
      <c r="AF1336" s="58" t="s">
        <v>827</v>
      </c>
      <c r="AG1336" t="str">
        <f>A1336&amp;B1336&amp;C1336</f>
        <v>94972SINAPI</v>
      </c>
    </row>
    <row r="1337" spans="1:33" x14ac:dyDescent="0.25">
      <c r="A1337" s="137" t="s">
        <v>898</v>
      </c>
      <c r="B1337" s="68" t="s">
        <v>38</v>
      </c>
      <c r="C1337" s="69" t="s">
        <v>86</v>
      </c>
      <c r="D1337" s="70" t="s">
        <v>40</v>
      </c>
      <c r="E1337" s="70" t="s">
        <v>899</v>
      </c>
      <c r="F1337" s="71" t="s">
        <v>111</v>
      </c>
      <c r="G1337" s="71">
        <v>0.6018</v>
      </c>
      <c r="H1337" s="72">
        <f>IF(
                        C1337="INSUMO",
                                        IFERROR(
                                            IF(
                                                INDEX(
                                                    Insumos!C:C,
                                                    MATCH(
                                                        A1337&amp;B1337,
                                                        Insumos!I:I,
                                                        0)
                                                )="Material",
                                                INDEX(
                                                    Insumos!F:F,
                                                    MATCH(
                                                        A1337&amp;B1337,
                                                        Insumos!I:I,
                                                        0)
                                                ),
                                                0
                                            ),
                                            "Não encontrado"),
                                        IFERROR(
                                            INDEX(I:I,
                                                MATCH(
                                                    A1337&amp;B1337,AG:AG,
                                                    0)
                                            ),
                                            "Não encontrado")
                                    )</f>
        <v>0</v>
      </c>
      <c r="I1337" s="72">
        <f t="shared" ref="I1337:I1343" si="786">H1337*G1337/1</f>
        <v>0</v>
      </c>
      <c r="J1337" s="72">
        <f t="shared" ref="J1337:K1343" si="787">T1337 + N1337 + L1337 + X1337 + R1337 + P1337 + V1337</f>
        <v>1.6928737959999998</v>
      </c>
      <c r="K1337" s="72">
        <f t="shared" si="787"/>
        <v>1.0187714504327998</v>
      </c>
      <c r="L1337" s="72">
        <f>IF(
                        C1337="INSUMO",
                                        IFERROR(
                                            IF(
                                                INDEX(
                                                    Insumos!C:C,
                                                    MATCH(
                                                        A1337&amp;B1337,
                                                        Insumos!I:I,
                                                        0)
                                                )="Mao_obra",
                                                INDEX(
                                                    Insumos!F:F,
                                                    MATCH(
                                                        A1337&amp;B1337,
                                                        Insumos!I:I,
                                                        0)
                                                ),
                                                0
                                            ),
                                            "Não encontrado"),
                                        IFERROR(
                                            INDEX(M:M,
                                                MATCH(
                                                    A1337&amp;B1337,AG:AG,
                                                    0)
                                            ),
                                            "Não encontrado")
                                    )</f>
        <v>0</v>
      </c>
      <c r="M1337" s="72">
        <f t="shared" ref="M1337:M1343" si="788">L1337*G1337/1</f>
        <v>0</v>
      </c>
      <c r="N1337" s="72">
        <f>IF(
                        C1337="INSUMO",
                                        IFERROR(
                                            IF(
                                                INDEX(
                                                    Insumos!C:C,
                                                    MATCH(
                                                        A1337&amp;B1337,
                                                        Insumos!I:I,
                                                        0)
                                                )="Equipamento",
                                                INDEX(
                                                    Insumos!F:F,
                                                    MATCH(
                                                        A1337&amp;B1337,
                                                        Insumos!I:I,
                                                        0)
                                                ),
                                                0
                                            ),
                                            "Não encontrado"),
                                        IFERROR(
                                            INDEX(O:O,
                                                MATCH(
                                                    A1337&amp;B1337,AG:AG,
                                                    0)
                                            ),
                                            "Não encontrado")
                                    )</f>
        <v>1.6928737959999998</v>
      </c>
      <c r="O1337" s="72">
        <f t="shared" ref="O1337:O1343" si="789">N1337*G1337/1</f>
        <v>1.0187714504327998</v>
      </c>
      <c r="P1337" s="72">
        <f>IF(
                        C1337="INSUMO",
                                        IFERROR(
                                            IF(
                                                INDEX(
                                                    Insumos!C:C,
                                                    MATCH(
                                                        A1337&amp;B1337,
                                                        Insumos!I:I,
                                                        0)
                                                )="Transporte",
                                                INDEX(
                                                    Insumos!F:F,
                                                    MATCH(
                                                        A1337&amp;B1337,
                                                        Insumos!I:I,
                                                        0)
                                                ),
                                                0
                                            ),
                                            "Não encontrado"),
                                        IFERROR(
                                            INDEX(Q:Q,
                                                MATCH(
                                                    A1337&amp;B1337,AG:AG,
                                                    0)
                                            ),
                                            "Não encontrado")
                                    )</f>
        <v>0</v>
      </c>
      <c r="Q1337" s="72">
        <f t="shared" ref="Q1337:Q1343" si="790">P1337*G1337/1</f>
        <v>0</v>
      </c>
      <c r="R1337" s="72">
        <f>IF(
                        C1337="INSUMO",
                                        IFERROR(
                                            IF(
                                                INDEX(
                                                    Insumos!C:C,
                                                    MATCH(
                                                        A1337&amp;B1337,
                                                        Insumos!I:I,
                                                        0)
                                                )="Terceirizados",
                                                INDEX(
                                                    Insumos!F:F,
                                                    MATCH(
                                                        A1337&amp;B1337,
                                                        Insumos!I:I,
                                                        0)
                                                ),
                                                0
                                            ),
                                            "Não encontrado"),
                                        IFERROR(
                                            INDEX(S:S,
                                                MATCH(
                                                    A1337&amp;B1337,AG:AG,
                                                    0)
                                            ),
                                            "Não encontrado")
                                    )</f>
        <v>0</v>
      </c>
      <c r="S1337" s="72">
        <f t="shared" ref="S1337:S1343" si="791">R1337*G1337/1</f>
        <v>0</v>
      </c>
      <c r="T1337" s="72">
        <f>IF(
                        C1337="INSUMO",
                                        IFERROR(
                                            IF(
                                                INDEX(
                                                    Insumos!C:C,
                                                    MATCH(
                                                        A1337&amp;B1337,
                                                        Insumos!I:I,
                                                        0)
                                                )="Comissionamento",
                                                INDEX(
                                                    Insumos!F:F,
                                                    MATCH(
                                                        A1337&amp;B1337,
                                                        Insumos!I:I,
                                                        0)
                                                ),
                                                0
                                            ),
                                            "Não encontrado"),
                                        IFERROR(
                                            INDEX(U:U,
                                                MATCH(
                                                    A1337&amp;B1337,AG:AG,
                                                    0)
                                            ),
                                            "Não encontrado")
                                    )</f>
        <v>0</v>
      </c>
      <c r="U1337" s="72">
        <f t="shared" ref="U1337:U1343" si="792">T1337*G1337/1</f>
        <v>0</v>
      </c>
      <c r="V1337" s="72">
        <f>IF(
                        C1337="INSUMO",
                                        IFERROR(
                                            IF(
                                                INDEX(
                                                    Insumos!C:C,
                                                    MATCH(
                                                        A1337&amp;B1337,
                                                        Insumos!I:I,
                                                        0)
                                                )="Verba",
                                                INDEX(
                                                    Insumos!F:F,
                                                    MATCH(
                                                        A1337&amp;B1337,
                                                        Insumos!I:I,
                                                        0)
                                                ),
                                                0
                                            ),
                                            "Não encontrado"),
                                        IFERROR(
                                            INDEX(W:W,
                                                MATCH(
                                                    A1337&amp;B1337,AG:AG,
                                                    0)
                                            ),
                                            "Não encontrado")
                                    )</f>
        <v>0</v>
      </c>
      <c r="W1337" s="72">
        <f t="shared" ref="W1337:W1343" si="793">V1337*G1337/1</f>
        <v>0</v>
      </c>
      <c r="X1337" s="72">
        <f>IF(
                        C1337="INSUMO",
                                        IFERROR(
                                            IF(
                                                INDEX(
                                                    Insumos!C:C,
                                                    MATCH(
                                                        A1337&amp;B1337,
                                                        Insumos!I:I,
                                                        0)
                                                )="Outro",
                                                INDEX(
                                                    Insumos!F:F,
                                                    MATCH(
                                                        A1337&amp;B1337,
                                                        Insumos!I:I,
                                                        0)
                                                ),
                                                0
                                            ),
                                            "Não encontrado"),
                                        IFERROR(
                                            INDEX(Y:Y,
                                                MATCH(
                                                    A1337&amp;B1337,AG:AG,
                                                    0)
                                            ),
                                            "Não encontrado")
                                    )</f>
        <v>0</v>
      </c>
      <c r="Y1337" s="72">
        <f t="shared" ref="Y1337:Y1343" si="794">X1337*G1337/1</f>
        <v>0</v>
      </c>
      <c r="Z1337" s="72">
        <f>IF(
                            C1337="INSUMO",
                            IFERROR(
                                INDEX(
                                    Insumos!F:F,
                                    MATCH(
                                        A1337&amp;B1337,
                                        Insumos!I:I,
                                        0)
                                ),
                                "Não encontrado"),
                            IFERROR(
                                INDEX(AA:AA,
                                    MATCH(
                                        A1337&amp;B1337,AG:AG,
                                        0)
                                ),
                                "Não encontrado")
                        )</f>
        <v>1.6928737959999998</v>
      </c>
      <c r="AA1337" s="72">
        <f t="shared" ref="AA1337:AA1343" si="795">G1337*Z1337</f>
        <v>1.0187714504327998</v>
      </c>
      <c r="AB1337" s="73"/>
      <c r="AC1337" s="73"/>
      <c r="AD1337" s="70" t="s">
        <v>39</v>
      </c>
      <c r="AE1337" s="74"/>
      <c r="AF1337" s="74"/>
    </row>
    <row r="1338" spans="1:33" x14ac:dyDescent="0.25">
      <c r="A1338" s="138" t="s">
        <v>900</v>
      </c>
      <c r="B1338" s="60" t="s">
        <v>38</v>
      </c>
      <c r="C1338" s="61" t="s">
        <v>86</v>
      </c>
      <c r="D1338" s="62" t="s">
        <v>40</v>
      </c>
      <c r="E1338" s="62" t="s">
        <v>901</v>
      </c>
      <c r="F1338" s="63" t="s">
        <v>114</v>
      </c>
      <c r="G1338" s="63">
        <v>0.63819999999999999</v>
      </c>
      <c r="H1338" s="64">
        <f>IF(
                        C1338="INSUMO",
                                        IFERROR(
                                            IF(
                                                INDEX(
                                                    Insumos!C:C,
                                                    MATCH(
                                                        A1338&amp;B1338,
                                                        Insumos!I:I,
                                                        0)
                                                )="Material",
                                                INDEX(
                                                    Insumos!F:F,
                                                    MATCH(
                                                        A1338&amp;B1338,
                                                        Insumos!I:I,
                                                        0)
                                                ),
                                                0
                                            ),
                                            "Não encontrado"),
                                        IFERROR(
                                            INDEX(I:I,
                                                MATCH(
                                                    A1338&amp;B1338,AG:AG,
                                                    0)
                                            ),
                                            "Não encontrado")
                                    )</f>
        <v>0</v>
      </c>
      <c r="I1338" s="64">
        <f t="shared" si="786"/>
        <v>0</v>
      </c>
      <c r="J1338" s="64">
        <f t="shared" si="787"/>
        <v>5.321695695999999</v>
      </c>
      <c r="K1338" s="64">
        <f t="shared" si="787"/>
        <v>3.3963061931871996</v>
      </c>
      <c r="L1338" s="64">
        <f>IF(
                        C1338="INSUMO",
                                        IFERROR(
                                            IF(
                                                INDEX(
                                                    Insumos!C:C,
                                                    MATCH(
                                                        A1338&amp;B1338,
                                                        Insumos!I:I,
                                                        0)
                                                )="Mao_obra",
                                                INDEX(
                                                    Insumos!F:F,
                                                    MATCH(
                                                        A1338&amp;B1338,
                                                        Insumos!I:I,
                                                        0)
                                                ),
                                                0
                                            ),
                                            "Não encontrado"),
                                        IFERROR(
                                            INDEX(M:M,
                                                MATCH(
                                                    A1338&amp;B1338,AG:AG,
                                                    0)
                                            ),
                                            "Não encontrado")
                                    )</f>
        <v>0</v>
      </c>
      <c r="M1338" s="64">
        <f t="shared" si="788"/>
        <v>0</v>
      </c>
      <c r="N1338" s="64">
        <f>IF(
                        C1338="INSUMO",
                                        IFERROR(
                                            IF(
                                                INDEX(
                                                    Insumos!C:C,
                                                    MATCH(
                                                        A1338&amp;B1338,
                                                        Insumos!I:I,
                                                        0)
                                                )="Equipamento",
                                                INDEX(
                                                    Insumos!F:F,
                                                    MATCH(
                                                        A1338&amp;B1338,
                                                        Insumos!I:I,
                                                        0)
                                                ),
                                                0
                                            ),
                                            "Não encontrado"),
                                        IFERROR(
                                            INDEX(O:O,
                                                MATCH(
                                                    A1338&amp;B1338,AG:AG,
                                                    0)
                                            ),
                                            "Não encontrado")
                                    )</f>
        <v>3.1966956959999995</v>
      </c>
      <c r="O1338" s="64">
        <f t="shared" si="789"/>
        <v>2.0401311931871997</v>
      </c>
      <c r="P1338" s="64">
        <f>IF(
                        C1338="INSUMO",
                                        IFERROR(
                                            IF(
                                                INDEX(
                                                    Insumos!C:C,
                                                    MATCH(
                                                        A1338&amp;B1338,
                                                        Insumos!I:I,
                                                        0)
                                                )="Transporte",
                                                INDEX(
                                                    Insumos!F:F,
                                                    MATCH(
                                                        A1338&amp;B1338,
                                                        Insumos!I:I,
                                                        0)
                                                ),
                                                0
                                            ),
                                            "Não encontrado"),
                                        IFERROR(
                                            INDEX(Q:Q,
                                                MATCH(
                                                    A1338&amp;B1338,AG:AG,
                                                    0)
                                            ),
                                            "Não encontrado")
                                    )</f>
        <v>0</v>
      </c>
      <c r="Q1338" s="64">
        <f t="shared" si="790"/>
        <v>0</v>
      </c>
      <c r="R1338" s="64">
        <f>IF(
                        C1338="INSUMO",
                                        IFERROR(
                                            IF(
                                                INDEX(
                                                    Insumos!C:C,
                                                    MATCH(
                                                        A1338&amp;B1338,
                                                        Insumos!I:I,
                                                        0)
                                                )="Terceirizados",
                                                INDEX(
                                                    Insumos!F:F,
                                                    MATCH(
                                                        A1338&amp;B1338,
                                                        Insumos!I:I,
                                                        0)
                                                ),
                                                0
                                            ),
                                            "Não encontrado"),
                                        IFERROR(
                                            INDEX(S:S,
                                                MATCH(
                                                    A1338&amp;B1338,AG:AG,
                                                    0)
                                            ),
                                            "Não encontrado")
                                    )</f>
        <v>0</v>
      </c>
      <c r="S1338" s="64">
        <f t="shared" si="791"/>
        <v>0</v>
      </c>
      <c r="T1338" s="64">
        <f>IF(
                        C1338="INSUMO",
                                        IFERROR(
                                            IF(
                                                INDEX(
                                                    Insumos!C:C,
                                                    MATCH(
                                                        A1338&amp;B1338,
                                                        Insumos!I:I,
                                                        0)
                                                )="Comissionamento",
                                                INDEX(
                                                    Insumos!F:F,
                                                    MATCH(
                                                        A1338&amp;B1338,
                                                        Insumos!I:I,
                                                        0)
                                                ),
                                                0
                                            ),
                                            "Não encontrado"),
                                        IFERROR(
                                            INDEX(U:U,
                                                MATCH(
                                                    A1338&amp;B1338,AG:AG,
                                                    0)
                                            ),
                                            "Não encontrado")
                                    )</f>
        <v>0</v>
      </c>
      <c r="U1338" s="64">
        <f t="shared" si="792"/>
        <v>0</v>
      </c>
      <c r="V1338" s="64">
        <f>IF(
                        C1338="INSUMO",
                                        IFERROR(
                                            IF(
                                                INDEX(
                                                    Insumos!C:C,
                                                    MATCH(
                                                        A1338&amp;B1338,
                                                        Insumos!I:I,
                                                        0)
                                                )="Verba",
                                                INDEX(
                                                    Insumos!F:F,
                                                    MATCH(
                                                        A1338&amp;B1338,
                                                        Insumos!I:I,
                                                        0)
                                                ),
                                                0
                                            ),
                                            "Não encontrado"),
                                        IFERROR(
                                            INDEX(W:W,
                                                MATCH(
                                                    A1338&amp;B1338,AG:AG,
                                                    0)
                                            ),
                                            "Não encontrado")
                                    )</f>
        <v>0</v>
      </c>
      <c r="W1338" s="64">
        <f t="shared" si="793"/>
        <v>0</v>
      </c>
      <c r="X1338" s="64">
        <f>IF(
                        C1338="INSUMO",
                                        IFERROR(
                                            IF(
                                                INDEX(
                                                    Insumos!C:C,
                                                    MATCH(
                                                        A1338&amp;B1338,
                                                        Insumos!I:I,
                                                        0)
                                                )="Outro",
                                                INDEX(
                                                    Insumos!F:F,
                                                    MATCH(
                                                        A1338&amp;B1338,
                                                        Insumos!I:I,
                                                        0)
                                                ),
                                                0
                                            ),
                                            "Não encontrado"),
                                        IFERROR(
                                            INDEX(Y:Y,
                                                MATCH(
                                                    A1338&amp;B1338,AG:AG,
                                                    0)
                                            ),
                                            "Não encontrado")
                                    )</f>
        <v>2.125</v>
      </c>
      <c r="Y1338" s="64">
        <f t="shared" si="794"/>
        <v>1.3561749999999999</v>
      </c>
      <c r="Z1338" s="64">
        <f>IF(
                            C1338="INSUMO",
                            IFERROR(
                                INDEX(
                                    Insumos!F:F,
                                    MATCH(
                                        A1338&amp;B1338,
                                        Insumos!I:I,
                                        0)
                                ),
                                "Não encontrado"),
                            IFERROR(
                                INDEX(AA:AA,
                                    MATCH(
                                        A1338&amp;B1338,AG:AG,
                                        0)
                                ),
                                "Não encontrado")
                        )</f>
        <v>5.321695695999999</v>
      </c>
      <c r="AA1338" s="64">
        <f t="shared" si="795"/>
        <v>3.3963061931871992</v>
      </c>
      <c r="AB1338" s="65"/>
      <c r="AC1338" s="65"/>
      <c r="AD1338" s="62" t="s">
        <v>39</v>
      </c>
      <c r="AE1338" s="66"/>
      <c r="AF1338" s="66"/>
    </row>
    <row r="1339" spans="1:33" x14ac:dyDescent="0.25">
      <c r="A1339" s="137" t="s">
        <v>902</v>
      </c>
      <c r="B1339" s="68" t="s">
        <v>38</v>
      </c>
      <c r="C1339" s="69" t="s">
        <v>86</v>
      </c>
      <c r="D1339" s="70" t="s">
        <v>40</v>
      </c>
      <c r="E1339" s="70" t="s">
        <v>903</v>
      </c>
      <c r="F1339" s="71" t="s">
        <v>90</v>
      </c>
      <c r="G1339" s="71">
        <v>1.24</v>
      </c>
      <c r="H1339" s="72">
        <f>IF(
                        C1339="INSUMO",
                                        IFERROR(
                                            IF(
                                                INDEX(
                                                    Insumos!C:C,
                                                    MATCH(
                                                        A1339&amp;B1339,
                                                        Insumos!I:I,
                                                        0)
                                                )="Material",
                                                INDEX(
                                                    Insumos!F:F,
                                                    MATCH(
                                                        A1339&amp;B1339,
                                                        Insumos!I:I,
                                                        0)
                                                ),
                                                0
                                            ),
                                            "Não encontrado"),
                                        IFERROR(
                                            INDEX(I:I,
                                                MATCH(
                                                    A1339&amp;B1339,AG:AG,
                                                    0)
                                            ),
                                            "Não encontrado")
                                    )</f>
        <v>0</v>
      </c>
      <c r="I1339" s="72">
        <f t="shared" si="786"/>
        <v>0</v>
      </c>
      <c r="J1339" s="72">
        <f t="shared" si="787"/>
        <v>37.498135699999999</v>
      </c>
      <c r="K1339" s="72">
        <f t="shared" si="787"/>
        <v>46.497688267999997</v>
      </c>
      <c r="L1339" s="72">
        <f>IF(
                        C1339="INSUMO",
                                        IFERROR(
                                            IF(
                                                INDEX(
                                                    Insumos!C:C,
                                                    MATCH(
                                                        A1339&amp;B1339,
                                                        Insumos!I:I,
                                                        0)
                                                )="Mao_obra",
                                                INDEX(
                                                    Insumos!F:F,
                                                    MATCH(
                                                        A1339&amp;B1339,
                                                        Insumos!I:I,
                                                        0)
                                                ),
                                                0
                                            ),
                                            "Não encontrado"),
                                        IFERROR(
                                            INDEX(M:M,
                                                MATCH(
                                                    A1339&amp;B1339,AG:AG,
                                                    0)
                                            ),
                                            "Não encontrado")
                                    )</f>
        <v>33.748135699999999</v>
      </c>
      <c r="M1339" s="72">
        <f t="shared" si="788"/>
        <v>41.847688267999999</v>
      </c>
      <c r="N1339" s="72">
        <f>IF(
                        C1339="INSUMO",
                                        IFERROR(
                                            IF(
                                                INDEX(
                                                    Insumos!C:C,
                                                    MATCH(
                                                        A1339&amp;B1339,
                                                        Insumos!I:I,
                                                        0)
                                                )="Equipamento",
                                                INDEX(
                                                    Insumos!F:F,
                                                    MATCH(
                                                        A1339&amp;B1339,
                                                        Insumos!I:I,
                                                        0)
                                                ),
                                                0
                                            ),
                                            "Não encontrado"),
                                        IFERROR(
                                            INDEX(O:O,
                                                MATCH(
                                                    A1339&amp;B1339,AG:AG,
                                                    0)
                                            ),
                                            "Não encontrado")
                                    )</f>
        <v>0</v>
      </c>
      <c r="O1339" s="72">
        <f t="shared" si="789"/>
        <v>0</v>
      </c>
      <c r="P1339" s="72">
        <f>IF(
                        C1339="INSUMO",
                                        IFERROR(
                                            IF(
                                                INDEX(
                                                    Insumos!C:C,
                                                    MATCH(
                                                        A1339&amp;B1339,
                                                        Insumos!I:I,
                                                        0)
                                                )="Transporte",
                                                INDEX(
                                                    Insumos!F:F,
                                                    MATCH(
                                                        A1339&amp;B1339,
                                                        Insumos!I:I,
                                                        0)
                                                ),
                                                0
                                            ),
                                            "Não encontrado"),
                                        IFERROR(
                                            INDEX(Q:Q,
                                                MATCH(
                                                    A1339&amp;B1339,AG:AG,
                                                    0)
                                            ),
                                            "Não encontrado")
                                    )</f>
        <v>0</v>
      </c>
      <c r="Q1339" s="72">
        <f t="shared" si="790"/>
        <v>0</v>
      </c>
      <c r="R1339" s="72">
        <f>IF(
                        C1339="INSUMO",
                                        IFERROR(
                                            IF(
                                                INDEX(
                                                    Insumos!C:C,
                                                    MATCH(
                                                        A1339&amp;B1339,
                                                        Insumos!I:I,
                                                        0)
                                                )="Terceirizados",
                                                INDEX(
                                                    Insumos!F:F,
                                                    MATCH(
                                                        A1339&amp;B1339,
                                                        Insumos!I:I,
                                                        0)
                                                ),
                                                0
                                            ),
                                            "Não encontrado"),
                                        IFERROR(
                                            INDEX(S:S,
                                                MATCH(
                                                    A1339&amp;B1339,AG:AG,
                                                    0)
                                            ),
                                            "Não encontrado")
                                    )</f>
        <v>0</v>
      </c>
      <c r="S1339" s="72">
        <f t="shared" si="791"/>
        <v>0</v>
      </c>
      <c r="T1339" s="72">
        <f>IF(
                        C1339="INSUMO",
                                        IFERROR(
                                            IF(
                                                INDEX(
                                                    Insumos!C:C,
                                                    MATCH(
                                                        A1339&amp;B1339,
                                                        Insumos!I:I,
                                                        0)
                                                )="Comissionamento",
                                                INDEX(
                                                    Insumos!F:F,
                                                    MATCH(
                                                        A1339&amp;B1339,
                                                        Insumos!I:I,
                                                        0)
                                                ),
                                                0
                                            ),
                                            "Não encontrado"),
                                        IFERROR(
                                            INDEX(U:U,
                                                MATCH(
                                                    A1339&amp;B1339,AG:AG,
                                                    0)
                                            ),
                                            "Não encontrado")
                                    )</f>
        <v>0</v>
      </c>
      <c r="U1339" s="72">
        <f t="shared" si="792"/>
        <v>0</v>
      </c>
      <c r="V1339" s="72">
        <f>IF(
                        C1339="INSUMO",
                                        IFERROR(
                                            IF(
                                                INDEX(
                                                    Insumos!C:C,
                                                    MATCH(
                                                        A1339&amp;B1339,
                                                        Insumos!I:I,
                                                        0)
                                                )="Verba",
                                                INDEX(
                                                    Insumos!F:F,
                                                    MATCH(
                                                        A1339&amp;B1339,
                                                        Insumos!I:I,
                                                        0)
                                                ),
                                                0
                                            ),
                                            "Não encontrado"),
                                        IFERROR(
                                            INDEX(W:W,
                                                MATCH(
                                                    A1339&amp;B1339,AG:AG,
                                                    0)
                                            ),
                                            "Não encontrado")
                                    )</f>
        <v>0</v>
      </c>
      <c r="W1339" s="72">
        <f t="shared" si="793"/>
        <v>0</v>
      </c>
      <c r="X1339" s="72">
        <f>IF(
                        C1339="INSUMO",
                                        IFERROR(
                                            IF(
                                                INDEX(
                                                    Insumos!C:C,
                                                    MATCH(
                                                        A1339&amp;B1339,
                                                        Insumos!I:I,
                                                        0)
                                                )="Outro",
                                                INDEX(
                                                    Insumos!F:F,
                                                    MATCH(
                                                        A1339&amp;B1339,
                                                        Insumos!I:I,
                                                        0)
                                                ),
                                                0
                                            ),
                                            "Não encontrado"),
                                        IFERROR(
                                            INDEX(Y:Y,
                                                MATCH(
                                                    A1339&amp;B1339,AG:AG,
                                                    0)
                                            ),
                                            "Não encontrado")
                                    )</f>
        <v>3.7499999999999996</v>
      </c>
      <c r="Y1339" s="72">
        <f t="shared" si="794"/>
        <v>4.6499999999999995</v>
      </c>
      <c r="Z1339" s="72">
        <f>IF(
                            C1339="INSUMO",
                            IFERROR(
                                INDEX(
                                    Insumos!F:F,
                                    MATCH(
                                        A1339&amp;B1339,
                                        Insumos!I:I,
                                        0)
                                ),
                                "Não encontrado"),
                            IFERROR(
                                INDEX(AA:AA,
                                    MATCH(
                                        A1339&amp;B1339,AG:AG,
                                        0)
                                ),
                                "Não encontrado")
                        )</f>
        <v>37.498135699999992</v>
      </c>
      <c r="AA1339" s="72">
        <f t="shared" si="795"/>
        <v>46.49768826799999</v>
      </c>
      <c r="AB1339" s="73"/>
      <c r="AC1339" s="73"/>
      <c r="AD1339" s="70" t="s">
        <v>39</v>
      </c>
      <c r="AE1339" s="74"/>
      <c r="AF1339" s="74"/>
    </row>
    <row r="1340" spans="1:33" x14ac:dyDescent="0.25">
      <c r="A1340" s="138" t="s">
        <v>88</v>
      </c>
      <c r="B1340" s="60" t="s">
        <v>38</v>
      </c>
      <c r="C1340" s="61" t="s">
        <v>86</v>
      </c>
      <c r="D1340" s="62" t="s">
        <v>40</v>
      </c>
      <c r="E1340" s="62" t="s">
        <v>89</v>
      </c>
      <c r="F1340" s="63" t="s">
        <v>90</v>
      </c>
      <c r="G1340" s="63">
        <v>1.9633</v>
      </c>
      <c r="H1340" s="64">
        <f>IF(
                        C1340="INSUMO",
                                        IFERROR(
                                            IF(
                                                INDEX(
                                                    Insumos!C:C,
                                                    MATCH(
                                                        A1340&amp;B1340,
                                                        Insumos!I:I,
                                                        0)
                                                )="Material",
                                                INDEX(
                                                    Insumos!F:F,
                                                    MATCH(
                                                        A1340&amp;B1340,
                                                        Insumos!I:I,
                                                        0)
                                                ),
                                                0
                                            ),
                                            "Não encontrado"),
                                        IFERROR(
                                            INDEX(I:I,
                                                MATCH(
                                                    A1340&amp;B1340,AG:AG,
                                                    0)
                                            ),
                                            "Não encontrado")
                                    )</f>
        <v>0</v>
      </c>
      <c r="I1340" s="64">
        <f t="shared" si="786"/>
        <v>0</v>
      </c>
      <c r="J1340" s="64">
        <f t="shared" si="787"/>
        <v>28.049120000000002</v>
      </c>
      <c r="K1340" s="64">
        <f t="shared" si="787"/>
        <v>55.068837296000005</v>
      </c>
      <c r="L1340" s="64">
        <f>IF(
                        C1340="INSUMO",
                                        IFERROR(
                                            IF(
                                                INDEX(
                                                    Insumos!C:C,
                                                    MATCH(
                                                        A1340&amp;B1340,
                                                        Insumos!I:I,
                                                        0)
                                                )="Mao_obra",
                                                INDEX(
                                                    Insumos!F:F,
                                                    MATCH(
                                                        A1340&amp;B1340,
                                                        Insumos!I:I,
                                                        0)
                                                ),
                                                0
                                            ),
                                            "Não encontrado"),
                                        IFERROR(
                                            INDEX(M:M,
                                                MATCH(
                                                    A1340&amp;B1340,AG:AG,
                                                    0)
                                            ),
                                            "Não encontrado")
                                    )</f>
        <v>23.079120000000003</v>
      </c>
      <c r="M1340" s="64">
        <f t="shared" si="788"/>
        <v>45.311236296000004</v>
      </c>
      <c r="N1340" s="64">
        <f>IF(
                        C1340="INSUMO",
                                        IFERROR(
                                            IF(
                                                INDEX(
                                                    Insumos!C:C,
                                                    MATCH(
                                                        A1340&amp;B1340,
                                                        Insumos!I:I,
                                                        0)
                                                )="Equipamento",
                                                INDEX(
                                                    Insumos!F:F,
                                                    MATCH(
                                                        A1340&amp;B1340,
                                                        Insumos!I:I,
                                                        0)
                                                ),
                                                0
                                            ),
                                            "Não encontrado"),
                                        IFERROR(
                                            INDEX(O:O,
                                                MATCH(
                                                    A1340&amp;B1340,AG:AG,
                                                    0)
                                            ),
                                            "Não encontrado")
                                    )</f>
        <v>0</v>
      </c>
      <c r="O1340" s="64">
        <f t="shared" si="789"/>
        <v>0</v>
      </c>
      <c r="P1340" s="64">
        <f>IF(
                        C1340="INSUMO",
                                        IFERROR(
                                            IF(
                                                INDEX(
                                                    Insumos!C:C,
                                                    MATCH(
                                                        A1340&amp;B1340,
                                                        Insumos!I:I,
                                                        0)
                                                )="Transporte",
                                                INDEX(
                                                    Insumos!F:F,
                                                    MATCH(
                                                        A1340&amp;B1340,
                                                        Insumos!I:I,
                                                        0)
                                                ),
                                                0
                                            ),
                                            "Não encontrado"),
                                        IFERROR(
                                            INDEX(Q:Q,
                                                MATCH(
                                                    A1340&amp;B1340,AG:AG,
                                                    0)
                                            ),
                                            "Não encontrado")
                                    )</f>
        <v>0</v>
      </c>
      <c r="Q1340" s="64">
        <f t="shared" si="790"/>
        <v>0</v>
      </c>
      <c r="R1340" s="64">
        <f>IF(
                        C1340="INSUMO",
                                        IFERROR(
                                            IF(
                                                INDEX(
                                                    Insumos!C:C,
                                                    MATCH(
                                                        A1340&amp;B1340,
                                                        Insumos!I:I,
                                                        0)
                                                )="Terceirizados",
                                                INDEX(
                                                    Insumos!F:F,
                                                    MATCH(
                                                        A1340&amp;B1340,
                                                        Insumos!I:I,
                                                        0)
                                                ),
                                                0
                                            ),
                                            "Não encontrado"),
                                        IFERROR(
                                            INDEX(S:S,
                                                MATCH(
                                                    A1340&amp;B1340,AG:AG,
                                                    0)
                                            ),
                                            "Não encontrado")
                                    )</f>
        <v>0</v>
      </c>
      <c r="S1340" s="64">
        <f t="shared" si="791"/>
        <v>0</v>
      </c>
      <c r="T1340" s="64">
        <f>IF(
                        C1340="INSUMO",
                                        IFERROR(
                                            IF(
                                                INDEX(
                                                    Insumos!C:C,
                                                    MATCH(
                                                        A1340&amp;B1340,
                                                        Insumos!I:I,
                                                        0)
                                                )="Comissionamento",
                                                INDEX(
                                                    Insumos!F:F,
                                                    MATCH(
                                                        A1340&amp;B1340,
                                                        Insumos!I:I,
                                                        0)
                                                ),
                                                0
                                            ),
                                            "Não encontrado"),
                                        IFERROR(
                                            INDEX(U:U,
                                                MATCH(
                                                    A1340&amp;B1340,AG:AG,
                                                    0)
                                            ),
                                            "Não encontrado")
                                    )</f>
        <v>0</v>
      </c>
      <c r="U1340" s="64">
        <f t="shared" si="792"/>
        <v>0</v>
      </c>
      <c r="V1340" s="64">
        <f>IF(
                        C1340="INSUMO",
                                        IFERROR(
                                            IF(
                                                INDEX(
                                                    Insumos!C:C,
                                                    MATCH(
                                                        A1340&amp;B1340,
                                                        Insumos!I:I,
                                                        0)
                                                )="Verba",
                                                INDEX(
                                                    Insumos!F:F,
                                                    MATCH(
                                                        A1340&amp;B1340,
                                                        Insumos!I:I,
                                                        0)
                                                ),
                                                0
                                            ),
                                            "Não encontrado"),
                                        IFERROR(
                                            INDEX(W:W,
                                                MATCH(
                                                    A1340&amp;B1340,AG:AG,
                                                    0)
                                            ),
                                            "Não encontrado")
                                    )</f>
        <v>0</v>
      </c>
      <c r="W1340" s="64">
        <f t="shared" si="793"/>
        <v>0</v>
      </c>
      <c r="X1340" s="64">
        <f>IF(
                        C1340="INSUMO",
                                        IFERROR(
                                            IF(
                                                INDEX(
                                                    Insumos!C:C,
                                                    MATCH(
                                                        A1340&amp;B1340,
                                                        Insumos!I:I,
                                                        0)
                                                )="Outro",
                                                INDEX(
                                                    Insumos!F:F,
                                                    MATCH(
                                                        A1340&amp;B1340,
                                                        Insumos!I:I,
                                                        0)
                                                ),
                                                0
                                            ),
                                            "Não encontrado"),
                                        IFERROR(
                                            INDEX(Y:Y,
                                                MATCH(
                                                    A1340&amp;B1340,AG:AG,
                                                    0)
                                            ),
                                            "Não encontrado")
                                    )</f>
        <v>4.97</v>
      </c>
      <c r="Y1340" s="64">
        <f t="shared" si="794"/>
        <v>9.7576009999999993</v>
      </c>
      <c r="Z1340" s="64">
        <f>IF(
                            C1340="INSUMO",
                            IFERROR(
                                INDEX(
                                    Insumos!F:F,
                                    MATCH(
                                        A1340&amp;B1340,
                                        Insumos!I:I,
                                        0)
                                ),
                                "Não encontrado"),
                            IFERROR(
                                INDEX(AA:AA,
                                    MATCH(
                                        A1340&amp;B1340,AG:AG,
                                        0)
                                ),
                                "Não encontrado")
                        )</f>
        <v>28.049120000000002</v>
      </c>
      <c r="AA1340" s="64">
        <f t="shared" si="795"/>
        <v>55.068837296000005</v>
      </c>
      <c r="AB1340" s="65"/>
      <c r="AC1340" s="65"/>
      <c r="AD1340" s="62" t="s">
        <v>39</v>
      </c>
      <c r="AE1340" s="66"/>
      <c r="AF1340" s="66"/>
    </row>
    <row r="1341" spans="1:33" x14ac:dyDescent="0.25">
      <c r="A1341" s="137" t="s">
        <v>828</v>
      </c>
      <c r="B1341" s="68" t="s">
        <v>38</v>
      </c>
      <c r="C1341" s="69" t="s">
        <v>45</v>
      </c>
      <c r="D1341" s="70" t="s">
        <v>40</v>
      </c>
      <c r="E1341" s="70" t="s">
        <v>829</v>
      </c>
      <c r="F1341" s="71" t="s">
        <v>108</v>
      </c>
      <c r="G1341" s="71">
        <v>0.5927</v>
      </c>
      <c r="H1341" s="72">
        <f>IF(
                        C1341="INSUMO",
                                        IFERROR(
                                            IF(
                                                INDEX(
                                                    Insumos!C:C,
                                                    MATCH(
                                                        A1341&amp;B1341,
                                                        Insumos!I:I,
                                                        0)
                                                )="Material",
                                                INDEX(
                                                    Insumos!F:F,
                                                    MATCH(
                                                        A1341&amp;B1341,
                                                        Insumos!I:I,
                                                        0)
                                                ),
                                                0
                                            ),
                                            "Não encontrado"),
                                        IFERROR(
                                            INDEX(I:I,
                                                MATCH(
                                                    A1341&amp;B1341,AG:AG,
                                                    0)
                                            ),
                                            "Não encontrado")
                                    )</f>
        <v>124.34</v>
      </c>
      <c r="I1341" s="72">
        <f t="shared" si="786"/>
        <v>73.696318000000005</v>
      </c>
      <c r="J1341" s="72">
        <f t="shared" si="787"/>
        <v>0</v>
      </c>
      <c r="K1341" s="72">
        <f t="shared" si="787"/>
        <v>0</v>
      </c>
      <c r="L1341" s="72">
        <f>IF(
                        C1341="INSUMO",
                                        IFERROR(
                                            IF(
                                                INDEX(
                                                    Insumos!C:C,
                                                    MATCH(
                                                        A1341&amp;B1341,
                                                        Insumos!I:I,
                                                        0)
                                                )="Mao_obra",
                                                INDEX(
                                                    Insumos!F:F,
                                                    MATCH(
                                                        A1341&amp;B1341,
                                                        Insumos!I:I,
                                                        0)
                                                ),
                                                0
                                            ),
                                            "Não encontrado"),
                                        IFERROR(
                                            INDEX(M:M,
                                                MATCH(
                                                    A1341&amp;B1341,AG:AG,
                                                    0)
                                            ),
                                            "Não encontrado")
                                    )</f>
        <v>0</v>
      </c>
      <c r="M1341" s="72">
        <f t="shared" si="788"/>
        <v>0</v>
      </c>
      <c r="N1341" s="72">
        <f>IF(
                        C1341="INSUMO",
                                        IFERROR(
                                            IF(
                                                INDEX(
                                                    Insumos!C:C,
                                                    MATCH(
                                                        A1341&amp;B1341,
                                                        Insumos!I:I,
                                                        0)
                                                )="Equipamento",
                                                INDEX(
                                                    Insumos!F:F,
                                                    MATCH(
                                                        A1341&amp;B1341,
                                                        Insumos!I:I,
                                                        0)
                                                ),
                                                0
                                            ),
                                            "Não encontrado"),
                                        IFERROR(
                                            INDEX(O:O,
                                                MATCH(
                                                    A1341&amp;B1341,AG:AG,
                                                    0)
                                            ),
                                            "Não encontrado")
                                    )</f>
        <v>0</v>
      </c>
      <c r="O1341" s="72">
        <f t="shared" si="789"/>
        <v>0</v>
      </c>
      <c r="P1341" s="72">
        <f>IF(
                        C1341="INSUMO",
                                        IFERROR(
                                            IF(
                                                INDEX(
                                                    Insumos!C:C,
                                                    MATCH(
                                                        A1341&amp;B1341,
                                                        Insumos!I:I,
                                                        0)
                                                )="Transporte",
                                                INDEX(
                                                    Insumos!F:F,
                                                    MATCH(
                                                        A1341&amp;B1341,
                                                        Insumos!I:I,
                                                        0)
                                                ),
                                                0
                                            ),
                                            "Não encontrado"),
                                        IFERROR(
                                            INDEX(Q:Q,
                                                MATCH(
                                                    A1341&amp;B1341,AG:AG,
                                                    0)
                                            ),
                                            "Não encontrado")
                                    )</f>
        <v>0</v>
      </c>
      <c r="Q1341" s="72">
        <f t="shared" si="790"/>
        <v>0</v>
      </c>
      <c r="R1341" s="72">
        <f>IF(
                        C1341="INSUMO",
                                        IFERROR(
                                            IF(
                                                INDEX(
                                                    Insumos!C:C,
                                                    MATCH(
                                                        A1341&amp;B1341,
                                                        Insumos!I:I,
                                                        0)
                                                )="Terceirizados",
                                                INDEX(
                                                    Insumos!F:F,
                                                    MATCH(
                                                        A1341&amp;B1341,
                                                        Insumos!I:I,
                                                        0)
                                                ),
                                                0
                                            ),
                                            "Não encontrado"),
                                        IFERROR(
                                            INDEX(S:S,
                                                MATCH(
                                                    A1341&amp;B1341,AG:AG,
                                                    0)
                                            ),
                                            "Não encontrado")
                                    )</f>
        <v>0</v>
      </c>
      <c r="S1341" s="72">
        <f t="shared" si="791"/>
        <v>0</v>
      </c>
      <c r="T1341" s="72">
        <f>IF(
                        C1341="INSUMO",
                                        IFERROR(
                                            IF(
                                                INDEX(
                                                    Insumos!C:C,
                                                    MATCH(
                                                        A1341&amp;B1341,
                                                        Insumos!I:I,
                                                        0)
                                                )="Comissionamento",
                                                INDEX(
                                                    Insumos!F:F,
                                                    MATCH(
                                                        A1341&amp;B1341,
                                                        Insumos!I:I,
                                                        0)
                                                ),
                                                0
                                            ),
                                            "Não encontrado"),
                                        IFERROR(
                                            INDEX(U:U,
                                                MATCH(
                                                    A1341&amp;B1341,AG:AG,
                                                    0)
                                            ),
                                            "Não encontrado")
                                    )</f>
        <v>0</v>
      </c>
      <c r="U1341" s="72">
        <f t="shared" si="792"/>
        <v>0</v>
      </c>
      <c r="V1341" s="72">
        <f>IF(
                        C1341="INSUMO",
                                        IFERROR(
                                            IF(
                                                INDEX(
                                                    Insumos!C:C,
                                                    MATCH(
                                                        A1341&amp;B1341,
                                                        Insumos!I:I,
                                                        0)
                                                )="Verba",
                                                INDEX(
                                                    Insumos!F:F,
                                                    MATCH(
                                                        A1341&amp;B1341,
                                                        Insumos!I:I,
                                                        0)
                                                ),
                                                0
                                            ),
                                            "Não encontrado"),
                                        IFERROR(
                                            INDEX(W:W,
                                                MATCH(
                                                    A1341&amp;B1341,AG:AG,
                                                    0)
                                            ),
                                            "Não encontrado")
                                    )</f>
        <v>0</v>
      </c>
      <c r="W1341" s="72">
        <f t="shared" si="793"/>
        <v>0</v>
      </c>
      <c r="X1341" s="72">
        <f>IF(
                        C1341="INSUMO",
                                        IFERROR(
                                            IF(
                                                INDEX(
                                                    Insumos!C:C,
                                                    MATCH(
                                                        A1341&amp;B1341,
                                                        Insumos!I:I,
                                                        0)
                                                )="Outro",
                                                INDEX(
                                                    Insumos!F:F,
                                                    MATCH(
                                                        A1341&amp;B1341,
                                                        Insumos!I:I,
                                                        0)
                                                ),
                                                0
                                            ),
                                            "Não encontrado"),
                                        IFERROR(
                                            INDEX(Y:Y,
                                                MATCH(
                                                    A1341&amp;B1341,AG:AG,
                                                    0)
                                            ),
                                            "Não encontrado")
                                    )</f>
        <v>0</v>
      </c>
      <c r="Y1341" s="72">
        <f t="shared" si="794"/>
        <v>0</v>
      </c>
      <c r="Z1341" s="72">
        <f>IF(
                            C1341="INSUMO",
                            IFERROR(
                                INDEX(
                                    Insumos!F:F,
                                    MATCH(
                                        A1341&amp;B1341,
                                        Insumos!I:I,
                                        0)
                                ),
                                "Não encontrado"),
                            IFERROR(
                                INDEX(AA:AA,
                                    MATCH(
                                        A1341&amp;B1341,AG:AG,
                                        0)
                                ),
                                "Não encontrado")
                        )</f>
        <v>124.34</v>
      </c>
      <c r="AA1341" s="72">
        <f t="shared" si="795"/>
        <v>73.696318000000005</v>
      </c>
      <c r="AB1341" s="73"/>
      <c r="AC1341" s="73"/>
      <c r="AD1341" s="70" t="s">
        <v>39</v>
      </c>
      <c r="AE1341" s="74"/>
      <c r="AF1341" s="74"/>
    </row>
    <row r="1342" spans="1:33" x14ac:dyDescent="0.25">
      <c r="A1342" s="138" t="s">
        <v>240</v>
      </c>
      <c r="B1342" s="60" t="s">
        <v>38</v>
      </c>
      <c r="C1342" s="61" t="s">
        <v>45</v>
      </c>
      <c r="D1342" s="62" t="s">
        <v>40</v>
      </c>
      <c r="E1342" s="62" t="s">
        <v>241</v>
      </c>
      <c r="F1342" s="63" t="s">
        <v>95</v>
      </c>
      <c r="G1342" s="63">
        <v>391.16629999999998</v>
      </c>
      <c r="H1342" s="64">
        <f>IF(
                        C1342="INSUMO",
                                        IFERROR(
                                            IF(
                                                INDEX(
                                                    Insumos!C:C,
                                                    MATCH(
                                                        A1342&amp;B1342,
                                                        Insumos!I:I,
                                                        0)
                                                )="Material",
                                                INDEX(
                                                    Insumos!F:F,
                                                    MATCH(
                                                        A1342&amp;B1342,
                                                        Insumos!I:I,
                                                        0)
                                                ),
                                                0
                                            ),
                                            "Não encontrado"),
                                        IFERROR(
                                            INDEX(I:I,
                                                MATCH(
                                                    A1342&amp;B1342,AG:AG,
                                                    0)
                                            ),
                                            "Não encontrado")
                                    )</f>
        <v>0.9</v>
      </c>
      <c r="I1342" s="64">
        <f t="shared" si="786"/>
        <v>352.04966999999999</v>
      </c>
      <c r="J1342" s="64">
        <f t="shared" si="787"/>
        <v>0</v>
      </c>
      <c r="K1342" s="64">
        <f t="shared" si="787"/>
        <v>0</v>
      </c>
      <c r="L1342" s="64">
        <f>IF(
                        C1342="INSUMO",
                                        IFERROR(
                                            IF(
                                                INDEX(
                                                    Insumos!C:C,
                                                    MATCH(
                                                        A1342&amp;B1342,
                                                        Insumos!I:I,
                                                        0)
                                                )="Mao_obra",
                                                INDEX(
                                                    Insumos!F:F,
                                                    MATCH(
                                                        A1342&amp;B1342,
                                                        Insumos!I:I,
                                                        0)
                                                ),
                                                0
                                            ),
                                            "Não encontrado"),
                                        IFERROR(
                                            INDEX(M:M,
                                                MATCH(
                                                    A1342&amp;B1342,AG:AG,
                                                    0)
                                            ),
                                            "Não encontrado")
                                    )</f>
        <v>0</v>
      </c>
      <c r="M1342" s="64">
        <f t="shared" si="788"/>
        <v>0</v>
      </c>
      <c r="N1342" s="64">
        <f>IF(
                        C1342="INSUMO",
                                        IFERROR(
                                            IF(
                                                INDEX(
                                                    Insumos!C:C,
                                                    MATCH(
                                                        A1342&amp;B1342,
                                                        Insumos!I:I,
                                                        0)
                                                )="Equipamento",
                                                INDEX(
                                                    Insumos!F:F,
                                                    MATCH(
                                                        A1342&amp;B1342,
                                                        Insumos!I:I,
                                                        0)
                                                ),
                                                0
                                            ),
                                            "Não encontrado"),
                                        IFERROR(
                                            INDEX(O:O,
                                                MATCH(
                                                    A1342&amp;B1342,AG:AG,
                                                    0)
                                            ),
                                            "Não encontrado")
                                    )</f>
        <v>0</v>
      </c>
      <c r="O1342" s="64">
        <f t="shared" si="789"/>
        <v>0</v>
      </c>
      <c r="P1342" s="64">
        <f>IF(
                        C1342="INSUMO",
                                        IFERROR(
                                            IF(
                                                INDEX(
                                                    Insumos!C:C,
                                                    MATCH(
                                                        A1342&amp;B1342,
                                                        Insumos!I:I,
                                                        0)
                                                )="Transporte",
                                                INDEX(
                                                    Insumos!F:F,
                                                    MATCH(
                                                        A1342&amp;B1342,
                                                        Insumos!I:I,
                                                        0)
                                                ),
                                                0
                                            ),
                                            "Não encontrado"),
                                        IFERROR(
                                            INDEX(Q:Q,
                                                MATCH(
                                                    A1342&amp;B1342,AG:AG,
                                                    0)
                                            ),
                                            "Não encontrado")
                                    )</f>
        <v>0</v>
      </c>
      <c r="Q1342" s="64">
        <f t="shared" si="790"/>
        <v>0</v>
      </c>
      <c r="R1342" s="64">
        <f>IF(
                        C1342="INSUMO",
                                        IFERROR(
                                            IF(
                                                INDEX(
                                                    Insumos!C:C,
                                                    MATCH(
                                                        A1342&amp;B1342,
                                                        Insumos!I:I,
                                                        0)
                                                )="Terceirizados",
                                                INDEX(
                                                    Insumos!F:F,
                                                    MATCH(
                                                        A1342&amp;B1342,
                                                        Insumos!I:I,
                                                        0)
                                                ),
                                                0
                                            ),
                                            "Não encontrado"),
                                        IFERROR(
                                            INDEX(S:S,
                                                MATCH(
                                                    A1342&amp;B1342,AG:AG,
                                                    0)
                                            ),
                                            "Não encontrado")
                                    )</f>
        <v>0</v>
      </c>
      <c r="S1342" s="64">
        <f t="shared" si="791"/>
        <v>0</v>
      </c>
      <c r="T1342" s="64">
        <f>IF(
                        C1342="INSUMO",
                                        IFERROR(
                                            IF(
                                                INDEX(
                                                    Insumos!C:C,
                                                    MATCH(
                                                        A1342&amp;B1342,
                                                        Insumos!I:I,
                                                        0)
                                                )="Comissionamento",
                                                INDEX(
                                                    Insumos!F:F,
                                                    MATCH(
                                                        A1342&amp;B1342,
                                                        Insumos!I:I,
                                                        0)
                                                ),
                                                0
                                            ),
                                            "Não encontrado"),
                                        IFERROR(
                                            INDEX(U:U,
                                                MATCH(
                                                    A1342&amp;B1342,AG:AG,
                                                    0)
                                            ),
                                            "Não encontrado")
                                    )</f>
        <v>0</v>
      </c>
      <c r="U1342" s="64">
        <f t="shared" si="792"/>
        <v>0</v>
      </c>
      <c r="V1342" s="64">
        <f>IF(
                        C1342="INSUMO",
                                        IFERROR(
                                            IF(
                                                INDEX(
                                                    Insumos!C:C,
                                                    MATCH(
                                                        A1342&amp;B1342,
                                                        Insumos!I:I,
                                                        0)
                                                )="Verba",
                                                INDEX(
                                                    Insumos!F:F,
                                                    MATCH(
                                                        A1342&amp;B1342,
                                                        Insumos!I:I,
                                                        0)
                                                ),
                                                0
                                            ),
                                            "Não encontrado"),
                                        IFERROR(
                                            INDEX(W:W,
                                                MATCH(
                                                    A1342&amp;B1342,AG:AG,
                                                    0)
                                            ),
                                            "Não encontrado")
                                    )</f>
        <v>0</v>
      </c>
      <c r="W1342" s="64">
        <f t="shared" si="793"/>
        <v>0</v>
      </c>
      <c r="X1342" s="64">
        <f>IF(
                        C1342="INSUMO",
                                        IFERROR(
                                            IF(
                                                INDEX(
                                                    Insumos!C:C,
                                                    MATCH(
                                                        A1342&amp;B1342,
                                                        Insumos!I:I,
                                                        0)
                                                )="Outro",
                                                INDEX(
                                                    Insumos!F:F,
                                                    MATCH(
                                                        A1342&amp;B1342,
                                                        Insumos!I:I,
                                                        0)
                                                ),
                                                0
                                            ),
                                            "Não encontrado"),
                                        IFERROR(
                                            INDEX(Y:Y,
                                                MATCH(
                                                    A1342&amp;B1342,AG:AG,
                                                    0)
                                            ),
                                            "Não encontrado")
                                    )</f>
        <v>0</v>
      </c>
      <c r="Y1342" s="64">
        <f t="shared" si="794"/>
        <v>0</v>
      </c>
      <c r="Z1342" s="64">
        <f>IF(
                            C1342="INSUMO",
                            IFERROR(
                                INDEX(
                                    Insumos!F:F,
                                    MATCH(
                                        A1342&amp;B1342,
                                        Insumos!I:I,
                                        0)
                                ),
                                "Não encontrado"),
                            IFERROR(
                                INDEX(AA:AA,
                                    MATCH(
                                        A1342&amp;B1342,AG:AG,
                                        0)
                                ),
                                "Não encontrado")
                        )</f>
        <v>0.9</v>
      </c>
      <c r="AA1342" s="64">
        <f t="shared" si="795"/>
        <v>352.04966999999999</v>
      </c>
      <c r="AB1342" s="65"/>
      <c r="AC1342" s="65"/>
      <c r="AD1342" s="62" t="s">
        <v>39</v>
      </c>
      <c r="AE1342" s="66"/>
      <c r="AF1342" s="66"/>
    </row>
    <row r="1343" spans="1:33" x14ac:dyDescent="0.25">
      <c r="A1343" s="137" t="s">
        <v>238</v>
      </c>
      <c r="B1343" s="68" t="s">
        <v>38</v>
      </c>
      <c r="C1343" s="69" t="s">
        <v>45</v>
      </c>
      <c r="D1343" s="70" t="s">
        <v>40</v>
      </c>
      <c r="E1343" s="70" t="s">
        <v>239</v>
      </c>
      <c r="F1343" s="71" t="s">
        <v>108</v>
      </c>
      <c r="G1343" s="71">
        <v>0.71189999999999998</v>
      </c>
      <c r="H1343" s="72">
        <f>IF(
                        C1343="INSUMO",
                                        IFERROR(
                                            IF(
                                                INDEX(
                                                    Insumos!C:C,
                                                    MATCH(
                                                        A1343&amp;B1343,
                                                        Insumos!I:I,
                                                        0)
                                                )="Material",
                                                INDEX(
                                                    Insumos!F:F,
                                                    MATCH(
                                                        A1343&amp;B1343,
                                                        Insumos!I:I,
                                                        0)
                                                ),
                                                0
                                            ),
                                            "Não encontrado"),
                                        IFERROR(
                                            INDEX(I:I,
                                                MATCH(
                                                    A1343&amp;B1343,AG:AG,
                                                    0)
                                            ),
                                            "Não encontrado")
                                    )</f>
        <v>147.16</v>
      </c>
      <c r="I1343" s="72">
        <f t="shared" si="786"/>
        <v>104.76320399999999</v>
      </c>
      <c r="J1343" s="72">
        <f t="shared" si="787"/>
        <v>0</v>
      </c>
      <c r="K1343" s="72">
        <f t="shared" si="787"/>
        <v>0</v>
      </c>
      <c r="L1343" s="72">
        <f>IF(
                        C1343="INSUMO",
                                        IFERROR(
                                            IF(
                                                INDEX(
                                                    Insumos!C:C,
                                                    MATCH(
                                                        A1343&amp;B1343,
                                                        Insumos!I:I,
                                                        0)
                                                )="Mao_obra",
                                                INDEX(
                                                    Insumos!F:F,
                                                    MATCH(
                                                        A1343&amp;B1343,
                                                        Insumos!I:I,
                                                        0)
                                                ),
                                                0
                                            ),
                                            "Não encontrado"),
                                        IFERROR(
                                            INDEX(M:M,
                                                MATCH(
                                                    A1343&amp;B1343,AG:AG,
                                                    0)
                                            ),
                                            "Não encontrado")
                                    )</f>
        <v>0</v>
      </c>
      <c r="M1343" s="72">
        <f t="shared" si="788"/>
        <v>0</v>
      </c>
      <c r="N1343" s="72">
        <f>IF(
                        C1343="INSUMO",
                                        IFERROR(
                                            IF(
                                                INDEX(
                                                    Insumos!C:C,
                                                    MATCH(
                                                        A1343&amp;B1343,
                                                        Insumos!I:I,
                                                        0)
                                                )="Equipamento",
                                                INDEX(
                                                    Insumos!F:F,
                                                    MATCH(
                                                        A1343&amp;B1343,
                                                        Insumos!I:I,
                                                        0)
                                                ),
                                                0
                                            ),
                                            "Não encontrado"),
                                        IFERROR(
                                            INDEX(O:O,
                                                MATCH(
                                                    A1343&amp;B1343,AG:AG,
                                                    0)
                                            ),
                                            "Não encontrado")
                                    )</f>
        <v>0</v>
      </c>
      <c r="O1343" s="72">
        <f t="shared" si="789"/>
        <v>0</v>
      </c>
      <c r="P1343" s="72">
        <f>IF(
                        C1343="INSUMO",
                                        IFERROR(
                                            IF(
                                                INDEX(
                                                    Insumos!C:C,
                                                    MATCH(
                                                        A1343&amp;B1343,
                                                        Insumos!I:I,
                                                        0)
                                                )="Transporte",
                                                INDEX(
                                                    Insumos!F:F,
                                                    MATCH(
                                                        A1343&amp;B1343,
                                                        Insumos!I:I,
                                                        0)
                                                ),
                                                0
                                            ),
                                            "Não encontrado"),
                                        IFERROR(
                                            INDEX(Q:Q,
                                                MATCH(
                                                    A1343&amp;B1343,AG:AG,
                                                    0)
                                            ),
                                            "Não encontrado")
                                    )</f>
        <v>0</v>
      </c>
      <c r="Q1343" s="72">
        <f t="shared" si="790"/>
        <v>0</v>
      </c>
      <c r="R1343" s="72">
        <f>IF(
                        C1343="INSUMO",
                                        IFERROR(
                                            IF(
                                                INDEX(
                                                    Insumos!C:C,
                                                    MATCH(
                                                        A1343&amp;B1343,
                                                        Insumos!I:I,
                                                        0)
                                                )="Terceirizados",
                                                INDEX(
                                                    Insumos!F:F,
                                                    MATCH(
                                                        A1343&amp;B1343,
                                                        Insumos!I:I,
                                                        0)
                                                ),
                                                0
                                            ),
                                            "Não encontrado"),
                                        IFERROR(
                                            INDEX(S:S,
                                                MATCH(
                                                    A1343&amp;B1343,AG:AG,
                                                    0)
                                            ),
                                            "Não encontrado")
                                    )</f>
        <v>0</v>
      </c>
      <c r="S1343" s="72">
        <f t="shared" si="791"/>
        <v>0</v>
      </c>
      <c r="T1343" s="72">
        <f>IF(
                        C1343="INSUMO",
                                        IFERROR(
                                            IF(
                                                INDEX(
                                                    Insumos!C:C,
                                                    MATCH(
                                                        A1343&amp;B1343,
                                                        Insumos!I:I,
                                                        0)
                                                )="Comissionamento",
                                                INDEX(
                                                    Insumos!F:F,
                                                    MATCH(
                                                        A1343&amp;B1343,
                                                        Insumos!I:I,
                                                        0)
                                                ),
                                                0
                                            ),
                                            "Não encontrado"),
                                        IFERROR(
                                            INDEX(U:U,
                                                MATCH(
                                                    A1343&amp;B1343,AG:AG,
                                                    0)
                                            ),
                                            "Não encontrado")
                                    )</f>
        <v>0</v>
      </c>
      <c r="U1343" s="72">
        <f t="shared" si="792"/>
        <v>0</v>
      </c>
      <c r="V1343" s="72">
        <f>IF(
                        C1343="INSUMO",
                                        IFERROR(
                                            IF(
                                                INDEX(
                                                    Insumos!C:C,
                                                    MATCH(
                                                        A1343&amp;B1343,
                                                        Insumos!I:I,
                                                        0)
                                                )="Verba",
                                                INDEX(
                                                    Insumos!F:F,
                                                    MATCH(
                                                        A1343&amp;B1343,
                                                        Insumos!I:I,
                                                        0)
                                                ),
                                                0
                                            ),
                                            "Não encontrado"),
                                        IFERROR(
                                            INDEX(W:W,
                                                MATCH(
                                                    A1343&amp;B1343,AG:AG,
                                                    0)
                                            ),
                                            "Não encontrado")
                                    )</f>
        <v>0</v>
      </c>
      <c r="W1343" s="72">
        <f t="shared" si="793"/>
        <v>0</v>
      </c>
      <c r="X1343" s="72">
        <f>IF(
                        C1343="INSUMO",
                                        IFERROR(
                                            IF(
                                                INDEX(
                                                    Insumos!C:C,
                                                    MATCH(
                                                        A1343&amp;B1343,
                                                        Insumos!I:I,
                                                        0)
                                                )="Outro",
                                                INDEX(
                                                    Insumos!F:F,
                                                    MATCH(
                                                        A1343&amp;B1343,
                                                        Insumos!I:I,
                                                        0)
                                                ),
                                                0
                                            ),
                                            "Não encontrado"),
                                        IFERROR(
                                            INDEX(Y:Y,
                                                MATCH(
                                                    A1343&amp;B1343,AG:AG,
                                                    0)
                                            ),
                                            "Não encontrado")
                                    )</f>
        <v>0</v>
      </c>
      <c r="Y1343" s="72">
        <f t="shared" si="794"/>
        <v>0</v>
      </c>
      <c r="Z1343" s="72">
        <f>IF(
                            C1343="INSUMO",
                            IFERROR(
                                INDEX(
                                    Insumos!F:F,
                                    MATCH(
                                        A1343&amp;B1343,
                                        Insumos!I:I,
                                        0)
                                ),
                                "Não encontrado"),
                            IFERROR(
                                INDEX(AA:AA,
                                    MATCH(
                                        A1343&amp;B1343,AG:AG,
                                        0)
                                ),
                                "Não encontrado")
                        )</f>
        <v>147.16</v>
      </c>
      <c r="AA1343" s="72">
        <f t="shared" si="795"/>
        <v>104.76320399999999</v>
      </c>
      <c r="AB1343" s="73"/>
      <c r="AC1343" s="73"/>
      <c r="AD1343" s="70" t="s">
        <v>39</v>
      </c>
      <c r="AE1343" s="74"/>
      <c r="AF1343" s="74"/>
    </row>
    <row r="1344" spans="1:33" x14ac:dyDescent="0.25">
      <c r="A1344" s="136" t="s">
        <v>1108</v>
      </c>
      <c r="B1344" s="51" t="s">
        <v>38</v>
      </c>
      <c r="C1344" s="52" t="s">
        <v>39</v>
      </c>
      <c r="D1344" s="53" t="s">
        <v>40</v>
      </c>
      <c r="E1344" s="53" t="s">
        <v>1109</v>
      </c>
      <c r="F1344" s="54" t="s">
        <v>90</v>
      </c>
      <c r="G1344" s="55"/>
      <c r="H1344" s="56"/>
      <c r="I1344" s="56">
        <f>SUM(I1345:I1352)</f>
        <v>0</v>
      </c>
      <c r="J1344" s="56"/>
      <c r="K1344" s="56">
        <f>SUM(K1345:K1352)</f>
        <v>38.929773599999997</v>
      </c>
      <c r="L1344" s="56"/>
      <c r="M1344" s="56">
        <f>SUM(M1345:M1352)</f>
        <v>34.359773599999997</v>
      </c>
      <c r="N1344" s="56"/>
      <c r="O1344" s="56">
        <f>SUM(O1345:O1352)</f>
        <v>0</v>
      </c>
      <c r="P1344" s="56"/>
      <c r="Q1344" s="56">
        <f>SUM(Q1345:Q1352)</f>
        <v>0</v>
      </c>
      <c r="R1344" s="56"/>
      <c r="S1344" s="56">
        <f>SUM(S1345:S1352)</f>
        <v>0</v>
      </c>
      <c r="T1344" s="56"/>
      <c r="U1344" s="56">
        <f>SUM(U1345:U1352)</f>
        <v>0</v>
      </c>
      <c r="V1344" s="56"/>
      <c r="W1344" s="56">
        <f>SUM(W1345:W1352)</f>
        <v>0</v>
      </c>
      <c r="X1344" s="56"/>
      <c r="Y1344" s="56">
        <f>SUM(Y1345:Y1352)</f>
        <v>4.57</v>
      </c>
      <c r="Z1344" s="56"/>
      <c r="AA1344" s="56">
        <f>SUM(AA1345:AA1352)</f>
        <v>38.929773599999997</v>
      </c>
      <c r="AB1344" s="57" t="s">
        <v>39</v>
      </c>
      <c r="AC1344" s="57"/>
      <c r="AD1344" s="53" t="s">
        <v>39</v>
      </c>
      <c r="AE1344" s="58" t="s">
        <v>39</v>
      </c>
      <c r="AF1344" s="58" t="s">
        <v>43</v>
      </c>
      <c r="AG1344" t="str">
        <f>A1344&amp;B1344&amp;C1344</f>
        <v>88261SINAPI</v>
      </c>
    </row>
    <row r="1345" spans="1:33" x14ac:dyDescent="0.25">
      <c r="A1345" s="137" t="s">
        <v>1112</v>
      </c>
      <c r="B1345" s="68" t="s">
        <v>38</v>
      </c>
      <c r="C1345" s="69" t="s">
        <v>86</v>
      </c>
      <c r="D1345" s="70" t="s">
        <v>40</v>
      </c>
      <c r="E1345" s="70" t="s">
        <v>1113</v>
      </c>
      <c r="F1345" s="71" t="s">
        <v>90</v>
      </c>
      <c r="G1345" s="71">
        <v>1</v>
      </c>
      <c r="H1345" s="72">
        <f>IF(
                        C1345="INSUMO",
                                        IFERROR(
                                            IF(
                                                INDEX(
                                                    Insumos!C:C,
                                                    MATCH(
                                                        A1345&amp;B1345,
                                                        Insumos!I:I,
                                                        0)
                                                )="Material",
                                                INDEX(
                                                    Insumos!F:F,
                                                    MATCH(
                                                        A1345&amp;B1345,
                                                        Insumos!I:I,
                                                        0)
                                                ),
                                                0
                                            ),
                                            "Não encontrado"),
                                        IFERROR(
                                            INDEX(I:I,
                                                MATCH(
                                                    A1345&amp;B1345,AG:AG,
                                                    0)
                                            ),
                                            "Não encontrado")
                                    )</f>
        <v>0</v>
      </c>
      <c r="I1345" s="72">
        <f t="shared" ref="I1345:I1352" si="796">H1345*G1345/1</f>
        <v>0</v>
      </c>
      <c r="J1345" s="72">
        <f t="shared" ref="J1345:K1352" si="797">T1345 + N1345 + L1345 + X1345 + R1345 + P1345 + V1345</f>
        <v>0.49977359999999998</v>
      </c>
      <c r="K1345" s="72">
        <f t="shared" si="797"/>
        <v>0.49977359999999998</v>
      </c>
      <c r="L1345" s="72">
        <f>IF(
                        C1345="INSUMO",
                                        IFERROR(
                                            IF(
                                                INDEX(
                                                    Insumos!C:C,
                                                    MATCH(
                                                        A1345&amp;B1345,
                                                        Insumos!I:I,
                                                        0)
                                                )="Mao_obra",
                                                INDEX(
                                                    Insumos!F:F,
                                                    MATCH(
                                                        A1345&amp;B1345,
                                                        Insumos!I:I,
                                                        0)
                                                ),
                                                0
                                            ),
                                            "Não encontrado"),
                                        IFERROR(
                                            INDEX(M:M,
                                                MATCH(
                                                    A1345&amp;B1345,AG:AG,
                                                    0)
                                            ),
                                            "Não encontrado")
                                    )</f>
        <v>0.49977359999999998</v>
      </c>
      <c r="M1345" s="72">
        <f t="shared" ref="M1345:M1352" si="798">L1345*G1345/1</f>
        <v>0.49977359999999998</v>
      </c>
      <c r="N1345" s="72">
        <f>IF(
                        C1345="INSUMO",
                                        IFERROR(
                                            IF(
                                                INDEX(
                                                    Insumos!C:C,
                                                    MATCH(
                                                        A1345&amp;B1345,
                                                        Insumos!I:I,
                                                        0)
                                                )="Equipamento",
                                                INDEX(
                                                    Insumos!F:F,
                                                    MATCH(
                                                        A1345&amp;B1345,
                                                        Insumos!I:I,
                                                        0)
                                                ),
                                                0
                                            ),
                                            "Não encontrado"),
                                        IFERROR(
                                            INDEX(O:O,
                                                MATCH(
                                                    A1345&amp;B1345,AG:AG,
                                                    0)
                                            ),
                                            "Não encontrado")
                                    )</f>
        <v>0</v>
      </c>
      <c r="O1345" s="72">
        <f t="shared" ref="O1345:O1352" si="799">N1345*G1345/1</f>
        <v>0</v>
      </c>
      <c r="P1345" s="72">
        <f>IF(
                        C1345="INSUMO",
                                        IFERROR(
                                            IF(
                                                INDEX(
                                                    Insumos!C:C,
                                                    MATCH(
                                                        A1345&amp;B1345,
                                                        Insumos!I:I,
                                                        0)
                                                )="Transporte",
                                                INDEX(
                                                    Insumos!F:F,
                                                    MATCH(
                                                        A1345&amp;B1345,
                                                        Insumos!I:I,
                                                        0)
                                                ),
                                                0
                                            ),
                                            "Não encontrado"),
                                        IFERROR(
                                            INDEX(Q:Q,
                                                MATCH(
                                                    A1345&amp;B1345,AG:AG,
                                                    0)
                                            ),
                                            "Não encontrado")
                                    )</f>
        <v>0</v>
      </c>
      <c r="Q1345" s="72">
        <f t="shared" ref="Q1345:Q1352" si="800">P1345*G1345/1</f>
        <v>0</v>
      </c>
      <c r="R1345" s="72">
        <f>IF(
                        C1345="INSUMO",
                                        IFERROR(
                                            IF(
                                                INDEX(
                                                    Insumos!C:C,
                                                    MATCH(
                                                        A1345&amp;B1345,
                                                        Insumos!I:I,
                                                        0)
                                                )="Terceirizados",
                                                INDEX(
                                                    Insumos!F:F,
                                                    MATCH(
                                                        A1345&amp;B1345,
                                                        Insumos!I:I,
                                                        0)
                                                ),
                                                0
                                            ),
                                            "Não encontrado"),
                                        IFERROR(
                                            INDEX(S:S,
                                                MATCH(
                                                    A1345&amp;B1345,AG:AG,
                                                    0)
                                            ),
                                            "Não encontrado")
                                    )</f>
        <v>0</v>
      </c>
      <c r="S1345" s="72">
        <f t="shared" ref="S1345:S1352" si="801">R1345*G1345/1</f>
        <v>0</v>
      </c>
      <c r="T1345" s="72">
        <f>IF(
                        C1345="INSUMO",
                                        IFERROR(
                                            IF(
                                                INDEX(
                                                    Insumos!C:C,
                                                    MATCH(
                                                        A1345&amp;B1345,
                                                        Insumos!I:I,
                                                        0)
                                                )="Comissionamento",
                                                INDEX(
                                                    Insumos!F:F,
                                                    MATCH(
                                                        A1345&amp;B1345,
                                                        Insumos!I:I,
                                                        0)
                                                ),
                                                0
                                            ),
                                            "Não encontrado"),
                                        IFERROR(
                                            INDEX(U:U,
                                                MATCH(
                                                    A1345&amp;B1345,AG:AG,
                                                    0)
                                            ),
                                            "Não encontrado")
                                    )</f>
        <v>0</v>
      </c>
      <c r="U1345" s="72">
        <f t="shared" ref="U1345:U1352" si="802">T1345*G1345/1</f>
        <v>0</v>
      </c>
      <c r="V1345" s="72">
        <f>IF(
                        C1345="INSUMO",
                                        IFERROR(
                                            IF(
                                                INDEX(
                                                    Insumos!C:C,
                                                    MATCH(
                                                        A1345&amp;B1345,
                                                        Insumos!I:I,
                                                        0)
                                                )="Verba",
                                                INDEX(
                                                    Insumos!F:F,
                                                    MATCH(
                                                        A1345&amp;B1345,
                                                        Insumos!I:I,
                                                        0)
                                                ),
                                                0
                                            ),
                                            "Não encontrado"),
                                        IFERROR(
                                            INDEX(W:W,
                                                MATCH(
                                                    A1345&amp;B1345,AG:AG,
                                                    0)
                                            ),
                                            "Não encontrado")
                                    )</f>
        <v>0</v>
      </c>
      <c r="W1345" s="72">
        <f t="shared" ref="W1345:W1352" si="803">V1345*G1345/1</f>
        <v>0</v>
      </c>
      <c r="X1345" s="72">
        <f>IF(
                        C1345="INSUMO",
                                        IFERROR(
                                            IF(
                                                INDEX(
                                                    Insumos!C:C,
                                                    MATCH(
                                                        A1345&amp;B1345,
                                                        Insumos!I:I,
                                                        0)
                                                )="Outro",
                                                INDEX(
                                                    Insumos!F:F,
                                                    MATCH(
                                                        A1345&amp;B1345,
                                                        Insumos!I:I,
                                                        0)
                                                ),
                                                0
                                            ),
                                            "Não encontrado"),
                                        IFERROR(
                                            INDEX(Y:Y,
                                                MATCH(
                                                    A1345&amp;B1345,AG:AG,
                                                    0)
                                            ),
                                            "Não encontrado")
                                    )</f>
        <v>0</v>
      </c>
      <c r="Y1345" s="72">
        <f t="shared" ref="Y1345:Y1352" si="804">X1345*G1345/1</f>
        <v>0</v>
      </c>
      <c r="Z1345" s="72">
        <f>IF(
                            C1345="INSUMO",
                            IFERROR(
                                INDEX(
                                    Insumos!F:F,
                                    MATCH(
                                        A1345&amp;B1345,
                                        Insumos!I:I,
                                        0)
                                ),
                                "Não encontrado"),
                            IFERROR(
                                INDEX(AA:AA,
                                    MATCH(
                                        A1345&amp;B1345,AG:AG,
                                        0)
                                ),
                                "Não encontrado")
                        )</f>
        <v>0.49977359999999998</v>
      </c>
      <c r="AA1345" s="72">
        <f t="shared" ref="AA1345:AA1352" si="805">G1345*Z1345</f>
        <v>0.49977359999999998</v>
      </c>
      <c r="AB1345" s="73"/>
      <c r="AC1345" s="73"/>
      <c r="AD1345" s="70" t="s">
        <v>39</v>
      </c>
      <c r="AE1345" s="74"/>
      <c r="AF1345" s="74"/>
    </row>
    <row r="1346" spans="1:33" x14ac:dyDescent="0.25">
      <c r="A1346" s="138" t="s">
        <v>813</v>
      </c>
      <c r="B1346" s="60" t="s">
        <v>38</v>
      </c>
      <c r="C1346" s="61" t="s">
        <v>45</v>
      </c>
      <c r="D1346" s="62" t="s">
        <v>40</v>
      </c>
      <c r="E1346" s="62" t="s">
        <v>814</v>
      </c>
      <c r="F1346" s="63" t="s">
        <v>90</v>
      </c>
      <c r="G1346" s="63">
        <v>1</v>
      </c>
      <c r="H1346" s="64">
        <f>IF(
                        C1346="INSUMO",
                                        IFERROR(
                                            IF(
                                                INDEX(
                                                    Insumos!C:C,
                                                    MATCH(
                                                        A1346&amp;B1346,
                                                        Insumos!I:I,
                                                        0)
                                                )="Material",
                                                INDEX(
                                                    Insumos!F:F,
                                                    MATCH(
                                                        A1346&amp;B1346,
                                                        Insumos!I:I,
                                                        0)
                                                ),
                                                0
                                            ),
                                            "Não encontrado"),
                                        IFERROR(
                                            INDEX(I:I,
                                                MATCH(
                                                    A1346&amp;B1346,AG:AG,
                                                    0)
                                            ),
                                            "Não encontrado")
                                    )</f>
        <v>0</v>
      </c>
      <c r="I1346" s="64">
        <f t="shared" si="796"/>
        <v>0</v>
      </c>
      <c r="J1346" s="64">
        <f t="shared" si="797"/>
        <v>1.52</v>
      </c>
      <c r="K1346" s="64">
        <f t="shared" si="797"/>
        <v>1.52</v>
      </c>
      <c r="L1346" s="64">
        <f>IF(
                        C1346="INSUMO",
                                        IFERROR(
                                            IF(
                                                INDEX(
                                                    Insumos!C:C,
                                                    MATCH(
                                                        A1346&amp;B1346,
                                                        Insumos!I:I,
                                                        0)
                                                )="Mao_obra",
                                                INDEX(
                                                    Insumos!F:F,
                                                    MATCH(
                                                        A1346&amp;B1346,
                                                        Insumos!I:I,
                                                        0)
                                                ),
                                                0
                                            ),
                                            "Não encontrado"),
                                        IFERROR(
                                            INDEX(M:M,
                                                MATCH(
                                                    A1346&amp;B1346,AG:AG,
                                                    0)
                                            ),
                                            "Não encontrado")
                                    )</f>
        <v>0</v>
      </c>
      <c r="M1346" s="64">
        <f t="shared" si="798"/>
        <v>0</v>
      </c>
      <c r="N1346" s="64">
        <f>IF(
                        C1346="INSUMO",
                                        IFERROR(
                                            IF(
                                                INDEX(
                                                    Insumos!C:C,
                                                    MATCH(
                                                        A1346&amp;B1346,
                                                        Insumos!I:I,
                                                        0)
                                                )="Equipamento",
                                                INDEX(
                                                    Insumos!F:F,
                                                    MATCH(
                                                        A1346&amp;B1346,
                                                        Insumos!I:I,
                                                        0)
                                                ),
                                                0
                                            ),
                                            "Não encontrado"),
                                        IFERROR(
                                            INDEX(O:O,
                                                MATCH(
                                                    A1346&amp;B1346,AG:AG,
                                                    0)
                                            ),
                                            "Não encontrado")
                                    )</f>
        <v>0</v>
      </c>
      <c r="O1346" s="64">
        <f t="shared" si="799"/>
        <v>0</v>
      </c>
      <c r="P1346" s="64">
        <f>IF(
                        C1346="INSUMO",
                                        IFERROR(
                                            IF(
                                                INDEX(
                                                    Insumos!C:C,
                                                    MATCH(
                                                        A1346&amp;B1346,
                                                        Insumos!I:I,
                                                        0)
                                                )="Transporte",
                                                INDEX(
                                                    Insumos!F:F,
                                                    MATCH(
                                                        A1346&amp;B1346,
                                                        Insumos!I:I,
                                                        0)
                                                ),
                                                0
                                            ),
                                            "Não encontrado"),
                                        IFERROR(
                                            INDEX(Q:Q,
                                                MATCH(
                                                    A1346&amp;B1346,AG:AG,
                                                    0)
                                            ),
                                            "Não encontrado")
                                    )</f>
        <v>0</v>
      </c>
      <c r="Q1346" s="64">
        <f t="shared" si="800"/>
        <v>0</v>
      </c>
      <c r="R1346" s="64">
        <f>IF(
                        C1346="INSUMO",
                                        IFERROR(
                                            IF(
                                                INDEX(
                                                    Insumos!C:C,
                                                    MATCH(
                                                        A1346&amp;B1346,
                                                        Insumos!I:I,
                                                        0)
                                                )="Terceirizados",
                                                INDEX(
                                                    Insumos!F:F,
                                                    MATCH(
                                                        A1346&amp;B1346,
                                                        Insumos!I:I,
                                                        0)
                                                ),
                                                0
                                            ),
                                            "Não encontrado"),
                                        IFERROR(
                                            INDEX(S:S,
                                                MATCH(
                                                    A1346&amp;B1346,AG:AG,
                                                    0)
                                            ),
                                            "Não encontrado")
                                    )</f>
        <v>0</v>
      </c>
      <c r="S1346" s="64">
        <f t="shared" si="801"/>
        <v>0</v>
      </c>
      <c r="T1346" s="64">
        <f>IF(
                        C1346="INSUMO",
                                        IFERROR(
                                            IF(
                                                INDEX(
                                                    Insumos!C:C,
                                                    MATCH(
                                                        A1346&amp;B1346,
                                                        Insumos!I:I,
                                                        0)
                                                )="Comissionamento",
                                                INDEX(
                                                    Insumos!F:F,
                                                    MATCH(
                                                        A1346&amp;B1346,
                                                        Insumos!I:I,
                                                        0)
                                                ),
                                                0
                                            ),
                                            "Não encontrado"),
                                        IFERROR(
                                            INDEX(U:U,
                                                MATCH(
                                                    A1346&amp;B1346,AG:AG,
                                                    0)
                                            ),
                                            "Não encontrado")
                                    )</f>
        <v>0</v>
      </c>
      <c r="U1346" s="64">
        <f t="shared" si="802"/>
        <v>0</v>
      </c>
      <c r="V1346" s="64">
        <f>IF(
                        C1346="INSUMO",
                                        IFERROR(
                                            IF(
                                                INDEX(
                                                    Insumos!C:C,
                                                    MATCH(
                                                        A1346&amp;B1346,
                                                        Insumos!I:I,
                                                        0)
                                                )="Verba",
                                                INDEX(
                                                    Insumos!F:F,
                                                    MATCH(
                                                        A1346&amp;B1346,
                                                        Insumos!I:I,
                                                        0)
                                                ),
                                                0
                                            ),
                                            "Não encontrado"),
                                        IFERROR(
                                            INDEX(W:W,
                                                MATCH(
                                                    A1346&amp;B1346,AG:AG,
                                                    0)
                                            ),
                                            "Não encontrado")
                                    )</f>
        <v>0</v>
      </c>
      <c r="W1346" s="64">
        <f t="shared" si="803"/>
        <v>0</v>
      </c>
      <c r="X1346" s="64">
        <f>IF(
                        C1346="INSUMO",
                                        IFERROR(
                                            IF(
                                                INDEX(
                                                    Insumos!C:C,
                                                    MATCH(
                                                        A1346&amp;B1346,
                                                        Insumos!I:I,
                                                        0)
                                                )="Outro",
                                                INDEX(
                                                    Insumos!F:F,
                                                    MATCH(
                                                        A1346&amp;B1346,
                                                        Insumos!I:I,
                                                        0)
                                                ),
                                                0
                                            ),
                                            "Não encontrado"),
                                        IFERROR(
                                            INDEX(Y:Y,
                                                MATCH(
                                                    A1346&amp;B1346,AG:AG,
                                                    0)
                                            ),
                                            "Não encontrado")
                                    )</f>
        <v>1.52</v>
      </c>
      <c r="Y1346" s="64">
        <f t="shared" si="804"/>
        <v>1.52</v>
      </c>
      <c r="Z1346" s="64">
        <f>IF(
                            C1346="INSUMO",
                            IFERROR(
                                INDEX(
                                    Insumos!F:F,
                                    MATCH(
                                        A1346&amp;B1346,
                                        Insumos!I:I,
                                        0)
                                ),
                                "Não encontrado"),
                            IFERROR(
                                INDEX(AA:AA,
                                    MATCH(
                                        A1346&amp;B1346,AG:AG,
                                        0)
                                ),
                                "Não encontrado")
                        )</f>
        <v>1.52</v>
      </c>
      <c r="AA1346" s="64">
        <f t="shared" si="805"/>
        <v>1.52</v>
      </c>
      <c r="AB1346" s="65"/>
      <c r="AC1346" s="65"/>
      <c r="AD1346" s="62" t="s">
        <v>39</v>
      </c>
      <c r="AE1346" s="66"/>
      <c r="AF1346" s="66"/>
    </row>
    <row r="1347" spans="1:33" x14ac:dyDescent="0.25">
      <c r="A1347" s="137" t="s">
        <v>815</v>
      </c>
      <c r="B1347" s="68" t="s">
        <v>38</v>
      </c>
      <c r="C1347" s="69" t="s">
        <v>45</v>
      </c>
      <c r="D1347" s="70" t="s">
        <v>40</v>
      </c>
      <c r="E1347" s="70" t="s">
        <v>816</v>
      </c>
      <c r="F1347" s="71" t="s">
        <v>90</v>
      </c>
      <c r="G1347" s="71">
        <v>1</v>
      </c>
      <c r="H1347" s="72">
        <f>IF(
                        C1347="INSUMO",
                                        IFERROR(
                                            IF(
                                                INDEX(
                                                    Insumos!C:C,
                                                    MATCH(
                                                        A1347&amp;B1347,
                                                        Insumos!I:I,
                                                        0)
                                                )="Material",
                                                INDEX(
                                                    Insumos!F:F,
                                                    MATCH(
                                                        A1347&amp;B1347,
                                                        Insumos!I:I,
                                                        0)
                                                ),
                                                0
                                            ),
                                            "Não encontrado"),
                                        IFERROR(
                                            INDEX(I:I,
                                                MATCH(
                                                    A1347&amp;B1347,AG:AG,
                                                    0)
                                            ),
                                            "Não encontrado")
                                    )</f>
        <v>0</v>
      </c>
      <c r="I1347" s="72">
        <f t="shared" si="796"/>
        <v>0</v>
      </c>
      <c r="J1347" s="72">
        <f t="shared" si="797"/>
        <v>0.3</v>
      </c>
      <c r="K1347" s="72">
        <f t="shared" si="797"/>
        <v>0.3</v>
      </c>
      <c r="L1347" s="72">
        <f>IF(
                        C1347="INSUMO",
                                        IFERROR(
                                            IF(
                                                INDEX(
                                                    Insumos!C:C,
                                                    MATCH(
                                                        A1347&amp;B1347,
                                                        Insumos!I:I,
                                                        0)
                                                )="Mao_obra",
                                                INDEX(
                                                    Insumos!F:F,
                                                    MATCH(
                                                        A1347&amp;B1347,
                                                        Insumos!I:I,
                                                        0)
                                                ),
                                                0
                                            ),
                                            "Não encontrado"),
                                        IFERROR(
                                            INDEX(M:M,
                                                MATCH(
                                                    A1347&amp;B1347,AG:AG,
                                                    0)
                                            ),
                                            "Não encontrado")
                                    )</f>
        <v>0</v>
      </c>
      <c r="M1347" s="72">
        <f t="shared" si="798"/>
        <v>0</v>
      </c>
      <c r="N1347" s="72">
        <f>IF(
                        C1347="INSUMO",
                                        IFERROR(
                                            IF(
                                                INDEX(
                                                    Insumos!C:C,
                                                    MATCH(
                                                        A1347&amp;B1347,
                                                        Insumos!I:I,
                                                        0)
                                                )="Equipamento",
                                                INDEX(
                                                    Insumos!F:F,
                                                    MATCH(
                                                        A1347&amp;B1347,
                                                        Insumos!I:I,
                                                        0)
                                                ),
                                                0
                                            ),
                                            "Não encontrado"),
                                        IFERROR(
                                            INDEX(O:O,
                                                MATCH(
                                                    A1347&amp;B1347,AG:AG,
                                                    0)
                                            ),
                                            "Não encontrado")
                                    )</f>
        <v>0</v>
      </c>
      <c r="O1347" s="72">
        <f t="shared" si="799"/>
        <v>0</v>
      </c>
      <c r="P1347" s="72">
        <f>IF(
                        C1347="INSUMO",
                                        IFERROR(
                                            IF(
                                                INDEX(
                                                    Insumos!C:C,
                                                    MATCH(
                                                        A1347&amp;B1347,
                                                        Insumos!I:I,
                                                        0)
                                                )="Transporte",
                                                INDEX(
                                                    Insumos!F:F,
                                                    MATCH(
                                                        A1347&amp;B1347,
                                                        Insumos!I:I,
                                                        0)
                                                ),
                                                0
                                            ),
                                            "Não encontrado"),
                                        IFERROR(
                                            INDEX(Q:Q,
                                                MATCH(
                                                    A1347&amp;B1347,AG:AG,
                                                    0)
                                            ),
                                            "Não encontrado")
                                    )</f>
        <v>0</v>
      </c>
      <c r="Q1347" s="72">
        <f t="shared" si="800"/>
        <v>0</v>
      </c>
      <c r="R1347" s="72">
        <f>IF(
                        C1347="INSUMO",
                                        IFERROR(
                                            IF(
                                                INDEX(
                                                    Insumos!C:C,
                                                    MATCH(
                                                        A1347&amp;B1347,
                                                        Insumos!I:I,
                                                        0)
                                                )="Terceirizados",
                                                INDEX(
                                                    Insumos!F:F,
                                                    MATCH(
                                                        A1347&amp;B1347,
                                                        Insumos!I:I,
                                                        0)
                                                ),
                                                0
                                            ),
                                            "Não encontrado"),
                                        IFERROR(
                                            INDEX(S:S,
                                                MATCH(
                                                    A1347&amp;B1347,AG:AG,
                                                    0)
                                            ),
                                            "Não encontrado")
                                    )</f>
        <v>0</v>
      </c>
      <c r="S1347" s="72">
        <f t="shared" si="801"/>
        <v>0</v>
      </c>
      <c r="T1347" s="72">
        <f>IF(
                        C1347="INSUMO",
                                        IFERROR(
                                            IF(
                                                INDEX(
                                                    Insumos!C:C,
                                                    MATCH(
                                                        A1347&amp;B1347,
                                                        Insumos!I:I,
                                                        0)
                                                )="Comissionamento",
                                                INDEX(
                                                    Insumos!F:F,
                                                    MATCH(
                                                        A1347&amp;B1347,
                                                        Insumos!I:I,
                                                        0)
                                                ),
                                                0
                                            ),
                                            "Não encontrado"),
                                        IFERROR(
                                            INDEX(U:U,
                                                MATCH(
                                                    A1347&amp;B1347,AG:AG,
                                                    0)
                                            ),
                                            "Não encontrado")
                                    )</f>
        <v>0</v>
      </c>
      <c r="U1347" s="72">
        <f t="shared" si="802"/>
        <v>0</v>
      </c>
      <c r="V1347" s="72">
        <f>IF(
                        C1347="INSUMO",
                                        IFERROR(
                                            IF(
                                                INDEX(
                                                    Insumos!C:C,
                                                    MATCH(
                                                        A1347&amp;B1347,
                                                        Insumos!I:I,
                                                        0)
                                                )="Verba",
                                                INDEX(
                                                    Insumos!F:F,
                                                    MATCH(
                                                        A1347&amp;B1347,
                                                        Insumos!I:I,
                                                        0)
                                                ),
                                                0
                                            ),
                                            "Não encontrado"),
                                        IFERROR(
                                            INDEX(W:W,
                                                MATCH(
                                                    A1347&amp;B1347,AG:AG,
                                                    0)
                                            ),
                                            "Não encontrado")
                                    )</f>
        <v>0</v>
      </c>
      <c r="W1347" s="72">
        <f t="shared" si="803"/>
        <v>0</v>
      </c>
      <c r="X1347" s="72">
        <f>IF(
                        C1347="INSUMO",
                                        IFERROR(
                                            IF(
                                                INDEX(
                                                    Insumos!C:C,
                                                    MATCH(
                                                        A1347&amp;B1347,
                                                        Insumos!I:I,
                                                        0)
                                                )="Outro",
                                                INDEX(
                                                    Insumos!F:F,
                                                    MATCH(
                                                        A1347&amp;B1347,
                                                        Insumos!I:I,
                                                        0)
                                                ),
                                                0
                                            ),
                                            "Não encontrado"),
                                        IFERROR(
                                            INDEX(Y:Y,
                                                MATCH(
                                                    A1347&amp;B1347,AG:AG,
                                                    0)
                                            ),
                                            "Não encontrado")
                                    )</f>
        <v>0.3</v>
      </c>
      <c r="Y1347" s="72">
        <f t="shared" si="804"/>
        <v>0.3</v>
      </c>
      <c r="Z1347" s="72">
        <f>IF(
                            C1347="INSUMO",
                            IFERROR(
                                INDEX(
                                    Insumos!F:F,
                                    MATCH(
                                        A1347&amp;B1347,
                                        Insumos!I:I,
                                        0)
                                ),
                                "Não encontrado"),
                            IFERROR(
                                INDEX(AA:AA,
                                    MATCH(
                                        A1347&amp;B1347,AG:AG,
                                        0)
                                ),
                                "Não encontrado")
                        )</f>
        <v>0.3</v>
      </c>
      <c r="AA1347" s="72">
        <f t="shared" si="805"/>
        <v>0.3</v>
      </c>
      <c r="AB1347" s="73"/>
      <c r="AC1347" s="73"/>
      <c r="AD1347" s="70" t="s">
        <v>39</v>
      </c>
      <c r="AE1347" s="74"/>
      <c r="AF1347" s="74"/>
    </row>
    <row r="1348" spans="1:33" x14ac:dyDescent="0.25">
      <c r="A1348" s="138" t="s">
        <v>801</v>
      </c>
      <c r="B1348" s="60" t="s">
        <v>38</v>
      </c>
      <c r="C1348" s="61" t="s">
        <v>45</v>
      </c>
      <c r="D1348" s="62" t="s">
        <v>40</v>
      </c>
      <c r="E1348" s="62" t="s">
        <v>802</v>
      </c>
      <c r="F1348" s="63" t="s">
        <v>90</v>
      </c>
      <c r="G1348" s="63">
        <v>1</v>
      </c>
      <c r="H1348" s="64">
        <f>IF(
                        C1348="INSUMO",
                                        IFERROR(
                                            IF(
                                                INDEX(
                                                    Insumos!C:C,
                                                    MATCH(
                                                        A1348&amp;B1348,
                                                        Insumos!I:I,
                                                        0)
                                                )="Material",
                                                INDEX(
                                                    Insumos!F:F,
                                                    MATCH(
                                                        A1348&amp;B1348,
                                                        Insumos!I:I,
                                                        0)
                                                ),
                                                0
                                            ),
                                            "Não encontrado"),
                                        IFERROR(
                                            INDEX(I:I,
                                                MATCH(
                                                    A1348&amp;B1348,AG:AG,
                                                    0)
                                            ),
                                            "Não encontrado")
                                    )</f>
        <v>0</v>
      </c>
      <c r="I1348" s="64">
        <f t="shared" si="796"/>
        <v>0</v>
      </c>
      <c r="J1348" s="64">
        <f t="shared" si="797"/>
        <v>0.11</v>
      </c>
      <c r="K1348" s="64">
        <f t="shared" si="797"/>
        <v>0.11</v>
      </c>
      <c r="L1348" s="64">
        <f>IF(
                        C1348="INSUMO",
                                        IFERROR(
                                            IF(
                                                INDEX(
                                                    Insumos!C:C,
                                                    MATCH(
                                                        A1348&amp;B1348,
                                                        Insumos!I:I,
                                                        0)
                                                )="Mao_obra",
                                                INDEX(
                                                    Insumos!F:F,
                                                    MATCH(
                                                        A1348&amp;B1348,
                                                        Insumos!I:I,
                                                        0)
                                                ),
                                                0
                                            ),
                                            "Não encontrado"),
                                        IFERROR(
                                            INDEX(M:M,
                                                MATCH(
                                                    A1348&amp;B1348,AG:AG,
                                                    0)
                                            ),
                                            "Não encontrado")
                                    )</f>
        <v>0</v>
      </c>
      <c r="M1348" s="64">
        <f t="shared" si="798"/>
        <v>0</v>
      </c>
      <c r="N1348" s="64">
        <f>IF(
                        C1348="INSUMO",
                                        IFERROR(
                                            IF(
                                                INDEX(
                                                    Insumos!C:C,
                                                    MATCH(
                                                        A1348&amp;B1348,
                                                        Insumos!I:I,
                                                        0)
                                                )="Equipamento",
                                                INDEX(
                                                    Insumos!F:F,
                                                    MATCH(
                                                        A1348&amp;B1348,
                                                        Insumos!I:I,
                                                        0)
                                                ),
                                                0
                                            ),
                                            "Não encontrado"),
                                        IFERROR(
                                            INDEX(O:O,
                                                MATCH(
                                                    A1348&amp;B1348,AG:AG,
                                                    0)
                                            ),
                                            "Não encontrado")
                                    )</f>
        <v>0</v>
      </c>
      <c r="O1348" s="64">
        <f t="shared" si="799"/>
        <v>0</v>
      </c>
      <c r="P1348" s="64">
        <f>IF(
                        C1348="INSUMO",
                                        IFERROR(
                                            IF(
                                                INDEX(
                                                    Insumos!C:C,
                                                    MATCH(
                                                        A1348&amp;B1348,
                                                        Insumos!I:I,
                                                        0)
                                                )="Transporte",
                                                INDEX(
                                                    Insumos!F:F,
                                                    MATCH(
                                                        A1348&amp;B1348,
                                                        Insumos!I:I,
                                                        0)
                                                ),
                                                0
                                            ),
                                            "Não encontrado"),
                                        IFERROR(
                                            INDEX(Q:Q,
                                                MATCH(
                                                    A1348&amp;B1348,AG:AG,
                                                    0)
                                            ),
                                            "Não encontrado")
                                    )</f>
        <v>0</v>
      </c>
      <c r="Q1348" s="64">
        <f t="shared" si="800"/>
        <v>0</v>
      </c>
      <c r="R1348" s="64">
        <f>IF(
                        C1348="INSUMO",
                                        IFERROR(
                                            IF(
                                                INDEX(
                                                    Insumos!C:C,
                                                    MATCH(
                                                        A1348&amp;B1348,
                                                        Insumos!I:I,
                                                        0)
                                                )="Terceirizados",
                                                INDEX(
                                                    Insumos!F:F,
                                                    MATCH(
                                                        A1348&amp;B1348,
                                                        Insumos!I:I,
                                                        0)
                                                ),
                                                0
                                            ),
                                            "Não encontrado"),
                                        IFERROR(
                                            INDEX(S:S,
                                                MATCH(
                                                    A1348&amp;B1348,AG:AG,
                                                    0)
                                            ),
                                            "Não encontrado")
                                    )</f>
        <v>0</v>
      </c>
      <c r="S1348" s="64">
        <f t="shared" si="801"/>
        <v>0</v>
      </c>
      <c r="T1348" s="64">
        <f>IF(
                        C1348="INSUMO",
                                        IFERROR(
                                            IF(
                                                INDEX(
                                                    Insumos!C:C,
                                                    MATCH(
                                                        A1348&amp;B1348,
                                                        Insumos!I:I,
                                                        0)
                                                )="Comissionamento",
                                                INDEX(
                                                    Insumos!F:F,
                                                    MATCH(
                                                        A1348&amp;B1348,
                                                        Insumos!I:I,
                                                        0)
                                                ),
                                                0
                                            ),
                                            "Não encontrado"),
                                        IFERROR(
                                            INDEX(U:U,
                                                MATCH(
                                                    A1348&amp;B1348,AG:AG,
                                                    0)
                                            ),
                                            "Não encontrado")
                                    )</f>
        <v>0</v>
      </c>
      <c r="U1348" s="64">
        <f t="shared" si="802"/>
        <v>0</v>
      </c>
      <c r="V1348" s="64">
        <f>IF(
                        C1348="INSUMO",
                                        IFERROR(
                                            IF(
                                                INDEX(
                                                    Insumos!C:C,
                                                    MATCH(
                                                        A1348&amp;B1348,
                                                        Insumos!I:I,
                                                        0)
                                                )="Verba",
                                                INDEX(
                                                    Insumos!F:F,
                                                    MATCH(
                                                        A1348&amp;B1348,
                                                        Insumos!I:I,
                                                        0)
                                                ),
                                                0
                                            ),
                                            "Não encontrado"),
                                        IFERROR(
                                            INDEX(W:W,
                                                MATCH(
                                                    A1348&amp;B1348,AG:AG,
                                                    0)
                                            ),
                                            "Não encontrado")
                                    )</f>
        <v>0</v>
      </c>
      <c r="W1348" s="64">
        <f t="shared" si="803"/>
        <v>0</v>
      </c>
      <c r="X1348" s="64">
        <f>IF(
                        C1348="INSUMO",
                                        IFERROR(
                                            IF(
                                                INDEX(
                                                    Insumos!C:C,
                                                    MATCH(
                                                        A1348&amp;B1348,
                                                        Insumos!I:I,
                                                        0)
                                                )="Outro",
                                                INDEX(
                                                    Insumos!F:F,
                                                    MATCH(
                                                        A1348&amp;B1348,
                                                        Insumos!I:I,
                                                        0)
                                                ),
                                                0
                                            ),
                                            "Não encontrado"),
                                        IFERROR(
                                            INDEX(Y:Y,
                                                MATCH(
                                                    A1348&amp;B1348,AG:AG,
                                                    0)
                                            ),
                                            "Não encontrado")
                                    )</f>
        <v>0.11</v>
      </c>
      <c r="Y1348" s="64">
        <f t="shared" si="804"/>
        <v>0.11</v>
      </c>
      <c r="Z1348" s="64">
        <f>IF(
                            C1348="INSUMO",
                            IFERROR(
                                INDEX(
                                    Insumos!F:F,
                                    MATCH(
                                        A1348&amp;B1348,
                                        Insumos!I:I,
                                        0)
                                ),
                                "Não encontrado"),
                            IFERROR(
                                INDEX(AA:AA,
                                    MATCH(
                                        A1348&amp;B1348,AG:AG,
                                        0)
                                ),
                                "Não encontrado")
                        )</f>
        <v>0.11</v>
      </c>
      <c r="AA1348" s="64">
        <f t="shared" si="805"/>
        <v>0.11</v>
      </c>
      <c r="AB1348" s="65"/>
      <c r="AC1348" s="65"/>
      <c r="AD1348" s="62" t="s">
        <v>39</v>
      </c>
      <c r="AE1348" s="66"/>
      <c r="AF1348" s="66"/>
    </row>
    <row r="1349" spans="1:33" x14ac:dyDescent="0.25">
      <c r="A1349" s="137" t="s">
        <v>803</v>
      </c>
      <c r="B1349" s="68" t="s">
        <v>38</v>
      </c>
      <c r="C1349" s="69" t="s">
        <v>45</v>
      </c>
      <c r="D1349" s="70" t="s">
        <v>40</v>
      </c>
      <c r="E1349" s="70" t="s">
        <v>804</v>
      </c>
      <c r="F1349" s="71" t="s">
        <v>90</v>
      </c>
      <c r="G1349" s="71">
        <v>1</v>
      </c>
      <c r="H1349" s="72">
        <f>IF(
                        C1349="INSUMO",
                                        IFERROR(
                                            IF(
                                                INDEX(
                                                    Insumos!C:C,
                                                    MATCH(
                                                        A1349&amp;B1349,
                                                        Insumos!I:I,
                                                        0)
                                                )="Material",
                                                INDEX(
                                                    Insumos!F:F,
                                                    MATCH(
                                                        A1349&amp;B1349,
                                                        Insumos!I:I,
                                                        0)
                                                ),
                                                0
                                            ),
                                            "Não encontrado"),
                                        IFERROR(
                                            INDEX(I:I,
                                                MATCH(
                                                    A1349&amp;B1349,AG:AG,
                                                    0)
                                            ),
                                            "Não encontrado")
                                    )</f>
        <v>0</v>
      </c>
      <c r="I1349" s="72">
        <f t="shared" si="796"/>
        <v>0</v>
      </c>
      <c r="J1349" s="72">
        <f t="shared" si="797"/>
        <v>1.65</v>
      </c>
      <c r="K1349" s="72">
        <f t="shared" si="797"/>
        <v>1.65</v>
      </c>
      <c r="L1349" s="72">
        <f>IF(
                        C1349="INSUMO",
                                        IFERROR(
                                            IF(
                                                INDEX(
                                                    Insumos!C:C,
                                                    MATCH(
                                                        A1349&amp;B1349,
                                                        Insumos!I:I,
                                                        0)
                                                )="Mao_obra",
                                                INDEX(
                                                    Insumos!F:F,
                                                    MATCH(
                                                        A1349&amp;B1349,
                                                        Insumos!I:I,
                                                        0)
                                                ),
                                                0
                                            ),
                                            "Não encontrado"),
                                        IFERROR(
                                            INDEX(M:M,
                                                MATCH(
                                                    A1349&amp;B1349,AG:AG,
                                                    0)
                                            ),
                                            "Não encontrado")
                                    )</f>
        <v>0</v>
      </c>
      <c r="M1349" s="72">
        <f t="shared" si="798"/>
        <v>0</v>
      </c>
      <c r="N1349" s="72">
        <f>IF(
                        C1349="INSUMO",
                                        IFERROR(
                                            IF(
                                                INDEX(
                                                    Insumos!C:C,
                                                    MATCH(
                                                        A1349&amp;B1349,
                                                        Insumos!I:I,
                                                        0)
                                                )="Equipamento",
                                                INDEX(
                                                    Insumos!F:F,
                                                    MATCH(
                                                        A1349&amp;B1349,
                                                        Insumos!I:I,
                                                        0)
                                                ),
                                                0
                                            ),
                                            "Não encontrado"),
                                        IFERROR(
                                            INDEX(O:O,
                                                MATCH(
                                                    A1349&amp;B1349,AG:AG,
                                                    0)
                                            ),
                                            "Não encontrado")
                                    )</f>
        <v>0</v>
      </c>
      <c r="O1349" s="72">
        <f t="shared" si="799"/>
        <v>0</v>
      </c>
      <c r="P1349" s="72">
        <f>IF(
                        C1349="INSUMO",
                                        IFERROR(
                                            IF(
                                                INDEX(
                                                    Insumos!C:C,
                                                    MATCH(
                                                        A1349&amp;B1349,
                                                        Insumos!I:I,
                                                        0)
                                                )="Transporte",
                                                INDEX(
                                                    Insumos!F:F,
                                                    MATCH(
                                                        A1349&amp;B1349,
                                                        Insumos!I:I,
                                                        0)
                                                ),
                                                0
                                            ),
                                            "Não encontrado"),
                                        IFERROR(
                                            INDEX(Q:Q,
                                                MATCH(
                                                    A1349&amp;B1349,AG:AG,
                                                    0)
                                            ),
                                            "Não encontrado")
                                    )</f>
        <v>0</v>
      </c>
      <c r="Q1349" s="72">
        <f t="shared" si="800"/>
        <v>0</v>
      </c>
      <c r="R1349" s="72">
        <f>IF(
                        C1349="INSUMO",
                                        IFERROR(
                                            IF(
                                                INDEX(
                                                    Insumos!C:C,
                                                    MATCH(
                                                        A1349&amp;B1349,
                                                        Insumos!I:I,
                                                        0)
                                                )="Terceirizados",
                                                INDEX(
                                                    Insumos!F:F,
                                                    MATCH(
                                                        A1349&amp;B1349,
                                                        Insumos!I:I,
                                                        0)
                                                ),
                                                0
                                            ),
                                            "Não encontrado"),
                                        IFERROR(
                                            INDEX(S:S,
                                                MATCH(
                                                    A1349&amp;B1349,AG:AG,
                                                    0)
                                            ),
                                            "Não encontrado")
                                    )</f>
        <v>0</v>
      </c>
      <c r="S1349" s="72">
        <f t="shared" si="801"/>
        <v>0</v>
      </c>
      <c r="T1349" s="72">
        <f>IF(
                        C1349="INSUMO",
                                        IFERROR(
                                            IF(
                                                INDEX(
                                                    Insumos!C:C,
                                                    MATCH(
                                                        A1349&amp;B1349,
                                                        Insumos!I:I,
                                                        0)
                                                )="Comissionamento",
                                                INDEX(
                                                    Insumos!F:F,
                                                    MATCH(
                                                        A1349&amp;B1349,
                                                        Insumos!I:I,
                                                        0)
                                                ),
                                                0
                                            ),
                                            "Não encontrado"),
                                        IFERROR(
                                            INDEX(U:U,
                                                MATCH(
                                                    A1349&amp;B1349,AG:AG,
                                                    0)
                                            ),
                                            "Não encontrado")
                                    )</f>
        <v>0</v>
      </c>
      <c r="U1349" s="72">
        <f t="shared" si="802"/>
        <v>0</v>
      </c>
      <c r="V1349" s="72">
        <f>IF(
                        C1349="INSUMO",
                                        IFERROR(
                                            IF(
                                                INDEX(
                                                    Insumos!C:C,
                                                    MATCH(
                                                        A1349&amp;B1349,
                                                        Insumos!I:I,
                                                        0)
                                                )="Verba",
                                                INDEX(
                                                    Insumos!F:F,
                                                    MATCH(
                                                        A1349&amp;B1349,
                                                        Insumos!I:I,
                                                        0)
                                                ),
                                                0
                                            ),
                                            "Não encontrado"),
                                        IFERROR(
                                            INDEX(W:W,
                                                MATCH(
                                                    A1349&amp;B1349,AG:AG,
                                                    0)
                                            ),
                                            "Não encontrado")
                                    )</f>
        <v>0</v>
      </c>
      <c r="W1349" s="72">
        <f t="shared" si="803"/>
        <v>0</v>
      </c>
      <c r="X1349" s="72">
        <f>IF(
                        C1349="INSUMO",
                                        IFERROR(
                                            IF(
                                                INDEX(
                                                    Insumos!C:C,
                                                    MATCH(
                                                        A1349&amp;B1349,
                                                        Insumos!I:I,
                                                        0)
                                                )="Outro",
                                                INDEX(
                                                    Insumos!F:F,
                                                    MATCH(
                                                        A1349&amp;B1349,
                                                        Insumos!I:I,
                                                        0)
                                                ),
                                                0
                                            ),
                                            "Não encontrado"),
                                        IFERROR(
                                            INDEX(Y:Y,
                                                MATCH(
                                                    A1349&amp;B1349,AG:AG,
                                                    0)
                                            ),
                                            "Não encontrado")
                                    )</f>
        <v>1.65</v>
      </c>
      <c r="Y1349" s="72">
        <f t="shared" si="804"/>
        <v>1.65</v>
      </c>
      <c r="Z1349" s="72">
        <f>IF(
                            C1349="INSUMO",
                            IFERROR(
                                INDEX(
                                    Insumos!F:F,
                                    MATCH(
                                        A1349&amp;B1349,
                                        Insumos!I:I,
                                        0)
                                ),
                                "Não encontrado"),
                            IFERROR(
                                INDEX(AA:AA,
                                    MATCH(
                                        A1349&amp;B1349,AG:AG,
                                        0)
                                ),
                                "Não encontrado")
                        )</f>
        <v>1.65</v>
      </c>
      <c r="AA1349" s="72">
        <f t="shared" si="805"/>
        <v>1.65</v>
      </c>
      <c r="AB1349" s="73"/>
      <c r="AC1349" s="73"/>
      <c r="AD1349" s="70" t="s">
        <v>39</v>
      </c>
      <c r="AE1349" s="74"/>
      <c r="AF1349" s="74"/>
    </row>
    <row r="1350" spans="1:33" x14ac:dyDescent="0.25">
      <c r="A1350" s="138" t="s">
        <v>805</v>
      </c>
      <c r="B1350" s="60" t="s">
        <v>38</v>
      </c>
      <c r="C1350" s="61" t="s">
        <v>45</v>
      </c>
      <c r="D1350" s="62" t="s">
        <v>40</v>
      </c>
      <c r="E1350" s="62" t="s">
        <v>806</v>
      </c>
      <c r="F1350" s="63" t="s">
        <v>90</v>
      </c>
      <c r="G1350" s="63">
        <v>1</v>
      </c>
      <c r="H1350" s="64">
        <f>IF(
                        C1350="INSUMO",
                                        IFERROR(
                                            IF(
                                                INDEX(
                                                    Insumos!C:C,
                                                    MATCH(
                                                        A1350&amp;B1350,
                                                        Insumos!I:I,
                                                        0)
                                                )="Material",
                                                INDEX(
                                                    Insumos!F:F,
                                                    MATCH(
                                                        A1350&amp;B1350,
                                                        Insumos!I:I,
                                                        0)
                                                ),
                                                0
                                            ),
                                            "Não encontrado"),
                                        IFERROR(
                                            INDEX(I:I,
                                                MATCH(
                                                    A1350&amp;B1350,AG:AG,
                                                    0)
                                            ),
                                            "Não encontrado")
                                    )</f>
        <v>0</v>
      </c>
      <c r="I1350" s="64">
        <f t="shared" si="796"/>
        <v>0</v>
      </c>
      <c r="J1350" s="64">
        <f t="shared" si="797"/>
        <v>0.98</v>
      </c>
      <c r="K1350" s="64">
        <f t="shared" si="797"/>
        <v>0.98</v>
      </c>
      <c r="L1350" s="64">
        <f>IF(
                        C1350="INSUMO",
                                        IFERROR(
                                            IF(
                                                INDEX(
                                                    Insumos!C:C,
                                                    MATCH(
                                                        A1350&amp;B1350,
                                                        Insumos!I:I,
                                                        0)
                                                )="Mao_obra",
                                                INDEX(
                                                    Insumos!F:F,
                                                    MATCH(
                                                        A1350&amp;B1350,
                                                        Insumos!I:I,
                                                        0)
                                                ),
                                                0
                                            ),
                                            "Não encontrado"),
                                        IFERROR(
                                            INDEX(M:M,
                                                MATCH(
                                                    A1350&amp;B1350,AG:AG,
                                                    0)
                                            ),
                                            "Não encontrado")
                                    )</f>
        <v>0</v>
      </c>
      <c r="M1350" s="64">
        <f t="shared" si="798"/>
        <v>0</v>
      </c>
      <c r="N1350" s="64">
        <f>IF(
                        C1350="INSUMO",
                                        IFERROR(
                                            IF(
                                                INDEX(
                                                    Insumos!C:C,
                                                    MATCH(
                                                        A1350&amp;B1350,
                                                        Insumos!I:I,
                                                        0)
                                                )="Equipamento",
                                                INDEX(
                                                    Insumos!F:F,
                                                    MATCH(
                                                        A1350&amp;B1350,
                                                        Insumos!I:I,
                                                        0)
                                                ),
                                                0
                                            ),
                                            "Não encontrado"),
                                        IFERROR(
                                            INDEX(O:O,
                                                MATCH(
                                                    A1350&amp;B1350,AG:AG,
                                                    0)
                                            ),
                                            "Não encontrado")
                                    )</f>
        <v>0</v>
      </c>
      <c r="O1350" s="64">
        <f t="shared" si="799"/>
        <v>0</v>
      </c>
      <c r="P1350" s="64">
        <f>IF(
                        C1350="INSUMO",
                                        IFERROR(
                                            IF(
                                                INDEX(
                                                    Insumos!C:C,
                                                    MATCH(
                                                        A1350&amp;B1350,
                                                        Insumos!I:I,
                                                        0)
                                                )="Transporte",
                                                INDEX(
                                                    Insumos!F:F,
                                                    MATCH(
                                                        A1350&amp;B1350,
                                                        Insumos!I:I,
                                                        0)
                                                ),
                                                0
                                            ),
                                            "Não encontrado"),
                                        IFERROR(
                                            INDEX(Q:Q,
                                                MATCH(
                                                    A1350&amp;B1350,AG:AG,
                                                    0)
                                            ),
                                            "Não encontrado")
                                    )</f>
        <v>0</v>
      </c>
      <c r="Q1350" s="64">
        <f t="shared" si="800"/>
        <v>0</v>
      </c>
      <c r="R1350" s="64">
        <f>IF(
                        C1350="INSUMO",
                                        IFERROR(
                                            IF(
                                                INDEX(
                                                    Insumos!C:C,
                                                    MATCH(
                                                        A1350&amp;B1350,
                                                        Insumos!I:I,
                                                        0)
                                                )="Terceirizados",
                                                INDEX(
                                                    Insumos!F:F,
                                                    MATCH(
                                                        A1350&amp;B1350,
                                                        Insumos!I:I,
                                                        0)
                                                ),
                                                0
                                            ),
                                            "Não encontrado"),
                                        IFERROR(
                                            INDEX(S:S,
                                                MATCH(
                                                    A1350&amp;B1350,AG:AG,
                                                    0)
                                            ),
                                            "Não encontrado")
                                    )</f>
        <v>0</v>
      </c>
      <c r="S1350" s="64">
        <f t="shared" si="801"/>
        <v>0</v>
      </c>
      <c r="T1350" s="64">
        <f>IF(
                        C1350="INSUMO",
                                        IFERROR(
                                            IF(
                                                INDEX(
                                                    Insumos!C:C,
                                                    MATCH(
                                                        A1350&amp;B1350,
                                                        Insumos!I:I,
                                                        0)
                                                )="Comissionamento",
                                                INDEX(
                                                    Insumos!F:F,
                                                    MATCH(
                                                        A1350&amp;B1350,
                                                        Insumos!I:I,
                                                        0)
                                                ),
                                                0
                                            ),
                                            "Não encontrado"),
                                        IFERROR(
                                            INDEX(U:U,
                                                MATCH(
                                                    A1350&amp;B1350,AG:AG,
                                                    0)
                                            ),
                                            "Não encontrado")
                                    )</f>
        <v>0</v>
      </c>
      <c r="U1350" s="64">
        <f t="shared" si="802"/>
        <v>0</v>
      </c>
      <c r="V1350" s="64">
        <f>IF(
                        C1350="INSUMO",
                                        IFERROR(
                                            IF(
                                                INDEX(
                                                    Insumos!C:C,
                                                    MATCH(
                                                        A1350&amp;B1350,
                                                        Insumos!I:I,
                                                        0)
                                                )="Verba",
                                                INDEX(
                                                    Insumos!F:F,
                                                    MATCH(
                                                        A1350&amp;B1350,
                                                        Insumos!I:I,
                                                        0)
                                                ),
                                                0
                                            ),
                                            "Não encontrado"),
                                        IFERROR(
                                            INDEX(W:W,
                                                MATCH(
                                                    A1350&amp;B1350,AG:AG,
                                                    0)
                                            ),
                                            "Não encontrado")
                                    )</f>
        <v>0</v>
      </c>
      <c r="W1350" s="64">
        <f t="shared" si="803"/>
        <v>0</v>
      </c>
      <c r="X1350" s="64">
        <f>IF(
                        C1350="INSUMO",
                                        IFERROR(
                                            IF(
                                                INDEX(
                                                    Insumos!C:C,
                                                    MATCH(
                                                        A1350&amp;B1350,
                                                        Insumos!I:I,
                                                        0)
                                                )="Outro",
                                                INDEX(
                                                    Insumos!F:F,
                                                    MATCH(
                                                        A1350&amp;B1350,
                                                        Insumos!I:I,
                                                        0)
                                                ),
                                                0
                                            ),
                                            "Não encontrado"),
                                        IFERROR(
                                            INDEX(Y:Y,
                                                MATCH(
                                                    A1350&amp;B1350,AG:AG,
                                                    0)
                                            ),
                                            "Não encontrado")
                                    )</f>
        <v>0.98</v>
      </c>
      <c r="Y1350" s="64">
        <f t="shared" si="804"/>
        <v>0.98</v>
      </c>
      <c r="Z1350" s="64">
        <f>IF(
                            C1350="INSUMO",
                            IFERROR(
                                INDEX(
                                    Insumos!F:F,
                                    MATCH(
                                        A1350&amp;B1350,
                                        Insumos!I:I,
                                        0)
                                ),
                                "Não encontrado"),
                            IFERROR(
                                INDEX(AA:AA,
                                    MATCH(
                                        A1350&amp;B1350,AG:AG,
                                        0)
                                ),
                                "Não encontrado")
                        )</f>
        <v>0.98</v>
      </c>
      <c r="AA1350" s="64">
        <f t="shared" si="805"/>
        <v>0.98</v>
      </c>
      <c r="AB1350" s="65"/>
      <c r="AC1350" s="65"/>
      <c r="AD1350" s="62" t="s">
        <v>39</v>
      </c>
      <c r="AE1350" s="66"/>
      <c r="AF1350" s="66"/>
    </row>
    <row r="1351" spans="1:33" x14ac:dyDescent="0.25">
      <c r="A1351" s="137" t="s">
        <v>807</v>
      </c>
      <c r="B1351" s="68" t="s">
        <v>38</v>
      </c>
      <c r="C1351" s="69" t="s">
        <v>45</v>
      </c>
      <c r="D1351" s="70" t="s">
        <v>40</v>
      </c>
      <c r="E1351" s="70" t="s">
        <v>808</v>
      </c>
      <c r="F1351" s="71" t="s">
        <v>90</v>
      </c>
      <c r="G1351" s="71">
        <v>1</v>
      </c>
      <c r="H1351" s="72">
        <f>IF(
                        C1351="INSUMO",
                                        IFERROR(
                                            IF(
                                                INDEX(
                                                    Insumos!C:C,
                                                    MATCH(
                                                        A1351&amp;B1351,
                                                        Insumos!I:I,
                                                        0)
                                                )="Material",
                                                INDEX(
                                                    Insumos!F:F,
                                                    MATCH(
                                                        A1351&amp;B1351,
                                                        Insumos!I:I,
                                                        0)
                                                ),
                                                0
                                            ),
                                            "Não encontrado"),
                                        IFERROR(
                                            INDEX(I:I,
                                                MATCH(
                                                    A1351&amp;B1351,AG:AG,
                                                    0)
                                            ),
                                            "Não encontrado")
                                    )</f>
        <v>0</v>
      </c>
      <c r="I1351" s="72">
        <f t="shared" si="796"/>
        <v>0</v>
      </c>
      <c r="J1351" s="72">
        <f t="shared" si="797"/>
        <v>0.01</v>
      </c>
      <c r="K1351" s="72">
        <f t="shared" si="797"/>
        <v>0.01</v>
      </c>
      <c r="L1351" s="72">
        <f>IF(
                        C1351="INSUMO",
                                        IFERROR(
                                            IF(
                                                INDEX(
                                                    Insumos!C:C,
                                                    MATCH(
                                                        A1351&amp;B1351,
                                                        Insumos!I:I,
                                                        0)
                                                )="Mao_obra",
                                                INDEX(
                                                    Insumos!F:F,
                                                    MATCH(
                                                        A1351&amp;B1351,
                                                        Insumos!I:I,
                                                        0)
                                                ),
                                                0
                                            ),
                                            "Não encontrado"),
                                        IFERROR(
                                            INDEX(M:M,
                                                MATCH(
                                                    A1351&amp;B1351,AG:AG,
                                                    0)
                                            ),
                                            "Não encontrado")
                                    )</f>
        <v>0</v>
      </c>
      <c r="M1351" s="72">
        <f t="shared" si="798"/>
        <v>0</v>
      </c>
      <c r="N1351" s="72">
        <f>IF(
                        C1351="INSUMO",
                                        IFERROR(
                                            IF(
                                                INDEX(
                                                    Insumos!C:C,
                                                    MATCH(
                                                        A1351&amp;B1351,
                                                        Insumos!I:I,
                                                        0)
                                                )="Equipamento",
                                                INDEX(
                                                    Insumos!F:F,
                                                    MATCH(
                                                        A1351&amp;B1351,
                                                        Insumos!I:I,
                                                        0)
                                                ),
                                                0
                                            ),
                                            "Não encontrado"),
                                        IFERROR(
                                            INDEX(O:O,
                                                MATCH(
                                                    A1351&amp;B1351,AG:AG,
                                                    0)
                                            ),
                                            "Não encontrado")
                                    )</f>
        <v>0</v>
      </c>
      <c r="O1351" s="72">
        <f t="shared" si="799"/>
        <v>0</v>
      </c>
      <c r="P1351" s="72">
        <f>IF(
                        C1351="INSUMO",
                                        IFERROR(
                                            IF(
                                                INDEX(
                                                    Insumos!C:C,
                                                    MATCH(
                                                        A1351&amp;B1351,
                                                        Insumos!I:I,
                                                        0)
                                                )="Transporte",
                                                INDEX(
                                                    Insumos!F:F,
                                                    MATCH(
                                                        A1351&amp;B1351,
                                                        Insumos!I:I,
                                                        0)
                                                ),
                                                0
                                            ),
                                            "Não encontrado"),
                                        IFERROR(
                                            INDEX(Q:Q,
                                                MATCH(
                                                    A1351&amp;B1351,AG:AG,
                                                    0)
                                            ),
                                            "Não encontrado")
                                    )</f>
        <v>0</v>
      </c>
      <c r="Q1351" s="72">
        <f t="shared" si="800"/>
        <v>0</v>
      </c>
      <c r="R1351" s="72">
        <f>IF(
                        C1351="INSUMO",
                                        IFERROR(
                                            IF(
                                                INDEX(
                                                    Insumos!C:C,
                                                    MATCH(
                                                        A1351&amp;B1351,
                                                        Insumos!I:I,
                                                        0)
                                                )="Terceirizados",
                                                INDEX(
                                                    Insumos!F:F,
                                                    MATCH(
                                                        A1351&amp;B1351,
                                                        Insumos!I:I,
                                                        0)
                                                ),
                                                0
                                            ),
                                            "Não encontrado"),
                                        IFERROR(
                                            INDEX(S:S,
                                                MATCH(
                                                    A1351&amp;B1351,AG:AG,
                                                    0)
                                            ),
                                            "Não encontrado")
                                    )</f>
        <v>0</v>
      </c>
      <c r="S1351" s="72">
        <f t="shared" si="801"/>
        <v>0</v>
      </c>
      <c r="T1351" s="72">
        <f>IF(
                        C1351="INSUMO",
                                        IFERROR(
                                            IF(
                                                INDEX(
                                                    Insumos!C:C,
                                                    MATCH(
                                                        A1351&amp;B1351,
                                                        Insumos!I:I,
                                                        0)
                                                )="Comissionamento",
                                                INDEX(
                                                    Insumos!F:F,
                                                    MATCH(
                                                        A1351&amp;B1351,
                                                        Insumos!I:I,
                                                        0)
                                                ),
                                                0
                                            ),
                                            "Não encontrado"),
                                        IFERROR(
                                            INDEX(U:U,
                                                MATCH(
                                                    A1351&amp;B1351,AG:AG,
                                                    0)
                                            ),
                                            "Não encontrado")
                                    )</f>
        <v>0</v>
      </c>
      <c r="U1351" s="72">
        <f t="shared" si="802"/>
        <v>0</v>
      </c>
      <c r="V1351" s="72">
        <f>IF(
                        C1351="INSUMO",
                                        IFERROR(
                                            IF(
                                                INDEX(
                                                    Insumos!C:C,
                                                    MATCH(
                                                        A1351&amp;B1351,
                                                        Insumos!I:I,
                                                        0)
                                                )="Verba",
                                                INDEX(
                                                    Insumos!F:F,
                                                    MATCH(
                                                        A1351&amp;B1351,
                                                        Insumos!I:I,
                                                        0)
                                                ),
                                                0
                                            ),
                                            "Não encontrado"),
                                        IFERROR(
                                            INDEX(W:W,
                                                MATCH(
                                                    A1351&amp;B1351,AG:AG,
                                                    0)
                                            ),
                                            "Não encontrado")
                                    )</f>
        <v>0</v>
      </c>
      <c r="W1351" s="72">
        <f t="shared" si="803"/>
        <v>0</v>
      </c>
      <c r="X1351" s="72">
        <f>IF(
                        C1351="INSUMO",
                                        IFERROR(
                                            IF(
                                                INDEX(
                                                    Insumos!C:C,
                                                    MATCH(
                                                        A1351&amp;B1351,
                                                        Insumos!I:I,
                                                        0)
                                                )="Outro",
                                                INDEX(
                                                    Insumos!F:F,
                                                    MATCH(
                                                        A1351&amp;B1351,
                                                        Insumos!I:I,
                                                        0)
                                                ),
                                                0
                                            ),
                                            "Não encontrado"),
                                        IFERROR(
                                            INDEX(Y:Y,
                                                MATCH(
                                                    A1351&amp;B1351,AG:AG,
                                                    0)
                                            ),
                                            "Não encontrado")
                                    )</f>
        <v>0.01</v>
      </c>
      <c r="Y1351" s="72">
        <f t="shared" si="804"/>
        <v>0.01</v>
      </c>
      <c r="Z1351" s="72">
        <f>IF(
                            C1351="INSUMO",
                            IFERROR(
                                INDEX(
                                    Insumos!F:F,
                                    MATCH(
                                        A1351&amp;B1351,
                                        Insumos!I:I,
                                        0)
                                ),
                                "Não encontrado"),
                            IFERROR(
                                INDEX(AA:AA,
                                    MATCH(
                                        A1351&amp;B1351,AG:AG,
                                        0)
                                ),
                                "Não encontrado")
                        )</f>
        <v>0.01</v>
      </c>
      <c r="AA1351" s="72">
        <f t="shared" si="805"/>
        <v>0.01</v>
      </c>
      <c r="AB1351" s="73"/>
      <c r="AC1351" s="73"/>
      <c r="AD1351" s="70" t="s">
        <v>39</v>
      </c>
      <c r="AE1351" s="74"/>
      <c r="AF1351" s="74"/>
    </row>
    <row r="1352" spans="1:33" x14ac:dyDescent="0.25">
      <c r="A1352" s="138" t="s">
        <v>1114</v>
      </c>
      <c r="B1352" s="60" t="s">
        <v>38</v>
      </c>
      <c r="C1352" s="61" t="s">
        <v>45</v>
      </c>
      <c r="D1352" s="62" t="s">
        <v>40</v>
      </c>
      <c r="E1352" s="62" t="s">
        <v>1115</v>
      </c>
      <c r="F1352" s="63" t="s">
        <v>90</v>
      </c>
      <c r="G1352" s="63">
        <v>1</v>
      </c>
      <c r="H1352" s="64">
        <f>IF(
                        C1352="INSUMO",
                                        IFERROR(
                                            IF(
                                                INDEX(
                                                    Insumos!C:C,
                                                    MATCH(
                                                        A1352&amp;B1352,
                                                        Insumos!I:I,
                                                        0)
                                                )="Material",
                                                INDEX(
                                                    Insumos!F:F,
                                                    MATCH(
                                                        A1352&amp;B1352,
                                                        Insumos!I:I,
                                                        0)
                                                ),
                                                0
                                            ),
                                            "Não encontrado"),
                                        IFERROR(
                                            INDEX(I:I,
                                                MATCH(
                                                    A1352&amp;B1352,AG:AG,
                                                    0)
                                            ),
                                            "Não encontrado")
                                    )</f>
        <v>0</v>
      </c>
      <c r="I1352" s="64">
        <f t="shared" si="796"/>
        <v>0</v>
      </c>
      <c r="J1352" s="64">
        <f t="shared" si="797"/>
        <v>33.86</v>
      </c>
      <c r="K1352" s="64">
        <f t="shared" si="797"/>
        <v>33.86</v>
      </c>
      <c r="L1352" s="64">
        <f>IF(
                        C1352="INSUMO",
                                        IFERROR(
                                            IF(
                                                INDEX(
                                                    Insumos!C:C,
                                                    MATCH(
                                                        A1352&amp;B1352,
                                                        Insumos!I:I,
                                                        0)
                                                )="Mao_obra",
                                                INDEX(
                                                    Insumos!F:F,
                                                    MATCH(
                                                        A1352&amp;B1352,
                                                        Insumos!I:I,
                                                        0)
                                                ),
                                                0
                                            ),
                                            "Não encontrado"),
                                        IFERROR(
                                            INDEX(M:M,
                                                MATCH(
                                                    A1352&amp;B1352,AG:AG,
                                                    0)
                                            ),
                                            "Não encontrado")
                                    )</f>
        <v>33.86</v>
      </c>
      <c r="M1352" s="64">
        <f t="shared" si="798"/>
        <v>33.86</v>
      </c>
      <c r="N1352" s="64">
        <f>IF(
                        C1352="INSUMO",
                                        IFERROR(
                                            IF(
                                                INDEX(
                                                    Insumos!C:C,
                                                    MATCH(
                                                        A1352&amp;B1352,
                                                        Insumos!I:I,
                                                        0)
                                                )="Equipamento",
                                                INDEX(
                                                    Insumos!F:F,
                                                    MATCH(
                                                        A1352&amp;B1352,
                                                        Insumos!I:I,
                                                        0)
                                                ),
                                                0
                                            ),
                                            "Não encontrado"),
                                        IFERROR(
                                            INDEX(O:O,
                                                MATCH(
                                                    A1352&amp;B1352,AG:AG,
                                                    0)
                                            ),
                                            "Não encontrado")
                                    )</f>
        <v>0</v>
      </c>
      <c r="O1352" s="64">
        <f t="shared" si="799"/>
        <v>0</v>
      </c>
      <c r="P1352" s="64">
        <f>IF(
                        C1352="INSUMO",
                                        IFERROR(
                                            IF(
                                                INDEX(
                                                    Insumos!C:C,
                                                    MATCH(
                                                        A1352&amp;B1352,
                                                        Insumos!I:I,
                                                        0)
                                                )="Transporte",
                                                INDEX(
                                                    Insumos!F:F,
                                                    MATCH(
                                                        A1352&amp;B1352,
                                                        Insumos!I:I,
                                                        0)
                                                ),
                                                0
                                            ),
                                            "Não encontrado"),
                                        IFERROR(
                                            INDEX(Q:Q,
                                                MATCH(
                                                    A1352&amp;B1352,AG:AG,
                                                    0)
                                            ),
                                            "Não encontrado")
                                    )</f>
        <v>0</v>
      </c>
      <c r="Q1352" s="64">
        <f t="shared" si="800"/>
        <v>0</v>
      </c>
      <c r="R1352" s="64">
        <f>IF(
                        C1352="INSUMO",
                                        IFERROR(
                                            IF(
                                                INDEX(
                                                    Insumos!C:C,
                                                    MATCH(
                                                        A1352&amp;B1352,
                                                        Insumos!I:I,
                                                        0)
                                                )="Terceirizados",
                                                INDEX(
                                                    Insumos!F:F,
                                                    MATCH(
                                                        A1352&amp;B1352,
                                                        Insumos!I:I,
                                                        0)
                                                ),
                                                0
                                            ),
                                            "Não encontrado"),
                                        IFERROR(
                                            INDEX(S:S,
                                                MATCH(
                                                    A1352&amp;B1352,AG:AG,
                                                    0)
                                            ),
                                            "Não encontrado")
                                    )</f>
        <v>0</v>
      </c>
      <c r="S1352" s="64">
        <f t="shared" si="801"/>
        <v>0</v>
      </c>
      <c r="T1352" s="64">
        <f>IF(
                        C1352="INSUMO",
                                        IFERROR(
                                            IF(
                                                INDEX(
                                                    Insumos!C:C,
                                                    MATCH(
                                                        A1352&amp;B1352,
                                                        Insumos!I:I,
                                                        0)
                                                )="Comissionamento",
                                                INDEX(
                                                    Insumos!F:F,
                                                    MATCH(
                                                        A1352&amp;B1352,
                                                        Insumos!I:I,
                                                        0)
                                                ),
                                                0
                                            ),
                                            "Não encontrado"),
                                        IFERROR(
                                            INDEX(U:U,
                                                MATCH(
                                                    A1352&amp;B1352,AG:AG,
                                                    0)
                                            ),
                                            "Não encontrado")
                                    )</f>
        <v>0</v>
      </c>
      <c r="U1352" s="64">
        <f t="shared" si="802"/>
        <v>0</v>
      </c>
      <c r="V1352" s="64">
        <f>IF(
                        C1352="INSUMO",
                                        IFERROR(
                                            IF(
                                                INDEX(
                                                    Insumos!C:C,
                                                    MATCH(
                                                        A1352&amp;B1352,
                                                        Insumos!I:I,
                                                        0)
                                                )="Verba",
                                                INDEX(
                                                    Insumos!F:F,
                                                    MATCH(
                                                        A1352&amp;B1352,
                                                        Insumos!I:I,
                                                        0)
                                                ),
                                                0
                                            ),
                                            "Não encontrado"),
                                        IFERROR(
                                            INDEX(W:W,
                                                MATCH(
                                                    A1352&amp;B1352,AG:AG,
                                                    0)
                                            ),
                                            "Não encontrado")
                                    )</f>
        <v>0</v>
      </c>
      <c r="W1352" s="64">
        <f t="shared" si="803"/>
        <v>0</v>
      </c>
      <c r="X1352" s="64">
        <f>IF(
                        C1352="INSUMO",
                                        IFERROR(
                                            IF(
                                                INDEX(
                                                    Insumos!C:C,
                                                    MATCH(
                                                        A1352&amp;B1352,
                                                        Insumos!I:I,
                                                        0)
                                                )="Outro",
                                                INDEX(
                                                    Insumos!F:F,
                                                    MATCH(
                                                        A1352&amp;B1352,
                                                        Insumos!I:I,
                                                        0)
                                                ),
                                                0
                                            ),
                                            "Não encontrado"),
                                        IFERROR(
                                            INDEX(Y:Y,
                                                MATCH(
                                                    A1352&amp;B1352,AG:AG,
                                                    0)
                                            ),
                                            "Não encontrado")
                                    )</f>
        <v>0</v>
      </c>
      <c r="Y1352" s="64">
        <f t="shared" si="804"/>
        <v>0</v>
      </c>
      <c r="Z1352" s="64">
        <f>IF(
                            C1352="INSUMO",
                            IFERROR(
                                INDEX(
                                    Insumos!F:F,
                                    MATCH(
                                        A1352&amp;B1352,
                                        Insumos!I:I,
                                        0)
                                ),
                                "Não encontrado"),
                            IFERROR(
                                INDEX(AA:AA,
                                    MATCH(
                                        A1352&amp;B1352,AG:AG,
                                        0)
                                ),
                                "Não encontrado")
                        )</f>
        <v>33.86</v>
      </c>
      <c r="AA1352" s="64">
        <f t="shared" si="805"/>
        <v>33.86</v>
      </c>
      <c r="AB1352" s="65"/>
      <c r="AC1352" s="65"/>
      <c r="AD1352" s="62" t="s">
        <v>39</v>
      </c>
      <c r="AE1352" s="66"/>
      <c r="AF1352" s="66"/>
    </row>
    <row r="1353" spans="1:33" x14ac:dyDescent="0.25">
      <c r="A1353" s="136" t="s">
        <v>1112</v>
      </c>
      <c r="B1353" s="51" t="s">
        <v>38</v>
      </c>
      <c r="C1353" s="52" t="s">
        <v>39</v>
      </c>
      <c r="D1353" s="53" t="s">
        <v>40</v>
      </c>
      <c r="E1353" s="53" t="s">
        <v>1113</v>
      </c>
      <c r="F1353" s="54" t="s">
        <v>90</v>
      </c>
      <c r="G1353" s="55"/>
      <c r="H1353" s="56"/>
      <c r="I1353" s="56">
        <f>SUM(I1354:I1354)</f>
        <v>0</v>
      </c>
      <c r="J1353" s="56"/>
      <c r="K1353" s="56">
        <f>SUM(K1354:K1354)</f>
        <v>0.49977359999999998</v>
      </c>
      <c r="L1353" s="56"/>
      <c r="M1353" s="56">
        <f>SUM(M1354:M1354)</f>
        <v>0.49977359999999998</v>
      </c>
      <c r="N1353" s="56"/>
      <c r="O1353" s="56">
        <f>SUM(O1354:O1354)</f>
        <v>0</v>
      </c>
      <c r="P1353" s="56"/>
      <c r="Q1353" s="56">
        <f>SUM(Q1354:Q1354)</f>
        <v>0</v>
      </c>
      <c r="R1353" s="56"/>
      <c r="S1353" s="56">
        <f>SUM(S1354:S1354)</f>
        <v>0</v>
      </c>
      <c r="T1353" s="56"/>
      <c r="U1353" s="56">
        <f>SUM(U1354:U1354)</f>
        <v>0</v>
      </c>
      <c r="V1353" s="56"/>
      <c r="W1353" s="56">
        <f>SUM(W1354:W1354)</f>
        <v>0</v>
      </c>
      <c r="X1353" s="56"/>
      <c r="Y1353" s="56">
        <f>SUM(Y1354:Y1354)</f>
        <v>0</v>
      </c>
      <c r="Z1353" s="56"/>
      <c r="AA1353" s="56">
        <f>SUM(AA1354:AA1354)</f>
        <v>0.49977359999999998</v>
      </c>
      <c r="AB1353" s="57" t="s">
        <v>39</v>
      </c>
      <c r="AC1353" s="57"/>
      <c r="AD1353" s="53" t="s">
        <v>39</v>
      </c>
      <c r="AE1353" s="58" t="s">
        <v>39</v>
      </c>
      <c r="AF1353" s="58" t="s">
        <v>43</v>
      </c>
      <c r="AG1353" t="str">
        <f>A1353&amp;B1353&amp;C1353</f>
        <v>95329SINAPI</v>
      </c>
    </row>
    <row r="1354" spans="1:33" x14ac:dyDescent="0.25">
      <c r="A1354" s="137" t="s">
        <v>1114</v>
      </c>
      <c r="B1354" s="68" t="s">
        <v>38</v>
      </c>
      <c r="C1354" s="69" t="s">
        <v>45</v>
      </c>
      <c r="D1354" s="70" t="s">
        <v>40</v>
      </c>
      <c r="E1354" s="70" t="s">
        <v>1115</v>
      </c>
      <c r="F1354" s="71" t="s">
        <v>90</v>
      </c>
      <c r="G1354" s="71">
        <v>1.4760000000000001E-2</v>
      </c>
      <c r="H1354" s="72">
        <f>IF(
                        C1354="INSUMO",
                                        IFERROR(
                                            IF(
                                                INDEX(
                                                    Insumos!C:C,
                                                    MATCH(
                                                        A1354&amp;B1354,
                                                        Insumos!I:I,
                                                        0)
                                                )="Material",
                                                INDEX(
                                                    Insumos!F:F,
                                                    MATCH(
                                                        A1354&amp;B1354,
                                                        Insumos!I:I,
                                                        0)
                                                ),
                                                0
                                            ),
                                            "Não encontrado"),
                                        IFERROR(
                                            INDEX(I:I,
                                                MATCH(
                                                    A1354&amp;B1354,AG:AG,
                                                    0)
                                            ),
                                            "Não encontrado")
                                    )</f>
        <v>0</v>
      </c>
      <c r="I1354" s="72">
        <f>H1354*G1354/1</f>
        <v>0</v>
      </c>
      <c r="J1354" s="72">
        <f>T1354 + N1354 + L1354 + X1354 + R1354 + P1354 + V1354</f>
        <v>33.86</v>
      </c>
      <c r="K1354" s="72">
        <f>U1354 + O1354 + M1354 + Y1354 + S1354 + Q1354 + W1354</f>
        <v>0.49977359999999998</v>
      </c>
      <c r="L1354" s="72">
        <f>IF(
                        C1354="INSUMO",
                                        IFERROR(
                                            IF(
                                                INDEX(
                                                    Insumos!C:C,
                                                    MATCH(
                                                        A1354&amp;B1354,
                                                        Insumos!I:I,
                                                        0)
                                                )="Mao_obra",
                                                INDEX(
                                                    Insumos!F:F,
                                                    MATCH(
                                                        A1354&amp;B1354,
                                                        Insumos!I:I,
                                                        0)
                                                ),
                                                0
                                            ),
                                            "Não encontrado"),
                                        IFERROR(
                                            INDEX(M:M,
                                                MATCH(
                                                    A1354&amp;B1354,AG:AG,
                                                    0)
                                            ),
                                            "Não encontrado")
                                    )</f>
        <v>33.86</v>
      </c>
      <c r="M1354" s="72">
        <f>L1354*G1354/1</f>
        <v>0.49977359999999998</v>
      </c>
      <c r="N1354" s="72">
        <f>IF(
                        C1354="INSUMO",
                                        IFERROR(
                                            IF(
                                                INDEX(
                                                    Insumos!C:C,
                                                    MATCH(
                                                        A1354&amp;B1354,
                                                        Insumos!I:I,
                                                        0)
                                                )="Equipamento",
                                                INDEX(
                                                    Insumos!F:F,
                                                    MATCH(
                                                        A1354&amp;B1354,
                                                        Insumos!I:I,
                                                        0)
                                                ),
                                                0
                                            ),
                                            "Não encontrado"),
                                        IFERROR(
                                            INDEX(O:O,
                                                MATCH(
                                                    A1354&amp;B1354,AG:AG,
                                                    0)
                                            ),
                                            "Não encontrado")
                                    )</f>
        <v>0</v>
      </c>
      <c r="O1354" s="72">
        <f>N1354*G1354/1</f>
        <v>0</v>
      </c>
      <c r="P1354" s="72">
        <f>IF(
                        C1354="INSUMO",
                                        IFERROR(
                                            IF(
                                                INDEX(
                                                    Insumos!C:C,
                                                    MATCH(
                                                        A1354&amp;B1354,
                                                        Insumos!I:I,
                                                        0)
                                                )="Transporte",
                                                INDEX(
                                                    Insumos!F:F,
                                                    MATCH(
                                                        A1354&amp;B1354,
                                                        Insumos!I:I,
                                                        0)
                                                ),
                                                0
                                            ),
                                            "Não encontrado"),
                                        IFERROR(
                                            INDEX(Q:Q,
                                                MATCH(
                                                    A1354&amp;B1354,AG:AG,
                                                    0)
                                            ),
                                            "Não encontrado")
                                    )</f>
        <v>0</v>
      </c>
      <c r="Q1354" s="72">
        <f>P1354*G1354/1</f>
        <v>0</v>
      </c>
      <c r="R1354" s="72">
        <f>IF(
                        C1354="INSUMO",
                                        IFERROR(
                                            IF(
                                                INDEX(
                                                    Insumos!C:C,
                                                    MATCH(
                                                        A1354&amp;B1354,
                                                        Insumos!I:I,
                                                        0)
                                                )="Terceirizados",
                                                INDEX(
                                                    Insumos!F:F,
                                                    MATCH(
                                                        A1354&amp;B1354,
                                                        Insumos!I:I,
                                                        0)
                                                ),
                                                0
                                            ),
                                            "Não encontrado"),
                                        IFERROR(
                                            INDEX(S:S,
                                                MATCH(
                                                    A1354&amp;B1354,AG:AG,
                                                    0)
                                            ),
                                            "Não encontrado")
                                    )</f>
        <v>0</v>
      </c>
      <c r="S1354" s="72">
        <f>R1354*G1354/1</f>
        <v>0</v>
      </c>
      <c r="T1354" s="72">
        <f>IF(
                        C1354="INSUMO",
                                        IFERROR(
                                            IF(
                                                INDEX(
                                                    Insumos!C:C,
                                                    MATCH(
                                                        A1354&amp;B1354,
                                                        Insumos!I:I,
                                                        0)
                                                )="Comissionamento",
                                                INDEX(
                                                    Insumos!F:F,
                                                    MATCH(
                                                        A1354&amp;B1354,
                                                        Insumos!I:I,
                                                        0)
                                                ),
                                                0
                                            ),
                                            "Não encontrado"),
                                        IFERROR(
                                            INDEX(U:U,
                                                MATCH(
                                                    A1354&amp;B1354,AG:AG,
                                                    0)
                                            ),
                                            "Não encontrado")
                                    )</f>
        <v>0</v>
      </c>
      <c r="U1354" s="72">
        <f>T1354*G1354/1</f>
        <v>0</v>
      </c>
      <c r="V1354" s="72">
        <f>IF(
                        C1354="INSUMO",
                                        IFERROR(
                                            IF(
                                                INDEX(
                                                    Insumos!C:C,
                                                    MATCH(
                                                        A1354&amp;B1354,
                                                        Insumos!I:I,
                                                        0)
                                                )="Verba",
                                                INDEX(
                                                    Insumos!F:F,
                                                    MATCH(
                                                        A1354&amp;B1354,
                                                        Insumos!I:I,
                                                        0)
                                                ),
                                                0
                                            ),
                                            "Não encontrado"),
                                        IFERROR(
                                            INDEX(W:W,
                                                MATCH(
                                                    A1354&amp;B1354,AG:AG,
                                                    0)
                                            ),
                                            "Não encontrado")
                                    )</f>
        <v>0</v>
      </c>
      <c r="W1354" s="72">
        <f>V1354*G1354/1</f>
        <v>0</v>
      </c>
      <c r="X1354" s="72">
        <f>IF(
                        C1354="INSUMO",
                                        IFERROR(
                                            IF(
                                                INDEX(
                                                    Insumos!C:C,
                                                    MATCH(
                                                        A1354&amp;B1354,
                                                        Insumos!I:I,
                                                        0)
                                                )="Outro",
                                                INDEX(
                                                    Insumos!F:F,
                                                    MATCH(
                                                        A1354&amp;B1354,
                                                        Insumos!I:I,
                                                        0)
                                                ),
                                                0
                                            ),
                                            "Não encontrado"),
                                        IFERROR(
                                            INDEX(Y:Y,
                                                MATCH(
                                                    A1354&amp;B1354,AG:AG,
                                                    0)
                                            ),
                                            "Não encontrado")
                                    )</f>
        <v>0</v>
      </c>
      <c r="Y1354" s="72">
        <f>X1354*G1354/1</f>
        <v>0</v>
      </c>
      <c r="Z1354" s="72">
        <f>IF(
                            C1354="INSUMO",
                            IFERROR(
                                INDEX(
                                    Insumos!F:F,
                                    MATCH(
                                        A1354&amp;B1354,
                                        Insumos!I:I,
                                        0)
                                ),
                                "Não encontrado"),
                            IFERROR(
                                INDEX(AA:AA,
                                    MATCH(
                                        A1354&amp;B1354,AG:AG,
                                        0)
                                ),
                                "Não encontrado")
                        )</f>
        <v>33.86</v>
      </c>
      <c r="AA1354" s="72">
        <f>G1354*Z1354</f>
        <v>0.49977359999999998</v>
      </c>
      <c r="AB1354" s="73"/>
      <c r="AC1354" s="73"/>
      <c r="AD1354" s="70" t="s">
        <v>39</v>
      </c>
      <c r="AE1354" s="74"/>
      <c r="AF1354" s="74"/>
    </row>
    <row r="1355" spans="1:33" x14ac:dyDescent="0.25">
      <c r="A1355" s="136" t="s">
        <v>523</v>
      </c>
      <c r="B1355" s="51" t="s">
        <v>38</v>
      </c>
      <c r="C1355" s="52" t="s">
        <v>39</v>
      </c>
      <c r="D1355" s="53" t="s">
        <v>40</v>
      </c>
      <c r="E1355" s="53" t="s">
        <v>524</v>
      </c>
      <c r="F1355" s="54" t="s">
        <v>108</v>
      </c>
      <c r="G1355" s="55"/>
      <c r="H1355" s="56"/>
      <c r="I1355" s="56">
        <f>SUM(I1356:I1360)</f>
        <v>592.7912</v>
      </c>
      <c r="J1355" s="56"/>
      <c r="K1355" s="56">
        <f>SUM(K1356:K1360)</f>
        <v>130.81265960887998</v>
      </c>
      <c r="L1355" s="56"/>
      <c r="M1355" s="56">
        <f>SUM(M1356:M1360)</f>
        <v>115.41862409399999</v>
      </c>
      <c r="N1355" s="56"/>
      <c r="O1355" s="56">
        <f>SUM(O1356:O1360)</f>
        <v>1.7190355148799998</v>
      </c>
      <c r="P1355" s="56"/>
      <c r="Q1355" s="56">
        <f>SUM(Q1356:Q1360)</f>
        <v>0</v>
      </c>
      <c r="R1355" s="56"/>
      <c r="S1355" s="56">
        <f>SUM(S1356:S1360)</f>
        <v>0</v>
      </c>
      <c r="T1355" s="56"/>
      <c r="U1355" s="56">
        <f>SUM(U1356:U1360)</f>
        <v>0</v>
      </c>
      <c r="V1355" s="56"/>
      <c r="W1355" s="56">
        <f>SUM(W1356:W1360)</f>
        <v>0</v>
      </c>
      <c r="X1355" s="56"/>
      <c r="Y1355" s="56">
        <f>SUM(Y1356:Y1360)</f>
        <v>13.674999999999997</v>
      </c>
      <c r="Z1355" s="56"/>
      <c r="AA1355" s="56">
        <f>SUM(AA1356:AA1360)</f>
        <v>723.60385960887993</v>
      </c>
      <c r="AB1355" s="57" t="s">
        <v>39</v>
      </c>
      <c r="AC1355" s="57"/>
      <c r="AD1355" s="53" t="s">
        <v>39</v>
      </c>
      <c r="AE1355" s="58" t="s">
        <v>39</v>
      </c>
      <c r="AF1355" s="58" t="s">
        <v>1066</v>
      </c>
      <c r="AG1355" t="str">
        <f>A1355&amp;B1355&amp;C1355</f>
        <v>88628SINAPI</v>
      </c>
    </row>
    <row r="1356" spans="1:33" x14ac:dyDescent="0.25">
      <c r="A1356" s="137" t="s">
        <v>1077</v>
      </c>
      <c r="B1356" s="68" t="s">
        <v>38</v>
      </c>
      <c r="C1356" s="69" t="s">
        <v>86</v>
      </c>
      <c r="D1356" s="70" t="s">
        <v>40</v>
      </c>
      <c r="E1356" s="70" t="s">
        <v>1078</v>
      </c>
      <c r="F1356" s="71" t="s">
        <v>111</v>
      </c>
      <c r="G1356" s="71">
        <v>2.62</v>
      </c>
      <c r="H1356" s="72">
        <f>IF(
                        C1356="INSUMO",
                                        IFERROR(
                                            IF(
                                                INDEX(
                                                    Insumos!C:C,
                                                    MATCH(
                                                        A1356&amp;B1356,
                                                        Insumos!I:I,
                                                        0)
                                                )="Material",
                                                INDEX(
                                                    Insumos!F:F,
                                                    MATCH(
                                                        A1356&amp;B1356,
                                                        Insumos!I:I,
                                                        0)
                                                ),
                                                0
                                            ),
                                            "Não encontrado"),
                                        IFERROR(
                                            INDEX(I:I,
                                                MATCH(
                                                    A1356&amp;B1356,AG:AG,
                                                    0)
                                            ),
                                            "Não encontrado")
                                    )</f>
        <v>0</v>
      </c>
      <c r="I1356" s="72">
        <f>H1356*G1356/1</f>
        <v>0</v>
      </c>
      <c r="J1356" s="72">
        <f t="shared" ref="J1356:K1360" si="806">T1356 + N1356 + L1356 + X1356 + R1356 + P1356 + V1356</f>
        <v>0.41616486399999997</v>
      </c>
      <c r="K1356" s="72">
        <f t="shared" si="806"/>
        <v>1.09035194368</v>
      </c>
      <c r="L1356" s="72">
        <f>IF(
                        C1356="INSUMO",
                                        IFERROR(
                                            IF(
                                                INDEX(
                                                    Insumos!C:C,
                                                    MATCH(
                                                        A1356&amp;B1356,
                                                        Insumos!I:I,
                                                        0)
                                                )="Mao_obra",
                                                INDEX(
                                                    Insumos!F:F,
                                                    MATCH(
                                                        A1356&amp;B1356,
                                                        Insumos!I:I,
                                                        0)
                                                ),
                                                0
                                            ),
                                            "Não encontrado"),
                                        IFERROR(
                                            INDEX(M:M,
                                                MATCH(
                                                    A1356&amp;B1356,AG:AG,
                                                    0)
                                            ),
                                            "Não encontrado")
                                    )</f>
        <v>0</v>
      </c>
      <c r="M1356" s="72">
        <f>L1356*G1356/1</f>
        <v>0</v>
      </c>
      <c r="N1356" s="72">
        <f>IF(
                        C1356="INSUMO",
                                        IFERROR(
                                            IF(
                                                INDEX(
                                                    Insumos!C:C,
                                                    MATCH(
                                                        A1356&amp;B1356,
                                                        Insumos!I:I,
                                                        0)
                                                )="Equipamento",
                                                INDEX(
                                                    Insumos!F:F,
                                                    MATCH(
                                                        A1356&amp;B1356,
                                                        Insumos!I:I,
                                                        0)
                                                ),
                                                0
                                            ),
                                            "Não encontrado"),
                                        IFERROR(
                                            INDEX(O:O,
                                                MATCH(
                                                    A1356&amp;B1356,AG:AG,
                                                    0)
                                            ),
                                            "Não encontrado")
                                    )</f>
        <v>0.41616486399999997</v>
      </c>
      <c r="O1356" s="72">
        <f>N1356*G1356/1</f>
        <v>1.09035194368</v>
      </c>
      <c r="P1356" s="72">
        <f>IF(
                        C1356="INSUMO",
                                        IFERROR(
                                            IF(
                                                INDEX(
                                                    Insumos!C:C,
                                                    MATCH(
                                                        A1356&amp;B1356,
                                                        Insumos!I:I,
                                                        0)
                                                )="Transporte",
                                                INDEX(
                                                    Insumos!F:F,
                                                    MATCH(
                                                        A1356&amp;B1356,
                                                        Insumos!I:I,
                                                        0)
                                                ),
                                                0
                                            ),
                                            "Não encontrado"),
                                        IFERROR(
                                            INDEX(Q:Q,
                                                MATCH(
                                                    A1356&amp;B1356,AG:AG,
                                                    0)
                                            ),
                                            "Não encontrado")
                                    )</f>
        <v>0</v>
      </c>
      <c r="Q1356" s="72">
        <f>P1356*G1356/1</f>
        <v>0</v>
      </c>
      <c r="R1356" s="72">
        <f>IF(
                        C1356="INSUMO",
                                        IFERROR(
                                            IF(
                                                INDEX(
                                                    Insumos!C:C,
                                                    MATCH(
                                                        A1356&amp;B1356,
                                                        Insumos!I:I,
                                                        0)
                                                )="Terceirizados",
                                                INDEX(
                                                    Insumos!F:F,
                                                    MATCH(
                                                        A1356&amp;B1356,
                                                        Insumos!I:I,
                                                        0)
                                                ),
                                                0
                                            ),
                                            "Não encontrado"),
                                        IFERROR(
                                            INDEX(S:S,
                                                MATCH(
                                                    A1356&amp;B1356,AG:AG,
                                                    0)
                                            ),
                                            "Não encontrado")
                                    )</f>
        <v>0</v>
      </c>
      <c r="S1356" s="72">
        <f>R1356*G1356/1</f>
        <v>0</v>
      </c>
      <c r="T1356" s="72">
        <f>IF(
                        C1356="INSUMO",
                                        IFERROR(
                                            IF(
                                                INDEX(
                                                    Insumos!C:C,
                                                    MATCH(
                                                        A1356&amp;B1356,
                                                        Insumos!I:I,
                                                        0)
                                                )="Comissionamento",
                                                INDEX(
                                                    Insumos!F:F,
                                                    MATCH(
                                                        A1356&amp;B1356,
                                                        Insumos!I:I,
                                                        0)
                                                ),
                                                0
                                            ),
                                            "Não encontrado"),
                                        IFERROR(
                                            INDEX(U:U,
                                                MATCH(
                                                    A1356&amp;B1356,AG:AG,
                                                    0)
                                            ),
                                            "Não encontrado")
                                    )</f>
        <v>0</v>
      </c>
      <c r="U1356" s="72">
        <f>T1356*G1356/1</f>
        <v>0</v>
      </c>
      <c r="V1356" s="72">
        <f>IF(
                        C1356="INSUMO",
                                        IFERROR(
                                            IF(
                                                INDEX(
                                                    Insumos!C:C,
                                                    MATCH(
                                                        A1356&amp;B1356,
                                                        Insumos!I:I,
                                                        0)
                                                )="Verba",
                                                INDEX(
                                                    Insumos!F:F,
                                                    MATCH(
                                                        A1356&amp;B1356,
                                                        Insumos!I:I,
                                                        0)
                                                ),
                                                0
                                            ),
                                            "Não encontrado"),
                                        IFERROR(
                                            INDEX(W:W,
                                                MATCH(
                                                    A1356&amp;B1356,AG:AG,
                                                    0)
                                            ),
                                            "Não encontrado")
                                    )</f>
        <v>0</v>
      </c>
      <c r="W1356" s="72">
        <f>V1356*G1356/1</f>
        <v>0</v>
      </c>
      <c r="X1356" s="72">
        <f>IF(
                        C1356="INSUMO",
                                        IFERROR(
                                            IF(
                                                INDEX(
                                                    Insumos!C:C,
                                                    MATCH(
                                                        A1356&amp;B1356,
                                                        Insumos!I:I,
                                                        0)
                                                )="Outro",
                                                INDEX(
                                                    Insumos!F:F,
                                                    MATCH(
                                                        A1356&amp;B1356,
                                                        Insumos!I:I,
                                                        0)
                                                ),
                                                0
                                            ),
                                            "Não encontrado"),
                                        IFERROR(
                                            INDEX(Y:Y,
                                                MATCH(
                                                    A1356&amp;B1356,AG:AG,
                                                    0)
                                            ),
                                            "Não encontrado")
                                    )</f>
        <v>0</v>
      </c>
      <c r="Y1356" s="72">
        <f>X1356*G1356/1</f>
        <v>0</v>
      </c>
      <c r="Z1356" s="72">
        <f>IF(
                            C1356="INSUMO",
                            IFERROR(
                                INDEX(
                                    Insumos!F:F,
                                    MATCH(
                                        A1356&amp;B1356,
                                        Insumos!I:I,
                                        0)
                                ),
                                "Não encontrado"),
                            IFERROR(
                                INDEX(AA:AA,
                                    MATCH(
                                        A1356&amp;B1356,AG:AG,
                                        0)
                                ),
                                "Não encontrado")
                        )</f>
        <v>0.41616486399999997</v>
      </c>
      <c r="AA1356" s="72">
        <f>G1356*Z1356</f>
        <v>1.09035194368</v>
      </c>
      <c r="AB1356" s="73"/>
      <c r="AC1356" s="73"/>
      <c r="AD1356" s="70" t="s">
        <v>39</v>
      </c>
      <c r="AE1356" s="74"/>
      <c r="AF1356" s="74"/>
    </row>
    <row r="1357" spans="1:33" x14ac:dyDescent="0.25">
      <c r="A1357" s="138" t="s">
        <v>236</v>
      </c>
      <c r="B1357" s="60" t="s">
        <v>38</v>
      </c>
      <c r="C1357" s="61" t="s">
        <v>86</v>
      </c>
      <c r="D1357" s="62" t="s">
        <v>40</v>
      </c>
      <c r="E1357" s="62" t="s">
        <v>237</v>
      </c>
      <c r="F1357" s="63" t="s">
        <v>114</v>
      </c>
      <c r="G1357" s="63">
        <v>0.8</v>
      </c>
      <c r="H1357" s="64">
        <f>IF(
                        C1357="INSUMO",
                                        IFERROR(
                                            IF(
                                                INDEX(
                                                    Insumos!C:C,
                                                    MATCH(
                                                        A1357&amp;B1357,
                                                        Insumos!I:I,
                                                        0)
                                                )="Material",
                                                INDEX(
                                                    Insumos!F:F,
                                                    MATCH(
                                                        A1357&amp;B1357,
                                                        Insumos!I:I,
                                                        0)
                                                ),
                                                0
                                            ),
                                            "Não encontrado"),
                                        IFERROR(
                                            INDEX(I:I,
                                                MATCH(
                                                    A1357&amp;B1357,AG:AG,
                                                    0)
                                            ),
                                            "Não encontrado")
                                    )</f>
        <v>0</v>
      </c>
      <c r="I1357" s="64">
        <f>H1357*G1357/1</f>
        <v>0</v>
      </c>
      <c r="J1357" s="64">
        <f t="shared" si="806"/>
        <v>1.8483544639999998</v>
      </c>
      <c r="K1357" s="64">
        <f t="shared" si="806"/>
        <v>1.4786835711999999</v>
      </c>
      <c r="L1357" s="64">
        <f>IF(
                        C1357="INSUMO",
                                        IFERROR(
                                            IF(
                                                INDEX(
                                                    Insumos!C:C,
                                                    MATCH(
                                                        A1357&amp;B1357,
                                                        Insumos!I:I,
                                                        0)
                                                )="Mao_obra",
                                                INDEX(
                                                    Insumos!F:F,
                                                    MATCH(
                                                        A1357&amp;B1357,
                                                        Insumos!I:I,
                                                        0)
                                                ),
                                                0
                                            ),
                                            "Não encontrado"),
                                        IFERROR(
                                            INDEX(M:M,
                                                MATCH(
                                                    A1357&amp;B1357,AG:AG,
                                                    0)
                                            ),
                                            "Não encontrado")
                                    )</f>
        <v>0</v>
      </c>
      <c r="M1357" s="64">
        <f>L1357*G1357/1</f>
        <v>0</v>
      </c>
      <c r="N1357" s="64">
        <f>IF(
                        C1357="INSUMO",
                                        IFERROR(
                                            IF(
                                                INDEX(
                                                    Insumos!C:C,
                                                    MATCH(
                                                        A1357&amp;B1357,
                                                        Insumos!I:I,
                                                        0)
                                                )="Equipamento",
                                                INDEX(
                                                    Insumos!F:F,
                                                    MATCH(
                                                        A1357&amp;B1357,
                                                        Insumos!I:I,
                                                        0)
                                                ),
                                                0
                                            ),
                                            "Não encontrado"),
                                        IFERROR(
                                            INDEX(O:O,
                                                MATCH(
                                                    A1357&amp;B1357,AG:AG,
                                                    0)
                                            ),
                                            "Não encontrado")
                                    )</f>
        <v>0.78585446399999992</v>
      </c>
      <c r="O1357" s="64">
        <f>N1357*G1357/1</f>
        <v>0.62868357119999996</v>
      </c>
      <c r="P1357" s="64">
        <f>IF(
                        C1357="INSUMO",
                                        IFERROR(
                                            IF(
                                                INDEX(
                                                    Insumos!C:C,
                                                    MATCH(
                                                        A1357&amp;B1357,
                                                        Insumos!I:I,
                                                        0)
                                                )="Transporte",
                                                INDEX(
                                                    Insumos!F:F,
                                                    MATCH(
                                                        A1357&amp;B1357,
                                                        Insumos!I:I,
                                                        0)
                                                ),
                                                0
                                            ),
                                            "Não encontrado"),
                                        IFERROR(
                                            INDEX(Q:Q,
                                                MATCH(
                                                    A1357&amp;B1357,AG:AG,
                                                    0)
                                            ),
                                            "Não encontrado")
                                    )</f>
        <v>0</v>
      </c>
      <c r="Q1357" s="64">
        <f>P1357*G1357/1</f>
        <v>0</v>
      </c>
      <c r="R1357" s="64">
        <f>IF(
                        C1357="INSUMO",
                                        IFERROR(
                                            IF(
                                                INDEX(
                                                    Insumos!C:C,
                                                    MATCH(
                                                        A1357&amp;B1357,
                                                        Insumos!I:I,
                                                        0)
                                                )="Terceirizados",
                                                INDEX(
                                                    Insumos!F:F,
                                                    MATCH(
                                                        A1357&amp;B1357,
                                                        Insumos!I:I,
                                                        0)
                                                ),
                                                0
                                            ),
                                            "Não encontrado"),
                                        IFERROR(
                                            INDEX(S:S,
                                                MATCH(
                                                    A1357&amp;B1357,AG:AG,
                                                    0)
                                            ),
                                            "Não encontrado")
                                    )</f>
        <v>0</v>
      </c>
      <c r="S1357" s="64">
        <f>R1357*G1357/1</f>
        <v>0</v>
      </c>
      <c r="T1357" s="64">
        <f>IF(
                        C1357="INSUMO",
                                        IFERROR(
                                            IF(
                                                INDEX(
                                                    Insumos!C:C,
                                                    MATCH(
                                                        A1357&amp;B1357,
                                                        Insumos!I:I,
                                                        0)
                                                )="Comissionamento",
                                                INDEX(
                                                    Insumos!F:F,
                                                    MATCH(
                                                        A1357&amp;B1357,
                                                        Insumos!I:I,
                                                        0)
                                                ),
                                                0
                                            ),
                                            "Não encontrado"),
                                        IFERROR(
                                            INDEX(U:U,
                                                MATCH(
                                                    A1357&amp;B1357,AG:AG,
                                                    0)
                                            ),
                                            "Não encontrado")
                                    )</f>
        <v>0</v>
      </c>
      <c r="U1357" s="64">
        <f>T1357*G1357/1</f>
        <v>0</v>
      </c>
      <c r="V1357" s="64">
        <f>IF(
                        C1357="INSUMO",
                                        IFERROR(
                                            IF(
                                                INDEX(
                                                    Insumos!C:C,
                                                    MATCH(
                                                        A1357&amp;B1357,
                                                        Insumos!I:I,
                                                        0)
                                                )="Verba",
                                                INDEX(
                                                    Insumos!F:F,
                                                    MATCH(
                                                        A1357&amp;B1357,
                                                        Insumos!I:I,
                                                        0)
                                                ),
                                                0
                                            ),
                                            "Não encontrado"),
                                        IFERROR(
                                            INDEX(W:W,
                                                MATCH(
                                                    A1357&amp;B1357,AG:AG,
                                                    0)
                                            ),
                                            "Não encontrado")
                                    )</f>
        <v>0</v>
      </c>
      <c r="W1357" s="64">
        <f>V1357*G1357/1</f>
        <v>0</v>
      </c>
      <c r="X1357" s="64">
        <f>IF(
                        C1357="INSUMO",
                                        IFERROR(
                                            IF(
                                                INDEX(
                                                    Insumos!C:C,
                                                    MATCH(
                                                        A1357&amp;B1357,
                                                        Insumos!I:I,
                                                        0)
                                                )="Outro",
                                                INDEX(
                                                    Insumos!F:F,
                                                    MATCH(
                                                        A1357&amp;B1357,
                                                        Insumos!I:I,
                                                        0)
                                                ),
                                                0
                                            ),
                                            "Não encontrado"),
                                        IFERROR(
                                            INDEX(Y:Y,
                                                MATCH(
                                                    A1357&amp;B1357,AG:AG,
                                                    0)
                                            ),
                                            "Não encontrado")
                                    )</f>
        <v>1.0625</v>
      </c>
      <c r="Y1357" s="64">
        <f>X1357*G1357/1</f>
        <v>0.85000000000000009</v>
      </c>
      <c r="Z1357" s="64">
        <f>IF(
                            C1357="INSUMO",
                            IFERROR(
                                INDEX(
                                    Insumos!F:F,
                                    MATCH(
                                        A1357&amp;B1357,
                                        Insumos!I:I,
                                        0)
                                ),
                                "Não encontrado"),
                            IFERROR(
                                INDEX(AA:AA,
                                    MATCH(
                                        A1357&amp;B1357,AG:AG,
                                        0)
                                ),
                                "Não encontrado")
                        )</f>
        <v>1.848354464</v>
      </c>
      <c r="AA1357" s="64">
        <f>G1357*Z1357</f>
        <v>1.4786835712000002</v>
      </c>
      <c r="AB1357" s="65"/>
      <c r="AC1357" s="65"/>
      <c r="AD1357" s="62" t="s">
        <v>39</v>
      </c>
      <c r="AE1357" s="66"/>
      <c r="AF1357" s="66"/>
    </row>
    <row r="1358" spans="1:33" x14ac:dyDescent="0.25">
      <c r="A1358" s="137" t="s">
        <v>902</v>
      </c>
      <c r="B1358" s="68" t="s">
        <v>38</v>
      </c>
      <c r="C1358" s="69" t="s">
        <v>86</v>
      </c>
      <c r="D1358" s="70" t="s">
        <v>40</v>
      </c>
      <c r="E1358" s="70" t="s">
        <v>903</v>
      </c>
      <c r="F1358" s="71" t="s">
        <v>90</v>
      </c>
      <c r="G1358" s="71">
        <v>3.42</v>
      </c>
      <c r="H1358" s="72">
        <f>IF(
                        C1358="INSUMO",
                                        IFERROR(
                                            IF(
                                                INDEX(
                                                    Insumos!C:C,
                                                    MATCH(
                                                        A1358&amp;B1358,
                                                        Insumos!I:I,
                                                        0)
                                                )="Material",
                                                INDEX(
                                                    Insumos!F:F,
                                                    MATCH(
                                                        A1358&amp;B1358,
                                                        Insumos!I:I,
                                                        0)
                                                ),
                                                0
                                            ),
                                            "Não encontrado"),
                                        IFERROR(
                                            INDEX(I:I,
                                                MATCH(
                                                    A1358&amp;B1358,AG:AG,
                                                    0)
                                            ),
                                            "Não encontrado")
                                    )</f>
        <v>0</v>
      </c>
      <c r="I1358" s="72">
        <f>H1358*G1358/1</f>
        <v>0</v>
      </c>
      <c r="J1358" s="72">
        <f t="shared" si="806"/>
        <v>37.498135699999999</v>
      </c>
      <c r="K1358" s="72">
        <f t="shared" si="806"/>
        <v>128.24362409399998</v>
      </c>
      <c r="L1358" s="72">
        <f>IF(
                        C1358="INSUMO",
                                        IFERROR(
                                            IF(
                                                INDEX(
                                                    Insumos!C:C,
                                                    MATCH(
                                                        A1358&amp;B1358,
                                                        Insumos!I:I,
                                                        0)
                                                )="Mao_obra",
                                                INDEX(
                                                    Insumos!F:F,
                                                    MATCH(
                                                        A1358&amp;B1358,
                                                        Insumos!I:I,
                                                        0)
                                                ),
                                                0
                                            ),
                                            "Não encontrado"),
                                        IFERROR(
                                            INDEX(M:M,
                                                MATCH(
                                                    A1358&amp;B1358,AG:AG,
                                                    0)
                                            ),
                                            "Não encontrado")
                                    )</f>
        <v>33.748135699999999</v>
      </c>
      <c r="M1358" s="72">
        <f>L1358*G1358/1</f>
        <v>115.41862409399999</v>
      </c>
      <c r="N1358" s="72">
        <f>IF(
                        C1358="INSUMO",
                                        IFERROR(
                                            IF(
                                                INDEX(
                                                    Insumos!C:C,
                                                    MATCH(
                                                        A1358&amp;B1358,
                                                        Insumos!I:I,
                                                        0)
                                                )="Equipamento",
                                                INDEX(
                                                    Insumos!F:F,
                                                    MATCH(
                                                        A1358&amp;B1358,
                                                        Insumos!I:I,
                                                        0)
                                                ),
                                                0
                                            ),
                                            "Não encontrado"),
                                        IFERROR(
                                            INDEX(O:O,
                                                MATCH(
                                                    A1358&amp;B1358,AG:AG,
                                                    0)
                                            ),
                                            "Não encontrado")
                                    )</f>
        <v>0</v>
      </c>
      <c r="O1358" s="72">
        <f>N1358*G1358/1</f>
        <v>0</v>
      </c>
      <c r="P1358" s="72">
        <f>IF(
                        C1358="INSUMO",
                                        IFERROR(
                                            IF(
                                                INDEX(
                                                    Insumos!C:C,
                                                    MATCH(
                                                        A1358&amp;B1358,
                                                        Insumos!I:I,
                                                        0)
                                                )="Transporte",
                                                INDEX(
                                                    Insumos!F:F,
                                                    MATCH(
                                                        A1358&amp;B1358,
                                                        Insumos!I:I,
                                                        0)
                                                ),
                                                0
                                            ),
                                            "Não encontrado"),
                                        IFERROR(
                                            INDEX(Q:Q,
                                                MATCH(
                                                    A1358&amp;B1358,AG:AG,
                                                    0)
                                            ),
                                            "Não encontrado")
                                    )</f>
        <v>0</v>
      </c>
      <c r="Q1358" s="72">
        <f>P1358*G1358/1</f>
        <v>0</v>
      </c>
      <c r="R1358" s="72">
        <f>IF(
                        C1358="INSUMO",
                                        IFERROR(
                                            IF(
                                                INDEX(
                                                    Insumos!C:C,
                                                    MATCH(
                                                        A1358&amp;B1358,
                                                        Insumos!I:I,
                                                        0)
                                                )="Terceirizados",
                                                INDEX(
                                                    Insumos!F:F,
                                                    MATCH(
                                                        A1358&amp;B1358,
                                                        Insumos!I:I,
                                                        0)
                                                ),
                                                0
                                            ),
                                            "Não encontrado"),
                                        IFERROR(
                                            INDEX(S:S,
                                                MATCH(
                                                    A1358&amp;B1358,AG:AG,
                                                    0)
                                            ),
                                            "Não encontrado")
                                    )</f>
        <v>0</v>
      </c>
      <c r="S1358" s="72">
        <f>R1358*G1358/1</f>
        <v>0</v>
      </c>
      <c r="T1358" s="72">
        <f>IF(
                        C1358="INSUMO",
                                        IFERROR(
                                            IF(
                                                INDEX(
                                                    Insumos!C:C,
                                                    MATCH(
                                                        A1358&amp;B1358,
                                                        Insumos!I:I,
                                                        0)
                                                )="Comissionamento",
                                                INDEX(
                                                    Insumos!F:F,
                                                    MATCH(
                                                        A1358&amp;B1358,
                                                        Insumos!I:I,
                                                        0)
                                                ),
                                                0
                                            ),
                                            "Não encontrado"),
                                        IFERROR(
                                            INDEX(U:U,
                                                MATCH(
                                                    A1358&amp;B1358,AG:AG,
                                                    0)
                                            ),
                                            "Não encontrado")
                                    )</f>
        <v>0</v>
      </c>
      <c r="U1358" s="72">
        <f>T1358*G1358/1</f>
        <v>0</v>
      </c>
      <c r="V1358" s="72">
        <f>IF(
                        C1358="INSUMO",
                                        IFERROR(
                                            IF(
                                                INDEX(
                                                    Insumos!C:C,
                                                    MATCH(
                                                        A1358&amp;B1358,
                                                        Insumos!I:I,
                                                        0)
                                                )="Verba",
                                                INDEX(
                                                    Insumos!F:F,
                                                    MATCH(
                                                        A1358&amp;B1358,
                                                        Insumos!I:I,
                                                        0)
                                                ),
                                                0
                                            ),
                                            "Não encontrado"),
                                        IFERROR(
                                            INDEX(W:W,
                                                MATCH(
                                                    A1358&amp;B1358,AG:AG,
                                                    0)
                                            ),
                                            "Não encontrado")
                                    )</f>
        <v>0</v>
      </c>
      <c r="W1358" s="72">
        <f>V1358*G1358/1</f>
        <v>0</v>
      </c>
      <c r="X1358" s="72">
        <f>IF(
                        C1358="INSUMO",
                                        IFERROR(
                                            IF(
                                                INDEX(
                                                    Insumos!C:C,
                                                    MATCH(
                                                        A1358&amp;B1358,
                                                        Insumos!I:I,
                                                        0)
                                                )="Outro",
                                                INDEX(
                                                    Insumos!F:F,
                                                    MATCH(
                                                        A1358&amp;B1358,
                                                        Insumos!I:I,
                                                        0)
                                                ),
                                                0
                                            ),
                                            "Não encontrado"),
                                        IFERROR(
                                            INDEX(Y:Y,
                                                MATCH(
                                                    A1358&amp;B1358,AG:AG,
                                                    0)
                                            ),
                                            "Não encontrado")
                                    )</f>
        <v>3.7499999999999996</v>
      </c>
      <c r="Y1358" s="72">
        <f>X1358*G1358/1</f>
        <v>12.824999999999998</v>
      </c>
      <c r="Z1358" s="72">
        <f>IF(
                            C1358="INSUMO",
                            IFERROR(
                                INDEX(
                                    Insumos!F:F,
                                    MATCH(
                                        A1358&amp;B1358,
                                        Insumos!I:I,
                                        0)
                                ),
                                "Não encontrado"),
                            IFERROR(
                                INDEX(AA:AA,
                                    MATCH(
                                        A1358&amp;B1358,AG:AG,
                                        0)
                                ),
                                "Não encontrado")
                        )</f>
        <v>37.498135699999992</v>
      </c>
      <c r="AA1358" s="72">
        <f>G1358*Z1358</f>
        <v>128.24362409399995</v>
      </c>
      <c r="AB1358" s="73"/>
      <c r="AC1358" s="73"/>
      <c r="AD1358" s="70" t="s">
        <v>39</v>
      </c>
      <c r="AE1358" s="74"/>
      <c r="AF1358" s="74"/>
    </row>
    <row r="1359" spans="1:33" x14ac:dyDescent="0.25">
      <c r="A1359" s="138" t="s">
        <v>240</v>
      </c>
      <c r="B1359" s="60" t="s">
        <v>38</v>
      </c>
      <c r="C1359" s="61" t="s">
        <v>45</v>
      </c>
      <c r="D1359" s="62" t="s">
        <v>40</v>
      </c>
      <c r="E1359" s="62" t="s">
        <v>241</v>
      </c>
      <c r="F1359" s="63" t="s">
        <v>95</v>
      </c>
      <c r="G1359" s="63">
        <v>483.7</v>
      </c>
      <c r="H1359" s="64">
        <f>IF(
                        C1359="INSUMO",
                                        IFERROR(
                                            IF(
                                                INDEX(
                                                    Insumos!C:C,
                                                    MATCH(
                                                        A1359&amp;B1359,
                                                        Insumos!I:I,
                                                        0)
                                                )="Material",
                                                INDEX(
                                                    Insumos!F:F,
                                                    MATCH(
                                                        A1359&amp;B1359,
                                                        Insumos!I:I,
                                                        0)
                                                ),
                                                0
                                            ),
                                            "Não encontrado"),
                                        IFERROR(
                                            INDEX(I:I,
                                                MATCH(
                                                    A1359&amp;B1359,AG:AG,
                                                    0)
                                            ),
                                            "Não encontrado")
                                    )</f>
        <v>0.9</v>
      </c>
      <c r="I1359" s="64">
        <f>H1359*G1359/1</f>
        <v>435.33</v>
      </c>
      <c r="J1359" s="64">
        <f t="shared" si="806"/>
        <v>0</v>
      </c>
      <c r="K1359" s="64">
        <f t="shared" si="806"/>
        <v>0</v>
      </c>
      <c r="L1359" s="64">
        <f>IF(
                        C1359="INSUMO",
                                        IFERROR(
                                            IF(
                                                INDEX(
                                                    Insumos!C:C,
                                                    MATCH(
                                                        A1359&amp;B1359,
                                                        Insumos!I:I,
                                                        0)
                                                )="Mao_obra",
                                                INDEX(
                                                    Insumos!F:F,
                                                    MATCH(
                                                        A1359&amp;B1359,
                                                        Insumos!I:I,
                                                        0)
                                                ),
                                                0
                                            ),
                                            "Não encontrado"),
                                        IFERROR(
                                            INDEX(M:M,
                                                MATCH(
                                                    A1359&amp;B1359,AG:AG,
                                                    0)
                                            ),
                                            "Não encontrado")
                                    )</f>
        <v>0</v>
      </c>
      <c r="M1359" s="64">
        <f>L1359*G1359/1</f>
        <v>0</v>
      </c>
      <c r="N1359" s="64">
        <f>IF(
                        C1359="INSUMO",
                                        IFERROR(
                                            IF(
                                                INDEX(
                                                    Insumos!C:C,
                                                    MATCH(
                                                        A1359&amp;B1359,
                                                        Insumos!I:I,
                                                        0)
                                                )="Equipamento",
                                                INDEX(
                                                    Insumos!F:F,
                                                    MATCH(
                                                        A1359&amp;B1359,
                                                        Insumos!I:I,
                                                        0)
                                                ),
                                                0
                                            ),
                                            "Não encontrado"),
                                        IFERROR(
                                            INDEX(O:O,
                                                MATCH(
                                                    A1359&amp;B1359,AG:AG,
                                                    0)
                                            ),
                                            "Não encontrado")
                                    )</f>
        <v>0</v>
      </c>
      <c r="O1359" s="64">
        <f>N1359*G1359/1</f>
        <v>0</v>
      </c>
      <c r="P1359" s="64">
        <f>IF(
                        C1359="INSUMO",
                                        IFERROR(
                                            IF(
                                                INDEX(
                                                    Insumos!C:C,
                                                    MATCH(
                                                        A1359&amp;B1359,
                                                        Insumos!I:I,
                                                        0)
                                                )="Transporte",
                                                INDEX(
                                                    Insumos!F:F,
                                                    MATCH(
                                                        A1359&amp;B1359,
                                                        Insumos!I:I,
                                                        0)
                                                ),
                                                0
                                            ),
                                            "Não encontrado"),
                                        IFERROR(
                                            INDEX(Q:Q,
                                                MATCH(
                                                    A1359&amp;B1359,AG:AG,
                                                    0)
                                            ),
                                            "Não encontrado")
                                    )</f>
        <v>0</v>
      </c>
      <c r="Q1359" s="64">
        <f>P1359*G1359/1</f>
        <v>0</v>
      </c>
      <c r="R1359" s="64">
        <f>IF(
                        C1359="INSUMO",
                                        IFERROR(
                                            IF(
                                                INDEX(
                                                    Insumos!C:C,
                                                    MATCH(
                                                        A1359&amp;B1359,
                                                        Insumos!I:I,
                                                        0)
                                                )="Terceirizados",
                                                INDEX(
                                                    Insumos!F:F,
                                                    MATCH(
                                                        A1359&amp;B1359,
                                                        Insumos!I:I,
                                                        0)
                                                ),
                                                0
                                            ),
                                            "Não encontrado"),
                                        IFERROR(
                                            INDEX(S:S,
                                                MATCH(
                                                    A1359&amp;B1359,AG:AG,
                                                    0)
                                            ),
                                            "Não encontrado")
                                    )</f>
        <v>0</v>
      </c>
      <c r="S1359" s="64">
        <f>R1359*G1359/1</f>
        <v>0</v>
      </c>
      <c r="T1359" s="64">
        <f>IF(
                        C1359="INSUMO",
                                        IFERROR(
                                            IF(
                                                INDEX(
                                                    Insumos!C:C,
                                                    MATCH(
                                                        A1359&amp;B1359,
                                                        Insumos!I:I,
                                                        0)
                                                )="Comissionamento",
                                                INDEX(
                                                    Insumos!F:F,
                                                    MATCH(
                                                        A1359&amp;B1359,
                                                        Insumos!I:I,
                                                        0)
                                                ),
                                                0
                                            ),
                                            "Não encontrado"),
                                        IFERROR(
                                            INDEX(U:U,
                                                MATCH(
                                                    A1359&amp;B1359,AG:AG,
                                                    0)
                                            ),
                                            "Não encontrado")
                                    )</f>
        <v>0</v>
      </c>
      <c r="U1359" s="64">
        <f>T1359*G1359/1</f>
        <v>0</v>
      </c>
      <c r="V1359" s="64">
        <f>IF(
                        C1359="INSUMO",
                                        IFERROR(
                                            IF(
                                                INDEX(
                                                    Insumos!C:C,
                                                    MATCH(
                                                        A1359&amp;B1359,
                                                        Insumos!I:I,
                                                        0)
                                                )="Verba",
                                                INDEX(
                                                    Insumos!F:F,
                                                    MATCH(
                                                        A1359&amp;B1359,
                                                        Insumos!I:I,
                                                        0)
                                                ),
                                                0
                                            ),
                                            "Não encontrado"),
                                        IFERROR(
                                            INDEX(W:W,
                                                MATCH(
                                                    A1359&amp;B1359,AG:AG,
                                                    0)
                                            ),
                                            "Não encontrado")
                                    )</f>
        <v>0</v>
      </c>
      <c r="W1359" s="64">
        <f>V1359*G1359/1</f>
        <v>0</v>
      </c>
      <c r="X1359" s="64">
        <f>IF(
                        C1359="INSUMO",
                                        IFERROR(
                                            IF(
                                                INDEX(
                                                    Insumos!C:C,
                                                    MATCH(
                                                        A1359&amp;B1359,
                                                        Insumos!I:I,
                                                        0)
                                                )="Outro",
                                                INDEX(
                                                    Insumos!F:F,
                                                    MATCH(
                                                        A1359&amp;B1359,
                                                        Insumos!I:I,
                                                        0)
                                                ),
                                                0
                                            ),
                                            "Não encontrado"),
                                        IFERROR(
                                            INDEX(Y:Y,
                                                MATCH(
                                                    A1359&amp;B1359,AG:AG,
                                                    0)
                                            ),
                                            "Não encontrado")
                                    )</f>
        <v>0</v>
      </c>
      <c r="Y1359" s="64">
        <f>X1359*G1359/1</f>
        <v>0</v>
      </c>
      <c r="Z1359" s="64">
        <f>IF(
                            C1359="INSUMO",
                            IFERROR(
                                INDEX(
                                    Insumos!F:F,
                                    MATCH(
                                        A1359&amp;B1359,
                                        Insumos!I:I,
                                        0)
                                ),
                                "Não encontrado"),
                            IFERROR(
                                INDEX(AA:AA,
                                    MATCH(
                                        A1359&amp;B1359,AG:AG,
                                        0)
                                ),
                                "Não encontrado")
                        )</f>
        <v>0.9</v>
      </c>
      <c r="AA1359" s="64">
        <f>G1359*Z1359</f>
        <v>435.33</v>
      </c>
      <c r="AB1359" s="65"/>
      <c r="AC1359" s="65"/>
      <c r="AD1359" s="62" t="s">
        <v>39</v>
      </c>
      <c r="AE1359" s="66"/>
      <c r="AF1359" s="66"/>
    </row>
    <row r="1360" spans="1:33" x14ac:dyDescent="0.25">
      <c r="A1360" s="137" t="s">
        <v>238</v>
      </c>
      <c r="B1360" s="68" t="s">
        <v>38</v>
      </c>
      <c r="C1360" s="69" t="s">
        <v>45</v>
      </c>
      <c r="D1360" s="70" t="s">
        <v>40</v>
      </c>
      <c r="E1360" s="70" t="s">
        <v>239</v>
      </c>
      <c r="F1360" s="71" t="s">
        <v>108</v>
      </c>
      <c r="G1360" s="71">
        <v>1.07</v>
      </c>
      <c r="H1360" s="72">
        <f>IF(
                        C1360="INSUMO",
                                        IFERROR(
                                            IF(
                                                INDEX(
                                                    Insumos!C:C,
                                                    MATCH(
                                                        A1360&amp;B1360,
                                                        Insumos!I:I,
                                                        0)
                                                )="Material",
                                                INDEX(
                                                    Insumos!F:F,
                                                    MATCH(
                                                        A1360&amp;B1360,
                                                        Insumos!I:I,
                                                        0)
                                                ),
                                                0
                                            ),
                                            "Não encontrado"),
                                        IFERROR(
                                            INDEX(I:I,
                                                MATCH(
                                                    A1360&amp;B1360,AG:AG,
                                                    0)
                                            ),
                                            "Não encontrado")
                                    )</f>
        <v>147.16</v>
      </c>
      <c r="I1360" s="72">
        <f>H1360*G1360/1</f>
        <v>157.46120000000002</v>
      </c>
      <c r="J1360" s="72">
        <f t="shared" si="806"/>
        <v>0</v>
      </c>
      <c r="K1360" s="72">
        <f t="shared" si="806"/>
        <v>0</v>
      </c>
      <c r="L1360" s="72">
        <f>IF(
                        C1360="INSUMO",
                                        IFERROR(
                                            IF(
                                                INDEX(
                                                    Insumos!C:C,
                                                    MATCH(
                                                        A1360&amp;B1360,
                                                        Insumos!I:I,
                                                        0)
                                                )="Mao_obra",
                                                INDEX(
                                                    Insumos!F:F,
                                                    MATCH(
                                                        A1360&amp;B1360,
                                                        Insumos!I:I,
                                                        0)
                                                ),
                                                0
                                            ),
                                            "Não encontrado"),
                                        IFERROR(
                                            INDEX(M:M,
                                                MATCH(
                                                    A1360&amp;B1360,AG:AG,
                                                    0)
                                            ),
                                            "Não encontrado")
                                    )</f>
        <v>0</v>
      </c>
      <c r="M1360" s="72">
        <f>L1360*G1360/1</f>
        <v>0</v>
      </c>
      <c r="N1360" s="72">
        <f>IF(
                        C1360="INSUMO",
                                        IFERROR(
                                            IF(
                                                INDEX(
                                                    Insumos!C:C,
                                                    MATCH(
                                                        A1360&amp;B1360,
                                                        Insumos!I:I,
                                                        0)
                                                )="Equipamento",
                                                INDEX(
                                                    Insumos!F:F,
                                                    MATCH(
                                                        A1360&amp;B1360,
                                                        Insumos!I:I,
                                                        0)
                                                ),
                                                0
                                            ),
                                            "Não encontrado"),
                                        IFERROR(
                                            INDEX(O:O,
                                                MATCH(
                                                    A1360&amp;B1360,AG:AG,
                                                    0)
                                            ),
                                            "Não encontrado")
                                    )</f>
        <v>0</v>
      </c>
      <c r="O1360" s="72">
        <f>N1360*G1360/1</f>
        <v>0</v>
      </c>
      <c r="P1360" s="72">
        <f>IF(
                        C1360="INSUMO",
                                        IFERROR(
                                            IF(
                                                INDEX(
                                                    Insumos!C:C,
                                                    MATCH(
                                                        A1360&amp;B1360,
                                                        Insumos!I:I,
                                                        0)
                                                )="Transporte",
                                                INDEX(
                                                    Insumos!F:F,
                                                    MATCH(
                                                        A1360&amp;B1360,
                                                        Insumos!I:I,
                                                        0)
                                                ),
                                                0
                                            ),
                                            "Não encontrado"),
                                        IFERROR(
                                            INDEX(Q:Q,
                                                MATCH(
                                                    A1360&amp;B1360,AG:AG,
                                                    0)
                                            ),
                                            "Não encontrado")
                                    )</f>
        <v>0</v>
      </c>
      <c r="Q1360" s="72">
        <f>P1360*G1360/1</f>
        <v>0</v>
      </c>
      <c r="R1360" s="72">
        <f>IF(
                        C1360="INSUMO",
                                        IFERROR(
                                            IF(
                                                INDEX(
                                                    Insumos!C:C,
                                                    MATCH(
                                                        A1360&amp;B1360,
                                                        Insumos!I:I,
                                                        0)
                                                )="Terceirizados",
                                                INDEX(
                                                    Insumos!F:F,
                                                    MATCH(
                                                        A1360&amp;B1360,
                                                        Insumos!I:I,
                                                        0)
                                                ),
                                                0
                                            ),
                                            "Não encontrado"),
                                        IFERROR(
                                            INDEX(S:S,
                                                MATCH(
                                                    A1360&amp;B1360,AG:AG,
                                                    0)
                                            ),
                                            "Não encontrado")
                                    )</f>
        <v>0</v>
      </c>
      <c r="S1360" s="72">
        <f>R1360*G1360/1</f>
        <v>0</v>
      </c>
      <c r="T1360" s="72">
        <f>IF(
                        C1360="INSUMO",
                                        IFERROR(
                                            IF(
                                                INDEX(
                                                    Insumos!C:C,
                                                    MATCH(
                                                        A1360&amp;B1360,
                                                        Insumos!I:I,
                                                        0)
                                                )="Comissionamento",
                                                INDEX(
                                                    Insumos!F:F,
                                                    MATCH(
                                                        A1360&amp;B1360,
                                                        Insumos!I:I,
                                                        0)
                                                ),
                                                0
                                            ),
                                            "Não encontrado"),
                                        IFERROR(
                                            INDEX(U:U,
                                                MATCH(
                                                    A1360&amp;B1360,AG:AG,
                                                    0)
                                            ),
                                            "Não encontrado")
                                    )</f>
        <v>0</v>
      </c>
      <c r="U1360" s="72">
        <f>T1360*G1360/1</f>
        <v>0</v>
      </c>
      <c r="V1360" s="72">
        <f>IF(
                        C1360="INSUMO",
                                        IFERROR(
                                            IF(
                                                INDEX(
                                                    Insumos!C:C,
                                                    MATCH(
                                                        A1360&amp;B1360,
                                                        Insumos!I:I,
                                                        0)
                                                )="Verba",
                                                INDEX(
                                                    Insumos!F:F,
                                                    MATCH(
                                                        A1360&amp;B1360,
                                                        Insumos!I:I,
                                                        0)
                                                ),
                                                0
                                            ),
                                            "Não encontrado"),
                                        IFERROR(
                                            INDEX(W:W,
                                                MATCH(
                                                    A1360&amp;B1360,AG:AG,
                                                    0)
                                            ),
                                            "Não encontrado")
                                    )</f>
        <v>0</v>
      </c>
      <c r="W1360" s="72">
        <f>V1360*G1360/1</f>
        <v>0</v>
      </c>
      <c r="X1360" s="72">
        <f>IF(
                        C1360="INSUMO",
                                        IFERROR(
                                            IF(
                                                INDEX(
                                                    Insumos!C:C,
                                                    MATCH(
                                                        A1360&amp;B1360,
                                                        Insumos!I:I,
                                                        0)
                                                )="Outro",
                                                INDEX(
                                                    Insumos!F:F,
                                                    MATCH(
                                                        A1360&amp;B1360,
                                                        Insumos!I:I,
                                                        0)
                                                ),
                                                0
                                            ),
                                            "Não encontrado"),
                                        IFERROR(
                                            INDEX(Y:Y,
                                                MATCH(
                                                    A1360&amp;B1360,AG:AG,
                                                    0)
                                            ),
                                            "Não encontrado")
                                    )</f>
        <v>0</v>
      </c>
      <c r="Y1360" s="72">
        <f>X1360*G1360/1</f>
        <v>0</v>
      </c>
      <c r="Z1360" s="72">
        <f>IF(
                            C1360="INSUMO",
                            IFERROR(
                                INDEX(
                                    Insumos!F:F,
                                    MATCH(
                                        A1360&amp;B1360,
                                        Insumos!I:I,
                                        0)
                                ),
                                "Não encontrado"),
                            IFERROR(
                                INDEX(AA:AA,
                                    MATCH(
                                        A1360&amp;B1360,AG:AG,
                                        0)
                                ),
                                "Não encontrado")
                        )</f>
        <v>147.16</v>
      </c>
      <c r="AA1360" s="72">
        <f>G1360*Z1360</f>
        <v>157.46120000000002</v>
      </c>
      <c r="AB1360" s="73"/>
      <c r="AC1360" s="73"/>
      <c r="AD1360" s="70" t="s">
        <v>39</v>
      </c>
      <c r="AE1360" s="74"/>
      <c r="AF1360" s="74"/>
    </row>
    <row r="1361" spans="1:33" x14ac:dyDescent="0.25">
      <c r="A1361" s="136" t="s">
        <v>529</v>
      </c>
      <c r="B1361" s="51" t="s">
        <v>38</v>
      </c>
      <c r="C1361" s="52" t="s">
        <v>39</v>
      </c>
      <c r="D1361" s="53" t="s">
        <v>40</v>
      </c>
      <c r="E1361" s="53" t="s">
        <v>530</v>
      </c>
      <c r="F1361" s="54" t="s">
        <v>78</v>
      </c>
      <c r="G1361" s="55"/>
      <c r="H1361" s="56"/>
      <c r="I1361" s="56">
        <f>SUM(I1362:I1368)</f>
        <v>91.069803124677406</v>
      </c>
      <c r="J1361" s="56"/>
      <c r="K1361" s="56">
        <f>SUM(K1362:K1368)</f>
        <v>166.49725056750026</v>
      </c>
      <c r="L1361" s="56"/>
      <c r="M1361" s="56">
        <f>SUM(M1362:M1368)</f>
        <v>141.49989824511712</v>
      </c>
      <c r="N1361" s="56"/>
      <c r="O1361" s="56">
        <f>SUM(O1362:O1368)</f>
        <v>0.6129412407928746</v>
      </c>
      <c r="P1361" s="56"/>
      <c r="Q1361" s="56">
        <f>SUM(Q1362:Q1368)</f>
        <v>0</v>
      </c>
      <c r="R1361" s="56"/>
      <c r="S1361" s="56">
        <f>SUM(S1362:S1368)</f>
        <v>0</v>
      </c>
      <c r="T1361" s="56"/>
      <c r="U1361" s="56">
        <f>SUM(U1362:U1368)</f>
        <v>0</v>
      </c>
      <c r="V1361" s="56"/>
      <c r="W1361" s="56">
        <f>SUM(W1362:W1368)</f>
        <v>0</v>
      </c>
      <c r="X1361" s="56"/>
      <c r="Y1361" s="56">
        <f>SUM(Y1362:Y1368)</f>
        <v>24.384411081590244</v>
      </c>
      <c r="Z1361" s="56"/>
      <c r="AA1361" s="56">
        <f>SUM(AA1362:AA1368)</f>
        <v>257.56705369217764</v>
      </c>
      <c r="AB1361" s="57" t="s">
        <v>39</v>
      </c>
      <c r="AC1361" s="57"/>
      <c r="AD1361" s="53" t="s">
        <v>39</v>
      </c>
      <c r="AE1361" s="58" t="s">
        <v>39</v>
      </c>
      <c r="AF1361" s="58" t="s">
        <v>509</v>
      </c>
      <c r="AG1361" t="str">
        <f>A1361&amp;B1361&amp;C1361</f>
        <v>97891SINAPI</v>
      </c>
    </row>
    <row r="1362" spans="1:33" x14ac:dyDescent="0.25">
      <c r="A1362" s="137" t="s">
        <v>1116</v>
      </c>
      <c r="B1362" s="68" t="s">
        <v>38</v>
      </c>
      <c r="C1362" s="69" t="s">
        <v>86</v>
      </c>
      <c r="D1362" s="70" t="s">
        <v>40</v>
      </c>
      <c r="E1362" s="70" t="s">
        <v>1117</v>
      </c>
      <c r="F1362" s="71" t="s">
        <v>108</v>
      </c>
      <c r="G1362" s="71">
        <v>4.9000000000000002E-2</v>
      </c>
      <c r="H1362" s="72">
        <f>IF(
                        C1362="INSUMO",
                                        IFERROR(
                                            IF(
                                                INDEX(
                                                    Insumos!C:C,
                                                    MATCH(
                                                        A1362&amp;B1362,
                                                        Insumos!I:I,
                                                        0)
                                                )="Material",
                                                INDEX(
                                                    Insumos!F:F,
                                                    MATCH(
                                                        A1362&amp;B1362,
                                                        Insumos!I:I,
                                                        0)
                                                ),
                                                0
                                            ),
                                            "Não encontrado"),
                                        IFERROR(
                                            INDEX(I:I,
                                                MATCH(
                                                    A1362&amp;B1362,AG:AG,
                                                    0)
                                            ),
                                            "Não encontrado")
                                    )</f>
        <v>158.82989685500002</v>
      </c>
      <c r="I1362" s="72">
        <f t="shared" ref="I1362:I1368" si="807">H1362*G1362/1</f>
        <v>7.782664945895001</v>
      </c>
      <c r="J1362" s="72">
        <f t="shared" ref="J1362:K1368" si="808">T1362 + N1362 + L1362 + X1362 + R1362 + P1362 + V1362</f>
        <v>181.28138003876697</v>
      </c>
      <c r="K1362" s="72">
        <f t="shared" si="808"/>
        <v>8.8827876218995812</v>
      </c>
      <c r="L1362" s="72">
        <f>IF(
                        C1362="INSUMO",
                                        IFERROR(
                                            IF(
                                                INDEX(
                                                    Insumos!C:C,
                                                    MATCH(
                                                        A1362&amp;B1362,
                                                        Insumos!I:I,
                                                        0)
                                                )="Mao_obra",
                                                INDEX(
                                                    Insumos!F:F,
                                                    MATCH(
                                                        A1362&amp;B1362,
                                                        Insumos!I:I,
                                                        0)
                                                ),
                                                0
                                            ),
                                            "Não encontrado"),
                                        IFERROR(
                                            INDEX(M:M,
                                                MATCH(
                                                    A1362&amp;B1362,AG:AG,
                                                    0)
                                            ),
                                            "Não encontrado")
                                    )</f>
        <v>152.96611698711001</v>
      </c>
      <c r="M1362" s="72">
        <f t="shared" ref="M1362:M1368" si="809">L1362*G1362/1</f>
        <v>7.4953397323683912</v>
      </c>
      <c r="N1362" s="72">
        <f>IF(
                        C1362="INSUMO",
                                        IFERROR(
                                            IF(
                                                INDEX(
                                                    Insumos!C:C,
                                                    MATCH(
                                                        A1362&amp;B1362,
                                                        Insumos!I:I,
                                                        0)
                                                )="Equipamento",
                                                INDEX(
                                                    Insumos!F:F,
                                                    MATCH(
                                                        A1362&amp;B1362,
                                                        Insumos!I:I,
                                                        0)
                                                ),
                                                0
                                            ),
                                            "Não encontrado"),
                                        IFERROR(
                                            INDEX(O:O,
                                                MATCH(
                                                    A1362&amp;B1362,AG:AG,
                                                    0)
                                            ),
                                            "Não encontrado")
                                    )</f>
        <v>0.20833729165695</v>
      </c>
      <c r="O1362" s="72">
        <f t="shared" ref="O1362:O1368" si="810">N1362*G1362/1</f>
        <v>1.0208527291190551E-2</v>
      </c>
      <c r="P1362" s="72">
        <f>IF(
                        C1362="INSUMO",
                                        IFERROR(
                                            IF(
                                                INDEX(
                                                    Insumos!C:C,
                                                    MATCH(
                                                        A1362&amp;B1362,
                                                        Insumos!I:I,
                                                        0)
                                                )="Transporte",
                                                INDEX(
                                                    Insumos!F:F,
                                                    MATCH(
                                                        A1362&amp;B1362,
                                                        Insumos!I:I,
                                                        0)
                                                ),
                                                0
                                            ),
                                            "Não encontrado"),
                                        IFERROR(
                                            INDEX(Q:Q,
                                                MATCH(
                                                    A1362&amp;B1362,AG:AG,
                                                    0)
                                            ),
                                            "Não encontrado")
                                    )</f>
        <v>0</v>
      </c>
      <c r="Q1362" s="72">
        <f t="shared" ref="Q1362:Q1368" si="811">P1362*G1362/1</f>
        <v>0</v>
      </c>
      <c r="R1362" s="72">
        <f>IF(
                        C1362="INSUMO",
                                        IFERROR(
                                            IF(
                                                INDEX(
                                                    Insumos!C:C,
                                                    MATCH(
                                                        A1362&amp;B1362,
                                                        Insumos!I:I,
                                                        0)
                                                )="Terceirizados",
                                                INDEX(
                                                    Insumos!F:F,
                                                    MATCH(
                                                        A1362&amp;B1362,
                                                        Insumos!I:I,
                                                        0)
                                                ),
                                                0
                                            ),
                                            "Não encontrado"),
                                        IFERROR(
                                            INDEX(S:S,
                                                MATCH(
                                                    A1362&amp;B1362,AG:AG,
                                                    0)
                                            ),
                                            "Não encontrado")
                                    )</f>
        <v>0</v>
      </c>
      <c r="S1362" s="72">
        <f t="shared" ref="S1362:S1368" si="812">R1362*G1362/1</f>
        <v>0</v>
      </c>
      <c r="T1362" s="72">
        <f>IF(
                        C1362="INSUMO",
                                        IFERROR(
                                            IF(
                                                INDEX(
                                                    Insumos!C:C,
                                                    MATCH(
                                                        A1362&amp;B1362,
                                                        Insumos!I:I,
                                                        0)
                                                )="Comissionamento",
                                                INDEX(
                                                    Insumos!F:F,
                                                    MATCH(
                                                        A1362&amp;B1362,
                                                        Insumos!I:I,
                                                        0)
                                                ),
                                                0
                                            ),
                                            "Não encontrado"),
                                        IFERROR(
                                            INDEX(U:U,
                                                MATCH(
                                                    A1362&amp;B1362,AG:AG,
                                                    0)
                                            ),
                                            "Não encontrado")
                                    )</f>
        <v>0</v>
      </c>
      <c r="U1362" s="72">
        <f t="shared" ref="U1362:U1368" si="813">T1362*G1362/1</f>
        <v>0</v>
      </c>
      <c r="V1362" s="72">
        <f>IF(
                        C1362="INSUMO",
                                        IFERROR(
                                            IF(
                                                INDEX(
                                                    Insumos!C:C,
                                                    MATCH(
                                                        A1362&amp;B1362,
                                                        Insumos!I:I,
                                                        0)
                                                )="Verba",
                                                INDEX(
                                                    Insumos!F:F,
                                                    MATCH(
                                                        A1362&amp;B1362,
                                                        Insumos!I:I,
                                                        0)
                                                ),
                                                0
                                            ),
                                            "Não encontrado"),
                                        IFERROR(
                                            INDEX(W:W,
                                                MATCH(
                                                    A1362&amp;B1362,AG:AG,
                                                    0)
                                            ),
                                            "Não encontrado")
                                    )</f>
        <v>0</v>
      </c>
      <c r="W1362" s="72">
        <f t="shared" ref="W1362:W1368" si="814">V1362*G1362/1</f>
        <v>0</v>
      </c>
      <c r="X1362" s="72">
        <f>IF(
                        C1362="INSUMO",
                                        IFERROR(
                                            IF(
                                                INDEX(
                                                    Insumos!C:C,
                                                    MATCH(
                                                        A1362&amp;B1362,
                                                        Insumos!I:I,
                                                        0)
                                                )="Outro",
                                                INDEX(
                                                    Insumos!F:F,
                                                    MATCH(
                                                        A1362&amp;B1362,
                                                        Insumos!I:I,
                                                        0)
                                                ),
                                                0
                                            ),
                                            "Não encontrado"),
                                        IFERROR(
                                            INDEX(Y:Y,
                                                MATCH(
                                                    A1362&amp;B1362,AG:AG,
                                                    0)
                                            ),
                                            "Não encontrado")
                                    )</f>
        <v>28.106925760000003</v>
      </c>
      <c r="Y1362" s="72">
        <f t="shared" ref="Y1362:Y1368" si="815">X1362*G1362/1</f>
        <v>1.3772393622400001</v>
      </c>
      <c r="Z1362" s="72">
        <f>IF(
                            C1362="INSUMO",
                            IFERROR(
                                INDEX(
                                    Insumos!F:F,
                                    MATCH(
                                        A1362&amp;B1362,
                                        Insumos!I:I,
                                        0)
                                ),
                                "Não encontrado"),
                            IFERROR(
                                INDEX(AA:AA,
                                    MATCH(
                                        A1362&amp;B1362,AG:AG,
                                        0)
                                ),
                                "Não encontrado")
                        )</f>
        <v>340.11127689376701</v>
      </c>
      <c r="AA1362" s="72">
        <f t="shared" ref="AA1362:AA1368" si="816">G1362*Z1362</f>
        <v>16.665452567794585</v>
      </c>
      <c r="AB1362" s="73"/>
      <c r="AC1362" s="73"/>
      <c r="AD1362" s="70" t="s">
        <v>39</v>
      </c>
      <c r="AE1362" s="74"/>
      <c r="AF1362" s="74"/>
    </row>
    <row r="1363" spans="1:33" x14ac:dyDescent="0.25">
      <c r="A1363" s="138" t="s">
        <v>512</v>
      </c>
      <c r="B1363" s="60" t="s">
        <v>38</v>
      </c>
      <c r="C1363" s="61" t="s">
        <v>86</v>
      </c>
      <c r="D1363" s="62" t="s">
        <v>40</v>
      </c>
      <c r="E1363" s="62" t="s">
        <v>513</v>
      </c>
      <c r="F1363" s="63" t="s">
        <v>108</v>
      </c>
      <c r="G1363" s="63">
        <v>2.6100000000000002E-2</v>
      </c>
      <c r="H1363" s="64">
        <f>IF(
                        C1363="INSUMO",
                                        IFERROR(
                                            IF(
                                                INDEX(
                                                    Insumos!C:C,
                                                    MATCH(
                                                        A1363&amp;B1363,
                                                        Insumos!I:I,
                                                        0)
                                                )="Material",
                                                INDEX(
                                                    Insumos!F:F,
                                                    MATCH(
                                                        A1363&amp;B1363,
                                                        Insumos!I:I,
                                                        0)
                                                ),
                                                0
                                            ),
                                            "Não encontrado"),
                                        IFERROR(
                                            INDEX(I:I,
                                                MATCH(
                                                    A1363&amp;B1363,AG:AG,
                                                    0)
                                            ),
                                            "Não encontrado")
                                    )</f>
        <v>705.00240000000008</v>
      </c>
      <c r="I1363" s="64">
        <f t="shared" si="807"/>
        <v>18.400562640000004</v>
      </c>
      <c r="J1363" s="64">
        <f t="shared" si="808"/>
        <v>143.424632067</v>
      </c>
      <c r="K1363" s="64">
        <f t="shared" si="808"/>
        <v>3.7433828969487002</v>
      </c>
      <c r="L1363" s="64">
        <f>IF(
                        C1363="INSUMO",
                                        IFERROR(
                                            IF(
                                                INDEX(
                                                    Insumos!C:C,
                                                    MATCH(
                                                        A1363&amp;B1363,
                                                        Insumos!I:I,
                                                        0)
                                                )="Mao_obra",
                                                INDEX(
                                                    Insumos!F:F,
                                                    MATCH(
                                                        A1363&amp;B1363,
                                                        Insumos!I:I,
                                                        0)
                                                ),
                                                0
                                            ),
                                            "Não encontrado"),
                                        IFERROR(
                                            INDEX(M:M,
                                                MATCH(
                                                    A1363&amp;B1363,AG:AG,
                                                    0)
                                            ),
                                            "Não encontrado")
                                    )</f>
        <v>126.555508875</v>
      </c>
      <c r="M1363" s="64">
        <f t="shared" si="809"/>
        <v>3.3030987816375004</v>
      </c>
      <c r="N1363" s="64">
        <f>IF(
                        C1363="INSUMO",
                                        IFERROR(
                                            IF(
                                                INDEX(
                                                    Insumos!C:C,
                                                    MATCH(
                                                        A1363&amp;B1363,
                                                        Insumos!I:I,
                                                        0)
                                                )="Equipamento",
                                                INDEX(
                                                    Insumos!F:F,
                                                    MATCH(
                                                        A1363&amp;B1363,
                                                        Insumos!I:I,
                                                        0)
                                                ),
                                                0
                                            ),
                                            "Não encontrado"),
                                        IFERROR(
                                            INDEX(O:O,
                                                MATCH(
                                                    A1363&amp;B1363,AG:AG,
                                                    0)
                                            ),
                                            "Não encontrado")
                                    )</f>
        <v>1.8822481919999998</v>
      </c>
      <c r="O1363" s="64">
        <f t="shared" si="810"/>
        <v>4.9126677811199997E-2</v>
      </c>
      <c r="P1363" s="64">
        <f>IF(
                        C1363="INSUMO",
                                        IFERROR(
                                            IF(
                                                INDEX(
                                                    Insumos!C:C,
                                                    MATCH(
                                                        A1363&amp;B1363,
                                                        Insumos!I:I,
                                                        0)
                                                )="Transporte",
                                                INDEX(
                                                    Insumos!F:F,
                                                    MATCH(
                                                        A1363&amp;B1363,
                                                        Insumos!I:I,
                                                        0)
                                                ),
                                                0
                                            ),
                                            "Não encontrado"),
                                        IFERROR(
                                            INDEX(Q:Q,
                                                MATCH(
                                                    A1363&amp;B1363,AG:AG,
                                                    0)
                                            ),
                                            "Não encontrado")
                                    )</f>
        <v>0</v>
      </c>
      <c r="Q1363" s="64">
        <f t="shared" si="811"/>
        <v>0</v>
      </c>
      <c r="R1363" s="64">
        <f>IF(
                        C1363="INSUMO",
                                        IFERROR(
                                            IF(
                                                INDEX(
                                                    Insumos!C:C,
                                                    MATCH(
                                                        A1363&amp;B1363,
                                                        Insumos!I:I,
                                                        0)
                                                )="Terceirizados",
                                                INDEX(
                                                    Insumos!F:F,
                                                    MATCH(
                                                        A1363&amp;B1363,
                                                        Insumos!I:I,
                                                        0)
                                                ),
                                                0
                                            ),
                                            "Não encontrado"),
                                        IFERROR(
                                            INDEX(S:S,
                                                MATCH(
                                                    A1363&amp;B1363,AG:AG,
                                                    0)
                                            ),
                                            "Não encontrado")
                                    )</f>
        <v>0</v>
      </c>
      <c r="S1363" s="64">
        <f t="shared" si="812"/>
        <v>0</v>
      </c>
      <c r="T1363" s="64">
        <f>IF(
                        C1363="INSUMO",
                                        IFERROR(
                                            IF(
                                                INDEX(
                                                    Insumos!C:C,
                                                    MATCH(
                                                        A1363&amp;B1363,
                                                        Insumos!I:I,
                                                        0)
                                                )="Comissionamento",
                                                INDEX(
                                                    Insumos!F:F,
                                                    MATCH(
                                                        A1363&amp;B1363,
                                                        Insumos!I:I,
                                                        0)
                                                ),
                                                0
                                            ),
                                            "Não encontrado"),
                                        IFERROR(
                                            INDEX(U:U,
                                                MATCH(
                                                    A1363&amp;B1363,AG:AG,
                                                    0)
                                            ),
                                            "Não encontrado")
                                    )</f>
        <v>0</v>
      </c>
      <c r="U1363" s="64">
        <f t="shared" si="813"/>
        <v>0</v>
      </c>
      <c r="V1363" s="64">
        <f>IF(
                        C1363="INSUMO",
                                        IFERROR(
                                            IF(
                                                INDEX(
                                                    Insumos!C:C,
                                                    MATCH(
                                                        A1363&amp;B1363,
                                                        Insumos!I:I,
                                                        0)
                                                )="Verba",
                                                INDEX(
                                                    Insumos!F:F,
                                                    MATCH(
                                                        A1363&amp;B1363,
                                                        Insumos!I:I,
                                                        0)
                                                ),
                                                0
                                            ),
                                            "Não encontrado"),
                                        IFERROR(
                                            INDEX(W:W,
                                                MATCH(
                                                    A1363&amp;B1363,AG:AG,
                                                    0)
                                            ),
                                            "Não encontrado")
                                    )</f>
        <v>0</v>
      </c>
      <c r="W1363" s="64">
        <f t="shared" si="814"/>
        <v>0</v>
      </c>
      <c r="X1363" s="64">
        <f>IF(
                        C1363="INSUMO",
                                        IFERROR(
                                            IF(
                                                INDEX(
                                                    Insumos!C:C,
                                                    MATCH(
                                                        A1363&amp;B1363,
                                                        Insumos!I:I,
                                                        0)
                                                )="Outro",
                                                INDEX(
                                                    Insumos!F:F,
                                                    MATCH(
                                                        A1363&amp;B1363,
                                                        Insumos!I:I,
                                                        0)
                                                ),
                                                0
                                            ),
                                            "Não encontrado"),
                                        IFERROR(
                                            INDEX(Y:Y,
                                                MATCH(
                                                    A1363&amp;B1363,AG:AG,
                                                    0)
                                            ),
                                            "Não encontrado")
                                    )</f>
        <v>14.986874999999998</v>
      </c>
      <c r="Y1363" s="64">
        <f t="shared" si="815"/>
        <v>0.39115743749999998</v>
      </c>
      <c r="Z1363" s="64">
        <f>IF(
                            C1363="INSUMO",
                            IFERROR(
                                INDEX(
                                    Insumos!F:F,
                                    MATCH(
                                        A1363&amp;B1363,
                                        Insumos!I:I,
                                        0)
                                ),
                                "Não encontrado"),
                            IFERROR(
                                INDEX(AA:AA,
                                    MATCH(
                                        A1363&amp;B1363,AG:AG,
                                        0)
                                ),
                                "Não encontrado")
                        )</f>
        <v>848.42703206700003</v>
      </c>
      <c r="AA1363" s="64">
        <f t="shared" si="816"/>
        <v>22.143945536948703</v>
      </c>
      <c r="AB1363" s="65"/>
      <c r="AC1363" s="65"/>
      <c r="AD1363" s="62" t="s">
        <v>39</v>
      </c>
      <c r="AE1363" s="66"/>
      <c r="AF1363" s="66"/>
    </row>
    <row r="1364" spans="1:33" x14ac:dyDescent="0.25">
      <c r="A1364" s="137" t="s">
        <v>1118</v>
      </c>
      <c r="B1364" s="68" t="s">
        <v>38</v>
      </c>
      <c r="C1364" s="69" t="s">
        <v>86</v>
      </c>
      <c r="D1364" s="70" t="s">
        <v>40</v>
      </c>
      <c r="E1364" s="70" t="s">
        <v>1119</v>
      </c>
      <c r="F1364" s="71" t="s">
        <v>108</v>
      </c>
      <c r="G1364" s="71">
        <v>2.52E-2</v>
      </c>
      <c r="H1364" s="72">
        <f>IF(
                        C1364="INSUMO",
                                        IFERROR(
                                            IF(
                                                INDEX(
                                                    Insumos!C:C,
                                                    MATCH(
                                                        A1364&amp;B1364,
                                                        Insumos!I:I,
                                                        0)
                                                )="Material",
                                                INDEX(
                                                    Insumos!F:F,
                                                    MATCH(
                                                        A1364&amp;B1364,
                                                        Insumos!I:I,
                                                        0)
                                                ),
                                                0
                                            ),
                                            "Não encontrado"),
                                        IFERROR(
                                            INDEX(I:I,
                                                MATCH(
                                                    A1364&amp;B1364,AG:AG,
                                                    0)
                                            ),
                                            "Não encontrado")
                                    )</f>
        <v>984.17206741200005</v>
      </c>
      <c r="I1364" s="72">
        <f t="shared" si="807"/>
        <v>24.801136098782401</v>
      </c>
      <c r="J1364" s="72">
        <f t="shared" si="808"/>
        <v>2775.8987970074686</v>
      </c>
      <c r="K1364" s="72">
        <f t="shared" si="808"/>
        <v>69.952649684588209</v>
      </c>
      <c r="L1364" s="72">
        <f>IF(
                        C1364="INSUMO",
                                        IFERROR(
                                            IF(
                                                INDEX(
                                                    Insumos!C:C,
                                                    MATCH(
                                                        A1364&amp;B1364,
                                                        Insumos!I:I,
                                                        0)
                                                )="Mao_obra",
                                                INDEX(
                                                    Insumos!F:F,
                                                    MATCH(
                                                        A1364&amp;B1364,
                                                        Insumos!I:I,
                                                        0)
                                                ),
                                                0
                                            ),
                                            "Não encontrado"),
                                        IFERROR(
                                            INDEX(M:M,
                                                MATCH(
                                                    A1364&amp;B1364,AG:AG,
                                                    0)
                                            ),
                                            "Não encontrado")
                                    )</f>
        <v>2349.2354402128581</v>
      </c>
      <c r="M1364" s="72">
        <f t="shared" si="809"/>
        <v>59.200733093364022</v>
      </c>
      <c r="N1364" s="72">
        <f>IF(
                        C1364="INSUMO",
                                        IFERROR(
                                            IF(
                                                INDEX(
                                                    Insumos!C:C,
                                                    MATCH(
                                                        A1364&amp;B1364,
                                                        Insumos!I:I,
                                                        0)
                                                )="Equipamento",
                                                INDEX(
                                                    Insumos!F:F,
                                                    MATCH(
                                                        A1364&amp;B1364,
                                                        Insumos!I:I,
                                                        0)
                                                ),
                                                0
                                            ),
                                            "Não encontrado"),
                                        IFERROR(
                                            INDEX(O:O,
                                                MATCH(
                                                    A1364&amp;B1364,AG:AG,
                                                    0)
                                            ),
                                            "Não encontrado")
                                    )</f>
        <v>21.376678943410319</v>
      </c>
      <c r="O1364" s="72">
        <f t="shared" si="810"/>
        <v>0.53869230937394008</v>
      </c>
      <c r="P1364" s="72">
        <f>IF(
                        C1364="INSUMO",
                                        IFERROR(
                                            IF(
                                                INDEX(
                                                    Insumos!C:C,
                                                    MATCH(
                                                        A1364&amp;B1364,
                                                        Insumos!I:I,
                                                        0)
                                                )="Transporte",
                                                INDEX(
                                                    Insumos!F:F,
                                                    MATCH(
                                                        A1364&amp;B1364,
                                                        Insumos!I:I,
                                                        0)
                                                ),
                                                0
                                            ),
                                            "Não encontrado"),
                                        IFERROR(
                                            INDEX(Q:Q,
                                                MATCH(
                                                    A1364&amp;B1364,AG:AG,
                                                    0)
                                            ),
                                            "Não encontrado")
                                    )</f>
        <v>0</v>
      </c>
      <c r="Q1364" s="72">
        <f t="shared" si="811"/>
        <v>0</v>
      </c>
      <c r="R1364" s="72">
        <f>IF(
                        C1364="INSUMO",
                                        IFERROR(
                                            IF(
                                                INDEX(
                                                    Insumos!C:C,
                                                    MATCH(
                                                        A1364&amp;B1364,
                                                        Insumos!I:I,
                                                        0)
                                                )="Terceirizados",
                                                INDEX(
                                                    Insumos!F:F,
                                                    MATCH(
                                                        A1364&amp;B1364,
                                                        Insumos!I:I,
                                                        0)
                                                ),
                                                0
                                            ),
                                            "Não encontrado"),
                                        IFERROR(
                                            INDEX(S:S,
                                                MATCH(
                                                    A1364&amp;B1364,AG:AG,
                                                    0)
                                            ),
                                            "Não encontrado")
                                    )</f>
        <v>0</v>
      </c>
      <c r="S1364" s="72">
        <f t="shared" si="812"/>
        <v>0</v>
      </c>
      <c r="T1364" s="72">
        <f>IF(
                        C1364="INSUMO",
                                        IFERROR(
                                            IF(
                                                INDEX(
                                                    Insumos!C:C,
                                                    MATCH(
                                                        A1364&amp;B1364,
                                                        Insumos!I:I,
                                                        0)
                                                )="Comissionamento",
                                                INDEX(
                                                    Insumos!F:F,
                                                    MATCH(
                                                        A1364&amp;B1364,
                                                        Insumos!I:I,
                                                        0)
                                                ),
                                                0
                                            ),
                                            "Não encontrado"),
                                        IFERROR(
                                            INDEX(U:U,
                                                MATCH(
                                                    A1364&amp;B1364,AG:AG,
                                                    0)
                                            ),
                                            "Não encontrado")
                                    )</f>
        <v>0</v>
      </c>
      <c r="U1364" s="72">
        <f t="shared" si="813"/>
        <v>0</v>
      </c>
      <c r="V1364" s="72">
        <f>IF(
                        C1364="INSUMO",
                                        IFERROR(
                                            IF(
                                                INDEX(
                                                    Insumos!C:C,
                                                    MATCH(
                                                        A1364&amp;B1364,
                                                        Insumos!I:I,
                                                        0)
                                                )="Verba",
                                                INDEX(
                                                    Insumos!F:F,
                                                    MATCH(
                                                        A1364&amp;B1364,
                                                        Insumos!I:I,
                                                        0)
                                                ),
                                                0
                                            ),
                                            "Não encontrado"),
                                        IFERROR(
                                            INDEX(W:W,
                                                MATCH(
                                                    A1364&amp;B1364,AG:AG,
                                                    0)
                                            ),
                                            "Não encontrado")
                                    )</f>
        <v>0</v>
      </c>
      <c r="W1364" s="72">
        <f t="shared" si="814"/>
        <v>0</v>
      </c>
      <c r="X1364" s="72">
        <f>IF(
                        C1364="INSUMO",
                                        IFERROR(
                                            IF(
                                                INDEX(
                                                    Insumos!C:C,
                                                    MATCH(
                                                        A1364&amp;B1364,
                                                        Insumos!I:I,
                                                        0)
                                                )="Outro",
                                                INDEX(
                                                    Insumos!F:F,
                                                    MATCH(
                                                        A1364&amp;B1364,
                                                        Insumos!I:I,
                                                        0)
                                                ),
                                                0
                                            ),
                                            "Não encontrado"),
                                        IFERROR(
                                            INDEX(Y:Y,
                                                MATCH(
                                                    A1364&amp;B1364,AG:AG,
                                                    0)
                                            ),
                                            "Não encontrado")
                                    )</f>
        <v>405.28667785120001</v>
      </c>
      <c r="Y1364" s="72">
        <f t="shared" si="815"/>
        <v>10.213224281850241</v>
      </c>
      <c r="Z1364" s="72">
        <f>IF(
                            C1364="INSUMO",
                            IFERROR(
                                INDEX(
                                    Insumos!F:F,
                                    MATCH(
                                        A1364&amp;B1364,
                                        Insumos!I:I,
                                        0)
                                ),
                                "Não encontrado"),
                            IFERROR(
                                INDEX(AA:AA,
                                    MATCH(
                                        A1364&amp;B1364,AG:AG,
                                        0)
                                ),
                                "Não encontrado")
                        )</f>
        <v>3760.0708644194683</v>
      </c>
      <c r="AA1364" s="72">
        <f t="shared" si="816"/>
        <v>94.753785783370603</v>
      </c>
      <c r="AB1364" s="73"/>
      <c r="AC1364" s="73"/>
      <c r="AD1364" s="70" t="s">
        <v>39</v>
      </c>
      <c r="AE1364" s="74"/>
      <c r="AF1364" s="74"/>
    </row>
    <row r="1365" spans="1:33" x14ac:dyDescent="0.25">
      <c r="A1365" s="138" t="s">
        <v>88</v>
      </c>
      <c r="B1365" s="60" t="s">
        <v>38</v>
      </c>
      <c r="C1365" s="61" t="s">
        <v>86</v>
      </c>
      <c r="D1365" s="62" t="s">
        <v>40</v>
      </c>
      <c r="E1365" s="62" t="s">
        <v>89</v>
      </c>
      <c r="F1365" s="63" t="s">
        <v>90</v>
      </c>
      <c r="G1365" s="63">
        <v>1.0813999999999999</v>
      </c>
      <c r="H1365" s="64">
        <f>IF(
                        C1365="INSUMO",
                                        IFERROR(
                                            IF(
                                                INDEX(
                                                    Insumos!C:C,
                                                    MATCH(
                                                        A1365&amp;B1365,
                                                        Insumos!I:I,
                                                        0)
                                                )="Material",
                                                INDEX(
                                                    Insumos!F:F,
                                                    MATCH(
                                                        A1365&amp;B1365,
                                                        Insumos!I:I,
                                                        0)
                                                ),
                                                0
                                            ),
                                            "Não encontrado"),
                                        IFERROR(
                                            INDEX(I:I,
                                                MATCH(
                                                    A1365&amp;B1365,AG:AG,
                                                    0)
                                            ),
                                            "Não encontrado")
                                    )</f>
        <v>0</v>
      </c>
      <c r="I1365" s="64">
        <f t="shared" si="807"/>
        <v>0</v>
      </c>
      <c r="J1365" s="64">
        <f t="shared" si="808"/>
        <v>28.049120000000002</v>
      </c>
      <c r="K1365" s="64">
        <f t="shared" si="808"/>
        <v>30.332318368000003</v>
      </c>
      <c r="L1365" s="64">
        <f>IF(
                        C1365="INSUMO",
                                        IFERROR(
                                            IF(
                                                INDEX(
                                                    Insumos!C:C,
                                                    MATCH(
                                                        A1365&amp;B1365,
                                                        Insumos!I:I,
                                                        0)
                                                )="Mao_obra",
                                                INDEX(
                                                    Insumos!F:F,
                                                    MATCH(
                                                        A1365&amp;B1365,
                                                        Insumos!I:I,
                                                        0)
                                                ),
                                                0
                                            ),
                                            "Não encontrado"),
                                        IFERROR(
                                            INDEX(M:M,
                                                MATCH(
                                                    A1365&amp;B1365,AG:AG,
                                                    0)
                                            ),
                                            "Não encontrado")
                                    )</f>
        <v>23.079120000000003</v>
      </c>
      <c r="M1365" s="64">
        <f t="shared" si="809"/>
        <v>24.957760368000002</v>
      </c>
      <c r="N1365" s="64">
        <f>IF(
                        C1365="INSUMO",
                                        IFERROR(
                                            IF(
                                                INDEX(
                                                    Insumos!C:C,
                                                    MATCH(
                                                        A1365&amp;B1365,
                                                        Insumos!I:I,
                                                        0)
                                                )="Equipamento",
                                                INDEX(
                                                    Insumos!F:F,
                                                    MATCH(
                                                        A1365&amp;B1365,
                                                        Insumos!I:I,
                                                        0)
                                                ),
                                                0
                                            ),
                                            "Não encontrado"),
                                        IFERROR(
                                            INDEX(O:O,
                                                MATCH(
                                                    A1365&amp;B1365,AG:AG,
                                                    0)
                                            ),
                                            "Não encontrado")
                                    )</f>
        <v>0</v>
      </c>
      <c r="O1365" s="64">
        <f t="shared" si="810"/>
        <v>0</v>
      </c>
      <c r="P1365" s="64">
        <f>IF(
                        C1365="INSUMO",
                                        IFERROR(
                                            IF(
                                                INDEX(
                                                    Insumos!C:C,
                                                    MATCH(
                                                        A1365&amp;B1365,
                                                        Insumos!I:I,
                                                        0)
                                                )="Transporte",
                                                INDEX(
                                                    Insumos!F:F,
                                                    MATCH(
                                                        A1365&amp;B1365,
                                                        Insumos!I:I,
                                                        0)
                                                ),
                                                0
                                            ),
                                            "Não encontrado"),
                                        IFERROR(
                                            INDEX(Q:Q,
                                                MATCH(
                                                    A1365&amp;B1365,AG:AG,
                                                    0)
                                            ),
                                            "Não encontrado")
                                    )</f>
        <v>0</v>
      </c>
      <c r="Q1365" s="64">
        <f t="shared" si="811"/>
        <v>0</v>
      </c>
      <c r="R1365" s="64">
        <f>IF(
                        C1365="INSUMO",
                                        IFERROR(
                                            IF(
                                                INDEX(
                                                    Insumos!C:C,
                                                    MATCH(
                                                        A1365&amp;B1365,
                                                        Insumos!I:I,
                                                        0)
                                                )="Terceirizados",
                                                INDEX(
                                                    Insumos!F:F,
                                                    MATCH(
                                                        A1365&amp;B1365,
                                                        Insumos!I:I,
                                                        0)
                                                ),
                                                0
                                            ),
                                            "Não encontrado"),
                                        IFERROR(
                                            INDEX(S:S,
                                                MATCH(
                                                    A1365&amp;B1365,AG:AG,
                                                    0)
                                            ),
                                            "Não encontrado")
                                    )</f>
        <v>0</v>
      </c>
      <c r="S1365" s="64">
        <f t="shared" si="812"/>
        <v>0</v>
      </c>
      <c r="T1365" s="64">
        <f>IF(
                        C1365="INSUMO",
                                        IFERROR(
                                            IF(
                                                INDEX(
                                                    Insumos!C:C,
                                                    MATCH(
                                                        A1365&amp;B1365,
                                                        Insumos!I:I,
                                                        0)
                                                )="Comissionamento",
                                                INDEX(
                                                    Insumos!F:F,
                                                    MATCH(
                                                        A1365&amp;B1365,
                                                        Insumos!I:I,
                                                        0)
                                                ),
                                                0
                                            ),
                                            "Não encontrado"),
                                        IFERROR(
                                            INDEX(U:U,
                                                MATCH(
                                                    A1365&amp;B1365,AG:AG,
                                                    0)
                                            ),
                                            "Não encontrado")
                                    )</f>
        <v>0</v>
      </c>
      <c r="U1365" s="64">
        <f t="shared" si="813"/>
        <v>0</v>
      </c>
      <c r="V1365" s="64">
        <f>IF(
                        C1365="INSUMO",
                                        IFERROR(
                                            IF(
                                                INDEX(
                                                    Insumos!C:C,
                                                    MATCH(
                                                        A1365&amp;B1365,
                                                        Insumos!I:I,
                                                        0)
                                                )="Verba",
                                                INDEX(
                                                    Insumos!F:F,
                                                    MATCH(
                                                        A1365&amp;B1365,
                                                        Insumos!I:I,
                                                        0)
                                                ),
                                                0
                                            ),
                                            "Não encontrado"),
                                        IFERROR(
                                            INDEX(W:W,
                                                MATCH(
                                                    A1365&amp;B1365,AG:AG,
                                                    0)
                                            ),
                                            "Não encontrado")
                                    )</f>
        <v>0</v>
      </c>
      <c r="W1365" s="64">
        <f t="shared" si="814"/>
        <v>0</v>
      </c>
      <c r="X1365" s="64">
        <f>IF(
                        C1365="INSUMO",
                                        IFERROR(
                                            IF(
                                                INDEX(
                                                    Insumos!C:C,
                                                    MATCH(
                                                        A1365&amp;B1365,
                                                        Insumos!I:I,
                                                        0)
                                                )="Outro",
                                                INDEX(
                                                    Insumos!F:F,
                                                    MATCH(
                                                        A1365&amp;B1365,
                                                        Insumos!I:I,
                                                        0)
                                                ),
                                                0
                                            ),
                                            "Não encontrado"),
                                        IFERROR(
                                            INDEX(Y:Y,
                                                MATCH(
                                                    A1365&amp;B1365,AG:AG,
                                                    0)
                                            ),
                                            "Não encontrado")
                                    )</f>
        <v>4.97</v>
      </c>
      <c r="Y1365" s="64">
        <f t="shared" si="815"/>
        <v>5.3745579999999995</v>
      </c>
      <c r="Z1365" s="64">
        <f>IF(
                            C1365="INSUMO",
                            IFERROR(
                                INDEX(
                                    Insumos!F:F,
                                    MATCH(
                                        A1365&amp;B1365,
                                        Insumos!I:I,
                                        0)
                                ),
                                "Não encontrado"),
                            IFERROR(
                                INDEX(AA:AA,
                                    MATCH(
                                        A1365&amp;B1365,AG:AG,
                                        0)
                                ),
                                "Não encontrado")
                        )</f>
        <v>28.049120000000002</v>
      </c>
      <c r="AA1365" s="64">
        <f t="shared" si="816"/>
        <v>30.332318367999999</v>
      </c>
      <c r="AB1365" s="65"/>
      <c r="AC1365" s="65"/>
      <c r="AD1365" s="62" t="s">
        <v>39</v>
      </c>
      <c r="AE1365" s="66"/>
      <c r="AF1365" s="66"/>
    </row>
    <row r="1366" spans="1:33" x14ac:dyDescent="0.25">
      <c r="A1366" s="137" t="s">
        <v>166</v>
      </c>
      <c r="B1366" s="68" t="s">
        <v>38</v>
      </c>
      <c r="C1366" s="69" t="s">
        <v>86</v>
      </c>
      <c r="D1366" s="70" t="s">
        <v>40</v>
      </c>
      <c r="E1366" s="70" t="s">
        <v>167</v>
      </c>
      <c r="F1366" s="71" t="s">
        <v>90</v>
      </c>
      <c r="G1366" s="71">
        <v>1.3764000000000001</v>
      </c>
      <c r="H1366" s="72">
        <f>IF(
                        C1366="INSUMO",
                                        IFERROR(
                                            IF(
                                                INDEX(
                                                    Insumos!C:C,
                                                    MATCH(
                                                        A1366&amp;B1366,
                                                        Insumos!I:I,
                                                        0)
                                                )="Material",
                                                INDEX(
                                                    Insumos!F:F,
                                                    MATCH(
                                                        A1366&amp;B1366,
                                                        Insumos!I:I,
                                                        0)
                                                ),
                                                0
                                            ),
                                            "Não encontrado"),
                                        IFERROR(
                                            INDEX(I:I,
                                                MATCH(
                                                    A1366&amp;B1366,AG:AG,
                                                    0)
                                            ),
                                            "Não encontrado")
                                    )</f>
        <v>0</v>
      </c>
      <c r="I1366" s="72">
        <f t="shared" si="807"/>
        <v>0</v>
      </c>
      <c r="J1366" s="72">
        <f t="shared" si="808"/>
        <v>38.106880000000004</v>
      </c>
      <c r="K1366" s="72">
        <f t="shared" si="808"/>
        <v>52.450309632000007</v>
      </c>
      <c r="L1366" s="72">
        <f>IF(
                        C1366="INSUMO",
                                        IFERROR(
                                            IF(
                                                INDEX(
                                                    Insumos!C:C,
                                                    MATCH(
                                                        A1366&amp;B1366,
                                                        Insumos!I:I,
                                                        0)
                                                )="Mao_obra",
                                                INDEX(
                                                    Insumos!F:F,
                                                    MATCH(
                                                        A1366&amp;B1366,
                                                        Insumos!I:I,
                                                        0)
                                                ),
                                                0
                                            ),
                                            "Não encontrado"),
                                        IFERROR(
                                            INDEX(M:M,
                                                MATCH(
                                                    A1366&amp;B1366,AG:AG,
                                                    0)
                                            ),
                                            "Não encontrado")
                                    )</f>
        <v>33.086880000000001</v>
      </c>
      <c r="M1366" s="72">
        <f t="shared" si="809"/>
        <v>45.540781632000005</v>
      </c>
      <c r="N1366" s="72">
        <f>IF(
                        C1366="INSUMO",
                                        IFERROR(
                                            IF(
                                                INDEX(
                                                    Insumos!C:C,
                                                    MATCH(
                                                        A1366&amp;B1366,
                                                        Insumos!I:I,
                                                        0)
                                                )="Equipamento",
                                                INDEX(
                                                    Insumos!F:F,
                                                    MATCH(
                                                        A1366&amp;B1366,
                                                        Insumos!I:I,
                                                        0)
                                                ),
                                                0
                                            ),
                                            "Não encontrado"),
                                        IFERROR(
                                            INDEX(O:O,
                                                MATCH(
                                                    A1366&amp;B1366,AG:AG,
                                                    0)
                                            ),
                                            "Não encontrado")
                                    )</f>
        <v>0</v>
      </c>
      <c r="O1366" s="72">
        <f t="shared" si="810"/>
        <v>0</v>
      </c>
      <c r="P1366" s="72">
        <f>IF(
                        C1366="INSUMO",
                                        IFERROR(
                                            IF(
                                                INDEX(
                                                    Insumos!C:C,
                                                    MATCH(
                                                        A1366&amp;B1366,
                                                        Insumos!I:I,
                                                        0)
                                                )="Transporte",
                                                INDEX(
                                                    Insumos!F:F,
                                                    MATCH(
                                                        A1366&amp;B1366,
                                                        Insumos!I:I,
                                                        0)
                                                ),
                                                0
                                            ),
                                            "Não encontrado"),
                                        IFERROR(
                                            INDEX(Q:Q,
                                                MATCH(
                                                    A1366&amp;B1366,AG:AG,
                                                    0)
                                            ),
                                            "Não encontrado")
                                    )</f>
        <v>0</v>
      </c>
      <c r="Q1366" s="72">
        <f t="shared" si="811"/>
        <v>0</v>
      </c>
      <c r="R1366" s="72">
        <f>IF(
                        C1366="INSUMO",
                                        IFERROR(
                                            IF(
                                                INDEX(
                                                    Insumos!C:C,
                                                    MATCH(
                                                        A1366&amp;B1366,
                                                        Insumos!I:I,
                                                        0)
                                                )="Terceirizados",
                                                INDEX(
                                                    Insumos!F:F,
                                                    MATCH(
                                                        A1366&amp;B1366,
                                                        Insumos!I:I,
                                                        0)
                                                ),
                                                0
                                            ),
                                            "Não encontrado"),
                                        IFERROR(
                                            INDEX(S:S,
                                                MATCH(
                                                    A1366&amp;B1366,AG:AG,
                                                    0)
                                            ),
                                            "Não encontrado")
                                    )</f>
        <v>0</v>
      </c>
      <c r="S1366" s="72">
        <f t="shared" si="812"/>
        <v>0</v>
      </c>
      <c r="T1366" s="72">
        <f>IF(
                        C1366="INSUMO",
                                        IFERROR(
                                            IF(
                                                INDEX(
                                                    Insumos!C:C,
                                                    MATCH(
                                                        A1366&amp;B1366,
                                                        Insumos!I:I,
                                                        0)
                                                )="Comissionamento",
                                                INDEX(
                                                    Insumos!F:F,
                                                    MATCH(
                                                        A1366&amp;B1366,
                                                        Insumos!I:I,
                                                        0)
                                                ),
                                                0
                                            ),
                                            "Não encontrado"),
                                        IFERROR(
                                            INDEX(U:U,
                                                MATCH(
                                                    A1366&amp;B1366,AG:AG,
                                                    0)
                                            ),
                                            "Não encontrado")
                                    )</f>
        <v>0</v>
      </c>
      <c r="U1366" s="72">
        <f t="shared" si="813"/>
        <v>0</v>
      </c>
      <c r="V1366" s="72">
        <f>IF(
                        C1366="INSUMO",
                                        IFERROR(
                                            IF(
                                                INDEX(
                                                    Insumos!C:C,
                                                    MATCH(
                                                        A1366&amp;B1366,
                                                        Insumos!I:I,
                                                        0)
                                                )="Verba",
                                                INDEX(
                                                    Insumos!F:F,
                                                    MATCH(
                                                        A1366&amp;B1366,
                                                        Insumos!I:I,
                                                        0)
                                                ),
                                                0
                                            ),
                                            "Não encontrado"),
                                        IFERROR(
                                            INDEX(W:W,
                                                MATCH(
                                                    A1366&amp;B1366,AG:AG,
                                                    0)
                                            ),
                                            "Não encontrado")
                                    )</f>
        <v>0</v>
      </c>
      <c r="W1366" s="72">
        <f t="shared" si="814"/>
        <v>0</v>
      </c>
      <c r="X1366" s="72">
        <f>IF(
                        C1366="INSUMO",
                                        IFERROR(
                                            IF(
                                                INDEX(
                                                    Insumos!C:C,
                                                    MATCH(
                                                        A1366&amp;B1366,
                                                        Insumos!I:I,
                                                        0)
                                                )="Outro",
                                                INDEX(
                                                    Insumos!F:F,
                                                    MATCH(
                                                        A1366&amp;B1366,
                                                        Insumos!I:I,
                                                        0)
                                                ),
                                                0
                                            ),
                                            "Não encontrado"),
                                        IFERROR(
                                            INDEX(Y:Y,
                                                MATCH(
                                                    A1366&amp;B1366,AG:AG,
                                                    0)
                                            ),
                                            "Não encontrado")
                                    )</f>
        <v>5.0199999999999996</v>
      </c>
      <c r="Y1366" s="72">
        <f t="shared" si="815"/>
        <v>6.9095279999999999</v>
      </c>
      <c r="Z1366" s="72">
        <f>IF(
                            C1366="INSUMO",
                            IFERROR(
                                INDEX(
                                    Insumos!F:F,
                                    MATCH(
                                        A1366&amp;B1366,
                                        Insumos!I:I,
                                        0)
                                ),
                                "Não encontrado"),
                            IFERROR(
                                INDEX(AA:AA,
                                    MATCH(
                                        A1366&amp;B1366,AG:AG,
                                        0)
                                ),
                                "Não encontrado")
                        )</f>
        <v>38.106879999999997</v>
      </c>
      <c r="AA1366" s="72">
        <f t="shared" si="816"/>
        <v>52.450309632</v>
      </c>
      <c r="AB1366" s="73"/>
      <c r="AC1366" s="73"/>
      <c r="AD1366" s="70" t="s">
        <v>39</v>
      </c>
      <c r="AE1366" s="74"/>
      <c r="AF1366" s="74"/>
    </row>
    <row r="1367" spans="1:33" x14ac:dyDescent="0.25">
      <c r="A1367" s="138" t="s">
        <v>516</v>
      </c>
      <c r="B1367" s="60" t="s">
        <v>38</v>
      </c>
      <c r="C1367" s="61" t="s">
        <v>86</v>
      </c>
      <c r="D1367" s="62" t="s">
        <v>40</v>
      </c>
      <c r="E1367" s="62" t="s">
        <v>517</v>
      </c>
      <c r="F1367" s="63" t="s">
        <v>108</v>
      </c>
      <c r="G1367" s="63">
        <v>6.4000000000000003E-3</v>
      </c>
      <c r="H1367" s="64">
        <f>IF(
                        C1367="INSUMO",
                                        IFERROR(
                                            IF(
                                                INDEX(
                                                    Insumos!C:C,
                                                    MATCH(
                                                        A1367&amp;B1367,
                                                        Insumos!I:I,
                                                        0)
                                                )="Material",
                                                INDEX(
                                                    Insumos!F:F,
                                                    MATCH(
                                                        A1367&amp;B1367,
                                                        Insumos!I:I,
                                                        0)
                                                ),
                                                0
                                            ),
                                            "Não encontrado"),
                                        IFERROR(
                                            INDEX(I:I,
                                                MATCH(
                                                    A1367&amp;B1367,AG:AG,
                                                    0)
                                            ),
                                            "Não encontrado")
                                    )</f>
        <v>461.2296</v>
      </c>
      <c r="I1367" s="64">
        <f t="shared" si="807"/>
        <v>2.9518694400000003</v>
      </c>
      <c r="J1367" s="64">
        <f t="shared" si="808"/>
        <v>177.46911938495995</v>
      </c>
      <c r="K1367" s="64">
        <f t="shared" si="808"/>
        <v>1.1358023640637438</v>
      </c>
      <c r="L1367" s="64">
        <f>IF(
                        C1367="INSUMO",
                                        IFERROR(
                                            IF(
                                                INDEX(
                                                    Insumos!C:C,
                                                    MATCH(
                                                        A1367&amp;B1367,
                                                        Insumos!I:I,
                                                        0)
                                                )="Mao_obra",
                                                INDEX(
                                                    Insumos!F:F,
                                                    MATCH(
                                                        A1367&amp;B1367,
                                                        Insumos!I:I,
                                                        0)
                                                ),
                                                0
                                            ),
                                            "Não encontrado"),
                                        IFERROR(
                                            INDEX(M:M,
                                                MATCH(
                                                    A1367&amp;B1367,AG:AG,
                                                    0)
                                            ),
                                            "Não encontrado")
                                    )</f>
        <v>156.59134964799998</v>
      </c>
      <c r="M1367" s="64">
        <f t="shared" si="809"/>
        <v>1.0021846377471999</v>
      </c>
      <c r="N1367" s="64">
        <f>IF(
                        C1367="INSUMO",
                                        IFERROR(
                                            IF(
                                                INDEX(
                                                    Insumos!C:C,
                                                    MATCH(
                                                        A1367&amp;B1367,
                                                        Insumos!I:I,
                                                        0)
                                                )="Equipamento",
                                                INDEX(
                                                    Insumos!F:F,
                                                    MATCH(
                                                        A1367&amp;B1367,
                                                        Insumos!I:I,
                                                        0)
                                                ),
                                                0
                                            ),
                                            "Não encontrado"),
                                        IFERROR(
                                            INDEX(O:O,
                                                MATCH(
                                                    A1367&amp;B1367,AG:AG,
                                                    0)
                                            ),
                                            "Não encontrado")
                                    )</f>
        <v>2.3302697369600001</v>
      </c>
      <c r="O1367" s="64">
        <f t="shared" si="810"/>
        <v>1.4913726316544001E-2</v>
      </c>
      <c r="P1367" s="64">
        <f>IF(
                        C1367="INSUMO",
                                        IFERROR(
                                            IF(
                                                INDEX(
                                                    Insumos!C:C,
                                                    MATCH(
                                                        A1367&amp;B1367,
                                                        Insumos!I:I,
                                                        0)
                                                )="Transporte",
                                                INDEX(
                                                    Insumos!F:F,
                                                    MATCH(
                                                        A1367&amp;B1367,
                                                        Insumos!I:I,
                                                        0)
                                                ),
                                                0
                                            ),
                                            "Não encontrado"),
                                        IFERROR(
                                            INDEX(Q:Q,
                                                MATCH(
                                                    A1367&amp;B1367,AG:AG,
                                                    0)
                                            ),
                                            "Não encontrado")
                                    )</f>
        <v>0</v>
      </c>
      <c r="Q1367" s="64">
        <f t="shared" si="811"/>
        <v>0</v>
      </c>
      <c r="R1367" s="64">
        <f>IF(
                        C1367="INSUMO",
                                        IFERROR(
                                            IF(
                                                INDEX(
                                                    Insumos!C:C,
                                                    MATCH(
                                                        A1367&amp;B1367,
                                                        Insumos!I:I,
                                                        0)
                                                )="Terceirizados",
                                                INDEX(
                                                    Insumos!F:F,
                                                    MATCH(
                                                        A1367&amp;B1367,
                                                        Insumos!I:I,
                                                        0)
                                                ),
                                                0
                                            ),
                                            "Não encontrado"),
                                        IFERROR(
                                            INDEX(S:S,
                                                MATCH(
                                                    A1367&amp;B1367,AG:AG,
                                                    0)
                                            ),
                                            "Não encontrado")
                                    )</f>
        <v>0</v>
      </c>
      <c r="S1367" s="64">
        <f t="shared" si="812"/>
        <v>0</v>
      </c>
      <c r="T1367" s="64">
        <f>IF(
                        C1367="INSUMO",
                                        IFERROR(
                                            IF(
                                                INDEX(
                                                    Insumos!C:C,
                                                    MATCH(
                                                        A1367&amp;B1367,
                                                        Insumos!I:I,
                                                        0)
                                                )="Comissionamento",
                                                INDEX(
                                                    Insumos!F:F,
                                                    MATCH(
                                                        A1367&amp;B1367,
                                                        Insumos!I:I,
                                                        0)
                                                ),
                                                0
                                            ),
                                            "Não encontrado"),
                                        IFERROR(
                                            INDEX(U:U,
                                                MATCH(
                                                    A1367&amp;B1367,AG:AG,
                                                    0)
                                            ),
                                            "Não encontrado")
                                    )</f>
        <v>0</v>
      </c>
      <c r="U1367" s="64">
        <f t="shared" si="813"/>
        <v>0</v>
      </c>
      <c r="V1367" s="64">
        <f>IF(
                        C1367="INSUMO",
                                        IFERROR(
                                            IF(
                                                INDEX(
                                                    Insumos!C:C,
                                                    MATCH(
                                                        A1367&amp;B1367,
                                                        Insumos!I:I,
                                                        0)
                                                )="Verba",
                                                INDEX(
                                                    Insumos!F:F,
                                                    MATCH(
                                                        A1367&amp;B1367,
                                                        Insumos!I:I,
                                                        0)
                                                ),
                                                0
                                            ),
                                            "Não encontrado"),
                                        IFERROR(
                                            INDEX(W:W,
                                                MATCH(
                                                    A1367&amp;B1367,AG:AG,
                                                    0)
                                            ),
                                            "Não encontrado")
                                    )</f>
        <v>0</v>
      </c>
      <c r="W1367" s="64">
        <f t="shared" si="814"/>
        <v>0</v>
      </c>
      <c r="X1367" s="64">
        <f>IF(
                        C1367="INSUMO",
                                        IFERROR(
                                            IF(
                                                INDEX(
                                                    Insumos!C:C,
                                                    MATCH(
                                                        A1367&amp;B1367,
                                                        Insumos!I:I,
                                                        0)
                                                )="Outro",
                                                INDEX(
                                                    Insumos!F:F,
                                                    MATCH(
                                                        A1367&amp;B1367,
                                                        Insumos!I:I,
                                                        0)
                                                ),
                                                0
                                            ),
                                            "Não encontrado"),
                                        IFERROR(
                                            INDEX(Y:Y,
                                                MATCH(
                                                    A1367&amp;B1367,AG:AG,
                                                    0)
                                            ),
                                            "Não encontrado")
                                    )</f>
        <v>18.547499999999996</v>
      </c>
      <c r="Y1367" s="64">
        <f t="shared" si="815"/>
        <v>0.11870399999999998</v>
      </c>
      <c r="Z1367" s="64">
        <f>IF(
                            C1367="INSUMO",
                            IFERROR(
                                INDEX(
                                    Insumos!F:F,
                                    MATCH(
                                        A1367&amp;B1367,
                                        Insumos!I:I,
                                        0)
                                ),
                                "Não encontrado"),
                            IFERROR(
                                INDEX(AA:AA,
                                    MATCH(
                                        A1367&amp;B1367,AG:AG,
                                        0)
                                ),
                                "Não encontrado")
                        )</f>
        <v>638.69871938495999</v>
      </c>
      <c r="AA1367" s="64">
        <f t="shared" si="816"/>
        <v>4.0876718040637439</v>
      </c>
      <c r="AB1367" s="65"/>
      <c r="AC1367" s="65"/>
      <c r="AD1367" s="62" t="s">
        <v>39</v>
      </c>
      <c r="AE1367" s="66"/>
      <c r="AF1367" s="66"/>
    </row>
    <row r="1368" spans="1:33" x14ac:dyDescent="0.25">
      <c r="A1368" s="137" t="s">
        <v>518</v>
      </c>
      <c r="B1368" s="68" t="s">
        <v>38</v>
      </c>
      <c r="C1368" s="69" t="s">
        <v>45</v>
      </c>
      <c r="D1368" s="70" t="s">
        <v>40</v>
      </c>
      <c r="E1368" s="70" t="s">
        <v>519</v>
      </c>
      <c r="F1368" s="71" t="s">
        <v>78</v>
      </c>
      <c r="G1368" s="71">
        <v>10.036099999999999</v>
      </c>
      <c r="H1368" s="72">
        <f>IF(
                        C1368="INSUMO",
                                        IFERROR(
                                            IF(
                                                INDEX(
                                                    Insumos!C:C,
                                                    MATCH(
                                                        A1368&amp;B1368,
                                                        Insumos!I:I,
                                                        0)
                                                )="Material",
                                                INDEX(
                                                    Insumos!F:F,
                                                    MATCH(
                                                        A1368&amp;B1368,
                                                        Insumos!I:I,
                                                        0)
                                                ),
                                                0
                                            ),
                                            "Não encontrado"),
                                        IFERROR(
                                            INDEX(I:I,
                                                MATCH(
                                                    A1368&amp;B1368,AG:AG,
                                                    0)
                                            ),
                                            "Não encontrado")
                                    )</f>
        <v>3.7</v>
      </c>
      <c r="I1368" s="72">
        <f t="shared" si="807"/>
        <v>37.133569999999999</v>
      </c>
      <c r="J1368" s="72">
        <f t="shared" si="808"/>
        <v>0</v>
      </c>
      <c r="K1368" s="72">
        <f t="shared" si="808"/>
        <v>0</v>
      </c>
      <c r="L1368" s="72">
        <f>IF(
                        C1368="INSUMO",
                                        IFERROR(
                                            IF(
                                                INDEX(
                                                    Insumos!C:C,
                                                    MATCH(
                                                        A1368&amp;B1368,
                                                        Insumos!I:I,
                                                        0)
                                                )="Mao_obra",
                                                INDEX(
                                                    Insumos!F:F,
                                                    MATCH(
                                                        A1368&amp;B1368,
                                                        Insumos!I:I,
                                                        0)
                                                ),
                                                0
                                            ),
                                            "Não encontrado"),
                                        IFERROR(
                                            INDEX(M:M,
                                                MATCH(
                                                    A1368&amp;B1368,AG:AG,
                                                    0)
                                            ),
                                            "Não encontrado")
                                    )</f>
        <v>0</v>
      </c>
      <c r="M1368" s="72">
        <f t="shared" si="809"/>
        <v>0</v>
      </c>
      <c r="N1368" s="72">
        <f>IF(
                        C1368="INSUMO",
                                        IFERROR(
                                            IF(
                                                INDEX(
                                                    Insumos!C:C,
                                                    MATCH(
                                                        A1368&amp;B1368,
                                                        Insumos!I:I,
                                                        0)
                                                )="Equipamento",
                                                INDEX(
                                                    Insumos!F:F,
                                                    MATCH(
                                                        A1368&amp;B1368,
                                                        Insumos!I:I,
                                                        0)
                                                ),
                                                0
                                            ),
                                            "Não encontrado"),
                                        IFERROR(
                                            INDEX(O:O,
                                                MATCH(
                                                    A1368&amp;B1368,AG:AG,
                                                    0)
                                            ),
                                            "Não encontrado")
                                    )</f>
        <v>0</v>
      </c>
      <c r="O1368" s="72">
        <f t="shared" si="810"/>
        <v>0</v>
      </c>
      <c r="P1368" s="72">
        <f>IF(
                        C1368="INSUMO",
                                        IFERROR(
                                            IF(
                                                INDEX(
                                                    Insumos!C:C,
                                                    MATCH(
                                                        A1368&amp;B1368,
                                                        Insumos!I:I,
                                                        0)
                                                )="Transporte",
                                                INDEX(
                                                    Insumos!F:F,
                                                    MATCH(
                                                        A1368&amp;B1368,
                                                        Insumos!I:I,
                                                        0)
                                                ),
                                                0
                                            ),
                                            "Não encontrado"),
                                        IFERROR(
                                            INDEX(Q:Q,
                                                MATCH(
                                                    A1368&amp;B1368,AG:AG,
                                                    0)
                                            ),
                                            "Não encontrado")
                                    )</f>
        <v>0</v>
      </c>
      <c r="Q1368" s="72">
        <f t="shared" si="811"/>
        <v>0</v>
      </c>
      <c r="R1368" s="72">
        <f>IF(
                        C1368="INSUMO",
                                        IFERROR(
                                            IF(
                                                INDEX(
                                                    Insumos!C:C,
                                                    MATCH(
                                                        A1368&amp;B1368,
                                                        Insumos!I:I,
                                                        0)
                                                )="Terceirizados",
                                                INDEX(
                                                    Insumos!F:F,
                                                    MATCH(
                                                        A1368&amp;B1368,
                                                        Insumos!I:I,
                                                        0)
                                                ),
                                                0
                                            ),
                                            "Não encontrado"),
                                        IFERROR(
                                            INDEX(S:S,
                                                MATCH(
                                                    A1368&amp;B1368,AG:AG,
                                                    0)
                                            ),
                                            "Não encontrado")
                                    )</f>
        <v>0</v>
      </c>
      <c r="S1368" s="72">
        <f t="shared" si="812"/>
        <v>0</v>
      </c>
      <c r="T1368" s="72">
        <f>IF(
                        C1368="INSUMO",
                                        IFERROR(
                                            IF(
                                                INDEX(
                                                    Insumos!C:C,
                                                    MATCH(
                                                        A1368&amp;B1368,
                                                        Insumos!I:I,
                                                        0)
                                                )="Comissionamento",
                                                INDEX(
                                                    Insumos!F:F,
                                                    MATCH(
                                                        A1368&amp;B1368,
                                                        Insumos!I:I,
                                                        0)
                                                ),
                                                0
                                            ),
                                            "Não encontrado"),
                                        IFERROR(
                                            INDEX(U:U,
                                                MATCH(
                                                    A1368&amp;B1368,AG:AG,
                                                    0)
                                            ),
                                            "Não encontrado")
                                    )</f>
        <v>0</v>
      </c>
      <c r="U1368" s="72">
        <f t="shared" si="813"/>
        <v>0</v>
      </c>
      <c r="V1368" s="72">
        <f>IF(
                        C1368="INSUMO",
                                        IFERROR(
                                            IF(
                                                INDEX(
                                                    Insumos!C:C,
                                                    MATCH(
                                                        A1368&amp;B1368,
                                                        Insumos!I:I,
                                                        0)
                                                )="Verba",
                                                INDEX(
                                                    Insumos!F:F,
                                                    MATCH(
                                                        A1368&amp;B1368,
                                                        Insumos!I:I,
                                                        0)
                                                ),
                                                0
                                            ),
                                            "Não encontrado"),
                                        IFERROR(
                                            INDEX(W:W,
                                                MATCH(
                                                    A1368&amp;B1368,AG:AG,
                                                    0)
                                            ),
                                            "Não encontrado")
                                    )</f>
        <v>0</v>
      </c>
      <c r="W1368" s="72">
        <f t="shared" si="814"/>
        <v>0</v>
      </c>
      <c r="X1368" s="72">
        <f>IF(
                        C1368="INSUMO",
                                        IFERROR(
                                            IF(
                                                INDEX(
                                                    Insumos!C:C,
                                                    MATCH(
                                                        A1368&amp;B1368,
                                                        Insumos!I:I,
                                                        0)
                                                )="Outro",
                                                INDEX(
                                                    Insumos!F:F,
                                                    MATCH(
                                                        A1368&amp;B1368,
                                                        Insumos!I:I,
                                                        0)
                                                ),
                                                0
                                            ),
                                            "Não encontrado"),
                                        IFERROR(
                                            INDEX(Y:Y,
                                                MATCH(
                                                    A1368&amp;B1368,AG:AG,
                                                    0)
                                            ),
                                            "Não encontrado")
                                    )</f>
        <v>0</v>
      </c>
      <c r="Y1368" s="72">
        <f t="shared" si="815"/>
        <v>0</v>
      </c>
      <c r="Z1368" s="72">
        <f>IF(
                            C1368="INSUMO",
                            IFERROR(
                                INDEX(
                                    Insumos!F:F,
                                    MATCH(
                                        A1368&amp;B1368,
                                        Insumos!I:I,
                                        0)
                                ),
                                "Não encontrado"),
                            IFERROR(
                                INDEX(AA:AA,
                                    MATCH(
                                        A1368&amp;B1368,AG:AG,
                                        0)
                                ),
                                "Não encontrado")
                        )</f>
        <v>3.7</v>
      </c>
      <c r="AA1368" s="72">
        <f t="shared" si="816"/>
        <v>37.133569999999999</v>
      </c>
      <c r="AB1368" s="73"/>
      <c r="AC1368" s="73"/>
      <c r="AD1368" s="70" t="s">
        <v>39</v>
      </c>
      <c r="AE1368" s="74"/>
      <c r="AF1368" s="74"/>
    </row>
    <row r="1369" spans="1:33" x14ac:dyDescent="0.25">
      <c r="A1369" s="136" t="s">
        <v>1116</v>
      </c>
      <c r="B1369" s="51" t="s">
        <v>38</v>
      </c>
      <c r="C1369" s="52" t="s">
        <v>39</v>
      </c>
      <c r="D1369" s="53" t="s">
        <v>40</v>
      </c>
      <c r="E1369" s="53" t="s">
        <v>1117</v>
      </c>
      <c r="F1369" s="54" t="s">
        <v>108</v>
      </c>
      <c r="G1369" s="55"/>
      <c r="H1369" s="56"/>
      <c r="I1369" s="56">
        <f>SUM(I1370:I1373)</f>
        <v>158.82989685500002</v>
      </c>
      <c r="J1369" s="56"/>
      <c r="K1369" s="56">
        <f>SUM(K1370:K1373)</f>
        <v>181.28138003876694</v>
      </c>
      <c r="L1369" s="56"/>
      <c r="M1369" s="56">
        <f>SUM(M1370:M1373)</f>
        <v>152.96611698711001</v>
      </c>
      <c r="N1369" s="56"/>
      <c r="O1369" s="56">
        <f>SUM(O1370:O1373)</f>
        <v>0.20833729165695</v>
      </c>
      <c r="P1369" s="56"/>
      <c r="Q1369" s="56">
        <f>SUM(Q1370:Q1373)</f>
        <v>0</v>
      </c>
      <c r="R1369" s="56"/>
      <c r="S1369" s="56">
        <f>SUM(S1370:S1373)</f>
        <v>0</v>
      </c>
      <c r="T1369" s="56"/>
      <c r="U1369" s="56">
        <f>SUM(U1370:U1373)</f>
        <v>0</v>
      </c>
      <c r="V1369" s="56"/>
      <c r="W1369" s="56">
        <f>SUM(W1370:W1373)</f>
        <v>0</v>
      </c>
      <c r="X1369" s="56"/>
      <c r="Y1369" s="56">
        <f>SUM(Y1370:Y1373)</f>
        <v>28.106925760000003</v>
      </c>
      <c r="Z1369" s="56"/>
      <c r="AA1369" s="56">
        <f>SUM(AA1370:AA1373)</f>
        <v>340.11127689376701</v>
      </c>
      <c r="AB1369" s="57" t="s">
        <v>39</v>
      </c>
      <c r="AC1369" s="57"/>
      <c r="AD1369" s="53" t="s">
        <v>39</v>
      </c>
      <c r="AE1369" s="58" t="s">
        <v>39</v>
      </c>
      <c r="AF1369" s="58" t="s">
        <v>1100</v>
      </c>
      <c r="AG1369" t="str">
        <f>A1369&amp;B1369&amp;C1369</f>
        <v>101619SINAPI</v>
      </c>
    </row>
    <row r="1370" spans="1:33" x14ac:dyDescent="0.25">
      <c r="A1370" s="137" t="s">
        <v>313</v>
      </c>
      <c r="B1370" s="68" t="s">
        <v>38</v>
      </c>
      <c r="C1370" s="69" t="s">
        <v>86</v>
      </c>
      <c r="D1370" s="70" t="s">
        <v>40</v>
      </c>
      <c r="E1370" s="70" t="s">
        <v>314</v>
      </c>
      <c r="F1370" s="71" t="s">
        <v>114</v>
      </c>
      <c r="G1370" s="71">
        <v>0.13505</v>
      </c>
      <c r="H1370" s="72">
        <f>IF(
                        C1370="INSUMO",
                                        IFERROR(
                                            IF(
                                                INDEX(
                                                    Insumos!C:C,
                                                    MATCH(
                                                        A1370&amp;B1370,
                                                        Insumos!I:I,
                                                        0)
                                                )="Material",
                                                INDEX(
                                                    Insumos!F:F,
                                                    MATCH(
                                                        A1370&amp;B1370,
                                                        Insumos!I:I,
                                                        0)
                                                ),
                                                0
                                            ),
                                            "Não encontrado"),
                                        IFERROR(
                                            INDEX(I:I,
                                                MATCH(
                                                    A1370&amp;B1370,AG:AG,
                                                    0)
                                            ),
                                            "Não encontrado")
                                    )</f>
        <v>6.7671000000000001</v>
      </c>
      <c r="I1370" s="72">
        <f>H1370*G1370/1</f>
        <v>0.91389685500000006</v>
      </c>
      <c r="J1370" s="72">
        <f t="shared" ref="J1370:K1373" si="817">T1370 + N1370 + L1370 + X1370 + R1370 + P1370 + V1370</f>
        <v>42.062146839000008</v>
      </c>
      <c r="K1370" s="72">
        <f t="shared" si="817"/>
        <v>5.6804929306069507</v>
      </c>
      <c r="L1370" s="72">
        <f>IF(
                        C1370="INSUMO",
                                        IFERROR(
                                            IF(
                                                INDEX(
                                                    Insumos!C:C,
                                                    MATCH(
                                                        A1370&amp;B1370,
                                                        Insumos!I:I,
                                                        0)
                                                )="Mao_obra",
                                                INDEX(
                                                    Insumos!F:F,
                                                    MATCH(
                                                        A1370&amp;B1370,
                                                        Insumos!I:I,
                                                        0)
                                                ),
                                                0
                                            ),
                                            "Não encontrado"),
                                        IFERROR(
                                            INDEX(M:M,
                                                MATCH(
                                                    A1370&amp;B1370,AG:AG,
                                                    0)
                                            ),
                                            "Não encontrado")
                                    )</f>
        <v>36.769479000000004</v>
      </c>
      <c r="M1370" s="72">
        <f>L1370*G1370/1</f>
        <v>4.9657181389500007</v>
      </c>
      <c r="N1370" s="72">
        <f>IF(
                        C1370="INSUMO",
                                        IFERROR(
                                            IF(
                                                INDEX(
                                                    Insumos!C:C,
                                                    MATCH(
                                                        A1370&amp;B1370,
                                                        Insumos!I:I,
                                                        0)
                                                )="Equipamento",
                                                INDEX(
                                                    Insumos!F:F,
                                                    MATCH(
                                                        A1370&amp;B1370,
                                                        Insumos!I:I,
                                                        0)
                                                ),
                                                0
                                            ),
                                            "Não encontrado"),
                                        IFERROR(
                                            INDEX(O:O,
                                                MATCH(
                                                    A1370&amp;B1370,AG:AG,
                                                    0)
                                            ),
                                            "Não encontrado")
                                    )</f>
        <v>1.5426678389999999</v>
      </c>
      <c r="O1370" s="72">
        <f>N1370*G1370/1</f>
        <v>0.20833729165695</v>
      </c>
      <c r="P1370" s="72">
        <f>IF(
                        C1370="INSUMO",
                                        IFERROR(
                                            IF(
                                                INDEX(
                                                    Insumos!C:C,
                                                    MATCH(
                                                        A1370&amp;B1370,
                                                        Insumos!I:I,
                                                        0)
                                                )="Transporte",
                                                INDEX(
                                                    Insumos!F:F,
                                                    MATCH(
                                                        A1370&amp;B1370,
                                                        Insumos!I:I,
                                                        0)
                                                ),
                                                0
                                            ),
                                            "Não encontrado"),
                                        IFERROR(
                                            INDEX(Q:Q,
                                                MATCH(
                                                    A1370&amp;B1370,AG:AG,
                                                    0)
                                            ),
                                            "Não encontrado")
                                    )</f>
        <v>0</v>
      </c>
      <c r="Q1370" s="72">
        <f>P1370*G1370/1</f>
        <v>0</v>
      </c>
      <c r="R1370" s="72">
        <f>IF(
                        C1370="INSUMO",
                                        IFERROR(
                                            IF(
                                                INDEX(
                                                    Insumos!C:C,
                                                    MATCH(
                                                        A1370&amp;B1370,
                                                        Insumos!I:I,
                                                        0)
                                                )="Terceirizados",
                                                INDEX(
                                                    Insumos!F:F,
                                                    MATCH(
                                                        A1370&amp;B1370,
                                                        Insumos!I:I,
                                                        0)
                                                ),
                                                0
                                            ),
                                            "Não encontrado"),
                                        IFERROR(
                                            INDEX(S:S,
                                                MATCH(
                                                    A1370&amp;B1370,AG:AG,
                                                    0)
                                            ),
                                            "Não encontrado")
                                    )</f>
        <v>0</v>
      </c>
      <c r="S1370" s="72">
        <f>R1370*G1370/1</f>
        <v>0</v>
      </c>
      <c r="T1370" s="72">
        <f>IF(
                        C1370="INSUMO",
                                        IFERROR(
                                            IF(
                                                INDEX(
                                                    Insumos!C:C,
                                                    MATCH(
                                                        A1370&amp;B1370,
                                                        Insumos!I:I,
                                                        0)
                                                )="Comissionamento",
                                                INDEX(
                                                    Insumos!F:F,
                                                    MATCH(
                                                        A1370&amp;B1370,
                                                        Insumos!I:I,
                                                        0)
                                                ),
                                                0
                                            ),
                                            "Não encontrado"),
                                        IFERROR(
                                            INDEX(U:U,
                                                MATCH(
                                                    A1370&amp;B1370,AG:AG,
                                                    0)
                                            ),
                                            "Não encontrado")
                                    )</f>
        <v>0</v>
      </c>
      <c r="U1370" s="72">
        <f>T1370*G1370/1</f>
        <v>0</v>
      </c>
      <c r="V1370" s="72">
        <f>IF(
                        C1370="INSUMO",
                                        IFERROR(
                                            IF(
                                                INDEX(
                                                    Insumos!C:C,
                                                    MATCH(
                                                        A1370&amp;B1370,
                                                        Insumos!I:I,
                                                        0)
                                                )="Verba",
                                                INDEX(
                                                    Insumos!F:F,
                                                    MATCH(
                                                        A1370&amp;B1370,
                                                        Insumos!I:I,
                                                        0)
                                                ),
                                                0
                                            ),
                                            "Não encontrado"),
                                        IFERROR(
                                            INDEX(W:W,
                                                MATCH(
                                                    A1370&amp;B1370,AG:AG,
                                                    0)
                                            ),
                                            "Não encontrado")
                                    )</f>
        <v>0</v>
      </c>
      <c r="W1370" s="72">
        <f>V1370*G1370/1</f>
        <v>0</v>
      </c>
      <c r="X1370" s="72">
        <f>IF(
                        C1370="INSUMO",
                                        IFERROR(
                                            IF(
                                                INDEX(
                                                    Insumos!C:C,
                                                    MATCH(
                                                        A1370&amp;B1370,
                                                        Insumos!I:I,
                                                        0)
                                                )="Outro",
                                                INDEX(
                                                    Insumos!F:F,
                                                    MATCH(
                                                        A1370&amp;B1370,
                                                        Insumos!I:I,
                                                        0)
                                                ),
                                                0
                                            ),
                                            "Não encontrado"),
                                        IFERROR(
                                            INDEX(Y:Y,
                                                MATCH(
                                                    A1370&amp;B1370,AG:AG,
                                                    0)
                                            ),
                                            "Não encontrado")
                                    )</f>
        <v>3.7499999999999996</v>
      </c>
      <c r="Y1370" s="72">
        <f>X1370*G1370/1</f>
        <v>0.50643749999999998</v>
      </c>
      <c r="Z1370" s="72">
        <f>IF(
                            C1370="INSUMO",
                            IFERROR(
                                INDEX(
                                    Insumos!F:F,
                                    MATCH(
                                        A1370&amp;B1370,
                                        Insumos!I:I,
                                        0)
                                ),
                                "Não encontrado"),
                            IFERROR(
                                INDEX(AA:AA,
                                    MATCH(
                                        A1370&amp;B1370,AG:AG,
                                        0)
                                ),
                                "Não encontrado")
                        )</f>
        <v>48.829246839000007</v>
      </c>
      <c r="AA1370" s="72">
        <f>G1370*Z1370</f>
        <v>6.5943897856069507</v>
      </c>
      <c r="AB1370" s="73"/>
      <c r="AC1370" s="73"/>
      <c r="AD1370" s="70" t="s">
        <v>39</v>
      </c>
      <c r="AE1370" s="74"/>
      <c r="AF1370" s="74"/>
    </row>
    <row r="1371" spans="1:33" x14ac:dyDescent="0.25">
      <c r="A1371" s="138" t="s">
        <v>88</v>
      </c>
      <c r="B1371" s="60" t="s">
        <v>38</v>
      </c>
      <c r="C1371" s="61" t="s">
        <v>86</v>
      </c>
      <c r="D1371" s="62" t="s">
        <v>40</v>
      </c>
      <c r="E1371" s="62" t="s">
        <v>89</v>
      </c>
      <c r="F1371" s="63" t="s">
        <v>90</v>
      </c>
      <c r="G1371" s="63">
        <v>3.504238</v>
      </c>
      <c r="H1371" s="64">
        <f>IF(
                        C1371="INSUMO",
                                        IFERROR(
                                            IF(
                                                INDEX(
                                                    Insumos!C:C,
                                                    MATCH(
                                                        A1371&amp;B1371,
                                                        Insumos!I:I,
                                                        0)
                                                )="Material",
                                                INDEX(
                                                    Insumos!F:F,
                                                    MATCH(
                                                        A1371&amp;B1371,
                                                        Insumos!I:I,
                                                        0)
                                                ),
                                                0
                                            ),
                                            "Não encontrado"),
                                        IFERROR(
                                            INDEX(I:I,
                                                MATCH(
                                                    A1371&amp;B1371,AG:AG,
                                                    0)
                                            ),
                                            "Não encontrado")
                                    )</f>
        <v>0</v>
      </c>
      <c r="I1371" s="64">
        <f>H1371*G1371/1</f>
        <v>0</v>
      </c>
      <c r="J1371" s="64">
        <f t="shared" si="817"/>
        <v>28.049120000000002</v>
      </c>
      <c r="K1371" s="64">
        <f t="shared" si="817"/>
        <v>98.29079217056001</v>
      </c>
      <c r="L1371" s="64">
        <f>IF(
                        C1371="INSUMO",
                                        IFERROR(
                                            IF(
                                                INDEX(
                                                    Insumos!C:C,
                                                    MATCH(
                                                        A1371&amp;B1371,
                                                        Insumos!I:I,
                                                        0)
                                                )="Mao_obra",
                                                INDEX(
                                                    Insumos!F:F,
                                                    MATCH(
                                                        A1371&amp;B1371,
                                                        Insumos!I:I,
                                                        0)
                                                ),
                                                0
                                            ),
                                            "Não encontrado"),
                                        IFERROR(
                                            INDEX(M:M,
                                                MATCH(
                                                    A1371&amp;B1371,AG:AG,
                                                    0)
                                            ),
                                            "Não encontrado")
                                    )</f>
        <v>23.079120000000003</v>
      </c>
      <c r="M1371" s="64">
        <f>L1371*G1371/1</f>
        <v>80.874729310560014</v>
      </c>
      <c r="N1371" s="64">
        <f>IF(
                        C1371="INSUMO",
                                        IFERROR(
                                            IF(
                                                INDEX(
                                                    Insumos!C:C,
                                                    MATCH(
                                                        A1371&amp;B1371,
                                                        Insumos!I:I,
                                                        0)
                                                )="Equipamento",
                                                INDEX(
                                                    Insumos!F:F,
                                                    MATCH(
                                                        A1371&amp;B1371,
                                                        Insumos!I:I,
                                                        0)
                                                ),
                                                0
                                            ),
                                            "Não encontrado"),
                                        IFERROR(
                                            INDEX(O:O,
                                                MATCH(
                                                    A1371&amp;B1371,AG:AG,
                                                    0)
                                            ),
                                            "Não encontrado")
                                    )</f>
        <v>0</v>
      </c>
      <c r="O1371" s="64">
        <f>N1371*G1371/1</f>
        <v>0</v>
      </c>
      <c r="P1371" s="64">
        <f>IF(
                        C1371="INSUMO",
                                        IFERROR(
                                            IF(
                                                INDEX(
                                                    Insumos!C:C,
                                                    MATCH(
                                                        A1371&amp;B1371,
                                                        Insumos!I:I,
                                                        0)
                                                )="Transporte",
                                                INDEX(
                                                    Insumos!F:F,
                                                    MATCH(
                                                        A1371&amp;B1371,
                                                        Insumos!I:I,
                                                        0)
                                                ),
                                                0
                                            ),
                                            "Não encontrado"),
                                        IFERROR(
                                            INDEX(Q:Q,
                                                MATCH(
                                                    A1371&amp;B1371,AG:AG,
                                                    0)
                                            ),
                                            "Não encontrado")
                                    )</f>
        <v>0</v>
      </c>
      <c r="Q1371" s="64">
        <f>P1371*G1371/1</f>
        <v>0</v>
      </c>
      <c r="R1371" s="64">
        <f>IF(
                        C1371="INSUMO",
                                        IFERROR(
                                            IF(
                                                INDEX(
                                                    Insumos!C:C,
                                                    MATCH(
                                                        A1371&amp;B1371,
                                                        Insumos!I:I,
                                                        0)
                                                )="Terceirizados",
                                                INDEX(
                                                    Insumos!F:F,
                                                    MATCH(
                                                        A1371&amp;B1371,
                                                        Insumos!I:I,
                                                        0)
                                                ),
                                                0
                                            ),
                                            "Não encontrado"),
                                        IFERROR(
                                            INDEX(S:S,
                                                MATCH(
                                                    A1371&amp;B1371,AG:AG,
                                                    0)
                                            ),
                                            "Não encontrado")
                                    )</f>
        <v>0</v>
      </c>
      <c r="S1371" s="64">
        <f>R1371*G1371/1</f>
        <v>0</v>
      </c>
      <c r="T1371" s="64">
        <f>IF(
                        C1371="INSUMO",
                                        IFERROR(
                                            IF(
                                                INDEX(
                                                    Insumos!C:C,
                                                    MATCH(
                                                        A1371&amp;B1371,
                                                        Insumos!I:I,
                                                        0)
                                                )="Comissionamento",
                                                INDEX(
                                                    Insumos!F:F,
                                                    MATCH(
                                                        A1371&amp;B1371,
                                                        Insumos!I:I,
                                                        0)
                                                ),
                                                0
                                            ),
                                            "Não encontrado"),
                                        IFERROR(
                                            INDEX(U:U,
                                                MATCH(
                                                    A1371&amp;B1371,AG:AG,
                                                    0)
                                            ),
                                            "Não encontrado")
                                    )</f>
        <v>0</v>
      </c>
      <c r="U1371" s="64">
        <f>T1371*G1371/1</f>
        <v>0</v>
      </c>
      <c r="V1371" s="64">
        <f>IF(
                        C1371="INSUMO",
                                        IFERROR(
                                            IF(
                                                INDEX(
                                                    Insumos!C:C,
                                                    MATCH(
                                                        A1371&amp;B1371,
                                                        Insumos!I:I,
                                                        0)
                                                )="Verba",
                                                INDEX(
                                                    Insumos!F:F,
                                                    MATCH(
                                                        A1371&amp;B1371,
                                                        Insumos!I:I,
                                                        0)
                                                ),
                                                0
                                            ),
                                            "Não encontrado"),
                                        IFERROR(
                                            INDEX(W:W,
                                                MATCH(
                                                    A1371&amp;B1371,AG:AG,
                                                    0)
                                            ),
                                            "Não encontrado")
                                    )</f>
        <v>0</v>
      </c>
      <c r="W1371" s="64">
        <f>V1371*G1371/1</f>
        <v>0</v>
      </c>
      <c r="X1371" s="64">
        <f>IF(
                        C1371="INSUMO",
                                        IFERROR(
                                            IF(
                                                INDEX(
                                                    Insumos!C:C,
                                                    MATCH(
                                                        A1371&amp;B1371,
                                                        Insumos!I:I,
                                                        0)
                                                )="Outro",
                                                INDEX(
                                                    Insumos!F:F,
                                                    MATCH(
                                                        A1371&amp;B1371,
                                                        Insumos!I:I,
                                                        0)
                                                ),
                                                0
                                            ),
                                            "Não encontrado"),
                                        IFERROR(
                                            INDEX(Y:Y,
                                                MATCH(
                                                    A1371&amp;B1371,AG:AG,
                                                    0)
                                            ),
                                            "Não encontrado")
                                    )</f>
        <v>4.97</v>
      </c>
      <c r="Y1371" s="64">
        <f>X1371*G1371/1</f>
        <v>17.41606286</v>
      </c>
      <c r="Z1371" s="64">
        <f>IF(
                            C1371="INSUMO",
                            IFERROR(
                                INDEX(
                                    Insumos!F:F,
                                    MATCH(
                                        A1371&amp;B1371,
                                        Insumos!I:I,
                                        0)
                                ),
                                "Não encontrado"),
                            IFERROR(
                                INDEX(AA:AA,
                                    MATCH(
                                        A1371&amp;B1371,AG:AG,
                                        0)
                                ),
                                "Não encontrado")
                        )</f>
        <v>28.049120000000002</v>
      </c>
      <c r="AA1371" s="64">
        <f>G1371*Z1371</f>
        <v>98.29079217056001</v>
      </c>
      <c r="AB1371" s="65"/>
      <c r="AC1371" s="65"/>
      <c r="AD1371" s="62" t="s">
        <v>39</v>
      </c>
      <c r="AE1371" s="66"/>
      <c r="AF1371" s="66"/>
    </row>
    <row r="1372" spans="1:33" x14ac:dyDescent="0.25">
      <c r="A1372" s="137" t="s">
        <v>166</v>
      </c>
      <c r="B1372" s="68" t="s">
        <v>38</v>
      </c>
      <c r="C1372" s="69" t="s">
        <v>86</v>
      </c>
      <c r="D1372" s="70" t="s">
        <v>40</v>
      </c>
      <c r="E1372" s="70" t="s">
        <v>167</v>
      </c>
      <c r="F1372" s="71" t="s">
        <v>90</v>
      </c>
      <c r="G1372" s="71">
        <v>2.0287700000000002</v>
      </c>
      <c r="H1372" s="72">
        <f>IF(
                        C1372="INSUMO",
                                        IFERROR(
                                            IF(
                                                INDEX(
                                                    Insumos!C:C,
                                                    MATCH(
                                                        A1372&amp;B1372,
                                                        Insumos!I:I,
                                                        0)
                                                )="Material",
                                                INDEX(
                                                    Insumos!F:F,
                                                    MATCH(
                                                        A1372&amp;B1372,
                                                        Insumos!I:I,
                                                        0)
                                                ),
                                                0
                                            ),
                                            "Não encontrado"),
                                        IFERROR(
                                            INDEX(I:I,
                                                MATCH(
                                                    A1372&amp;B1372,AG:AG,
                                                    0)
                                            ),
                                            "Não encontrado")
                                    )</f>
        <v>0</v>
      </c>
      <c r="I1372" s="72">
        <f>H1372*G1372/1</f>
        <v>0</v>
      </c>
      <c r="J1372" s="72">
        <f t="shared" si="817"/>
        <v>38.106880000000004</v>
      </c>
      <c r="K1372" s="72">
        <f t="shared" si="817"/>
        <v>77.310094937599999</v>
      </c>
      <c r="L1372" s="72">
        <f>IF(
                        C1372="INSUMO",
                                        IFERROR(
                                            IF(
                                                INDEX(
                                                    Insumos!C:C,
                                                    MATCH(
                                                        A1372&amp;B1372,
                                                        Insumos!I:I,
                                                        0)
                                                )="Mao_obra",
                                                INDEX(
                                                    Insumos!F:F,
                                                    MATCH(
                                                        A1372&amp;B1372,
                                                        Insumos!I:I,
                                                        0)
                                                ),
                                                0
                                            ),
                                            "Não encontrado"),
                                        IFERROR(
                                            INDEX(M:M,
                                                MATCH(
                                                    A1372&amp;B1372,AG:AG,
                                                    0)
                                            ),
                                            "Não encontrado")
                                    )</f>
        <v>33.086880000000001</v>
      </c>
      <c r="M1372" s="72">
        <f>L1372*G1372/1</f>
        <v>67.125669537600004</v>
      </c>
      <c r="N1372" s="72">
        <f>IF(
                        C1372="INSUMO",
                                        IFERROR(
                                            IF(
                                                INDEX(
                                                    Insumos!C:C,
                                                    MATCH(
                                                        A1372&amp;B1372,
                                                        Insumos!I:I,
                                                        0)
                                                )="Equipamento",
                                                INDEX(
                                                    Insumos!F:F,
                                                    MATCH(
                                                        A1372&amp;B1372,
                                                        Insumos!I:I,
                                                        0)
                                                ),
                                                0
                                            ),
                                            "Não encontrado"),
                                        IFERROR(
                                            INDEX(O:O,
                                                MATCH(
                                                    A1372&amp;B1372,AG:AG,
                                                    0)
                                            ),
                                            "Não encontrado")
                                    )</f>
        <v>0</v>
      </c>
      <c r="O1372" s="72">
        <f>N1372*G1372/1</f>
        <v>0</v>
      </c>
      <c r="P1372" s="72">
        <f>IF(
                        C1372="INSUMO",
                                        IFERROR(
                                            IF(
                                                INDEX(
                                                    Insumos!C:C,
                                                    MATCH(
                                                        A1372&amp;B1372,
                                                        Insumos!I:I,
                                                        0)
                                                )="Transporte",
                                                INDEX(
                                                    Insumos!F:F,
                                                    MATCH(
                                                        A1372&amp;B1372,
                                                        Insumos!I:I,
                                                        0)
                                                ),
                                                0
                                            ),
                                            "Não encontrado"),
                                        IFERROR(
                                            INDEX(Q:Q,
                                                MATCH(
                                                    A1372&amp;B1372,AG:AG,
                                                    0)
                                            ),
                                            "Não encontrado")
                                    )</f>
        <v>0</v>
      </c>
      <c r="Q1372" s="72">
        <f>P1372*G1372/1</f>
        <v>0</v>
      </c>
      <c r="R1372" s="72">
        <f>IF(
                        C1372="INSUMO",
                                        IFERROR(
                                            IF(
                                                INDEX(
                                                    Insumos!C:C,
                                                    MATCH(
                                                        A1372&amp;B1372,
                                                        Insumos!I:I,
                                                        0)
                                                )="Terceirizados",
                                                INDEX(
                                                    Insumos!F:F,
                                                    MATCH(
                                                        A1372&amp;B1372,
                                                        Insumos!I:I,
                                                        0)
                                                ),
                                                0
                                            ),
                                            "Não encontrado"),
                                        IFERROR(
                                            INDEX(S:S,
                                                MATCH(
                                                    A1372&amp;B1372,AG:AG,
                                                    0)
                                            ),
                                            "Não encontrado")
                                    )</f>
        <v>0</v>
      </c>
      <c r="S1372" s="72">
        <f>R1372*G1372/1</f>
        <v>0</v>
      </c>
      <c r="T1372" s="72">
        <f>IF(
                        C1372="INSUMO",
                                        IFERROR(
                                            IF(
                                                INDEX(
                                                    Insumos!C:C,
                                                    MATCH(
                                                        A1372&amp;B1372,
                                                        Insumos!I:I,
                                                        0)
                                                )="Comissionamento",
                                                INDEX(
                                                    Insumos!F:F,
                                                    MATCH(
                                                        A1372&amp;B1372,
                                                        Insumos!I:I,
                                                        0)
                                                ),
                                                0
                                            ),
                                            "Não encontrado"),
                                        IFERROR(
                                            INDEX(U:U,
                                                MATCH(
                                                    A1372&amp;B1372,AG:AG,
                                                    0)
                                            ),
                                            "Não encontrado")
                                    )</f>
        <v>0</v>
      </c>
      <c r="U1372" s="72">
        <f>T1372*G1372/1</f>
        <v>0</v>
      </c>
      <c r="V1372" s="72">
        <f>IF(
                        C1372="INSUMO",
                                        IFERROR(
                                            IF(
                                                INDEX(
                                                    Insumos!C:C,
                                                    MATCH(
                                                        A1372&amp;B1372,
                                                        Insumos!I:I,
                                                        0)
                                                )="Verba",
                                                INDEX(
                                                    Insumos!F:F,
                                                    MATCH(
                                                        A1372&amp;B1372,
                                                        Insumos!I:I,
                                                        0)
                                                ),
                                                0
                                            ),
                                            "Não encontrado"),
                                        IFERROR(
                                            INDEX(W:W,
                                                MATCH(
                                                    A1372&amp;B1372,AG:AG,
                                                    0)
                                            ),
                                            "Não encontrado")
                                    )</f>
        <v>0</v>
      </c>
      <c r="W1372" s="72">
        <f>V1372*G1372/1</f>
        <v>0</v>
      </c>
      <c r="X1372" s="72">
        <f>IF(
                        C1372="INSUMO",
                                        IFERROR(
                                            IF(
                                                INDEX(
                                                    Insumos!C:C,
                                                    MATCH(
                                                        A1372&amp;B1372,
                                                        Insumos!I:I,
                                                        0)
                                                )="Outro",
                                                INDEX(
                                                    Insumos!F:F,
                                                    MATCH(
                                                        A1372&amp;B1372,
                                                        Insumos!I:I,
                                                        0)
                                                ),
                                                0
                                            ),
                                            "Não encontrado"),
                                        IFERROR(
                                            INDEX(Y:Y,
                                                MATCH(
                                                    A1372&amp;B1372,AG:AG,
                                                    0)
                                            ),
                                            "Não encontrado")
                                    )</f>
        <v>5.0199999999999996</v>
      </c>
      <c r="Y1372" s="72">
        <f>X1372*G1372/1</f>
        <v>10.1844254</v>
      </c>
      <c r="Z1372" s="72">
        <f>IF(
                            C1372="INSUMO",
                            IFERROR(
                                INDEX(
                                    Insumos!F:F,
                                    MATCH(
                                        A1372&amp;B1372,
                                        Insumos!I:I,
                                        0)
                                ),
                                "Não encontrado"),
                            IFERROR(
                                INDEX(AA:AA,
                                    MATCH(
                                        A1372&amp;B1372,AG:AG,
                                        0)
                                ),
                                "Não encontrado")
                        )</f>
        <v>38.106879999999997</v>
      </c>
      <c r="AA1372" s="72">
        <f>G1372*Z1372</f>
        <v>77.310094937599999</v>
      </c>
      <c r="AB1372" s="73"/>
      <c r="AC1372" s="73"/>
      <c r="AD1372" s="70" t="s">
        <v>39</v>
      </c>
      <c r="AE1372" s="74"/>
      <c r="AF1372" s="74"/>
    </row>
    <row r="1373" spans="1:33" x14ac:dyDescent="0.25">
      <c r="A1373" s="138" t="s">
        <v>1101</v>
      </c>
      <c r="B1373" s="60" t="s">
        <v>38</v>
      </c>
      <c r="C1373" s="61" t="s">
        <v>45</v>
      </c>
      <c r="D1373" s="62" t="s">
        <v>40</v>
      </c>
      <c r="E1373" s="62" t="s">
        <v>1102</v>
      </c>
      <c r="F1373" s="63" t="s">
        <v>108</v>
      </c>
      <c r="G1373" s="63">
        <v>1.1000000000000001</v>
      </c>
      <c r="H1373" s="64">
        <f>IF(
                        C1373="INSUMO",
                                        IFERROR(
                                            IF(
                                                INDEX(
                                                    Insumos!C:C,
                                                    MATCH(
                                                        A1373&amp;B1373,
                                                        Insumos!I:I,
                                                        0)
                                                )="Material",
                                                INDEX(
                                                    Insumos!F:F,
                                                    MATCH(
                                                        A1373&amp;B1373,
                                                        Insumos!I:I,
                                                        0)
                                                ),
                                                0
                                            ),
                                            "Não encontrado"),
                                        IFERROR(
                                            INDEX(I:I,
                                                MATCH(
                                                    A1373&amp;B1373,AG:AG,
                                                    0)
                                            ),
                                            "Não encontrado")
                                    )</f>
        <v>143.56</v>
      </c>
      <c r="I1373" s="64">
        <f>H1373*G1373/1</f>
        <v>157.91600000000003</v>
      </c>
      <c r="J1373" s="64">
        <f t="shared" si="817"/>
        <v>0</v>
      </c>
      <c r="K1373" s="64">
        <f t="shared" si="817"/>
        <v>0</v>
      </c>
      <c r="L1373" s="64">
        <f>IF(
                        C1373="INSUMO",
                                        IFERROR(
                                            IF(
                                                INDEX(
                                                    Insumos!C:C,
                                                    MATCH(
                                                        A1373&amp;B1373,
                                                        Insumos!I:I,
                                                        0)
                                                )="Mao_obra",
                                                INDEX(
                                                    Insumos!F:F,
                                                    MATCH(
                                                        A1373&amp;B1373,
                                                        Insumos!I:I,
                                                        0)
                                                ),
                                                0
                                            ),
                                            "Não encontrado"),
                                        IFERROR(
                                            INDEX(M:M,
                                                MATCH(
                                                    A1373&amp;B1373,AG:AG,
                                                    0)
                                            ),
                                            "Não encontrado")
                                    )</f>
        <v>0</v>
      </c>
      <c r="M1373" s="64">
        <f>L1373*G1373/1</f>
        <v>0</v>
      </c>
      <c r="N1373" s="64">
        <f>IF(
                        C1373="INSUMO",
                                        IFERROR(
                                            IF(
                                                INDEX(
                                                    Insumos!C:C,
                                                    MATCH(
                                                        A1373&amp;B1373,
                                                        Insumos!I:I,
                                                        0)
                                                )="Equipamento",
                                                INDEX(
                                                    Insumos!F:F,
                                                    MATCH(
                                                        A1373&amp;B1373,
                                                        Insumos!I:I,
                                                        0)
                                                ),
                                                0
                                            ),
                                            "Não encontrado"),
                                        IFERROR(
                                            INDEX(O:O,
                                                MATCH(
                                                    A1373&amp;B1373,AG:AG,
                                                    0)
                                            ),
                                            "Não encontrado")
                                    )</f>
        <v>0</v>
      </c>
      <c r="O1373" s="64">
        <f>N1373*G1373/1</f>
        <v>0</v>
      </c>
      <c r="P1373" s="64">
        <f>IF(
                        C1373="INSUMO",
                                        IFERROR(
                                            IF(
                                                INDEX(
                                                    Insumos!C:C,
                                                    MATCH(
                                                        A1373&amp;B1373,
                                                        Insumos!I:I,
                                                        0)
                                                )="Transporte",
                                                INDEX(
                                                    Insumos!F:F,
                                                    MATCH(
                                                        A1373&amp;B1373,
                                                        Insumos!I:I,
                                                        0)
                                                ),
                                                0
                                            ),
                                            "Não encontrado"),
                                        IFERROR(
                                            INDEX(Q:Q,
                                                MATCH(
                                                    A1373&amp;B1373,AG:AG,
                                                    0)
                                            ),
                                            "Não encontrado")
                                    )</f>
        <v>0</v>
      </c>
      <c r="Q1373" s="64">
        <f>P1373*G1373/1</f>
        <v>0</v>
      </c>
      <c r="R1373" s="64">
        <f>IF(
                        C1373="INSUMO",
                                        IFERROR(
                                            IF(
                                                INDEX(
                                                    Insumos!C:C,
                                                    MATCH(
                                                        A1373&amp;B1373,
                                                        Insumos!I:I,
                                                        0)
                                                )="Terceirizados",
                                                INDEX(
                                                    Insumos!F:F,
                                                    MATCH(
                                                        A1373&amp;B1373,
                                                        Insumos!I:I,
                                                        0)
                                                ),
                                                0
                                            ),
                                            "Não encontrado"),
                                        IFERROR(
                                            INDEX(S:S,
                                                MATCH(
                                                    A1373&amp;B1373,AG:AG,
                                                    0)
                                            ),
                                            "Não encontrado")
                                    )</f>
        <v>0</v>
      </c>
      <c r="S1373" s="64">
        <f>R1373*G1373/1</f>
        <v>0</v>
      </c>
      <c r="T1373" s="64">
        <f>IF(
                        C1373="INSUMO",
                                        IFERROR(
                                            IF(
                                                INDEX(
                                                    Insumos!C:C,
                                                    MATCH(
                                                        A1373&amp;B1373,
                                                        Insumos!I:I,
                                                        0)
                                                )="Comissionamento",
                                                INDEX(
                                                    Insumos!F:F,
                                                    MATCH(
                                                        A1373&amp;B1373,
                                                        Insumos!I:I,
                                                        0)
                                                ),
                                                0
                                            ),
                                            "Não encontrado"),
                                        IFERROR(
                                            INDEX(U:U,
                                                MATCH(
                                                    A1373&amp;B1373,AG:AG,
                                                    0)
                                            ),
                                            "Não encontrado")
                                    )</f>
        <v>0</v>
      </c>
      <c r="U1373" s="64">
        <f>T1373*G1373/1</f>
        <v>0</v>
      </c>
      <c r="V1373" s="64">
        <f>IF(
                        C1373="INSUMO",
                                        IFERROR(
                                            IF(
                                                INDEX(
                                                    Insumos!C:C,
                                                    MATCH(
                                                        A1373&amp;B1373,
                                                        Insumos!I:I,
                                                        0)
                                                )="Verba",
                                                INDEX(
                                                    Insumos!F:F,
                                                    MATCH(
                                                        A1373&amp;B1373,
                                                        Insumos!I:I,
                                                        0)
                                                ),
                                                0
                                            ),
                                            "Não encontrado"),
                                        IFERROR(
                                            INDEX(W:W,
                                                MATCH(
                                                    A1373&amp;B1373,AG:AG,
                                                    0)
                                            ),
                                            "Não encontrado")
                                    )</f>
        <v>0</v>
      </c>
      <c r="W1373" s="64">
        <f>V1373*G1373/1</f>
        <v>0</v>
      </c>
      <c r="X1373" s="64">
        <f>IF(
                        C1373="INSUMO",
                                        IFERROR(
                                            IF(
                                                INDEX(
                                                    Insumos!C:C,
                                                    MATCH(
                                                        A1373&amp;B1373,
                                                        Insumos!I:I,
                                                        0)
                                                )="Outro",
                                                INDEX(
                                                    Insumos!F:F,
                                                    MATCH(
                                                        A1373&amp;B1373,
                                                        Insumos!I:I,
                                                        0)
                                                ),
                                                0
                                            ),
                                            "Não encontrado"),
                                        IFERROR(
                                            INDEX(Y:Y,
                                                MATCH(
                                                    A1373&amp;B1373,AG:AG,
                                                    0)
                                            ),
                                            "Não encontrado")
                                    )</f>
        <v>0</v>
      </c>
      <c r="Y1373" s="64">
        <f>X1373*G1373/1</f>
        <v>0</v>
      </c>
      <c r="Z1373" s="64">
        <f>IF(
                            C1373="INSUMO",
                            IFERROR(
                                INDEX(
                                    Insumos!F:F,
                                    MATCH(
                                        A1373&amp;B1373,
                                        Insumos!I:I,
                                        0)
                                ),
                                "Não encontrado"),
                            IFERROR(
                                INDEX(AA:AA,
                                    MATCH(
                                        A1373&amp;B1373,AG:AG,
                                        0)
                                ),
                                "Não encontrado")
                        )</f>
        <v>143.56</v>
      </c>
      <c r="AA1373" s="64">
        <f>G1373*Z1373</f>
        <v>157.91600000000003</v>
      </c>
      <c r="AB1373" s="65"/>
      <c r="AC1373" s="65"/>
      <c r="AD1373" s="62" t="s">
        <v>39</v>
      </c>
      <c r="AE1373" s="66"/>
      <c r="AF1373" s="66"/>
    </row>
    <row r="1374" spans="1:33" x14ac:dyDescent="0.25">
      <c r="A1374" s="136" t="s">
        <v>1118</v>
      </c>
      <c r="B1374" s="51" t="s">
        <v>38</v>
      </c>
      <c r="C1374" s="52" t="s">
        <v>39</v>
      </c>
      <c r="D1374" s="53" t="s">
        <v>40</v>
      </c>
      <c r="E1374" s="53" t="s">
        <v>1119</v>
      </c>
      <c r="F1374" s="54" t="s">
        <v>108</v>
      </c>
      <c r="G1374" s="55"/>
      <c r="H1374" s="56"/>
      <c r="I1374" s="56">
        <f>SUM(I1375:I1388)</f>
        <v>984.17206741200005</v>
      </c>
      <c r="J1374" s="56"/>
      <c r="K1374" s="56">
        <f>SUM(K1375:K1388)</f>
        <v>2775.8987970074681</v>
      </c>
      <c r="L1374" s="56"/>
      <c r="M1374" s="56">
        <f>SUM(M1375:M1388)</f>
        <v>2349.2354402128581</v>
      </c>
      <c r="N1374" s="56"/>
      <c r="O1374" s="56">
        <f>SUM(O1375:O1388)</f>
        <v>21.376678943410319</v>
      </c>
      <c r="P1374" s="56"/>
      <c r="Q1374" s="56">
        <f>SUM(Q1375:Q1388)</f>
        <v>0</v>
      </c>
      <c r="R1374" s="56"/>
      <c r="S1374" s="56">
        <f>SUM(S1375:S1388)</f>
        <v>0</v>
      </c>
      <c r="T1374" s="56"/>
      <c r="U1374" s="56">
        <f>SUM(U1375:U1388)</f>
        <v>0</v>
      </c>
      <c r="V1374" s="56"/>
      <c r="W1374" s="56">
        <f>SUM(W1375:W1388)</f>
        <v>0</v>
      </c>
      <c r="X1374" s="56"/>
      <c r="Y1374" s="56">
        <f>SUM(Y1375:Y1388)</f>
        <v>405.28667785120001</v>
      </c>
      <c r="Z1374" s="56"/>
      <c r="AA1374" s="56">
        <f>SUM(AA1375:AA1388)</f>
        <v>3760.0708644194683</v>
      </c>
      <c r="AB1374" s="57" t="s">
        <v>39</v>
      </c>
      <c r="AC1374" s="57"/>
      <c r="AD1374" s="53" t="s">
        <v>39</v>
      </c>
      <c r="AE1374" s="58" t="s">
        <v>39</v>
      </c>
      <c r="AF1374" s="58" t="s">
        <v>1105</v>
      </c>
      <c r="AG1374" t="str">
        <f>A1374&amp;B1374&amp;C1374</f>
        <v>97734SINAPI</v>
      </c>
    </row>
    <row r="1375" spans="1:33" x14ac:dyDescent="0.25">
      <c r="A1375" s="137" t="s">
        <v>1120</v>
      </c>
      <c r="B1375" s="68" t="s">
        <v>38</v>
      </c>
      <c r="C1375" s="69" t="s">
        <v>86</v>
      </c>
      <c r="D1375" s="70" t="s">
        <v>40</v>
      </c>
      <c r="E1375" s="70" t="s">
        <v>1121</v>
      </c>
      <c r="F1375" s="71" t="s">
        <v>108</v>
      </c>
      <c r="G1375" s="71">
        <v>1.2</v>
      </c>
      <c r="H1375" s="72">
        <f>IF(
                        C1375="INSUMO",
                                        IFERROR(
                                            IF(
                                                INDEX(
                                                    Insumos!C:C,
                                                    MATCH(
                                                        A1375&amp;B1375,
                                                        Insumos!I:I,
                                                        0)
                                                )="Material",
                                                INDEX(
                                                    Insumos!F:F,
                                                    MATCH(
                                                        A1375&amp;B1375,
                                                        Insumos!I:I,
                                                        0)
                                                ),
                                                0
                                            ),
                                            "Não encontrado"),
                                        IFERROR(
                                            INDEX(I:I,
                                                MATCH(
                                                    A1375&amp;B1375,AG:AG,
                                                    0)
                                            ),
                                            "Não encontrado")
                                    )</f>
        <v>509.76371800000004</v>
      </c>
      <c r="I1375" s="72">
        <f t="shared" ref="I1375:I1388" si="818">H1375*G1375/1</f>
        <v>611.7164616</v>
      </c>
      <c r="J1375" s="72">
        <f t="shared" ref="J1375:J1388" si="819">T1375 + N1375 + L1375 + X1375 + R1375 + P1375 + V1375</f>
        <v>106.84228328540961</v>
      </c>
      <c r="K1375" s="72">
        <f t="shared" ref="K1375:K1388" si="820">U1375 + O1375 + M1375 + Y1375 + S1375 + Q1375 + W1375</f>
        <v>128.21073994249153</v>
      </c>
      <c r="L1375" s="72">
        <f>IF(
                        C1375="INSUMO",
                                        IFERROR(
                                            IF(
                                                INDEX(
                                                    Insumos!C:C,
                                                    MATCH(
                                                        A1375&amp;B1375,
                                                        Insumos!I:I,
                                                        0)
                                                )="Mao_obra",
                                                INDEX(
                                                    Insumos!F:F,
                                                    MATCH(
                                                        A1375&amp;B1375,
                                                        Insumos!I:I,
                                                        0)
                                                ),
                                                0
                                            ),
                                            "Não encontrado"),
                                        IFERROR(
                                            INDEX(M:M,
                                                MATCH(
                                                    A1375&amp;B1375,AG:AG,
                                                    0)
                                            ),
                                            "Não encontrado")
                                    )</f>
        <v>87.866738742570007</v>
      </c>
      <c r="M1375" s="72">
        <f t="shared" ref="M1375:M1388" si="821">L1375*G1375/1</f>
        <v>105.440086491084</v>
      </c>
      <c r="N1375" s="72">
        <f>IF(
                        C1375="INSUMO",
                                        IFERROR(
                                            IF(
                                                INDEX(
                                                    Insumos!C:C,
                                                    MATCH(
                                                        A1375&amp;B1375,
                                                        Insumos!I:I,
                                                        0)
                                                )="Equipamento",
                                                INDEX(
                                                    Insumos!F:F,
                                                    MATCH(
                                                        A1375&amp;B1375,
                                                        Insumos!I:I,
                                                        0)
                                                ),
                                                0
                                            ),
                                            "Não encontrado"),
                                        IFERROR(
                                            INDEX(O:O,
                                                MATCH(
                                                    A1375&amp;B1375,AG:AG,
                                                    0)
                                            ),
                                            "Não encontrado")
                                    )</f>
        <v>3.0838205428395993</v>
      </c>
      <c r="O1375" s="72">
        <f t="shared" ref="O1375:O1388" si="822">N1375*G1375/1</f>
        <v>3.7005846514075191</v>
      </c>
      <c r="P1375" s="72">
        <f>IF(
                        C1375="INSUMO",
                                        IFERROR(
                                            IF(
                                                INDEX(
                                                    Insumos!C:C,
                                                    MATCH(
                                                        A1375&amp;B1375,
                                                        Insumos!I:I,
                                                        0)
                                                )="Transporte",
                                                INDEX(
                                                    Insumos!F:F,
                                                    MATCH(
                                                        A1375&amp;B1375,
                                                        Insumos!I:I,
                                                        0)
                                                ),
                                                0
                                            ),
                                            "Não encontrado"),
                                        IFERROR(
                                            INDEX(Q:Q,
                                                MATCH(
                                                    A1375&amp;B1375,AG:AG,
                                                    0)
                                            ),
                                            "Não encontrado")
                                    )</f>
        <v>0</v>
      </c>
      <c r="Q1375" s="72">
        <f t="shared" ref="Q1375:Q1388" si="823">P1375*G1375/1</f>
        <v>0</v>
      </c>
      <c r="R1375" s="72">
        <f>IF(
                        C1375="INSUMO",
                                        IFERROR(
                                            IF(
                                                INDEX(
                                                    Insumos!C:C,
                                                    MATCH(
                                                        A1375&amp;B1375,
                                                        Insumos!I:I,
                                                        0)
                                                )="Terceirizados",
                                                INDEX(
                                                    Insumos!F:F,
                                                    MATCH(
                                                        A1375&amp;B1375,
                                                        Insumos!I:I,
                                                        0)
                                                ),
                                                0
                                            ),
                                            "Não encontrado"),
                                        IFERROR(
                                            INDEX(S:S,
                                                MATCH(
                                                    A1375&amp;B1375,AG:AG,
                                                    0)
                                            ),
                                            "Não encontrado")
                                    )</f>
        <v>0</v>
      </c>
      <c r="S1375" s="72">
        <f t="shared" ref="S1375:S1388" si="824">R1375*G1375/1</f>
        <v>0</v>
      </c>
      <c r="T1375" s="72">
        <f>IF(
                        C1375="INSUMO",
                                        IFERROR(
                                            IF(
                                                INDEX(
                                                    Insumos!C:C,
                                                    MATCH(
                                                        A1375&amp;B1375,
                                                        Insumos!I:I,
                                                        0)
                                                )="Comissionamento",
                                                INDEX(
                                                    Insumos!F:F,
                                                    MATCH(
                                                        A1375&amp;B1375,
                                                        Insumos!I:I,
                                                        0)
                                                ),
                                                0
                                            ),
                                            "Não encontrado"),
                                        IFERROR(
                                            INDEX(U:U,
                                                MATCH(
                                                    A1375&amp;B1375,AG:AG,
                                                    0)
                                            ),
                                            "Não encontrado")
                                    )</f>
        <v>0</v>
      </c>
      <c r="U1375" s="72">
        <f t="shared" ref="U1375:U1388" si="825">T1375*G1375/1</f>
        <v>0</v>
      </c>
      <c r="V1375" s="72">
        <f>IF(
                        C1375="INSUMO",
                                        IFERROR(
                                            IF(
                                                INDEX(
                                                    Insumos!C:C,
                                                    MATCH(
                                                        A1375&amp;B1375,
                                                        Insumos!I:I,
                                                        0)
                                                )="Verba",
                                                INDEX(
                                                    Insumos!F:F,
                                                    MATCH(
                                                        A1375&amp;B1375,
                                                        Insumos!I:I,
                                                        0)
                                                ),
                                                0
                                            ),
                                            "Não encontrado"),
                                        IFERROR(
                                            INDEX(W:W,
                                                MATCH(
                                                    A1375&amp;B1375,AG:AG,
                                                    0)
                                            ),
                                            "Não encontrado")
                                    )</f>
        <v>0</v>
      </c>
      <c r="W1375" s="72">
        <f t="shared" ref="W1375:W1388" si="826">V1375*G1375/1</f>
        <v>0</v>
      </c>
      <c r="X1375" s="72">
        <f>IF(
                        C1375="INSUMO",
                                        IFERROR(
                                            IF(
                                                INDEX(
                                                    Insumos!C:C,
                                                    MATCH(
                                                        A1375&amp;B1375,
                                                        Insumos!I:I,
                                                        0)
                                                )="Outro",
                                                INDEX(
                                                    Insumos!F:F,
                                                    MATCH(
                                                        A1375&amp;B1375,
                                                        Insumos!I:I,
                                                        0)
                                                ),
                                                0
                                            ),
                                            "Não encontrado"),
                                        IFERROR(
                                            INDEX(Y:Y,
                                                MATCH(
                                                    A1375&amp;B1375,AG:AG,
                                                    0)
                                            ),
                                            "Não encontrado")
                                    )</f>
        <v>15.891724</v>
      </c>
      <c r="Y1375" s="72">
        <f t="shared" ref="Y1375:Y1388" si="827">X1375*G1375/1</f>
        <v>19.070068799999998</v>
      </c>
      <c r="Z1375" s="72">
        <f>IF(
                            C1375="INSUMO",
                            IFERROR(
                                INDEX(
                                    Insumos!F:F,
                                    MATCH(
                                        A1375&amp;B1375,
                                        Insumos!I:I,
                                        0)
                                ),
                                "Não encontrado"),
                            IFERROR(
                                INDEX(AA:AA,
                                    MATCH(
                                        A1375&amp;B1375,AG:AG,
                                        0)
                                ),
                                "Não encontrado")
                        )</f>
        <v>616.60600128540966</v>
      </c>
      <c r="AA1375" s="72">
        <f t="shared" ref="AA1375:AA1388" si="828">G1375*Z1375</f>
        <v>739.92720154249162</v>
      </c>
      <c r="AB1375" s="73"/>
      <c r="AC1375" s="73"/>
      <c r="AD1375" s="70" t="s">
        <v>39</v>
      </c>
      <c r="AE1375" s="74"/>
      <c r="AF1375" s="74"/>
    </row>
    <row r="1376" spans="1:33" x14ac:dyDescent="0.25">
      <c r="A1376" s="138" t="s">
        <v>1122</v>
      </c>
      <c r="B1376" s="60" t="s">
        <v>38</v>
      </c>
      <c r="C1376" s="61" t="s">
        <v>86</v>
      </c>
      <c r="D1376" s="62" t="s">
        <v>40</v>
      </c>
      <c r="E1376" s="62" t="s">
        <v>1123</v>
      </c>
      <c r="F1376" s="63" t="s">
        <v>95</v>
      </c>
      <c r="G1376" s="63">
        <v>27.898800000000001</v>
      </c>
      <c r="H1376" s="64">
        <f>IF(
                        C1376="INSUMO",
                                        IFERROR(
                                            IF(
                                                INDEX(
                                                    Insumos!C:C,
                                                    MATCH(
                                                        A1376&amp;B1376,
                                                        Insumos!I:I,
                                                        0)
                                                )="Material",
                                                INDEX(
                                                    Insumos!F:F,
                                                    MATCH(
                                                        A1376&amp;B1376,
                                                        Insumos!I:I,
                                                        0)
                                                ),
                                                0
                                            ),
                                            "Não encontrado"),
                                        IFERROR(
                                            INDEX(I:I,
                                                MATCH(
                                                    A1376&amp;B1376,AG:AG,
                                                    0)
                                            ),
                                            "Não encontrado")
                                    )</f>
        <v>8.8234899999999996</v>
      </c>
      <c r="I1376" s="64">
        <f t="shared" si="818"/>
        <v>246.164782812</v>
      </c>
      <c r="J1376" s="64">
        <f t="shared" si="819"/>
        <v>8.4878839287200005</v>
      </c>
      <c r="K1376" s="64">
        <f t="shared" si="820"/>
        <v>236.80177615057355</v>
      </c>
      <c r="L1376" s="64">
        <f>IF(
                        C1376="INSUMO",
                                        IFERROR(
                                            IF(
                                                INDEX(
                                                    Insumos!C:C,
                                                    MATCH(
                                                        A1376&amp;B1376,
                                                        Insumos!I:I,
                                                        0)
                                                )="Mao_obra",
                                                INDEX(
                                                    Insumos!F:F,
                                                    MATCH(
                                                        A1376&amp;B1376,
                                                        Insumos!I:I,
                                                        0)
                                                ),
                                                0
                                            ),
                                            "Não encontrado"),
                                        IFERROR(
                                            INDEX(M:M,
                                                MATCH(
                                                    A1376&amp;B1376,AG:AG,
                                                    0)
                                            ),
                                            "Não encontrado")
                                    )</f>
        <v>7.3272599287200002</v>
      </c>
      <c r="M1376" s="64">
        <f t="shared" si="821"/>
        <v>204.42175929937355</v>
      </c>
      <c r="N1376" s="64">
        <f>IF(
                        C1376="INSUMO",
                                        IFERROR(
                                            IF(
                                                INDEX(
                                                    Insumos!C:C,
                                                    MATCH(
                                                        A1376&amp;B1376,
                                                        Insumos!I:I,
                                                        0)
                                                )="Equipamento",
                                                INDEX(
                                                    Insumos!F:F,
                                                    MATCH(
                                                        A1376&amp;B1376,
                                                        Insumos!I:I,
                                                        0)
                                                ),
                                                0
                                            ),
                                            "Não encontrado"),
                                        IFERROR(
                                            INDEX(O:O,
                                                MATCH(
                                                    A1376&amp;B1376,AG:AG,
                                                    0)
                                            ),
                                            "Não encontrado")
                                    )</f>
        <v>0</v>
      </c>
      <c r="O1376" s="64">
        <f t="shared" si="822"/>
        <v>0</v>
      </c>
      <c r="P1376" s="64">
        <f>IF(
                        C1376="INSUMO",
                                        IFERROR(
                                            IF(
                                                INDEX(
                                                    Insumos!C:C,
                                                    MATCH(
                                                        A1376&amp;B1376,
                                                        Insumos!I:I,
                                                        0)
                                                )="Transporte",
                                                INDEX(
                                                    Insumos!F:F,
                                                    MATCH(
                                                        A1376&amp;B1376,
                                                        Insumos!I:I,
                                                        0)
                                                ),
                                                0
                                            ),
                                            "Não encontrado"),
                                        IFERROR(
                                            INDEX(Q:Q,
                                                MATCH(
                                                    A1376&amp;B1376,AG:AG,
                                                    0)
                                            ),
                                            "Não encontrado")
                                    )</f>
        <v>0</v>
      </c>
      <c r="Q1376" s="64">
        <f t="shared" si="823"/>
        <v>0</v>
      </c>
      <c r="R1376" s="64">
        <f>IF(
                        C1376="INSUMO",
                                        IFERROR(
                                            IF(
                                                INDEX(
                                                    Insumos!C:C,
                                                    MATCH(
                                                        A1376&amp;B1376,
                                                        Insumos!I:I,
                                                        0)
                                                )="Terceirizados",
                                                INDEX(
                                                    Insumos!F:F,
                                                    MATCH(
                                                        A1376&amp;B1376,
                                                        Insumos!I:I,
                                                        0)
                                                ),
                                                0
                                            ),
                                            "Não encontrado"),
                                        IFERROR(
                                            INDEX(S:S,
                                                MATCH(
                                                    A1376&amp;B1376,AG:AG,
                                                    0)
                                            ),
                                            "Não encontrado")
                                    )</f>
        <v>0</v>
      </c>
      <c r="S1376" s="64">
        <f t="shared" si="824"/>
        <v>0</v>
      </c>
      <c r="T1376" s="64">
        <f>IF(
                        C1376="INSUMO",
                                        IFERROR(
                                            IF(
                                                INDEX(
                                                    Insumos!C:C,
                                                    MATCH(
                                                        A1376&amp;B1376,
                                                        Insumos!I:I,
                                                        0)
                                                )="Comissionamento",
                                                INDEX(
                                                    Insumos!F:F,
                                                    MATCH(
                                                        A1376&amp;B1376,
                                                        Insumos!I:I,
                                                        0)
                                                ),
                                                0
                                            ),
                                            "Não encontrado"),
                                        IFERROR(
                                            INDEX(U:U,
                                                MATCH(
                                                    A1376&amp;B1376,AG:AG,
                                                    0)
                                            ),
                                            "Não encontrado")
                                    )</f>
        <v>0</v>
      </c>
      <c r="U1376" s="64">
        <f t="shared" si="825"/>
        <v>0</v>
      </c>
      <c r="V1376" s="64">
        <f>IF(
                        C1376="INSUMO",
                                        IFERROR(
                                            IF(
                                                INDEX(
                                                    Insumos!C:C,
                                                    MATCH(
                                                        A1376&amp;B1376,
                                                        Insumos!I:I,
                                                        0)
                                                )="Verba",
                                                INDEX(
                                                    Insumos!F:F,
                                                    MATCH(
                                                        A1376&amp;B1376,
                                                        Insumos!I:I,
                                                        0)
                                                ),
                                                0
                                            ),
                                            "Não encontrado"),
                                        IFERROR(
                                            INDEX(W:W,
                                                MATCH(
                                                    A1376&amp;B1376,AG:AG,
                                                    0)
                                            ),
                                            "Não encontrado")
                                    )</f>
        <v>0</v>
      </c>
      <c r="W1376" s="64">
        <f t="shared" si="826"/>
        <v>0</v>
      </c>
      <c r="X1376" s="64">
        <f>IF(
                        C1376="INSUMO",
                                        IFERROR(
                                            IF(
                                                INDEX(
                                                    Insumos!C:C,
                                                    MATCH(
                                                        A1376&amp;B1376,
                                                        Insumos!I:I,
                                                        0)
                                                )="Outro",
                                                INDEX(
                                                    Insumos!F:F,
                                                    MATCH(
                                                        A1376&amp;B1376,
                                                        Insumos!I:I,
                                                        0)
                                                ),
                                                0
                                            ),
                                            "Não encontrado"),
                                        IFERROR(
                                            INDEX(Y:Y,
                                                MATCH(
                                                    A1376&amp;B1376,AG:AG,
                                                    0)
                                            ),
                                            "Não encontrado")
                                    )</f>
        <v>1.1606239999999999</v>
      </c>
      <c r="Y1376" s="64">
        <f t="shared" si="827"/>
        <v>32.380016851199997</v>
      </c>
      <c r="Z1376" s="64">
        <f>IF(
                            C1376="INSUMO",
                            IFERROR(
                                INDEX(
                                    Insumos!F:F,
                                    MATCH(
                                        A1376&amp;B1376,
                                        Insumos!I:I,
                                        0)
                                ),
                                "Não encontrado"),
                            IFERROR(
                                INDEX(AA:AA,
                                    MATCH(
                                        A1376&amp;B1376,AG:AG,
                                        0)
                                ),
                                "Não encontrado")
                        )</f>
        <v>17.311373928719998</v>
      </c>
      <c r="AA1376" s="64">
        <f t="shared" si="828"/>
        <v>482.96655896257352</v>
      </c>
      <c r="AB1376" s="65"/>
      <c r="AC1376" s="65"/>
      <c r="AD1376" s="62" t="s">
        <v>39</v>
      </c>
      <c r="AE1376" s="66"/>
      <c r="AF1376" s="66"/>
    </row>
    <row r="1377" spans="1:33" x14ac:dyDescent="0.25">
      <c r="A1377" s="137" t="s">
        <v>109</v>
      </c>
      <c r="B1377" s="68" t="s">
        <v>38</v>
      </c>
      <c r="C1377" s="69" t="s">
        <v>86</v>
      </c>
      <c r="D1377" s="70" t="s">
        <v>40</v>
      </c>
      <c r="E1377" s="70" t="s">
        <v>110</v>
      </c>
      <c r="F1377" s="71" t="s">
        <v>111</v>
      </c>
      <c r="G1377" s="71">
        <v>0.70430000000000004</v>
      </c>
      <c r="H1377" s="72">
        <f>IF(
                        C1377="INSUMO",
                                        IFERROR(
                                            IF(
                                                INDEX(
                                                    Insumos!C:C,
                                                    MATCH(
                                                        A1377&amp;B1377,
                                                        Insumos!I:I,
                                                        0)
                                                )="Material",
                                                INDEX(
                                                    Insumos!F:F,
                                                    MATCH(
                                                        A1377&amp;B1377,
                                                        Insumos!I:I,
                                                        0)
                                                ),
                                                0
                                            ),
                                            "Não encontrado"),
                                        IFERROR(
                                            INDEX(I:I,
                                                MATCH(
                                                    A1377&amp;B1377,AG:AG,
                                                    0)
                                            ),
                                            "Não encontrado")
                                    )</f>
        <v>0</v>
      </c>
      <c r="I1377" s="72">
        <f t="shared" si="818"/>
        <v>0</v>
      </c>
      <c r="J1377" s="72">
        <f t="shared" si="819"/>
        <v>40.621443828000004</v>
      </c>
      <c r="K1377" s="72">
        <f t="shared" si="820"/>
        <v>28.609682888060405</v>
      </c>
      <c r="L1377" s="72">
        <f>IF(
                        C1377="INSUMO",
                                        IFERROR(
                                            IF(
                                                INDEX(
                                                    Insumos!C:C,
                                                    MATCH(
                                                        A1377&amp;B1377,
                                                        Insumos!I:I,
                                                        0)
                                                )="Mao_obra",
                                                INDEX(
                                                    Insumos!F:F,
                                                    MATCH(
                                                        A1377&amp;B1377,
                                                        Insumos!I:I,
                                                        0)
                                                ),
                                                0
                                            ),
                                            "Não encontrado"),
                                        IFERROR(
                                            INDEX(M:M,
                                                MATCH(
                                                    A1377&amp;B1377,AG:AG,
                                                    0)
                                            ),
                                            "Não encontrado")
                                    )</f>
        <v>36.769479000000004</v>
      </c>
      <c r="M1377" s="72">
        <f t="shared" si="821"/>
        <v>25.896744059700005</v>
      </c>
      <c r="N1377" s="72">
        <f>IF(
                        C1377="INSUMO",
                                        IFERROR(
                                            IF(
                                                INDEX(
                                                    Insumos!C:C,
                                                    MATCH(
                                                        A1377&amp;B1377,
                                                        Insumos!I:I,
                                                        0)
                                                )="Equipamento",
                                                INDEX(
                                                    Insumos!F:F,
                                                    MATCH(
                                                        A1377&amp;B1377,
                                                        Insumos!I:I,
                                                        0)
                                                ),
                                                0
                                            ),
                                            "Não encontrado"),
                                        IFERROR(
                                            INDEX(O:O,
                                                MATCH(
                                                    A1377&amp;B1377,AG:AG,
                                                    0)
                                            ),
                                            "Não encontrado")
                                    )</f>
        <v>0.10196482800000001</v>
      </c>
      <c r="O1377" s="72">
        <f t="shared" si="822"/>
        <v>7.1813828360400012E-2</v>
      </c>
      <c r="P1377" s="72">
        <f>IF(
                        C1377="INSUMO",
                                        IFERROR(
                                            IF(
                                                INDEX(
                                                    Insumos!C:C,
                                                    MATCH(
                                                        A1377&amp;B1377,
                                                        Insumos!I:I,
                                                        0)
                                                )="Transporte",
                                                INDEX(
                                                    Insumos!F:F,
                                                    MATCH(
                                                        A1377&amp;B1377,
                                                        Insumos!I:I,
                                                        0)
                                                ),
                                                0
                                            ),
                                            "Não encontrado"),
                                        IFERROR(
                                            INDEX(Q:Q,
                                                MATCH(
                                                    A1377&amp;B1377,AG:AG,
                                                    0)
                                            ),
                                            "Não encontrado")
                                    )</f>
        <v>0</v>
      </c>
      <c r="Q1377" s="72">
        <f t="shared" si="823"/>
        <v>0</v>
      </c>
      <c r="R1377" s="72">
        <f>IF(
                        C1377="INSUMO",
                                        IFERROR(
                                            IF(
                                                INDEX(
                                                    Insumos!C:C,
                                                    MATCH(
                                                        A1377&amp;B1377,
                                                        Insumos!I:I,
                                                        0)
                                                )="Terceirizados",
                                                INDEX(
                                                    Insumos!F:F,
                                                    MATCH(
                                                        A1377&amp;B1377,
                                                        Insumos!I:I,
                                                        0)
                                                ),
                                                0
                                            ),
                                            "Não encontrado"),
                                        IFERROR(
                                            INDEX(S:S,
                                                MATCH(
                                                    A1377&amp;B1377,AG:AG,
                                                    0)
                                            ),
                                            "Não encontrado")
                                    )</f>
        <v>0</v>
      </c>
      <c r="S1377" s="72">
        <f t="shared" si="824"/>
        <v>0</v>
      </c>
      <c r="T1377" s="72">
        <f>IF(
                        C1377="INSUMO",
                                        IFERROR(
                                            IF(
                                                INDEX(
                                                    Insumos!C:C,
                                                    MATCH(
                                                        A1377&amp;B1377,
                                                        Insumos!I:I,
                                                        0)
                                                )="Comissionamento",
                                                INDEX(
                                                    Insumos!F:F,
                                                    MATCH(
                                                        A1377&amp;B1377,
                                                        Insumos!I:I,
                                                        0)
                                                ),
                                                0
                                            ),
                                            "Não encontrado"),
                                        IFERROR(
                                            INDEX(U:U,
                                                MATCH(
                                                    A1377&amp;B1377,AG:AG,
                                                    0)
                                            ),
                                            "Não encontrado")
                                    )</f>
        <v>0</v>
      </c>
      <c r="U1377" s="72">
        <f t="shared" si="825"/>
        <v>0</v>
      </c>
      <c r="V1377" s="72">
        <f>IF(
                        C1377="INSUMO",
                                        IFERROR(
                                            IF(
                                                INDEX(
                                                    Insumos!C:C,
                                                    MATCH(
                                                        A1377&amp;B1377,
                                                        Insumos!I:I,
                                                        0)
                                                )="Verba",
                                                INDEX(
                                                    Insumos!F:F,
                                                    MATCH(
                                                        A1377&amp;B1377,
                                                        Insumos!I:I,
                                                        0)
                                                ),
                                                0
                                            ),
                                            "Não encontrado"),
                                        IFERROR(
                                            INDEX(W:W,
                                                MATCH(
                                                    A1377&amp;B1377,AG:AG,
                                                    0)
                                            ),
                                            "Não encontrado")
                                    )</f>
        <v>0</v>
      </c>
      <c r="W1377" s="72">
        <f t="shared" si="826"/>
        <v>0</v>
      </c>
      <c r="X1377" s="72">
        <f>IF(
                        C1377="INSUMO",
                                        IFERROR(
                                            IF(
                                                INDEX(
                                                    Insumos!C:C,
                                                    MATCH(
                                                        A1377&amp;B1377,
                                                        Insumos!I:I,
                                                        0)
                                                )="Outro",
                                                INDEX(
                                                    Insumos!F:F,
                                                    MATCH(
                                                        A1377&amp;B1377,
                                                        Insumos!I:I,
                                                        0)
                                                ),
                                                0
                                            ),
                                            "Não encontrado"),
                                        IFERROR(
                                            INDEX(Y:Y,
                                                MATCH(
                                                    A1377&amp;B1377,AG:AG,
                                                    0)
                                            ),
                                            "Não encontrado")
                                    )</f>
        <v>3.7499999999999996</v>
      </c>
      <c r="Y1377" s="72">
        <f t="shared" si="827"/>
        <v>2.6411249999999997</v>
      </c>
      <c r="Z1377" s="72">
        <f>IF(
                            C1377="INSUMO",
                            IFERROR(
                                INDEX(
                                    Insumos!F:F,
                                    MATCH(
                                        A1377&amp;B1377,
                                        Insumos!I:I,
                                        0)
                                ),
                                "Não encontrado"),
                            IFERROR(
                                INDEX(AA:AA,
                                    MATCH(
                                        A1377&amp;B1377,AG:AG,
                                        0)
                                ),
                                "Não encontrado")
                        )</f>
        <v>40.621443828000004</v>
      </c>
      <c r="AA1377" s="72">
        <f t="shared" si="828"/>
        <v>28.609682888060405</v>
      </c>
      <c r="AB1377" s="73"/>
      <c r="AC1377" s="73"/>
      <c r="AD1377" s="70" t="s">
        <v>39</v>
      </c>
      <c r="AE1377" s="74"/>
      <c r="AF1377" s="74"/>
    </row>
    <row r="1378" spans="1:33" x14ac:dyDescent="0.25">
      <c r="A1378" s="138" t="s">
        <v>112</v>
      </c>
      <c r="B1378" s="60" t="s">
        <v>38</v>
      </c>
      <c r="C1378" s="61" t="s">
        <v>86</v>
      </c>
      <c r="D1378" s="62" t="s">
        <v>40</v>
      </c>
      <c r="E1378" s="62" t="s">
        <v>113</v>
      </c>
      <c r="F1378" s="63" t="s">
        <v>114</v>
      </c>
      <c r="G1378" s="63">
        <v>0.48770000000000002</v>
      </c>
      <c r="H1378" s="64">
        <f>IF(
                        C1378="INSUMO",
                                        IFERROR(
                                            IF(
                                                INDEX(
                                                    Insumos!C:C,
                                                    MATCH(
                                                        A1378&amp;B1378,
                                                        Insumos!I:I,
                                                        0)
                                                )="Material",
                                                INDEX(
                                                    Insumos!F:F,
                                                    MATCH(
                                                        A1378&amp;B1378,
                                                        Insumos!I:I,
                                                        0)
                                                ),
                                                0
                                            ),
                                            "Não encontrado"),
                                        IFERROR(
                                            INDEX(I:I,
                                                MATCH(
                                                    A1378&amp;B1378,AG:AG,
                                                    0)
                                            ),
                                            "Não encontrado")
                                    )</f>
        <v>0</v>
      </c>
      <c r="I1378" s="64">
        <f t="shared" si="818"/>
        <v>0</v>
      </c>
      <c r="J1378" s="64">
        <f t="shared" si="819"/>
        <v>41.836179328</v>
      </c>
      <c r="K1378" s="64">
        <f t="shared" si="820"/>
        <v>20.403504658265604</v>
      </c>
      <c r="L1378" s="64">
        <f>IF(
                        C1378="INSUMO",
                                        IFERROR(
                                            IF(
                                                INDEX(
                                                    Insumos!C:C,
                                                    MATCH(
                                                        A1378&amp;B1378,
                                                        Insumos!I:I,
                                                        0)
                                                )="Mao_obra",
                                                INDEX(
                                                    Insumos!F:F,
                                                    MATCH(
                                                        A1378&amp;B1378,
                                                        Insumos!I:I,
                                                        0)
                                                ),
                                                0
                                            ),
                                            "Não encontrado"),
                                        IFERROR(
                                            INDEX(M:M,
                                                MATCH(
                                                    A1378&amp;B1378,AG:AG,
                                                    0)
                                            ),
                                            "Não encontrado")
                                    )</f>
        <v>36.769479000000004</v>
      </c>
      <c r="M1378" s="64">
        <f t="shared" si="821"/>
        <v>17.932474908300001</v>
      </c>
      <c r="N1378" s="64">
        <f>IF(
                        C1378="INSUMO",
                                        IFERROR(
                                            IF(
                                                INDEX(
                                                    Insumos!C:C,
                                                    MATCH(
                                                        A1378&amp;B1378,
                                                        Insumos!I:I,
                                                        0)
                                                )="Equipamento",
                                                INDEX(
                                                    Insumos!F:F,
                                                    MATCH(
                                                        A1378&amp;B1378,
                                                        Insumos!I:I,
                                                        0)
                                                ),
                                                0
                                            ),
                                            "Não encontrado"),
                                        IFERROR(
                                            INDEX(O:O,
                                                MATCH(
                                                    A1378&amp;B1378,AG:AG,
                                                    0)
                                            ),
                                            "Não encontrado")
                                    )</f>
        <v>0.160700328</v>
      </c>
      <c r="O1378" s="64">
        <f t="shared" si="822"/>
        <v>7.8373549965600003E-2</v>
      </c>
      <c r="P1378" s="64">
        <f>IF(
                        C1378="INSUMO",
                                        IFERROR(
                                            IF(
                                                INDEX(
                                                    Insumos!C:C,
                                                    MATCH(
                                                        A1378&amp;B1378,
                                                        Insumos!I:I,
                                                        0)
                                                )="Transporte",
                                                INDEX(
                                                    Insumos!F:F,
                                                    MATCH(
                                                        A1378&amp;B1378,
                                                        Insumos!I:I,
                                                        0)
                                                ),
                                                0
                                            ),
                                            "Não encontrado"),
                                        IFERROR(
                                            INDEX(Q:Q,
                                                MATCH(
                                                    A1378&amp;B1378,AG:AG,
                                                    0)
                                            ),
                                            "Não encontrado")
                                    )</f>
        <v>0</v>
      </c>
      <c r="Q1378" s="64">
        <f t="shared" si="823"/>
        <v>0</v>
      </c>
      <c r="R1378" s="64">
        <f>IF(
                        C1378="INSUMO",
                                        IFERROR(
                                            IF(
                                                INDEX(
                                                    Insumos!C:C,
                                                    MATCH(
                                                        A1378&amp;B1378,
                                                        Insumos!I:I,
                                                        0)
                                                )="Terceirizados",
                                                INDEX(
                                                    Insumos!F:F,
                                                    MATCH(
                                                        A1378&amp;B1378,
                                                        Insumos!I:I,
                                                        0)
                                                ),
                                                0
                                            ),
                                            "Não encontrado"),
                                        IFERROR(
                                            INDEX(S:S,
                                                MATCH(
                                                    A1378&amp;B1378,AG:AG,
                                                    0)
                                            ),
                                            "Não encontrado")
                                    )</f>
        <v>0</v>
      </c>
      <c r="S1378" s="64">
        <f t="shared" si="824"/>
        <v>0</v>
      </c>
      <c r="T1378" s="64">
        <f>IF(
                        C1378="INSUMO",
                                        IFERROR(
                                            IF(
                                                INDEX(
                                                    Insumos!C:C,
                                                    MATCH(
                                                        A1378&amp;B1378,
                                                        Insumos!I:I,
                                                        0)
                                                )="Comissionamento",
                                                INDEX(
                                                    Insumos!F:F,
                                                    MATCH(
                                                        A1378&amp;B1378,
                                                        Insumos!I:I,
                                                        0)
                                                ),
                                                0
                                            ),
                                            "Não encontrado"),
                                        IFERROR(
                                            INDEX(U:U,
                                                MATCH(
                                                    A1378&amp;B1378,AG:AG,
                                                    0)
                                            ),
                                            "Não encontrado")
                                    )</f>
        <v>0</v>
      </c>
      <c r="U1378" s="64">
        <f t="shared" si="825"/>
        <v>0</v>
      </c>
      <c r="V1378" s="64">
        <f>IF(
                        C1378="INSUMO",
                                        IFERROR(
                                            IF(
                                                INDEX(
                                                    Insumos!C:C,
                                                    MATCH(
                                                        A1378&amp;B1378,
                                                        Insumos!I:I,
                                                        0)
                                                )="Verba",
                                                INDEX(
                                                    Insumos!F:F,
                                                    MATCH(
                                                        A1378&amp;B1378,
                                                        Insumos!I:I,
                                                        0)
                                                ),
                                                0
                                            ),
                                            "Não encontrado"),
                                        IFERROR(
                                            INDEX(W:W,
                                                MATCH(
                                                    A1378&amp;B1378,AG:AG,
                                                    0)
                                            ),
                                            "Não encontrado")
                                    )</f>
        <v>0</v>
      </c>
      <c r="W1378" s="64">
        <f t="shared" si="826"/>
        <v>0</v>
      </c>
      <c r="X1378" s="64">
        <f>IF(
                        C1378="INSUMO",
                                        IFERROR(
                                            IF(
                                                INDEX(
                                                    Insumos!C:C,
                                                    MATCH(
                                                        A1378&amp;B1378,
                                                        Insumos!I:I,
                                                        0)
                                                )="Outro",
                                                INDEX(
                                                    Insumos!F:F,
                                                    MATCH(
                                                        A1378&amp;B1378,
                                                        Insumos!I:I,
                                                        0)
                                                ),
                                                0
                                            ),
                                            "Não encontrado"),
                                        IFERROR(
                                            INDEX(Y:Y,
                                                MATCH(
                                                    A1378&amp;B1378,AG:AG,
                                                    0)
                                            ),
                                            "Não encontrado")
                                    )</f>
        <v>4.9059999999999997</v>
      </c>
      <c r="Y1378" s="64">
        <f t="shared" si="827"/>
        <v>2.3926561999999998</v>
      </c>
      <c r="Z1378" s="64">
        <f>IF(
                            C1378="INSUMO",
                            IFERROR(
                                INDEX(
                                    Insumos!F:F,
                                    MATCH(
                                        A1378&amp;B1378,
                                        Insumos!I:I,
                                        0)
                                ),
                                "Não encontrado"),
                            IFERROR(
                                INDEX(AA:AA,
                                    MATCH(
                                        A1378&amp;B1378,AG:AG,
                                        0)
                                ),
                                "Não encontrado")
                        )</f>
        <v>41.836179328000007</v>
      </c>
      <c r="AA1378" s="64">
        <f t="shared" si="828"/>
        <v>20.403504658265604</v>
      </c>
      <c r="AB1378" s="65"/>
      <c r="AC1378" s="65"/>
      <c r="AD1378" s="62" t="s">
        <v>39</v>
      </c>
      <c r="AE1378" s="66"/>
      <c r="AF1378" s="66"/>
    </row>
    <row r="1379" spans="1:33" x14ac:dyDescent="0.25">
      <c r="A1379" s="137" t="s">
        <v>304</v>
      </c>
      <c r="B1379" s="68" t="s">
        <v>38</v>
      </c>
      <c r="C1379" s="69" t="s">
        <v>86</v>
      </c>
      <c r="D1379" s="70" t="s">
        <v>40</v>
      </c>
      <c r="E1379" s="70" t="s">
        <v>305</v>
      </c>
      <c r="F1379" s="71" t="s">
        <v>111</v>
      </c>
      <c r="G1379" s="71">
        <v>18.091699999999999</v>
      </c>
      <c r="H1379" s="72">
        <f>IF(
                        C1379="INSUMO",
                                        IFERROR(
                                            IF(
                                                INDEX(
                                                    Insumos!C:C,
                                                    MATCH(
                                                        A1379&amp;B1379,
                                                        Insumos!I:I,
                                                        0)
                                                )="Material",
                                                INDEX(
                                                    Insumos!F:F,
                                                    MATCH(
                                                        A1379&amp;B1379,
                                                        Insumos!I:I,
                                                        0)
                                                ),
                                                0
                                            ),
                                            "Não encontrado"),
                                        IFERROR(
                                            INDEX(I:I,
                                                MATCH(
                                                    A1379&amp;B1379,AG:AG,
                                                    0)
                                            ),
                                            "Não encontrado")
                                    )</f>
        <v>0</v>
      </c>
      <c r="I1379" s="72">
        <f t="shared" si="818"/>
        <v>0</v>
      </c>
      <c r="J1379" s="72">
        <f t="shared" si="819"/>
        <v>0.60566310400000001</v>
      </c>
      <c r="K1379" s="72">
        <f t="shared" si="820"/>
        <v>10.9574751786368</v>
      </c>
      <c r="L1379" s="72">
        <f>IF(
                        C1379="INSUMO",
                                        IFERROR(
                                            IF(
                                                INDEX(
                                                    Insumos!C:C,
                                                    MATCH(
                                                        A1379&amp;B1379,
                                                        Insumos!I:I,
                                                        0)
                                                )="Mao_obra",
                                                INDEX(
                                                    Insumos!F:F,
                                                    MATCH(
                                                        A1379&amp;B1379,
                                                        Insumos!I:I,
                                                        0)
                                                ),
                                                0
                                            ),
                                            "Não encontrado"),
                                        IFERROR(
                                            INDEX(M:M,
                                                MATCH(
                                                    A1379&amp;B1379,AG:AG,
                                                    0)
                                            ),
                                            "Não encontrado")
                                    )</f>
        <v>0</v>
      </c>
      <c r="M1379" s="72">
        <f t="shared" si="821"/>
        <v>0</v>
      </c>
      <c r="N1379" s="72">
        <f>IF(
                        C1379="INSUMO",
                                        IFERROR(
                                            IF(
                                                INDEX(
                                                    Insumos!C:C,
                                                    MATCH(
                                                        A1379&amp;B1379,
                                                        Insumos!I:I,
                                                        0)
                                                )="Equipamento",
                                                INDEX(
                                                    Insumos!F:F,
                                                    MATCH(
                                                        A1379&amp;B1379,
                                                        Insumos!I:I,
                                                        0)
                                                ),
                                                0
                                            ),
                                            "Não encontrado"),
                                        IFERROR(
                                            INDEX(O:O,
                                                MATCH(
                                                    A1379&amp;B1379,AG:AG,
                                                    0)
                                            ),
                                            "Não encontrado")
                                    )</f>
        <v>0.60566310400000001</v>
      </c>
      <c r="O1379" s="72">
        <f t="shared" si="822"/>
        <v>10.9574751786368</v>
      </c>
      <c r="P1379" s="72">
        <f>IF(
                        C1379="INSUMO",
                                        IFERROR(
                                            IF(
                                                INDEX(
                                                    Insumos!C:C,
                                                    MATCH(
                                                        A1379&amp;B1379,
                                                        Insumos!I:I,
                                                        0)
                                                )="Transporte",
                                                INDEX(
                                                    Insumos!F:F,
                                                    MATCH(
                                                        A1379&amp;B1379,
                                                        Insumos!I:I,
                                                        0)
                                                ),
                                                0
                                            ),
                                            "Não encontrado"),
                                        IFERROR(
                                            INDEX(Q:Q,
                                                MATCH(
                                                    A1379&amp;B1379,AG:AG,
                                                    0)
                                            ),
                                            "Não encontrado")
                                    )</f>
        <v>0</v>
      </c>
      <c r="Q1379" s="72">
        <f t="shared" si="823"/>
        <v>0</v>
      </c>
      <c r="R1379" s="72">
        <f>IF(
                        C1379="INSUMO",
                                        IFERROR(
                                            IF(
                                                INDEX(
                                                    Insumos!C:C,
                                                    MATCH(
                                                        A1379&amp;B1379,
                                                        Insumos!I:I,
                                                        0)
                                                )="Terceirizados",
                                                INDEX(
                                                    Insumos!F:F,
                                                    MATCH(
                                                        A1379&amp;B1379,
                                                        Insumos!I:I,
                                                        0)
                                                ),
                                                0
                                            ),
                                            "Não encontrado"),
                                        IFERROR(
                                            INDEX(S:S,
                                                MATCH(
                                                    A1379&amp;B1379,AG:AG,
                                                    0)
                                            ),
                                            "Não encontrado")
                                    )</f>
        <v>0</v>
      </c>
      <c r="S1379" s="72">
        <f t="shared" si="824"/>
        <v>0</v>
      </c>
      <c r="T1379" s="72">
        <f>IF(
                        C1379="INSUMO",
                                        IFERROR(
                                            IF(
                                                INDEX(
                                                    Insumos!C:C,
                                                    MATCH(
                                                        A1379&amp;B1379,
                                                        Insumos!I:I,
                                                        0)
                                                )="Comissionamento",
                                                INDEX(
                                                    Insumos!F:F,
                                                    MATCH(
                                                        A1379&amp;B1379,
                                                        Insumos!I:I,
                                                        0)
                                                ),
                                                0
                                            ),
                                            "Não encontrado"),
                                        IFERROR(
                                            INDEX(U:U,
                                                MATCH(
                                                    A1379&amp;B1379,AG:AG,
                                                    0)
                                            ),
                                            "Não encontrado")
                                    )</f>
        <v>0</v>
      </c>
      <c r="U1379" s="72">
        <f t="shared" si="825"/>
        <v>0</v>
      </c>
      <c r="V1379" s="72">
        <f>IF(
                        C1379="INSUMO",
                                        IFERROR(
                                            IF(
                                                INDEX(
                                                    Insumos!C:C,
                                                    MATCH(
                                                        A1379&amp;B1379,
                                                        Insumos!I:I,
                                                        0)
                                                )="Verba",
                                                INDEX(
                                                    Insumos!F:F,
                                                    MATCH(
                                                        A1379&amp;B1379,
                                                        Insumos!I:I,
                                                        0)
                                                ),
                                                0
                                            ),
                                            "Não encontrado"),
                                        IFERROR(
                                            INDEX(W:W,
                                                MATCH(
                                                    A1379&amp;B1379,AG:AG,
                                                    0)
                                            ),
                                            "Não encontrado")
                                    )</f>
        <v>0</v>
      </c>
      <c r="W1379" s="72">
        <f t="shared" si="826"/>
        <v>0</v>
      </c>
      <c r="X1379" s="72">
        <f>IF(
                        C1379="INSUMO",
                                        IFERROR(
                                            IF(
                                                INDEX(
                                                    Insumos!C:C,
                                                    MATCH(
                                                        A1379&amp;B1379,
                                                        Insumos!I:I,
                                                        0)
                                                )="Outro",
                                                INDEX(
                                                    Insumos!F:F,
                                                    MATCH(
                                                        A1379&amp;B1379,
                                                        Insumos!I:I,
                                                        0)
                                                ),
                                                0
                                            ),
                                            "Não encontrado"),
                                        IFERROR(
                                            INDEX(Y:Y,
                                                MATCH(
                                                    A1379&amp;B1379,AG:AG,
                                                    0)
                                            ),
                                            "Não encontrado")
                                    )</f>
        <v>0</v>
      </c>
      <c r="Y1379" s="72">
        <f t="shared" si="827"/>
        <v>0</v>
      </c>
      <c r="Z1379" s="72">
        <f>IF(
                            C1379="INSUMO",
                            IFERROR(
                                INDEX(
                                    Insumos!F:F,
                                    MATCH(
                                        A1379&amp;B1379,
                                        Insumos!I:I,
                                        0)
                                ),
                                "Não encontrado"),
                            IFERROR(
                                INDEX(AA:AA,
                                    MATCH(
                                        A1379&amp;B1379,AG:AG,
                                        0)
                                ),
                                "Não encontrado")
                        )</f>
        <v>0.60566310400000001</v>
      </c>
      <c r="AA1379" s="72">
        <f t="shared" si="828"/>
        <v>10.9574751786368</v>
      </c>
      <c r="AB1379" s="73"/>
      <c r="AC1379" s="73"/>
      <c r="AD1379" s="70" t="s">
        <v>39</v>
      </c>
      <c r="AE1379" s="74"/>
      <c r="AF1379" s="74"/>
    </row>
    <row r="1380" spans="1:33" x14ac:dyDescent="0.25">
      <c r="A1380" s="138" t="s">
        <v>306</v>
      </c>
      <c r="B1380" s="60" t="s">
        <v>38</v>
      </c>
      <c r="C1380" s="61" t="s">
        <v>86</v>
      </c>
      <c r="D1380" s="62" t="s">
        <v>40</v>
      </c>
      <c r="E1380" s="62" t="s">
        <v>307</v>
      </c>
      <c r="F1380" s="63" t="s">
        <v>114</v>
      </c>
      <c r="G1380" s="63">
        <v>6.6349999999999998</v>
      </c>
      <c r="H1380" s="64">
        <f>IF(
                        C1380="INSUMO",
                                        IFERROR(
                                            IF(
                                                INDEX(
                                                    Insumos!C:C,
                                                    MATCH(
                                                        A1380&amp;B1380,
                                                        Insumos!I:I,
                                                        0)
                                                )="Material",
                                                INDEX(
                                                    Insumos!F:F,
                                                    MATCH(
                                                        A1380&amp;B1380,
                                                        Insumos!I:I,
                                                        0)
                                                ),
                                                0
                                            ),
                                            "Não encontrado"),
                                        IFERROR(
                                            INDEX(I:I,
                                                MATCH(
                                                    A1380&amp;B1380,AG:AG,
                                                    0)
                                            ),
                                            "Não encontrado")
                                    )</f>
        <v>0</v>
      </c>
      <c r="I1380" s="64">
        <f t="shared" si="818"/>
        <v>0</v>
      </c>
      <c r="J1380" s="64">
        <f t="shared" si="819"/>
        <v>1.4319671039999999</v>
      </c>
      <c r="K1380" s="64">
        <f t="shared" si="820"/>
        <v>9.5011017350399989</v>
      </c>
      <c r="L1380" s="64">
        <f>IF(
                        C1380="INSUMO",
                                        IFERROR(
                                            IF(
                                                INDEX(
                                                    Insumos!C:C,
                                                    MATCH(
                                                        A1380&amp;B1380,
                                                        Insumos!I:I,
                                                        0)
                                                )="Mao_obra",
                                                INDEX(
                                                    Insumos!F:F,
                                                    MATCH(
                                                        A1380&amp;B1380,
                                                        Insumos!I:I,
                                                        0)
                                                ),
                                                0
                                            ),
                                            "Não encontrado"),
                                        IFERROR(
                                            INDEX(M:M,
                                                MATCH(
                                                    A1380&amp;B1380,AG:AG,
                                                    0)
                                            ),
                                            "Não encontrado")
                                    )</f>
        <v>0</v>
      </c>
      <c r="M1380" s="64">
        <f t="shared" si="821"/>
        <v>0</v>
      </c>
      <c r="N1380" s="64">
        <f>IF(
                        C1380="INSUMO",
                                        IFERROR(
                                            IF(
                                                INDEX(
                                                    Insumos!C:C,
                                                    MATCH(
                                                        A1380&amp;B1380,
                                                        Insumos!I:I,
                                                        0)
                                                )="Equipamento",
                                                INDEX(
                                                    Insumos!F:F,
                                                    MATCH(
                                                        A1380&amp;B1380,
                                                        Insumos!I:I,
                                                        0)
                                                ),
                                                0
                                            ),
                                            "Não encontrado"),
                                        IFERROR(
                                            INDEX(O:O,
                                                MATCH(
                                                    A1380&amp;B1380,AG:AG,
                                                    0)
                                            ),
                                            "Não encontrado")
                                    )</f>
        <v>0.98996710399999999</v>
      </c>
      <c r="O1380" s="64">
        <f t="shared" si="822"/>
        <v>6.5684317350399999</v>
      </c>
      <c r="P1380" s="64">
        <f>IF(
                        C1380="INSUMO",
                                        IFERROR(
                                            IF(
                                                INDEX(
                                                    Insumos!C:C,
                                                    MATCH(
                                                        A1380&amp;B1380,
                                                        Insumos!I:I,
                                                        0)
                                                )="Transporte",
                                                INDEX(
                                                    Insumos!F:F,
                                                    MATCH(
                                                        A1380&amp;B1380,
                                                        Insumos!I:I,
                                                        0)
                                                ),
                                                0
                                            ),
                                            "Não encontrado"),
                                        IFERROR(
                                            INDEX(Q:Q,
                                                MATCH(
                                                    A1380&amp;B1380,AG:AG,
                                                    0)
                                            ),
                                            "Não encontrado")
                                    )</f>
        <v>0</v>
      </c>
      <c r="Q1380" s="64">
        <f t="shared" si="823"/>
        <v>0</v>
      </c>
      <c r="R1380" s="64">
        <f>IF(
                        C1380="INSUMO",
                                        IFERROR(
                                            IF(
                                                INDEX(
                                                    Insumos!C:C,
                                                    MATCH(
                                                        A1380&amp;B1380,
                                                        Insumos!I:I,
                                                        0)
                                                )="Terceirizados",
                                                INDEX(
                                                    Insumos!F:F,
                                                    MATCH(
                                                        A1380&amp;B1380,
                                                        Insumos!I:I,
                                                        0)
                                                ),
                                                0
                                            ),
                                            "Não encontrado"),
                                        IFERROR(
                                            INDEX(S:S,
                                                MATCH(
                                                    A1380&amp;B1380,AG:AG,
                                                    0)
                                            ),
                                            "Não encontrado")
                                    )</f>
        <v>0</v>
      </c>
      <c r="S1380" s="64">
        <f t="shared" si="824"/>
        <v>0</v>
      </c>
      <c r="T1380" s="64">
        <f>IF(
                        C1380="INSUMO",
                                        IFERROR(
                                            IF(
                                                INDEX(
                                                    Insumos!C:C,
                                                    MATCH(
                                                        A1380&amp;B1380,
                                                        Insumos!I:I,
                                                        0)
                                                )="Comissionamento",
                                                INDEX(
                                                    Insumos!F:F,
                                                    MATCH(
                                                        A1380&amp;B1380,
                                                        Insumos!I:I,
                                                        0)
                                                ),
                                                0
                                            ),
                                            "Não encontrado"),
                                        IFERROR(
                                            INDEX(U:U,
                                                MATCH(
                                                    A1380&amp;B1380,AG:AG,
                                                    0)
                                            ),
                                            "Não encontrado")
                                    )</f>
        <v>0</v>
      </c>
      <c r="U1380" s="64">
        <f t="shared" si="825"/>
        <v>0</v>
      </c>
      <c r="V1380" s="64">
        <f>IF(
                        C1380="INSUMO",
                                        IFERROR(
                                            IF(
                                                INDEX(
                                                    Insumos!C:C,
                                                    MATCH(
                                                        A1380&amp;B1380,
                                                        Insumos!I:I,
                                                        0)
                                                )="Verba",
                                                INDEX(
                                                    Insumos!F:F,
                                                    MATCH(
                                                        A1380&amp;B1380,
                                                        Insumos!I:I,
                                                        0)
                                                ),
                                                0
                                            ),
                                            "Não encontrado"),
                                        IFERROR(
                                            INDEX(W:W,
                                                MATCH(
                                                    A1380&amp;B1380,AG:AG,
                                                    0)
                                            ),
                                            "Não encontrado")
                                    )</f>
        <v>0</v>
      </c>
      <c r="W1380" s="64">
        <f t="shared" si="826"/>
        <v>0</v>
      </c>
      <c r="X1380" s="64">
        <f>IF(
                        C1380="INSUMO",
                                        IFERROR(
                                            IF(
                                                INDEX(
                                                    Insumos!C:C,
                                                    MATCH(
                                                        A1380&amp;B1380,
                                                        Insumos!I:I,
                                                        0)
                                                )="Outro",
                                                INDEX(
                                                    Insumos!F:F,
                                                    MATCH(
                                                        A1380&amp;B1380,
                                                        Insumos!I:I,
                                                        0)
                                                ),
                                                0
                                            ),
                                            "Não encontrado"),
                                        IFERROR(
                                            INDEX(Y:Y,
                                                MATCH(
                                                    A1380&amp;B1380,AG:AG,
                                                    0)
                                            ),
                                            "Não encontrado")
                                    )</f>
        <v>0.442</v>
      </c>
      <c r="Y1380" s="64">
        <f t="shared" si="827"/>
        <v>2.9326699999999999</v>
      </c>
      <c r="Z1380" s="64">
        <f>IF(
                            C1380="INSUMO",
                            IFERROR(
                                INDEX(
                                    Insumos!F:F,
                                    MATCH(
                                        A1380&amp;B1380,
                                        Insumos!I:I,
                                        0)
                                ),
                                "Não encontrado"),
                            IFERROR(
                                INDEX(AA:AA,
                                    MATCH(
                                        A1380&amp;B1380,AG:AG,
                                        0)
                                ),
                                "Não encontrado")
                        )</f>
        <v>1.4319671039999999</v>
      </c>
      <c r="AA1380" s="64">
        <f t="shared" si="828"/>
        <v>9.5011017350399989</v>
      </c>
      <c r="AB1380" s="65"/>
      <c r="AC1380" s="65"/>
      <c r="AD1380" s="62" t="s">
        <v>39</v>
      </c>
      <c r="AE1380" s="66"/>
      <c r="AF1380" s="66"/>
    </row>
    <row r="1381" spans="1:33" x14ac:dyDescent="0.25">
      <c r="A1381" s="137" t="s">
        <v>88</v>
      </c>
      <c r="B1381" s="68" t="s">
        <v>38</v>
      </c>
      <c r="C1381" s="69" t="s">
        <v>86</v>
      </c>
      <c r="D1381" s="70" t="s">
        <v>40</v>
      </c>
      <c r="E1381" s="70" t="s">
        <v>89</v>
      </c>
      <c r="F1381" s="71" t="s">
        <v>90</v>
      </c>
      <c r="G1381" s="71">
        <v>31.349900000000002</v>
      </c>
      <c r="H1381" s="72">
        <f>IF(
                        C1381="INSUMO",
                                        IFERROR(
                                            IF(
                                                INDEX(
                                                    Insumos!C:C,
                                                    MATCH(
                                                        A1381&amp;B1381,
                                                        Insumos!I:I,
                                                        0)
                                                )="Material",
                                                INDEX(
                                                    Insumos!F:F,
                                                    MATCH(
                                                        A1381&amp;B1381,
                                                        Insumos!I:I,
                                                        0)
                                                ),
                                                0
                                            ),
                                            "Não encontrado"),
                                        IFERROR(
                                            INDEX(I:I,
                                                MATCH(
                                                    A1381&amp;B1381,AG:AG,
                                                    0)
                                            ),
                                            "Não encontrado")
                                    )</f>
        <v>0</v>
      </c>
      <c r="I1381" s="72">
        <f t="shared" si="818"/>
        <v>0</v>
      </c>
      <c r="J1381" s="72">
        <f t="shared" si="819"/>
        <v>28.049120000000002</v>
      </c>
      <c r="K1381" s="72">
        <f t="shared" si="820"/>
        <v>879.33710708800015</v>
      </c>
      <c r="L1381" s="72">
        <f>IF(
                        C1381="INSUMO",
                                        IFERROR(
                                            IF(
                                                INDEX(
                                                    Insumos!C:C,
                                                    MATCH(
                                                        A1381&amp;B1381,
                                                        Insumos!I:I,
                                                        0)
                                                )="Mao_obra",
                                                INDEX(
                                                    Insumos!F:F,
                                                    MATCH(
                                                        A1381&amp;B1381,
                                                        Insumos!I:I,
                                                        0)
                                                ),
                                                0
                                            ),
                                            "Não encontrado"),
                                        IFERROR(
                                            INDEX(M:M,
                                                MATCH(
                                                    A1381&amp;B1381,AG:AG,
                                                    0)
                                            ),
                                            "Não encontrado")
                                    )</f>
        <v>23.079120000000003</v>
      </c>
      <c r="M1381" s="72">
        <f t="shared" si="821"/>
        <v>723.52810408800019</v>
      </c>
      <c r="N1381" s="72">
        <f>IF(
                        C1381="INSUMO",
                                        IFERROR(
                                            IF(
                                                INDEX(
                                                    Insumos!C:C,
                                                    MATCH(
                                                        A1381&amp;B1381,
                                                        Insumos!I:I,
                                                        0)
                                                )="Equipamento",
                                                INDEX(
                                                    Insumos!F:F,
                                                    MATCH(
                                                        A1381&amp;B1381,
                                                        Insumos!I:I,
                                                        0)
                                                ),
                                                0
                                            ),
                                            "Não encontrado"),
                                        IFERROR(
                                            INDEX(O:O,
                                                MATCH(
                                                    A1381&amp;B1381,AG:AG,
                                                    0)
                                            ),
                                            "Não encontrado")
                                    )</f>
        <v>0</v>
      </c>
      <c r="O1381" s="72">
        <f t="shared" si="822"/>
        <v>0</v>
      </c>
      <c r="P1381" s="72">
        <f>IF(
                        C1381="INSUMO",
                                        IFERROR(
                                            IF(
                                                INDEX(
                                                    Insumos!C:C,
                                                    MATCH(
                                                        A1381&amp;B1381,
                                                        Insumos!I:I,
                                                        0)
                                                )="Transporte",
                                                INDEX(
                                                    Insumos!F:F,
                                                    MATCH(
                                                        A1381&amp;B1381,
                                                        Insumos!I:I,
                                                        0)
                                                ),
                                                0
                                            ),
                                            "Não encontrado"),
                                        IFERROR(
                                            INDEX(Q:Q,
                                                MATCH(
                                                    A1381&amp;B1381,AG:AG,
                                                    0)
                                            ),
                                            "Não encontrado")
                                    )</f>
        <v>0</v>
      </c>
      <c r="Q1381" s="72">
        <f t="shared" si="823"/>
        <v>0</v>
      </c>
      <c r="R1381" s="72">
        <f>IF(
                        C1381="INSUMO",
                                        IFERROR(
                                            IF(
                                                INDEX(
                                                    Insumos!C:C,
                                                    MATCH(
                                                        A1381&amp;B1381,
                                                        Insumos!I:I,
                                                        0)
                                                )="Terceirizados",
                                                INDEX(
                                                    Insumos!F:F,
                                                    MATCH(
                                                        A1381&amp;B1381,
                                                        Insumos!I:I,
                                                        0)
                                                ),
                                                0
                                            ),
                                            "Não encontrado"),
                                        IFERROR(
                                            INDEX(S:S,
                                                MATCH(
                                                    A1381&amp;B1381,AG:AG,
                                                    0)
                                            ),
                                            "Não encontrado")
                                    )</f>
        <v>0</v>
      </c>
      <c r="S1381" s="72">
        <f t="shared" si="824"/>
        <v>0</v>
      </c>
      <c r="T1381" s="72">
        <f>IF(
                        C1381="INSUMO",
                                        IFERROR(
                                            IF(
                                                INDEX(
                                                    Insumos!C:C,
                                                    MATCH(
                                                        A1381&amp;B1381,
                                                        Insumos!I:I,
                                                        0)
                                                )="Comissionamento",
                                                INDEX(
                                                    Insumos!F:F,
                                                    MATCH(
                                                        A1381&amp;B1381,
                                                        Insumos!I:I,
                                                        0)
                                                ),
                                                0
                                            ),
                                            "Não encontrado"),
                                        IFERROR(
                                            INDEX(U:U,
                                                MATCH(
                                                    A1381&amp;B1381,AG:AG,
                                                    0)
                                            ),
                                            "Não encontrado")
                                    )</f>
        <v>0</v>
      </c>
      <c r="U1381" s="72">
        <f t="shared" si="825"/>
        <v>0</v>
      </c>
      <c r="V1381" s="72">
        <f>IF(
                        C1381="INSUMO",
                                        IFERROR(
                                            IF(
                                                INDEX(
                                                    Insumos!C:C,
                                                    MATCH(
                                                        A1381&amp;B1381,
                                                        Insumos!I:I,
                                                        0)
                                                )="Verba",
                                                INDEX(
                                                    Insumos!F:F,
                                                    MATCH(
                                                        A1381&amp;B1381,
                                                        Insumos!I:I,
                                                        0)
                                                ),
                                                0
                                            ),
                                            "Não encontrado"),
                                        IFERROR(
                                            INDEX(W:W,
                                                MATCH(
                                                    A1381&amp;B1381,AG:AG,
                                                    0)
                                            ),
                                            "Não encontrado")
                                    )</f>
        <v>0</v>
      </c>
      <c r="W1381" s="72">
        <f t="shared" si="826"/>
        <v>0</v>
      </c>
      <c r="X1381" s="72">
        <f>IF(
                        C1381="INSUMO",
                                        IFERROR(
                                            IF(
                                                INDEX(
                                                    Insumos!C:C,
                                                    MATCH(
                                                        A1381&amp;B1381,
                                                        Insumos!I:I,
                                                        0)
                                                )="Outro",
                                                INDEX(
                                                    Insumos!F:F,
                                                    MATCH(
                                                        A1381&amp;B1381,
                                                        Insumos!I:I,
                                                        0)
                                                ),
                                                0
                                            ),
                                            "Não encontrado"),
                                        IFERROR(
                                            INDEX(Y:Y,
                                                MATCH(
                                                    A1381&amp;B1381,AG:AG,
                                                    0)
                                            ),
                                            "Não encontrado")
                                    )</f>
        <v>4.97</v>
      </c>
      <c r="Y1381" s="72">
        <f t="shared" si="827"/>
        <v>155.80900299999999</v>
      </c>
      <c r="Z1381" s="72">
        <f>IF(
                            C1381="INSUMO",
                            IFERROR(
                                INDEX(
                                    Insumos!F:F,
                                    MATCH(
                                        A1381&amp;B1381,
                                        Insumos!I:I,
                                        0)
                                ),
                                "Não encontrado"),
                            IFERROR(
                                INDEX(AA:AA,
                                    MATCH(
                                        A1381&amp;B1381,AG:AG,
                                        0)
                                ),
                                "Não encontrado")
                        )</f>
        <v>28.049120000000002</v>
      </c>
      <c r="AA1381" s="72">
        <f t="shared" si="828"/>
        <v>879.33710708800015</v>
      </c>
      <c r="AB1381" s="73"/>
      <c r="AC1381" s="73"/>
      <c r="AD1381" s="70" t="s">
        <v>39</v>
      </c>
      <c r="AE1381" s="74"/>
      <c r="AF1381" s="74"/>
    </row>
    <row r="1382" spans="1:33" x14ac:dyDescent="0.25">
      <c r="A1382" s="138" t="s">
        <v>166</v>
      </c>
      <c r="B1382" s="60" t="s">
        <v>38</v>
      </c>
      <c r="C1382" s="61" t="s">
        <v>86</v>
      </c>
      <c r="D1382" s="62" t="s">
        <v>40</v>
      </c>
      <c r="E1382" s="62" t="s">
        <v>167</v>
      </c>
      <c r="F1382" s="63" t="s">
        <v>90</v>
      </c>
      <c r="G1382" s="63">
        <v>31.349900000000002</v>
      </c>
      <c r="H1382" s="64">
        <f>IF(
                        C1382="INSUMO",
                                        IFERROR(
                                            IF(
                                                INDEX(
                                                    Insumos!C:C,
                                                    MATCH(
                                                        A1382&amp;B1382,
                                                        Insumos!I:I,
                                                        0)
                                                )="Material",
                                                INDEX(
                                                    Insumos!F:F,
                                                    MATCH(
                                                        A1382&amp;B1382,
                                                        Insumos!I:I,
                                                        0)
                                                ),
                                                0
                                            ),
                                            "Não encontrado"),
                                        IFERROR(
                                            INDEX(I:I,
                                                MATCH(
                                                    A1382&amp;B1382,AG:AG,
                                                    0)
                                            ),
                                            "Não encontrado")
                                    )</f>
        <v>0</v>
      </c>
      <c r="I1382" s="64">
        <f t="shared" si="818"/>
        <v>0</v>
      </c>
      <c r="J1382" s="64">
        <f t="shared" si="819"/>
        <v>38.106880000000004</v>
      </c>
      <c r="K1382" s="64">
        <f t="shared" si="820"/>
        <v>1194.6468773120002</v>
      </c>
      <c r="L1382" s="64">
        <f>IF(
                        C1382="INSUMO",
                                        IFERROR(
                                            IF(
                                                INDEX(
                                                    Insumos!C:C,
                                                    MATCH(
                                                        A1382&amp;B1382,
                                                        Insumos!I:I,
                                                        0)
                                                )="Mao_obra",
                                                INDEX(
                                                    Insumos!F:F,
                                                    MATCH(
                                                        A1382&amp;B1382,
                                                        Insumos!I:I,
                                                        0)
                                                ),
                                                0
                                            ),
                                            "Não encontrado"),
                                        IFERROR(
                                            INDEX(M:M,
                                                MATCH(
                                                    A1382&amp;B1382,AG:AG,
                                                    0)
                                            ),
                                            "Não encontrado")
                                    )</f>
        <v>33.086880000000001</v>
      </c>
      <c r="M1382" s="64">
        <f t="shared" si="821"/>
        <v>1037.2703793120002</v>
      </c>
      <c r="N1382" s="64">
        <f>IF(
                        C1382="INSUMO",
                                        IFERROR(
                                            IF(
                                                INDEX(
                                                    Insumos!C:C,
                                                    MATCH(
                                                        A1382&amp;B1382,
                                                        Insumos!I:I,
                                                        0)
                                                )="Equipamento",
                                                INDEX(
                                                    Insumos!F:F,
                                                    MATCH(
                                                        A1382&amp;B1382,
                                                        Insumos!I:I,
                                                        0)
                                                ),
                                                0
                                            ),
                                            "Não encontrado"),
                                        IFERROR(
                                            INDEX(O:O,
                                                MATCH(
                                                    A1382&amp;B1382,AG:AG,
                                                    0)
                                            ),
                                            "Não encontrado")
                                    )</f>
        <v>0</v>
      </c>
      <c r="O1382" s="64">
        <f t="shared" si="822"/>
        <v>0</v>
      </c>
      <c r="P1382" s="64">
        <f>IF(
                        C1382="INSUMO",
                                        IFERROR(
                                            IF(
                                                INDEX(
                                                    Insumos!C:C,
                                                    MATCH(
                                                        A1382&amp;B1382,
                                                        Insumos!I:I,
                                                        0)
                                                )="Transporte",
                                                INDEX(
                                                    Insumos!F:F,
                                                    MATCH(
                                                        A1382&amp;B1382,
                                                        Insumos!I:I,
                                                        0)
                                                ),
                                                0
                                            ),
                                            "Não encontrado"),
                                        IFERROR(
                                            INDEX(Q:Q,
                                                MATCH(
                                                    A1382&amp;B1382,AG:AG,
                                                    0)
                                            ),
                                            "Não encontrado")
                                    )</f>
        <v>0</v>
      </c>
      <c r="Q1382" s="64">
        <f t="shared" si="823"/>
        <v>0</v>
      </c>
      <c r="R1382" s="64">
        <f>IF(
                        C1382="INSUMO",
                                        IFERROR(
                                            IF(
                                                INDEX(
                                                    Insumos!C:C,
                                                    MATCH(
                                                        A1382&amp;B1382,
                                                        Insumos!I:I,
                                                        0)
                                                )="Terceirizados",
                                                INDEX(
                                                    Insumos!F:F,
                                                    MATCH(
                                                        A1382&amp;B1382,
                                                        Insumos!I:I,
                                                        0)
                                                ),
                                                0
                                            ),
                                            "Não encontrado"),
                                        IFERROR(
                                            INDEX(S:S,
                                                MATCH(
                                                    A1382&amp;B1382,AG:AG,
                                                    0)
                                            ),
                                            "Não encontrado")
                                    )</f>
        <v>0</v>
      </c>
      <c r="S1382" s="64">
        <f t="shared" si="824"/>
        <v>0</v>
      </c>
      <c r="T1382" s="64">
        <f>IF(
                        C1382="INSUMO",
                                        IFERROR(
                                            IF(
                                                INDEX(
                                                    Insumos!C:C,
                                                    MATCH(
                                                        A1382&amp;B1382,
                                                        Insumos!I:I,
                                                        0)
                                                )="Comissionamento",
                                                INDEX(
                                                    Insumos!F:F,
                                                    MATCH(
                                                        A1382&amp;B1382,
                                                        Insumos!I:I,
                                                        0)
                                                ),
                                                0
                                            ),
                                            "Não encontrado"),
                                        IFERROR(
                                            INDEX(U:U,
                                                MATCH(
                                                    A1382&amp;B1382,AG:AG,
                                                    0)
                                            ),
                                            "Não encontrado")
                                    )</f>
        <v>0</v>
      </c>
      <c r="U1382" s="64">
        <f t="shared" si="825"/>
        <v>0</v>
      </c>
      <c r="V1382" s="64">
        <f>IF(
                        C1382="INSUMO",
                                        IFERROR(
                                            IF(
                                                INDEX(
                                                    Insumos!C:C,
                                                    MATCH(
                                                        A1382&amp;B1382,
                                                        Insumos!I:I,
                                                        0)
                                                )="Verba",
                                                INDEX(
                                                    Insumos!F:F,
                                                    MATCH(
                                                        A1382&amp;B1382,
                                                        Insumos!I:I,
                                                        0)
                                                ),
                                                0
                                            ),
                                            "Não encontrado"),
                                        IFERROR(
                                            INDEX(W:W,
                                                MATCH(
                                                    A1382&amp;B1382,AG:AG,
                                                    0)
                                            ),
                                            "Não encontrado")
                                    )</f>
        <v>0</v>
      </c>
      <c r="W1382" s="64">
        <f t="shared" si="826"/>
        <v>0</v>
      </c>
      <c r="X1382" s="64">
        <f>IF(
                        C1382="INSUMO",
                                        IFERROR(
                                            IF(
                                                INDEX(
                                                    Insumos!C:C,
                                                    MATCH(
                                                        A1382&amp;B1382,
                                                        Insumos!I:I,
                                                        0)
                                                )="Outro",
                                                INDEX(
                                                    Insumos!F:F,
                                                    MATCH(
                                                        A1382&amp;B1382,
                                                        Insumos!I:I,
                                                        0)
                                                ),
                                                0
                                            ),
                                            "Não encontrado"),
                                        IFERROR(
                                            INDEX(Y:Y,
                                                MATCH(
                                                    A1382&amp;B1382,AG:AG,
                                                    0)
                                            ),
                                            "Não encontrado")
                                    )</f>
        <v>5.0199999999999996</v>
      </c>
      <c r="Y1382" s="64">
        <f t="shared" si="827"/>
        <v>157.376498</v>
      </c>
      <c r="Z1382" s="64">
        <f>IF(
                            C1382="INSUMO",
                            IFERROR(
                                INDEX(
                                    Insumos!F:F,
                                    MATCH(
                                        A1382&amp;B1382,
                                        Insumos!I:I,
                                        0)
                                ),
                                "Não encontrado"),
                            IFERROR(
                                INDEX(AA:AA,
                                    MATCH(
                                        A1382&amp;B1382,AG:AG,
                                        0)
                                ),
                                "Não encontrado")
                        )</f>
        <v>38.106879999999997</v>
      </c>
      <c r="AA1382" s="64">
        <f t="shared" si="828"/>
        <v>1194.646877312</v>
      </c>
      <c r="AB1382" s="65"/>
      <c r="AC1382" s="65"/>
      <c r="AD1382" s="62" t="s">
        <v>39</v>
      </c>
      <c r="AE1382" s="66"/>
      <c r="AF1382" s="66"/>
    </row>
    <row r="1383" spans="1:33" x14ac:dyDescent="0.25">
      <c r="A1383" s="137" t="s">
        <v>1108</v>
      </c>
      <c r="B1383" s="68" t="s">
        <v>38</v>
      </c>
      <c r="C1383" s="69" t="s">
        <v>86</v>
      </c>
      <c r="D1383" s="70" t="s">
        <v>40</v>
      </c>
      <c r="E1383" s="70" t="s">
        <v>1109</v>
      </c>
      <c r="F1383" s="71" t="s">
        <v>90</v>
      </c>
      <c r="G1383" s="71">
        <v>5.96</v>
      </c>
      <c r="H1383" s="72">
        <f>IF(
                        C1383="INSUMO",
                                        IFERROR(
                                            IF(
                                                INDEX(
                                                    Insumos!C:C,
                                                    MATCH(
                                                        A1383&amp;B1383,
                                                        Insumos!I:I,
                                                        0)
                                                )="Material",
                                                INDEX(
                                                    Insumos!F:F,
                                                    MATCH(
                                                        A1383&amp;B1383,
                                                        Insumos!I:I,
                                                        0)
                                                ),
                                                0
                                            ),
                                            "Não encontrado"),
                                        IFERROR(
                                            INDEX(I:I,
                                                MATCH(
                                                    A1383&amp;B1383,AG:AG,
                                                    0)
                                            ),
                                            "Não encontrado")
                                    )</f>
        <v>0</v>
      </c>
      <c r="I1383" s="72">
        <f t="shared" si="818"/>
        <v>0</v>
      </c>
      <c r="J1383" s="72">
        <f t="shared" si="819"/>
        <v>38.929773599999997</v>
      </c>
      <c r="K1383" s="72">
        <f t="shared" si="820"/>
        <v>232.02145065599998</v>
      </c>
      <c r="L1383" s="72">
        <f>IF(
                        C1383="INSUMO",
                                        IFERROR(
                                            IF(
                                                INDEX(
                                                    Insumos!C:C,
                                                    MATCH(
                                                        A1383&amp;B1383,
                                                        Insumos!I:I,
                                                        0)
                                                )="Mao_obra",
                                                INDEX(
                                                    Insumos!F:F,
                                                    MATCH(
                                                        A1383&amp;B1383,
                                                        Insumos!I:I,
                                                        0)
                                                ),
                                                0
                                            ),
                                            "Não encontrado"),
                                        IFERROR(
                                            INDEX(M:M,
                                                MATCH(
                                                    A1383&amp;B1383,AG:AG,
                                                    0)
                                            ),
                                            "Não encontrado")
                                    )</f>
        <v>34.359773599999997</v>
      </c>
      <c r="M1383" s="72">
        <f t="shared" si="821"/>
        <v>204.78425065599998</v>
      </c>
      <c r="N1383" s="72">
        <f>IF(
                        C1383="INSUMO",
                                        IFERROR(
                                            IF(
                                                INDEX(
                                                    Insumos!C:C,
                                                    MATCH(
                                                        A1383&amp;B1383,
                                                        Insumos!I:I,
                                                        0)
                                                )="Equipamento",
                                                INDEX(
                                                    Insumos!F:F,
                                                    MATCH(
                                                        A1383&amp;B1383,
                                                        Insumos!I:I,
                                                        0)
                                                ),
                                                0
                                            ),
                                            "Não encontrado"),
                                        IFERROR(
                                            INDEX(O:O,
                                                MATCH(
                                                    A1383&amp;B1383,AG:AG,
                                                    0)
                                            ),
                                            "Não encontrado")
                                    )</f>
        <v>0</v>
      </c>
      <c r="O1383" s="72">
        <f t="shared" si="822"/>
        <v>0</v>
      </c>
      <c r="P1383" s="72">
        <f>IF(
                        C1383="INSUMO",
                                        IFERROR(
                                            IF(
                                                INDEX(
                                                    Insumos!C:C,
                                                    MATCH(
                                                        A1383&amp;B1383,
                                                        Insumos!I:I,
                                                        0)
                                                )="Transporte",
                                                INDEX(
                                                    Insumos!F:F,
                                                    MATCH(
                                                        A1383&amp;B1383,
                                                        Insumos!I:I,
                                                        0)
                                                ),
                                                0
                                            ),
                                            "Não encontrado"),
                                        IFERROR(
                                            INDEX(Q:Q,
                                                MATCH(
                                                    A1383&amp;B1383,AG:AG,
                                                    0)
                                            ),
                                            "Não encontrado")
                                    )</f>
        <v>0</v>
      </c>
      <c r="Q1383" s="72">
        <f t="shared" si="823"/>
        <v>0</v>
      </c>
      <c r="R1383" s="72">
        <f>IF(
                        C1383="INSUMO",
                                        IFERROR(
                                            IF(
                                                INDEX(
                                                    Insumos!C:C,
                                                    MATCH(
                                                        A1383&amp;B1383,
                                                        Insumos!I:I,
                                                        0)
                                                )="Terceirizados",
                                                INDEX(
                                                    Insumos!F:F,
                                                    MATCH(
                                                        A1383&amp;B1383,
                                                        Insumos!I:I,
                                                        0)
                                                ),
                                                0
                                            ),
                                            "Não encontrado"),
                                        IFERROR(
                                            INDEX(S:S,
                                                MATCH(
                                                    A1383&amp;B1383,AG:AG,
                                                    0)
                                            ),
                                            "Não encontrado")
                                    )</f>
        <v>0</v>
      </c>
      <c r="S1383" s="72">
        <f t="shared" si="824"/>
        <v>0</v>
      </c>
      <c r="T1383" s="72">
        <f>IF(
                        C1383="INSUMO",
                                        IFERROR(
                                            IF(
                                                INDEX(
                                                    Insumos!C:C,
                                                    MATCH(
                                                        A1383&amp;B1383,
                                                        Insumos!I:I,
                                                        0)
                                                )="Comissionamento",
                                                INDEX(
                                                    Insumos!F:F,
                                                    MATCH(
                                                        A1383&amp;B1383,
                                                        Insumos!I:I,
                                                        0)
                                                ),
                                                0
                                            ),
                                            "Não encontrado"),
                                        IFERROR(
                                            INDEX(U:U,
                                                MATCH(
                                                    A1383&amp;B1383,AG:AG,
                                                    0)
                                            ),
                                            "Não encontrado")
                                    )</f>
        <v>0</v>
      </c>
      <c r="U1383" s="72">
        <f t="shared" si="825"/>
        <v>0</v>
      </c>
      <c r="V1383" s="72">
        <f>IF(
                        C1383="INSUMO",
                                        IFERROR(
                                            IF(
                                                INDEX(
                                                    Insumos!C:C,
                                                    MATCH(
                                                        A1383&amp;B1383,
                                                        Insumos!I:I,
                                                        0)
                                                )="Verba",
                                                INDEX(
                                                    Insumos!F:F,
                                                    MATCH(
                                                        A1383&amp;B1383,
                                                        Insumos!I:I,
                                                        0)
                                                ),
                                                0
                                            ),
                                            "Não encontrado"),
                                        IFERROR(
                                            INDEX(W:W,
                                                MATCH(
                                                    A1383&amp;B1383,AG:AG,
                                                    0)
                                            ),
                                            "Não encontrado")
                                    )</f>
        <v>0</v>
      </c>
      <c r="W1383" s="72">
        <f t="shared" si="826"/>
        <v>0</v>
      </c>
      <c r="X1383" s="72">
        <f>IF(
                        C1383="INSUMO",
                                        IFERROR(
                                            IF(
                                                INDEX(
                                                    Insumos!C:C,
                                                    MATCH(
                                                        A1383&amp;B1383,
                                                        Insumos!I:I,
                                                        0)
                                                )="Outro",
                                                INDEX(
                                                    Insumos!F:F,
                                                    MATCH(
                                                        A1383&amp;B1383,
                                                        Insumos!I:I,
                                                        0)
                                                ),
                                                0
                                            ),
                                            "Não encontrado"),
                                        IFERROR(
                                            INDEX(Y:Y,
                                                MATCH(
                                                    A1383&amp;B1383,AG:AG,
                                                    0)
                                            ),
                                            "Não encontrado")
                                    )</f>
        <v>4.57</v>
      </c>
      <c r="Y1383" s="72">
        <f t="shared" si="827"/>
        <v>27.237200000000001</v>
      </c>
      <c r="Z1383" s="72">
        <f>IF(
                            C1383="INSUMO",
                            IFERROR(
                                INDEX(
                                    Insumos!F:F,
                                    MATCH(
                                        A1383&amp;B1383,
                                        Insumos!I:I,
                                        0)
                                ),
                                "Não encontrado"),
                            IFERROR(
                                INDEX(AA:AA,
                                    MATCH(
                                        A1383&amp;B1383,AG:AG,
                                        0)
                                ),
                                "Não encontrado")
                        )</f>
        <v>38.929773599999997</v>
      </c>
      <c r="AA1383" s="72">
        <f t="shared" si="828"/>
        <v>232.02145065599998</v>
      </c>
      <c r="AB1383" s="73"/>
      <c r="AC1383" s="73"/>
      <c r="AD1383" s="70" t="s">
        <v>39</v>
      </c>
      <c r="AE1383" s="74"/>
      <c r="AF1383" s="74"/>
    </row>
    <row r="1384" spans="1:33" x14ac:dyDescent="0.25">
      <c r="A1384" s="138" t="s">
        <v>115</v>
      </c>
      <c r="B1384" s="60" t="s">
        <v>38</v>
      </c>
      <c r="C1384" s="61" t="s">
        <v>86</v>
      </c>
      <c r="D1384" s="62" t="s">
        <v>40</v>
      </c>
      <c r="E1384" s="62" t="s">
        <v>116</v>
      </c>
      <c r="F1384" s="63" t="s">
        <v>90</v>
      </c>
      <c r="G1384" s="63">
        <v>1.1919999999999999</v>
      </c>
      <c r="H1384" s="64">
        <f>IF(
                        C1384="INSUMO",
                                        IFERROR(
                                            IF(
                                                INDEX(
                                                    Insumos!C:C,
                                                    MATCH(
                                                        A1384&amp;B1384,
                                                        Insumos!I:I,
                                                        0)
                                                )="Material",
                                                INDEX(
                                                    Insumos!F:F,
                                                    MATCH(
                                                        A1384&amp;B1384,
                                                        Insumos!I:I,
                                                        0)
                                                ),
                                                0
                                            ),
                                            "Não encontrado"),
                                        IFERROR(
                                            INDEX(I:I,
                                                MATCH(
                                                    A1384&amp;B1384,AG:AG,
                                                    0)
                                            ),
                                            "Não encontrado")
                                    )</f>
        <v>0</v>
      </c>
      <c r="I1384" s="64">
        <f t="shared" si="818"/>
        <v>0</v>
      </c>
      <c r="J1384" s="64">
        <f t="shared" si="819"/>
        <v>29.705605200000001</v>
      </c>
      <c r="K1384" s="64">
        <f t="shared" si="820"/>
        <v>35.409081398399998</v>
      </c>
      <c r="L1384" s="64">
        <f>IF(
                        C1384="INSUMO",
                                        IFERROR(
                                            IF(
                                                INDEX(
                                                    Insumos!C:C,
                                                    MATCH(
                                                        A1384&amp;B1384,
                                                        Insumos!I:I,
                                                        0)
                                                )="Mao_obra",
                                                INDEX(
                                                    Insumos!F:F,
                                                    MATCH(
                                                        A1384&amp;B1384,
                                                        Insumos!I:I,
                                                        0)
                                                ),
                                                0
                                            ),
                                            "Não encontrado"),
                                        IFERROR(
                                            INDEX(M:M,
                                                MATCH(
                                                    A1384&amp;B1384,AG:AG,
                                                    0)
                                            ),
                                            "Não encontrado")
                                    )</f>
        <v>25.135605200000001</v>
      </c>
      <c r="M1384" s="64">
        <f t="shared" si="821"/>
        <v>29.961641398399998</v>
      </c>
      <c r="N1384" s="64">
        <f>IF(
                        C1384="INSUMO",
                                        IFERROR(
                                            IF(
                                                INDEX(
                                                    Insumos!C:C,
                                                    MATCH(
                                                        A1384&amp;B1384,
                                                        Insumos!I:I,
                                                        0)
                                                )="Equipamento",
                                                INDEX(
                                                    Insumos!F:F,
                                                    MATCH(
                                                        A1384&amp;B1384,
                                                        Insumos!I:I,
                                                        0)
                                                ),
                                                0
                                            ),
                                            "Não encontrado"),
                                        IFERROR(
                                            INDEX(O:O,
                                                MATCH(
                                                    A1384&amp;B1384,AG:AG,
                                                    0)
                                            ),
                                            "Não encontrado")
                                    )</f>
        <v>0</v>
      </c>
      <c r="O1384" s="64">
        <f t="shared" si="822"/>
        <v>0</v>
      </c>
      <c r="P1384" s="64">
        <f>IF(
                        C1384="INSUMO",
                                        IFERROR(
                                            IF(
                                                INDEX(
                                                    Insumos!C:C,
                                                    MATCH(
                                                        A1384&amp;B1384,
                                                        Insumos!I:I,
                                                        0)
                                                )="Transporte",
                                                INDEX(
                                                    Insumos!F:F,
                                                    MATCH(
                                                        A1384&amp;B1384,
                                                        Insumos!I:I,
                                                        0)
                                                ),
                                                0
                                            ),
                                            "Não encontrado"),
                                        IFERROR(
                                            INDEX(Q:Q,
                                                MATCH(
                                                    A1384&amp;B1384,AG:AG,
                                                    0)
                                            ),
                                            "Não encontrado")
                                    )</f>
        <v>0</v>
      </c>
      <c r="Q1384" s="64">
        <f t="shared" si="823"/>
        <v>0</v>
      </c>
      <c r="R1384" s="64">
        <f>IF(
                        C1384="INSUMO",
                                        IFERROR(
                                            IF(
                                                INDEX(
                                                    Insumos!C:C,
                                                    MATCH(
                                                        A1384&amp;B1384,
                                                        Insumos!I:I,
                                                        0)
                                                )="Terceirizados",
                                                INDEX(
                                                    Insumos!F:F,
                                                    MATCH(
                                                        A1384&amp;B1384,
                                                        Insumos!I:I,
                                                        0)
                                                ),
                                                0
                                            ),
                                            "Não encontrado"),
                                        IFERROR(
                                            INDEX(S:S,
                                                MATCH(
                                                    A1384&amp;B1384,AG:AG,
                                                    0)
                                            ),
                                            "Não encontrado")
                                    )</f>
        <v>0</v>
      </c>
      <c r="S1384" s="64">
        <f t="shared" si="824"/>
        <v>0</v>
      </c>
      <c r="T1384" s="64">
        <f>IF(
                        C1384="INSUMO",
                                        IFERROR(
                                            IF(
                                                INDEX(
                                                    Insumos!C:C,
                                                    MATCH(
                                                        A1384&amp;B1384,
                                                        Insumos!I:I,
                                                        0)
                                                )="Comissionamento",
                                                INDEX(
                                                    Insumos!F:F,
                                                    MATCH(
                                                        A1384&amp;B1384,
                                                        Insumos!I:I,
                                                        0)
                                                ),
                                                0
                                            ),
                                            "Não encontrado"),
                                        IFERROR(
                                            INDEX(U:U,
                                                MATCH(
                                                    A1384&amp;B1384,AG:AG,
                                                    0)
                                            ),
                                            "Não encontrado")
                                    )</f>
        <v>0</v>
      </c>
      <c r="U1384" s="64">
        <f t="shared" si="825"/>
        <v>0</v>
      </c>
      <c r="V1384" s="64">
        <f>IF(
                        C1384="INSUMO",
                                        IFERROR(
                                            IF(
                                                INDEX(
                                                    Insumos!C:C,
                                                    MATCH(
                                                        A1384&amp;B1384,
                                                        Insumos!I:I,
                                                        0)
                                                )="Verba",
                                                INDEX(
                                                    Insumos!F:F,
                                                    MATCH(
                                                        A1384&amp;B1384,
                                                        Insumos!I:I,
                                                        0)
                                                ),
                                                0
                                            ),
                                            "Não encontrado"),
                                        IFERROR(
                                            INDEX(W:W,
                                                MATCH(
                                                    A1384&amp;B1384,AG:AG,
                                                    0)
                                            ),
                                            "Não encontrado")
                                    )</f>
        <v>0</v>
      </c>
      <c r="W1384" s="64">
        <f t="shared" si="826"/>
        <v>0</v>
      </c>
      <c r="X1384" s="64">
        <f>IF(
                        C1384="INSUMO",
                                        IFERROR(
                                            IF(
                                                INDEX(
                                                    Insumos!C:C,
                                                    MATCH(
                                                        A1384&amp;B1384,
                                                        Insumos!I:I,
                                                        0)
                                                )="Outro",
                                                INDEX(
                                                    Insumos!F:F,
                                                    MATCH(
                                                        A1384&amp;B1384,
                                                        Insumos!I:I,
                                                        0)
                                                ),
                                                0
                                            ),
                                            "Não encontrado"),
                                        IFERROR(
                                            INDEX(Y:Y,
                                                MATCH(
                                                    A1384&amp;B1384,AG:AG,
                                                    0)
                                            ),
                                            "Não encontrado")
                                    )</f>
        <v>4.57</v>
      </c>
      <c r="Y1384" s="64">
        <f t="shared" si="827"/>
        <v>5.4474400000000003</v>
      </c>
      <c r="Z1384" s="64">
        <f>IF(
                            C1384="INSUMO",
                            IFERROR(
                                INDEX(
                                    Insumos!F:F,
                                    MATCH(
                                        A1384&amp;B1384,
                                        Insumos!I:I,
                                        0)
                                ),
                                "Não encontrado"),
                            IFERROR(
                                INDEX(AA:AA,
                                    MATCH(
                                        A1384&amp;B1384,AG:AG,
                                        0)
                                ),
                                "Não encontrado")
                        )</f>
        <v>29.705605200000001</v>
      </c>
      <c r="AA1384" s="64">
        <f t="shared" si="828"/>
        <v>35.409081398399998</v>
      </c>
      <c r="AB1384" s="65"/>
      <c r="AC1384" s="65"/>
      <c r="AD1384" s="62" t="s">
        <v>39</v>
      </c>
      <c r="AE1384" s="66"/>
      <c r="AF1384" s="66"/>
    </row>
    <row r="1385" spans="1:33" x14ac:dyDescent="0.25">
      <c r="A1385" s="137" t="s">
        <v>270</v>
      </c>
      <c r="B1385" s="68" t="s">
        <v>38</v>
      </c>
      <c r="C1385" s="69" t="s">
        <v>45</v>
      </c>
      <c r="D1385" s="70" t="s">
        <v>40</v>
      </c>
      <c r="E1385" s="70" t="s">
        <v>271</v>
      </c>
      <c r="F1385" s="71" t="s">
        <v>95</v>
      </c>
      <c r="G1385" s="71">
        <v>0.4365</v>
      </c>
      <c r="H1385" s="72">
        <f>IF(
                        C1385="INSUMO",
                                        IFERROR(
                                            IF(
                                                INDEX(
                                                    Insumos!C:C,
                                                    MATCH(
                                                        A1385&amp;B1385,
                                                        Insumos!I:I,
                                                        0)
                                                )="Material",
                                                INDEX(
                                                    Insumos!F:F,
                                                    MATCH(
                                                        A1385&amp;B1385,
                                                        Insumos!I:I,
                                                        0)
                                                ),
                                                0
                                            ),
                                            "Não encontrado"),
                                        IFERROR(
                                            INDEX(I:I,
                                                MATCH(
                                                    A1385&amp;B1385,AG:AG,
                                                    0)
                                            ),
                                            "Não encontrado")
                                    )</f>
        <v>16.75</v>
      </c>
      <c r="I1385" s="72">
        <f t="shared" si="818"/>
        <v>7.311375</v>
      </c>
      <c r="J1385" s="72">
        <f t="shared" si="819"/>
        <v>0</v>
      </c>
      <c r="K1385" s="72">
        <f t="shared" si="820"/>
        <v>0</v>
      </c>
      <c r="L1385" s="72">
        <f>IF(
                        C1385="INSUMO",
                                        IFERROR(
                                            IF(
                                                INDEX(
                                                    Insumos!C:C,
                                                    MATCH(
                                                        A1385&amp;B1385,
                                                        Insumos!I:I,
                                                        0)
                                                )="Mao_obra",
                                                INDEX(
                                                    Insumos!F:F,
                                                    MATCH(
                                                        A1385&amp;B1385,
                                                        Insumos!I:I,
                                                        0)
                                                ),
                                                0
                                            ),
                                            "Não encontrado"),
                                        IFERROR(
                                            INDEX(M:M,
                                                MATCH(
                                                    A1385&amp;B1385,AG:AG,
                                                    0)
                                            ),
                                            "Não encontrado")
                                    )</f>
        <v>0</v>
      </c>
      <c r="M1385" s="72">
        <f t="shared" si="821"/>
        <v>0</v>
      </c>
      <c r="N1385" s="72">
        <f>IF(
                        C1385="INSUMO",
                                        IFERROR(
                                            IF(
                                                INDEX(
                                                    Insumos!C:C,
                                                    MATCH(
                                                        A1385&amp;B1385,
                                                        Insumos!I:I,
                                                        0)
                                                )="Equipamento",
                                                INDEX(
                                                    Insumos!F:F,
                                                    MATCH(
                                                        A1385&amp;B1385,
                                                        Insumos!I:I,
                                                        0)
                                                ),
                                                0
                                            ),
                                            "Não encontrado"),
                                        IFERROR(
                                            INDEX(O:O,
                                                MATCH(
                                                    A1385&amp;B1385,AG:AG,
                                                    0)
                                            ),
                                            "Não encontrado")
                                    )</f>
        <v>0</v>
      </c>
      <c r="O1385" s="72">
        <f t="shared" si="822"/>
        <v>0</v>
      </c>
      <c r="P1385" s="72">
        <f>IF(
                        C1385="INSUMO",
                                        IFERROR(
                                            IF(
                                                INDEX(
                                                    Insumos!C:C,
                                                    MATCH(
                                                        A1385&amp;B1385,
                                                        Insumos!I:I,
                                                        0)
                                                )="Transporte",
                                                INDEX(
                                                    Insumos!F:F,
                                                    MATCH(
                                                        A1385&amp;B1385,
                                                        Insumos!I:I,
                                                        0)
                                                ),
                                                0
                                            ),
                                            "Não encontrado"),
                                        IFERROR(
                                            INDEX(Q:Q,
                                                MATCH(
                                                    A1385&amp;B1385,AG:AG,
                                                    0)
                                            ),
                                            "Não encontrado")
                                    )</f>
        <v>0</v>
      </c>
      <c r="Q1385" s="72">
        <f t="shared" si="823"/>
        <v>0</v>
      </c>
      <c r="R1385" s="72">
        <f>IF(
                        C1385="INSUMO",
                                        IFERROR(
                                            IF(
                                                INDEX(
                                                    Insumos!C:C,
                                                    MATCH(
                                                        A1385&amp;B1385,
                                                        Insumos!I:I,
                                                        0)
                                                )="Terceirizados",
                                                INDEX(
                                                    Insumos!F:F,
                                                    MATCH(
                                                        A1385&amp;B1385,
                                                        Insumos!I:I,
                                                        0)
                                                ),
                                                0
                                            ),
                                            "Não encontrado"),
                                        IFERROR(
                                            INDEX(S:S,
                                                MATCH(
                                                    A1385&amp;B1385,AG:AG,
                                                    0)
                                            ),
                                            "Não encontrado")
                                    )</f>
        <v>0</v>
      </c>
      <c r="S1385" s="72">
        <f t="shared" si="824"/>
        <v>0</v>
      </c>
      <c r="T1385" s="72">
        <f>IF(
                        C1385="INSUMO",
                                        IFERROR(
                                            IF(
                                                INDEX(
                                                    Insumos!C:C,
                                                    MATCH(
                                                        A1385&amp;B1385,
                                                        Insumos!I:I,
                                                        0)
                                                )="Comissionamento",
                                                INDEX(
                                                    Insumos!F:F,
                                                    MATCH(
                                                        A1385&amp;B1385,
                                                        Insumos!I:I,
                                                        0)
                                                ),
                                                0
                                            ),
                                            "Não encontrado"),
                                        IFERROR(
                                            INDEX(U:U,
                                                MATCH(
                                                    A1385&amp;B1385,AG:AG,
                                                    0)
                                            ),
                                            "Não encontrado")
                                    )</f>
        <v>0</v>
      </c>
      <c r="U1385" s="72">
        <f t="shared" si="825"/>
        <v>0</v>
      </c>
      <c r="V1385" s="72">
        <f>IF(
                        C1385="INSUMO",
                                        IFERROR(
                                            IF(
                                                INDEX(
                                                    Insumos!C:C,
                                                    MATCH(
                                                        A1385&amp;B1385,
                                                        Insumos!I:I,
                                                        0)
                                                )="Verba",
                                                INDEX(
                                                    Insumos!F:F,
                                                    MATCH(
                                                        A1385&amp;B1385,
                                                        Insumos!I:I,
                                                        0)
                                                ),
                                                0
                                            ),
                                            "Não encontrado"),
                                        IFERROR(
                                            INDEX(W:W,
                                                MATCH(
                                                    A1385&amp;B1385,AG:AG,
                                                    0)
                                            ),
                                            "Não encontrado")
                                    )</f>
        <v>0</v>
      </c>
      <c r="W1385" s="72">
        <f t="shared" si="826"/>
        <v>0</v>
      </c>
      <c r="X1385" s="72">
        <f>IF(
                        C1385="INSUMO",
                                        IFERROR(
                                            IF(
                                                INDEX(
                                                    Insumos!C:C,
                                                    MATCH(
                                                        A1385&amp;B1385,
                                                        Insumos!I:I,
                                                        0)
                                                )="Outro",
                                                INDEX(
                                                    Insumos!F:F,
                                                    MATCH(
                                                        A1385&amp;B1385,
                                                        Insumos!I:I,
                                                        0)
                                                ),
                                                0
                                            ),
                                            "Não encontrado"),
                                        IFERROR(
                                            INDEX(Y:Y,
                                                MATCH(
                                                    A1385&amp;B1385,AG:AG,
                                                    0)
                                            ),
                                            "Não encontrado")
                                    )</f>
        <v>0</v>
      </c>
      <c r="Y1385" s="72">
        <f t="shared" si="827"/>
        <v>0</v>
      </c>
      <c r="Z1385" s="72">
        <f>IF(
                            C1385="INSUMO",
                            IFERROR(
                                INDEX(
                                    Insumos!F:F,
                                    MATCH(
                                        A1385&amp;B1385,
                                        Insumos!I:I,
                                        0)
                                ),
                                "Não encontrado"),
                            IFERROR(
                                INDEX(AA:AA,
                                    MATCH(
                                        A1385&amp;B1385,AG:AG,
                                        0)
                                ),
                                "Não encontrado")
                        )</f>
        <v>16.75</v>
      </c>
      <c r="AA1385" s="72">
        <f t="shared" si="828"/>
        <v>7.311375</v>
      </c>
      <c r="AB1385" s="73"/>
      <c r="AC1385" s="73"/>
      <c r="AD1385" s="70" t="s">
        <v>39</v>
      </c>
      <c r="AE1385" s="74"/>
      <c r="AF1385" s="74"/>
    </row>
    <row r="1386" spans="1:33" x14ac:dyDescent="0.25">
      <c r="A1386" s="138" t="s">
        <v>276</v>
      </c>
      <c r="B1386" s="60" t="s">
        <v>38</v>
      </c>
      <c r="C1386" s="61" t="s">
        <v>45</v>
      </c>
      <c r="D1386" s="62" t="s">
        <v>40</v>
      </c>
      <c r="E1386" s="62" t="s">
        <v>277</v>
      </c>
      <c r="F1386" s="63" t="s">
        <v>102</v>
      </c>
      <c r="G1386" s="63">
        <v>5.6283000000000003</v>
      </c>
      <c r="H1386" s="64">
        <f>IF(
                        C1386="INSUMO",
                                        IFERROR(
                                            IF(
                                                INDEX(
                                                    Insumos!C:C,
                                                    MATCH(
                                                        A1386&amp;B1386,
                                                        Insumos!I:I,
                                                        0)
                                                )="Material",
                                                INDEX(
                                                    Insumos!F:F,
                                                    MATCH(
                                                        A1386&amp;B1386,
                                                        Insumos!I:I,
                                                        0)
                                                ),
                                                0
                                            ),
                                            "Não encontrado"),
                                        IFERROR(
                                            INDEX(I:I,
                                                MATCH(
                                                    A1386&amp;B1386,AG:AG,
                                                    0)
                                            ),
                                            "Não encontrado")
                                    )</f>
        <v>2.4500000000000002</v>
      </c>
      <c r="I1386" s="64">
        <f t="shared" si="818"/>
        <v>13.789335000000001</v>
      </c>
      <c r="J1386" s="64">
        <f t="shared" si="819"/>
        <v>0</v>
      </c>
      <c r="K1386" s="64">
        <f t="shared" si="820"/>
        <v>0</v>
      </c>
      <c r="L1386" s="64">
        <f>IF(
                        C1386="INSUMO",
                                        IFERROR(
                                            IF(
                                                INDEX(
                                                    Insumos!C:C,
                                                    MATCH(
                                                        A1386&amp;B1386,
                                                        Insumos!I:I,
                                                        0)
                                                )="Mao_obra",
                                                INDEX(
                                                    Insumos!F:F,
                                                    MATCH(
                                                        A1386&amp;B1386,
                                                        Insumos!I:I,
                                                        0)
                                                ),
                                                0
                                            ),
                                            "Não encontrado"),
                                        IFERROR(
                                            INDEX(M:M,
                                                MATCH(
                                                    A1386&amp;B1386,AG:AG,
                                                    0)
                                            ),
                                            "Não encontrado")
                                    )</f>
        <v>0</v>
      </c>
      <c r="M1386" s="64">
        <f t="shared" si="821"/>
        <v>0</v>
      </c>
      <c r="N1386" s="64">
        <f>IF(
                        C1386="INSUMO",
                                        IFERROR(
                                            IF(
                                                INDEX(
                                                    Insumos!C:C,
                                                    MATCH(
                                                        A1386&amp;B1386,
                                                        Insumos!I:I,
                                                        0)
                                                )="Equipamento",
                                                INDEX(
                                                    Insumos!F:F,
                                                    MATCH(
                                                        A1386&amp;B1386,
                                                        Insumos!I:I,
                                                        0)
                                                ),
                                                0
                                            ),
                                            "Não encontrado"),
                                        IFERROR(
                                            INDEX(O:O,
                                                MATCH(
                                                    A1386&amp;B1386,AG:AG,
                                                    0)
                                            ),
                                            "Não encontrado")
                                    )</f>
        <v>0</v>
      </c>
      <c r="O1386" s="64">
        <f t="shared" si="822"/>
        <v>0</v>
      </c>
      <c r="P1386" s="64">
        <f>IF(
                        C1386="INSUMO",
                                        IFERROR(
                                            IF(
                                                INDEX(
                                                    Insumos!C:C,
                                                    MATCH(
                                                        A1386&amp;B1386,
                                                        Insumos!I:I,
                                                        0)
                                                )="Transporte",
                                                INDEX(
                                                    Insumos!F:F,
                                                    MATCH(
                                                        A1386&amp;B1386,
                                                        Insumos!I:I,
                                                        0)
                                                ),
                                                0
                                            ),
                                            "Não encontrado"),
                                        IFERROR(
                                            INDEX(Q:Q,
                                                MATCH(
                                                    A1386&amp;B1386,AG:AG,
                                                    0)
                                            ),
                                            "Não encontrado")
                                    )</f>
        <v>0</v>
      </c>
      <c r="Q1386" s="64">
        <f t="shared" si="823"/>
        <v>0</v>
      </c>
      <c r="R1386" s="64">
        <f>IF(
                        C1386="INSUMO",
                                        IFERROR(
                                            IF(
                                                INDEX(
                                                    Insumos!C:C,
                                                    MATCH(
                                                        A1386&amp;B1386,
                                                        Insumos!I:I,
                                                        0)
                                                )="Terceirizados",
                                                INDEX(
                                                    Insumos!F:F,
                                                    MATCH(
                                                        A1386&amp;B1386,
                                                        Insumos!I:I,
                                                        0)
                                                ),
                                                0
                                            ),
                                            "Não encontrado"),
                                        IFERROR(
                                            INDEX(S:S,
                                                MATCH(
                                                    A1386&amp;B1386,AG:AG,
                                                    0)
                                            ),
                                            "Não encontrado")
                                    )</f>
        <v>0</v>
      </c>
      <c r="S1386" s="64">
        <f t="shared" si="824"/>
        <v>0</v>
      </c>
      <c r="T1386" s="64">
        <f>IF(
                        C1386="INSUMO",
                                        IFERROR(
                                            IF(
                                                INDEX(
                                                    Insumos!C:C,
                                                    MATCH(
                                                        A1386&amp;B1386,
                                                        Insumos!I:I,
                                                        0)
                                                )="Comissionamento",
                                                INDEX(
                                                    Insumos!F:F,
                                                    MATCH(
                                                        A1386&amp;B1386,
                                                        Insumos!I:I,
                                                        0)
                                                ),
                                                0
                                            ),
                                            "Não encontrado"),
                                        IFERROR(
                                            INDEX(U:U,
                                                MATCH(
                                                    A1386&amp;B1386,AG:AG,
                                                    0)
                                            ),
                                            "Não encontrado")
                                    )</f>
        <v>0</v>
      </c>
      <c r="U1386" s="64">
        <f t="shared" si="825"/>
        <v>0</v>
      </c>
      <c r="V1386" s="64">
        <f>IF(
                        C1386="INSUMO",
                                        IFERROR(
                                            IF(
                                                INDEX(
                                                    Insumos!C:C,
                                                    MATCH(
                                                        A1386&amp;B1386,
                                                        Insumos!I:I,
                                                        0)
                                                )="Verba",
                                                INDEX(
                                                    Insumos!F:F,
                                                    MATCH(
                                                        A1386&amp;B1386,
                                                        Insumos!I:I,
                                                        0)
                                                ),
                                                0
                                            ),
                                            "Não encontrado"),
                                        IFERROR(
                                            INDEX(W:W,
                                                MATCH(
                                                    A1386&amp;B1386,AG:AG,
                                                    0)
                                            ),
                                            "Não encontrado")
                                    )</f>
        <v>0</v>
      </c>
      <c r="W1386" s="64">
        <f t="shared" si="826"/>
        <v>0</v>
      </c>
      <c r="X1386" s="64">
        <f>IF(
                        C1386="INSUMO",
                                        IFERROR(
                                            IF(
                                                INDEX(
                                                    Insumos!C:C,
                                                    MATCH(
                                                        A1386&amp;B1386,
                                                        Insumos!I:I,
                                                        0)
                                                )="Outro",
                                                INDEX(
                                                    Insumos!F:F,
                                                    MATCH(
                                                        A1386&amp;B1386,
                                                        Insumos!I:I,
                                                        0)
                                                ),
                                                0
                                            ),
                                            "Não encontrado"),
                                        IFERROR(
                                            INDEX(Y:Y,
                                                MATCH(
                                                    A1386&amp;B1386,AG:AG,
                                                    0)
                                            ),
                                            "Não encontrado")
                                    )</f>
        <v>0</v>
      </c>
      <c r="Y1386" s="64">
        <f t="shared" si="827"/>
        <v>0</v>
      </c>
      <c r="Z1386" s="64">
        <f>IF(
                            C1386="INSUMO",
                            IFERROR(
                                INDEX(
                                    Insumos!F:F,
                                    MATCH(
                                        A1386&amp;B1386,
                                        Insumos!I:I,
                                        0)
                                ),
                                "Não encontrado"),
                            IFERROR(
                                INDEX(AA:AA,
                                    MATCH(
                                        A1386&amp;B1386,AG:AG,
                                        0)
                                ),
                                "Não encontrado")
                        )</f>
        <v>2.4500000000000002</v>
      </c>
      <c r="AA1386" s="64">
        <f t="shared" si="828"/>
        <v>13.789335000000001</v>
      </c>
      <c r="AB1386" s="65"/>
      <c r="AC1386" s="65"/>
      <c r="AD1386" s="62" t="s">
        <v>39</v>
      </c>
      <c r="AE1386" s="66"/>
      <c r="AF1386" s="66"/>
    </row>
    <row r="1387" spans="1:33" x14ac:dyDescent="0.25">
      <c r="A1387" s="137" t="s">
        <v>278</v>
      </c>
      <c r="B1387" s="68" t="s">
        <v>38</v>
      </c>
      <c r="C1387" s="69" t="s">
        <v>45</v>
      </c>
      <c r="D1387" s="70" t="s">
        <v>40</v>
      </c>
      <c r="E1387" s="70" t="s">
        <v>279</v>
      </c>
      <c r="F1387" s="71" t="s">
        <v>132</v>
      </c>
      <c r="G1387" s="71">
        <v>8.3299999999999999E-2</v>
      </c>
      <c r="H1387" s="72">
        <f>IF(
                        C1387="INSUMO",
                                        IFERROR(
                                            IF(
                                                INDEX(
                                                    Insumos!C:C,
                                                    MATCH(
                                                        A1387&amp;B1387,
                                                        Insumos!I:I,
                                                        0)
                                                )="Material",
                                                INDEX(
                                                    Insumos!F:F,
                                                    MATCH(
                                                        A1387&amp;B1387,
                                                        Insumos!I:I,
                                                        0)
                                                ),
                                                0
                                            ),
                                            "Não encontrado"),
                                        IFERROR(
                                            INDEX(I:I,
                                                MATCH(
                                                    A1387&amp;B1387,AG:AG,
                                                    0)
                                            ),
                                            "Não encontrado")
                                    )</f>
        <v>5.37</v>
      </c>
      <c r="I1387" s="72">
        <f t="shared" si="818"/>
        <v>0.44732100000000002</v>
      </c>
      <c r="J1387" s="72">
        <f t="shared" si="819"/>
        <v>0</v>
      </c>
      <c r="K1387" s="72">
        <f t="shared" si="820"/>
        <v>0</v>
      </c>
      <c r="L1387" s="72">
        <f>IF(
                        C1387="INSUMO",
                                        IFERROR(
                                            IF(
                                                INDEX(
                                                    Insumos!C:C,
                                                    MATCH(
                                                        A1387&amp;B1387,
                                                        Insumos!I:I,
                                                        0)
                                                )="Mao_obra",
                                                INDEX(
                                                    Insumos!F:F,
                                                    MATCH(
                                                        A1387&amp;B1387,
                                                        Insumos!I:I,
                                                        0)
                                                ),
                                                0
                                            ),
                                            "Não encontrado"),
                                        IFERROR(
                                            INDEX(M:M,
                                                MATCH(
                                                    A1387&amp;B1387,AG:AG,
                                                    0)
                                            ),
                                            "Não encontrado")
                                    )</f>
        <v>0</v>
      </c>
      <c r="M1387" s="72">
        <f t="shared" si="821"/>
        <v>0</v>
      </c>
      <c r="N1387" s="72">
        <f>IF(
                        C1387="INSUMO",
                                        IFERROR(
                                            IF(
                                                INDEX(
                                                    Insumos!C:C,
                                                    MATCH(
                                                        A1387&amp;B1387,
                                                        Insumos!I:I,
                                                        0)
                                                )="Equipamento",
                                                INDEX(
                                                    Insumos!F:F,
                                                    MATCH(
                                                        A1387&amp;B1387,
                                                        Insumos!I:I,
                                                        0)
                                                ),
                                                0
                                            ),
                                            "Não encontrado"),
                                        IFERROR(
                                            INDEX(O:O,
                                                MATCH(
                                                    A1387&amp;B1387,AG:AG,
                                                    0)
                                            ),
                                            "Não encontrado")
                                    )</f>
        <v>0</v>
      </c>
      <c r="O1387" s="72">
        <f t="shared" si="822"/>
        <v>0</v>
      </c>
      <c r="P1387" s="72">
        <f>IF(
                        C1387="INSUMO",
                                        IFERROR(
                                            IF(
                                                INDEX(
                                                    Insumos!C:C,
                                                    MATCH(
                                                        A1387&amp;B1387,
                                                        Insumos!I:I,
                                                        0)
                                                )="Transporte",
                                                INDEX(
                                                    Insumos!F:F,
                                                    MATCH(
                                                        A1387&amp;B1387,
                                                        Insumos!I:I,
                                                        0)
                                                ),
                                                0
                                            ),
                                            "Não encontrado"),
                                        IFERROR(
                                            INDEX(Q:Q,
                                                MATCH(
                                                    A1387&amp;B1387,AG:AG,
                                                    0)
                                            ),
                                            "Não encontrado")
                                    )</f>
        <v>0</v>
      </c>
      <c r="Q1387" s="72">
        <f t="shared" si="823"/>
        <v>0</v>
      </c>
      <c r="R1387" s="72">
        <f>IF(
                        C1387="INSUMO",
                                        IFERROR(
                                            IF(
                                                INDEX(
                                                    Insumos!C:C,
                                                    MATCH(
                                                        A1387&amp;B1387,
                                                        Insumos!I:I,
                                                        0)
                                                )="Terceirizados",
                                                INDEX(
                                                    Insumos!F:F,
                                                    MATCH(
                                                        A1387&amp;B1387,
                                                        Insumos!I:I,
                                                        0)
                                                ),
                                                0
                                            ),
                                            "Não encontrado"),
                                        IFERROR(
                                            INDEX(S:S,
                                                MATCH(
                                                    A1387&amp;B1387,AG:AG,
                                                    0)
                                            ),
                                            "Não encontrado")
                                    )</f>
        <v>0</v>
      </c>
      <c r="S1387" s="72">
        <f t="shared" si="824"/>
        <v>0</v>
      </c>
      <c r="T1387" s="72">
        <f>IF(
                        C1387="INSUMO",
                                        IFERROR(
                                            IF(
                                                INDEX(
                                                    Insumos!C:C,
                                                    MATCH(
                                                        A1387&amp;B1387,
                                                        Insumos!I:I,
                                                        0)
                                                )="Comissionamento",
                                                INDEX(
                                                    Insumos!F:F,
                                                    MATCH(
                                                        A1387&amp;B1387,
                                                        Insumos!I:I,
                                                        0)
                                                ),
                                                0
                                            ),
                                            "Não encontrado"),
                                        IFERROR(
                                            INDEX(U:U,
                                                MATCH(
                                                    A1387&amp;B1387,AG:AG,
                                                    0)
                                            ),
                                            "Não encontrado")
                                    )</f>
        <v>0</v>
      </c>
      <c r="U1387" s="72">
        <f t="shared" si="825"/>
        <v>0</v>
      </c>
      <c r="V1387" s="72">
        <f>IF(
                        C1387="INSUMO",
                                        IFERROR(
                                            IF(
                                                INDEX(
                                                    Insumos!C:C,
                                                    MATCH(
                                                        A1387&amp;B1387,
                                                        Insumos!I:I,
                                                        0)
                                                )="Verba",
                                                INDEX(
                                                    Insumos!F:F,
                                                    MATCH(
                                                        A1387&amp;B1387,
                                                        Insumos!I:I,
                                                        0)
                                                ),
                                                0
                                            ),
                                            "Não encontrado"),
                                        IFERROR(
                                            INDEX(W:W,
                                                MATCH(
                                                    A1387&amp;B1387,AG:AG,
                                                    0)
                                            ),
                                            "Não encontrado")
                                    )</f>
        <v>0</v>
      </c>
      <c r="W1387" s="72">
        <f t="shared" si="826"/>
        <v>0</v>
      </c>
      <c r="X1387" s="72">
        <f>IF(
                        C1387="INSUMO",
                                        IFERROR(
                                            IF(
                                                INDEX(
                                                    Insumos!C:C,
                                                    MATCH(
                                                        A1387&amp;B1387,
                                                        Insumos!I:I,
                                                        0)
                                                )="Outro",
                                                INDEX(
                                                    Insumos!F:F,
                                                    MATCH(
                                                        A1387&amp;B1387,
                                                        Insumos!I:I,
                                                        0)
                                                ),
                                                0
                                            ),
                                            "Não encontrado"),
                                        IFERROR(
                                            INDEX(Y:Y,
                                                MATCH(
                                                    A1387&amp;B1387,AG:AG,
                                                    0)
                                            ),
                                            "Não encontrado")
                                    )</f>
        <v>0</v>
      </c>
      <c r="Y1387" s="72">
        <f t="shared" si="827"/>
        <v>0</v>
      </c>
      <c r="Z1387" s="72">
        <f>IF(
                            C1387="INSUMO",
                            IFERROR(
                                INDEX(
                                    Insumos!F:F,
                                    MATCH(
                                        A1387&amp;B1387,
                                        Insumos!I:I,
                                        0)
                                ),
                                "Não encontrado"),
                            IFERROR(
                                INDEX(AA:AA,
                                    MATCH(
                                        A1387&amp;B1387,AG:AG,
                                        0)
                                ),
                                "Não encontrado")
                        )</f>
        <v>5.37</v>
      </c>
      <c r="AA1387" s="72">
        <f t="shared" si="828"/>
        <v>0.44732100000000002</v>
      </c>
      <c r="AB1387" s="73"/>
      <c r="AC1387" s="73"/>
      <c r="AD1387" s="70" t="s">
        <v>39</v>
      </c>
      <c r="AE1387" s="74"/>
      <c r="AF1387" s="74"/>
    </row>
    <row r="1388" spans="1:33" x14ac:dyDescent="0.25">
      <c r="A1388" s="138" t="s">
        <v>280</v>
      </c>
      <c r="B1388" s="60" t="s">
        <v>38</v>
      </c>
      <c r="C1388" s="61" t="s">
        <v>45</v>
      </c>
      <c r="D1388" s="62" t="s">
        <v>40</v>
      </c>
      <c r="E1388" s="62" t="s">
        <v>281</v>
      </c>
      <c r="F1388" s="63" t="s">
        <v>83</v>
      </c>
      <c r="G1388" s="63">
        <v>1.9403999999999999</v>
      </c>
      <c r="H1388" s="64">
        <f>IF(
                        C1388="INSUMO",
                                        IFERROR(
                                            IF(
                                                INDEX(
                                                    Insumos!C:C,
                                                    MATCH(
                                                        A1388&amp;B1388,
                                                        Insumos!I:I,
                                                        0)
                                                )="Material",
                                                INDEX(
                                                    Insumos!F:F,
                                                    MATCH(
                                                        A1388&amp;B1388,
                                                        Insumos!I:I,
                                                        0)
                                                ),
                                                0
                                            ),
                                            "Não encontrado"),
                                        IFERROR(
                                            INDEX(I:I,
                                                MATCH(
                                                    A1388&amp;B1388,AG:AG,
                                                    0)
                                            ),
                                            "Não encontrado")
                                    )</f>
        <v>53.98</v>
      </c>
      <c r="I1388" s="64">
        <f t="shared" si="818"/>
        <v>104.74279199999999</v>
      </c>
      <c r="J1388" s="64">
        <f t="shared" si="819"/>
        <v>0</v>
      </c>
      <c r="K1388" s="64">
        <f t="shared" si="820"/>
        <v>0</v>
      </c>
      <c r="L1388" s="64">
        <f>IF(
                        C1388="INSUMO",
                                        IFERROR(
                                            IF(
                                                INDEX(
                                                    Insumos!C:C,
                                                    MATCH(
                                                        A1388&amp;B1388,
                                                        Insumos!I:I,
                                                        0)
                                                )="Mao_obra",
                                                INDEX(
                                                    Insumos!F:F,
                                                    MATCH(
                                                        A1388&amp;B1388,
                                                        Insumos!I:I,
                                                        0)
                                                ),
                                                0
                                            ),
                                            "Não encontrado"),
                                        IFERROR(
                                            INDEX(M:M,
                                                MATCH(
                                                    A1388&amp;B1388,AG:AG,
                                                    0)
                                            ),
                                            "Não encontrado")
                                    )</f>
        <v>0</v>
      </c>
      <c r="M1388" s="64">
        <f t="shared" si="821"/>
        <v>0</v>
      </c>
      <c r="N1388" s="64">
        <f>IF(
                        C1388="INSUMO",
                                        IFERROR(
                                            IF(
                                                INDEX(
                                                    Insumos!C:C,
                                                    MATCH(
                                                        A1388&amp;B1388,
                                                        Insumos!I:I,
                                                        0)
                                                )="Equipamento",
                                                INDEX(
                                                    Insumos!F:F,
                                                    MATCH(
                                                        A1388&amp;B1388,
                                                        Insumos!I:I,
                                                        0)
                                                ),
                                                0
                                            ),
                                            "Não encontrado"),
                                        IFERROR(
                                            INDEX(O:O,
                                                MATCH(
                                                    A1388&amp;B1388,AG:AG,
                                                    0)
                                            ),
                                            "Não encontrado")
                                    )</f>
        <v>0</v>
      </c>
      <c r="O1388" s="64">
        <f t="shared" si="822"/>
        <v>0</v>
      </c>
      <c r="P1388" s="64">
        <f>IF(
                        C1388="INSUMO",
                                        IFERROR(
                                            IF(
                                                INDEX(
                                                    Insumos!C:C,
                                                    MATCH(
                                                        A1388&amp;B1388,
                                                        Insumos!I:I,
                                                        0)
                                                )="Transporte",
                                                INDEX(
                                                    Insumos!F:F,
                                                    MATCH(
                                                        A1388&amp;B1388,
                                                        Insumos!I:I,
                                                        0)
                                                ),
                                                0
                                            ),
                                            "Não encontrado"),
                                        IFERROR(
                                            INDEX(Q:Q,
                                                MATCH(
                                                    A1388&amp;B1388,AG:AG,
                                                    0)
                                            ),
                                            "Não encontrado")
                                    )</f>
        <v>0</v>
      </c>
      <c r="Q1388" s="64">
        <f t="shared" si="823"/>
        <v>0</v>
      </c>
      <c r="R1388" s="64">
        <f>IF(
                        C1388="INSUMO",
                                        IFERROR(
                                            IF(
                                                INDEX(
                                                    Insumos!C:C,
                                                    MATCH(
                                                        A1388&amp;B1388,
                                                        Insumos!I:I,
                                                        0)
                                                )="Terceirizados",
                                                INDEX(
                                                    Insumos!F:F,
                                                    MATCH(
                                                        A1388&amp;B1388,
                                                        Insumos!I:I,
                                                        0)
                                                ),
                                                0
                                            ),
                                            "Não encontrado"),
                                        IFERROR(
                                            INDEX(S:S,
                                                MATCH(
                                                    A1388&amp;B1388,AG:AG,
                                                    0)
                                            ),
                                            "Não encontrado")
                                    )</f>
        <v>0</v>
      </c>
      <c r="S1388" s="64">
        <f t="shared" si="824"/>
        <v>0</v>
      </c>
      <c r="T1388" s="64">
        <f>IF(
                        C1388="INSUMO",
                                        IFERROR(
                                            IF(
                                                INDEX(
                                                    Insumos!C:C,
                                                    MATCH(
                                                        A1388&amp;B1388,
                                                        Insumos!I:I,
                                                        0)
                                                )="Comissionamento",
                                                INDEX(
                                                    Insumos!F:F,
                                                    MATCH(
                                                        A1388&amp;B1388,
                                                        Insumos!I:I,
                                                        0)
                                                ),
                                                0
                                            ),
                                            "Não encontrado"),
                                        IFERROR(
                                            INDEX(U:U,
                                                MATCH(
                                                    A1388&amp;B1388,AG:AG,
                                                    0)
                                            ),
                                            "Não encontrado")
                                    )</f>
        <v>0</v>
      </c>
      <c r="U1388" s="64">
        <f t="shared" si="825"/>
        <v>0</v>
      </c>
      <c r="V1388" s="64">
        <f>IF(
                        C1388="INSUMO",
                                        IFERROR(
                                            IF(
                                                INDEX(
                                                    Insumos!C:C,
                                                    MATCH(
                                                        A1388&amp;B1388,
                                                        Insumos!I:I,
                                                        0)
                                                )="Verba",
                                                INDEX(
                                                    Insumos!F:F,
                                                    MATCH(
                                                        A1388&amp;B1388,
                                                        Insumos!I:I,
                                                        0)
                                                ),
                                                0
                                            ),
                                            "Não encontrado"),
                                        IFERROR(
                                            INDEX(W:W,
                                                MATCH(
                                                    A1388&amp;B1388,AG:AG,
                                                    0)
                                            ),
                                            "Não encontrado")
                                    )</f>
        <v>0</v>
      </c>
      <c r="W1388" s="64">
        <f t="shared" si="826"/>
        <v>0</v>
      </c>
      <c r="X1388" s="64">
        <f>IF(
                        C1388="INSUMO",
                                        IFERROR(
                                            IF(
                                                INDEX(
                                                    Insumos!C:C,
                                                    MATCH(
                                                        A1388&amp;B1388,
                                                        Insumos!I:I,
                                                        0)
                                                )="Outro",
                                                INDEX(
                                                    Insumos!F:F,
                                                    MATCH(
                                                        A1388&amp;B1388,
                                                        Insumos!I:I,
                                                        0)
                                                ),
                                                0
                                            ),
                                            "Não encontrado"),
                                        IFERROR(
                                            INDEX(Y:Y,
                                                MATCH(
                                                    A1388&amp;B1388,AG:AG,
                                                    0)
                                            ),
                                            "Não encontrado")
                                    )</f>
        <v>0</v>
      </c>
      <c r="Y1388" s="64">
        <f t="shared" si="827"/>
        <v>0</v>
      </c>
      <c r="Z1388" s="64">
        <f>IF(
                            C1388="INSUMO",
                            IFERROR(
                                INDEX(
                                    Insumos!F:F,
                                    MATCH(
                                        A1388&amp;B1388,
                                        Insumos!I:I,
                                        0)
                                ),
                                "Não encontrado"),
                            IFERROR(
                                INDEX(AA:AA,
                                    MATCH(
                                        A1388&amp;B1388,AG:AG,
                                        0)
                                ),
                                "Não encontrado")
                        )</f>
        <v>53.98</v>
      </c>
      <c r="AA1388" s="64">
        <f t="shared" si="828"/>
        <v>104.74279199999999</v>
      </c>
      <c r="AB1388" s="65"/>
      <c r="AC1388" s="65"/>
      <c r="AD1388" s="62" t="s">
        <v>39</v>
      </c>
      <c r="AE1388" s="66"/>
      <c r="AF1388" s="66"/>
    </row>
    <row r="1389" spans="1:33" x14ac:dyDescent="0.25">
      <c r="A1389" s="136" t="s">
        <v>1120</v>
      </c>
      <c r="B1389" s="51" t="s">
        <v>38</v>
      </c>
      <c r="C1389" s="52" t="s">
        <v>39</v>
      </c>
      <c r="D1389" s="53" t="s">
        <v>40</v>
      </c>
      <c r="E1389" s="53" t="s">
        <v>1121</v>
      </c>
      <c r="F1389" s="54" t="s">
        <v>108</v>
      </c>
      <c r="G1389" s="55"/>
      <c r="H1389" s="56"/>
      <c r="I1389" s="56">
        <f>SUM(I1390:I1396)</f>
        <v>509.76371800000004</v>
      </c>
      <c r="J1389" s="56"/>
      <c r="K1389" s="56">
        <f>SUM(K1390:K1396)</f>
        <v>106.84228328540961</v>
      </c>
      <c r="L1389" s="56"/>
      <c r="M1389" s="56">
        <f>SUM(M1390:M1396)</f>
        <v>87.866738742570007</v>
      </c>
      <c r="N1389" s="56"/>
      <c r="O1389" s="56">
        <f>SUM(O1390:O1396)</f>
        <v>3.0838205428395993</v>
      </c>
      <c r="P1389" s="56"/>
      <c r="Q1389" s="56">
        <f>SUM(Q1390:Q1396)</f>
        <v>0</v>
      </c>
      <c r="R1389" s="56"/>
      <c r="S1389" s="56">
        <f>SUM(S1390:S1396)</f>
        <v>0</v>
      </c>
      <c r="T1389" s="56"/>
      <c r="U1389" s="56">
        <f>SUM(U1390:U1396)</f>
        <v>0</v>
      </c>
      <c r="V1389" s="56"/>
      <c r="W1389" s="56">
        <f>SUM(W1390:W1396)</f>
        <v>0</v>
      </c>
      <c r="X1389" s="56"/>
      <c r="Y1389" s="56">
        <f>SUM(Y1390:Y1396)</f>
        <v>15.891724</v>
      </c>
      <c r="Z1389" s="56"/>
      <c r="AA1389" s="56">
        <f>SUM(AA1390:AA1396)</f>
        <v>616.60600128540966</v>
      </c>
      <c r="AB1389" s="57" t="s">
        <v>39</v>
      </c>
      <c r="AC1389" s="57"/>
      <c r="AD1389" s="53" t="s">
        <v>39</v>
      </c>
      <c r="AE1389" s="58" t="s">
        <v>39</v>
      </c>
      <c r="AF1389" s="58" t="s">
        <v>827</v>
      </c>
      <c r="AG1389" t="str">
        <f>A1389&amp;B1389&amp;C1389</f>
        <v>94971SINAPI</v>
      </c>
    </row>
    <row r="1390" spans="1:33" x14ac:dyDescent="0.25">
      <c r="A1390" s="137" t="s">
        <v>898</v>
      </c>
      <c r="B1390" s="68" t="s">
        <v>38</v>
      </c>
      <c r="C1390" s="69" t="s">
        <v>86</v>
      </c>
      <c r="D1390" s="70" t="s">
        <v>40</v>
      </c>
      <c r="E1390" s="70" t="s">
        <v>899</v>
      </c>
      <c r="F1390" s="71" t="s">
        <v>111</v>
      </c>
      <c r="G1390" s="71">
        <v>0.60670000000000002</v>
      </c>
      <c r="H1390" s="72">
        <f>IF(
                        C1390="INSUMO",
                                        IFERROR(
                                            IF(
                                                INDEX(
                                                    Insumos!C:C,
                                                    MATCH(
                                                        A1390&amp;B1390,
                                                        Insumos!I:I,
                                                        0)
                                                )="Material",
                                                INDEX(
                                                    Insumos!F:F,
                                                    MATCH(
                                                        A1390&amp;B1390,
                                                        Insumos!I:I,
                                                        0)
                                                ),
                                                0
                                            ),
                                            "Não encontrado"),
                                        IFERROR(
                                            INDEX(I:I,
                                                MATCH(
                                                    A1390&amp;B1390,AG:AG,
                                                    0)
                                            ),
                                            "Não encontrado")
                                    )</f>
        <v>0</v>
      </c>
      <c r="I1390" s="72">
        <f t="shared" ref="I1390:I1396" si="829">H1390*G1390/1</f>
        <v>0</v>
      </c>
      <c r="J1390" s="72">
        <f t="shared" ref="J1390:K1396" si="830">T1390 + N1390 + L1390 + X1390 + R1390 + P1390 + V1390</f>
        <v>1.6928737959999998</v>
      </c>
      <c r="K1390" s="72">
        <f t="shared" si="830"/>
        <v>1.0270665320332</v>
      </c>
      <c r="L1390" s="72">
        <f>IF(
                        C1390="INSUMO",
                                        IFERROR(
                                            IF(
                                                INDEX(
                                                    Insumos!C:C,
                                                    MATCH(
                                                        A1390&amp;B1390,
                                                        Insumos!I:I,
                                                        0)
                                                )="Mao_obra",
                                                INDEX(
                                                    Insumos!F:F,
                                                    MATCH(
                                                        A1390&amp;B1390,
                                                        Insumos!I:I,
                                                        0)
                                                ),
                                                0
                                            ),
                                            "Não encontrado"),
                                        IFERROR(
                                            INDEX(M:M,
                                                MATCH(
                                                    A1390&amp;B1390,AG:AG,
                                                    0)
                                            ),
                                            "Não encontrado")
                                    )</f>
        <v>0</v>
      </c>
      <c r="M1390" s="72">
        <f t="shared" ref="M1390:M1396" si="831">L1390*G1390/1</f>
        <v>0</v>
      </c>
      <c r="N1390" s="72">
        <f>IF(
                        C1390="INSUMO",
                                        IFERROR(
                                            IF(
                                                INDEX(
                                                    Insumos!C:C,
                                                    MATCH(
                                                        A1390&amp;B1390,
                                                        Insumos!I:I,
                                                        0)
                                                )="Equipamento",
                                                INDEX(
                                                    Insumos!F:F,
                                                    MATCH(
                                                        A1390&amp;B1390,
                                                        Insumos!I:I,
                                                        0)
                                                ),
                                                0
                                            ),
                                            "Não encontrado"),
                                        IFERROR(
                                            INDEX(O:O,
                                                MATCH(
                                                    A1390&amp;B1390,AG:AG,
                                                    0)
                                            ),
                                            "Não encontrado")
                                    )</f>
        <v>1.6928737959999998</v>
      </c>
      <c r="O1390" s="72">
        <f t="shared" ref="O1390:O1396" si="832">N1390*G1390/1</f>
        <v>1.0270665320332</v>
      </c>
      <c r="P1390" s="72">
        <f>IF(
                        C1390="INSUMO",
                                        IFERROR(
                                            IF(
                                                INDEX(
                                                    Insumos!C:C,
                                                    MATCH(
                                                        A1390&amp;B1390,
                                                        Insumos!I:I,
                                                        0)
                                                )="Transporte",
                                                INDEX(
                                                    Insumos!F:F,
                                                    MATCH(
                                                        A1390&amp;B1390,
                                                        Insumos!I:I,
                                                        0)
                                                ),
                                                0
                                            ),
                                            "Não encontrado"),
                                        IFERROR(
                                            INDEX(Q:Q,
                                                MATCH(
                                                    A1390&amp;B1390,AG:AG,
                                                    0)
                                            ),
                                            "Não encontrado")
                                    )</f>
        <v>0</v>
      </c>
      <c r="Q1390" s="72">
        <f t="shared" ref="Q1390:Q1396" si="833">P1390*G1390/1</f>
        <v>0</v>
      </c>
      <c r="R1390" s="72">
        <f>IF(
                        C1390="INSUMO",
                                        IFERROR(
                                            IF(
                                                INDEX(
                                                    Insumos!C:C,
                                                    MATCH(
                                                        A1390&amp;B1390,
                                                        Insumos!I:I,
                                                        0)
                                                )="Terceirizados",
                                                INDEX(
                                                    Insumos!F:F,
                                                    MATCH(
                                                        A1390&amp;B1390,
                                                        Insumos!I:I,
                                                        0)
                                                ),
                                                0
                                            ),
                                            "Não encontrado"),
                                        IFERROR(
                                            INDEX(S:S,
                                                MATCH(
                                                    A1390&amp;B1390,AG:AG,
                                                    0)
                                            ),
                                            "Não encontrado")
                                    )</f>
        <v>0</v>
      </c>
      <c r="S1390" s="72">
        <f t="shared" ref="S1390:S1396" si="834">R1390*G1390/1</f>
        <v>0</v>
      </c>
      <c r="T1390" s="72">
        <f>IF(
                        C1390="INSUMO",
                                        IFERROR(
                                            IF(
                                                INDEX(
                                                    Insumos!C:C,
                                                    MATCH(
                                                        A1390&amp;B1390,
                                                        Insumos!I:I,
                                                        0)
                                                )="Comissionamento",
                                                INDEX(
                                                    Insumos!F:F,
                                                    MATCH(
                                                        A1390&amp;B1390,
                                                        Insumos!I:I,
                                                        0)
                                                ),
                                                0
                                            ),
                                            "Não encontrado"),
                                        IFERROR(
                                            INDEX(U:U,
                                                MATCH(
                                                    A1390&amp;B1390,AG:AG,
                                                    0)
                                            ),
                                            "Não encontrado")
                                    )</f>
        <v>0</v>
      </c>
      <c r="U1390" s="72">
        <f t="shared" ref="U1390:U1396" si="835">T1390*G1390/1</f>
        <v>0</v>
      </c>
      <c r="V1390" s="72">
        <f>IF(
                        C1390="INSUMO",
                                        IFERROR(
                                            IF(
                                                INDEX(
                                                    Insumos!C:C,
                                                    MATCH(
                                                        A1390&amp;B1390,
                                                        Insumos!I:I,
                                                        0)
                                                )="Verba",
                                                INDEX(
                                                    Insumos!F:F,
                                                    MATCH(
                                                        A1390&amp;B1390,
                                                        Insumos!I:I,
                                                        0)
                                                ),
                                                0
                                            ),
                                            "Não encontrado"),
                                        IFERROR(
                                            INDEX(W:W,
                                                MATCH(
                                                    A1390&amp;B1390,AG:AG,
                                                    0)
                                            ),
                                            "Não encontrado")
                                    )</f>
        <v>0</v>
      </c>
      <c r="W1390" s="72">
        <f t="shared" ref="W1390:W1396" si="836">V1390*G1390/1</f>
        <v>0</v>
      </c>
      <c r="X1390" s="72">
        <f>IF(
                        C1390="INSUMO",
                                        IFERROR(
                                            IF(
                                                INDEX(
                                                    Insumos!C:C,
                                                    MATCH(
                                                        A1390&amp;B1390,
                                                        Insumos!I:I,
                                                        0)
                                                )="Outro",
                                                INDEX(
                                                    Insumos!F:F,
                                                    MATCH(
                                                        A1390&amp;B1390,
                                                        Insumos!I:I,
                                                        0)
                                                ),
                                                0
                                            ),
                                            "Não encontrado"),
                                        IFERROR(
                                            INDEX(Y:Y,
                                                MATCH(
                                                    A1390&amp;B1390,AG:AG,
                                                    0)
                                            ),
                                            "Não encontrado")
                                    )</f>
        <v>0</v>
      </c>
      <c r="Y1390" s="72">
        <f t="shared" ref="Y1390:Y1396" si="837">X1390*G1390/1</f>
        <v>0</v>
      </c>
      <c r="Z1390" s="72">
        <f>IF(
                            C1390="INSUMO",
                            IFERROR(
                                INDEX(
                                    Insumos!F:F,
                                    MATCH(
                                        A1390&amp;B1390,
                                        Insumos!I:I,
                                        0)
                                ),
                                "Não encontrado"),
                            IFERROR(
                                INDEX(AA:AA,
                                    MATCH(
                                        A1390&amp;B1390,AG:AG,
                                        0)
                                ),
                                "Não encontrado")
                        )</f>
        <v>1.6928737959999998</v>
      </c>
      <c r="AA1390" s="72">
        <f t="shared" ref="AA1390:AA1396" si="838">G1390*Z1390</f>
        <v>1.0270665320332</v>
      </c>
      <c r="AB1390" s="73"/>
      <c r="AC1390" s="73"/>
      <c r="AD1390" s="70" t="s">
        <v>39</v>
      </c>
      <c r="AE1390" s="74"/>
      <c r="AF1390" s="74"/>
    </row>
    <row r="1391" spans="1:33" x14ac:dyDescent="0.25">
      <c r="A1391" s="138" t="s">
        <v>900</v>
      </c>
      <c r="B1391" s="60" t="s">
        <v>38</v>
      </c>
      <c r="C1391" s="61" t="s">
        <v>86</v>
      </c>
      <c r="D1391" s="62" t="s">
        <v>40</v>
      </c>
      <c r="E1391" s="62" t="s">
        <v>901</v>
      </c>
      <c r="F1391" s="63" t="s">
        <v>114</v>
      </c>
      <c r="G1391" s="63">
        <v>0.64339999999999997</v>
      </c>
      <c r="H1391" s="64">
        <f>IF(
                        C1391="INSUMO",
                                        IFERROR(
                                            IF(
                                                INDEX(
                                                    Insumos!C:C,
                                                    MATCH(
                                                        A1391&amp;B1391,
                                                        Insumos!I:I,
                                                        0)
                                                )="Material",
                                                INDEX(
                                                    Insumos!F:F,
                                                    MATCH(
                                                        A1391&amp;B1391,
                                                        Insumos!I:I,
                                                        0)
                                                ),
                                                0
                                            ),
                                            "Não encontrado"),
                                        IFERROR(
                                            INDEX(I:I,
                                                MATCH(
                                                    A1391&amp;B1391,AG:AG,
                                                    0)
                                            ),
                                            "Não encontrado")
                                    )</f>
        <v>0</v>
      </c>
      <c r="I1391" s="64">
        <f t="shared" si="829"/>
        <v>0</v>
      </c>
      <c r="J1391" s="64">
        <f t="shared" si="830"/>
        <v>5.321695695999999</v>
      </c>
      <c r="K1391" s="64">
        <f t="shared" si="830"/>
        <v>3.4239790108063994</v>
      </c>
      <c r="L1391" s="64">
        <f>IF(
                        C1391="INSUMO",
                                        IFERROR(
                                            IF(
                                                INDEX(
                                                    Insumos!C:C,
                                                    MATCH(
                                                        A1391&amp;B1391,
                                                        Insumos!I:I,
                                                        0)
                                                )="Mao_obra",
                                                INDEX(
                                                    Insumos!F:F,
                                                    MATCH(
                                                        A1391&amp;B1391,
                                                        Insumos!I:I,
                                                        0)
                                                ),
                                                0
                                            ),
                                            "Não encontrado"),
                                        IFERROR(
                                            INDEX(M:M,
                                                MATCH(
                                                    A1391&amp;B1391,AG:AG,
                                                    0)
                                            ),
                                            "Não encontrado")
                                    )</f>
        <v>0</v>
      </c>
      <c r="M1391" s="64">
        <f t="shared" si="831"/>
        <v>0</v>
      </c>
      <c r="N1391" s="64">
        <f>IF(
                        C1391="INSUMO",
                                        IFERROR(
                                            IF(
                                                INDEX(
                                                    Insumos!C:C,
                                                    MATCH(
                                                        A1391&amp;B1391,
                                                        Insumos!I:I,
                                                        0)
                                                )="Equipamento",
                                                INDEX(
                                                    Insumos!F:F,
                                                    MATCH(
                                                        A1391&amp;B1391,
                                                        Insumos!I:I,
                                                        0)
                                                ),
                                                0
                                            ),
                                            "Não encontrado"),
                                        IFERROR(
                                            INDEX(O:O,
                                                MATCH(
                                                    A1391&amp;B1391,AG:AG,
                                                    0)
                                            ),
                                            "Não encontrado")
                                    )</f>
        <v>3.1966956959999995</v>
      </c>
      <c r="O1391" s="64">
        <f t="shared" si="832"/>
        <v>2.0567540108063995</v>
      </c>
      <c r="P1391" s="64">
        <f>IF(
                        C1391="INSUMO",
                                        IFERROR(
                                            IF(
                                                INDEX(
                                                    Insumos!C:C,
                                                    MATCH(
                                                        A1391&amp;B1391,
                                                        Insumos!I:I,
                                                        0)
                                                )="Transporte",
                                                INDEX(
                                                    Insumos!F:F,
                                                    MATCH(
                                                        A1391&amp;B1391,
                                                        Insumos!I:I,
                                                        0)
                                                ),
                                                0
                                            ),
                                            "Não encontrado"),
                                        IFERROR(
                                            INDEX(Q:Q,
                                                MATCH(
                                                    A1391&amp;B1391,AG:AG,
                                                    0)
                                            ),
                                            "Não encontrado")
                                    )</f>
        <v>0</v>
      </c>
      <c r="Q1391" s="64">
        <f t="shared" si="833"/>
        <v>0</v>
      </c>
      <c r="R1391" s="64">
        <f>IF(
                        C1391="INSUMO",
                                        IFERROR(
                                            IF(
                                                INDEX(
                                                    Insumos!C:C,
                                                    MATCH(
                                                        A1391&amp;B1391,
                                                        Insumos!I:I,
                                                        0)
                                                )="Terceirizados",
                                                INDEX(
                                                    Insumos!F:F,
                                                    MATCH(
                                                        A1391&amp;B1391,
                                                        Insumos!I:I,
                                                        0)
                                                ),
                                                0
                                            ),
                                            "Não encontrado"),
                                        IFERROR(
                                            INDEX(S:S,
                                                MATCH(
                                                    A1391&amp;B1391,AG:AG,
                                                    0)
                                            ),
                                            "Não encontrado")
                                    )</f>
        <v>0</v>
      </c>
      <c r="S1391" s="64">
        <f t="shared" si="834"/>
        <v>0</v>
      </c>
      <c r="T1391" s="64">
        <f>IF(
                        C1391="INSUMO",
                                        IFERROR(
                                            IF(
                                                INDEX(
                                                    Insumos!C:C,
                                                    MATCH(
                                                        A1391&amp;B1391,
                                                        Insumos!I:I,
                                                        0)
                                                )="Comissionamento",
                                                INDEX(
                                                    Insumos!F:F,
                                                    MATCH(
                                                        A1391&amp;B1391,
                                                        Insumos!I:I,
                                                        0)
                                                ),
                                                0
                                            ),
                                            "Não encontrado"),
                                        IFERROR(
                                            INDEX(U:U,
                                                MATCH(
                                                    A1391&amp;B1391,AG:AG,
                                                    0)
                                            ),
                                            "Não encontrado")
                                    )</f>
        <v>0</v>
      </c>
      <c r="U1391" s="64">
        <f t="shared" si="835"/>
        <v>0</v>
      </c>
      <c r="V1391" s="64">
        <f>IF(
                        C1391="INSUMO",
                                        IFERROR(
                                            IF(
                                                INDEX(
                                                    Insumos!C:C,
                                                    MATCH(
                                                        A1391&amp;B1391,
                                                        Insumos!I:I,
                                                        0)
                                                )="Verba",
                                                INDEX(
                                                    Insumos!F:F,
                                                    MATCH(
                                                        A1391&amp;B1391,
                                                        Insumos!I:I,
                                                        0)
                                                ),
                                                0
                                            ),
                                            "Não encontrado"),
                                        IFERROR(
                                            INDEX(W:W,
                                                MATCH(
                                                    A1391&amp;B1391,AG:AG,
                                                    0)
                                            ),
                                            "Não encontrado")
                                    )</f>
        <v>0</v>
      </c>
      <c r="W1391" s="64">
        <f t="shared" si="836"/>
        <v>0</v>
      </c>
      <c r="X1391" s="64">
        <f>IF(
                        C1391="INSUMO",
                                        IFERROR(
                                            IF(
                                                INDEX(
                                                    Insumos!C:C,
                                                    MATCH(
                                                        A1391&amp;B1391,
                                                        Insumos!I:I,
                                                        0)
                                                )="Outro",
                                                INDEX(
                                                    Insumos!F:F,
                                                    MATCH(
                                                        A1391&amp;B1391,
                                                        Insumos!I:I,
                                                        0)
                                                ),
                                                0
                                            ),
                                            "Não encontrado"),
                                        IFERROR(
                                            INDEX(Y:Y,
                                                MATCH(
                                                    A1391&amp;B1391,AG:AG,
                                                    0)
                                            ),
                                            "Não encontrado")
                                    )</f>
        <v>2.125</v>
      </c>
      <c r="Y1391" s="64">
        <f t="shared" si="837"/>
        <v>1.3672249999999999</v>
      </c>
      <c r="Z1391" s="64">
        <f>IF(
                            C1391="INSUMO",
                            IFERROR(
                                INDEX(
                                    Insumos!F:F,
                                    MATCH(
                                        A1391&amp;B1391,
                                        Insumos!I:I,
                                        0)
                                ),
                                "Não encontrado"),
                            IFERROR(
                                INDEX(AA:AA,
                                    MATCH(
                                        A1391&amp;B1391,AG:AG,
                                        0)
                                ),
                                "Não encontrado")
                        )</f>
        <v>5.321695695999999</v>
      </c>
      <c r="AA1391" s="64">
        <f t="shared" si="838"/>
        <v>3.4239790108063994</v>
      </c>
      <c r="AB1391" s="65"/>
      <c r="AC1391" s="65"/>
      <c r="AD1391" s="62" t="s">
        <v>39</v>
      </c>
      <c r="AE1391" s="66"/>
      <c r="AF1391" s="66"/>
    </row>
    <row r="1392" spans="1:33" x14ac:dyDescent="0.25">
      <c r="A1392" s="137" t="s">
        <v>902</v>
      </c>
      <c r="B1392" s="68" t="s">
        <v>38</v>
      </c>
      <c r="C1392" s="69" t="s">
        <v>86</v>
      </c>
      <c r="D1392" s="70" t="s">
        <v>40</v>
      </c>
      <c r="E1392" s="70" t="s">
        <v>903</v>
      </c>
      <c r="F1392" s="71" t="s">
        <v>90</v>
      </c>
      <c r="G1392" s="71">
        <v>1.2501</v>
      </c>
      <c r="H1392" s="72">
        <f>IF(
                        C1392="INSUMO",
                                        IFERROR(
                                            IF(
                                                INDEX(
                                                    Insumos!C:C,
                                                    MATCH(
                                                        A1392&amp;B1392,
                                                        Insumos!I:I,
                                                        0)
                                                )="Material",
                                                INDEX(
                                                    Insumos!F:F,
                                                    MATCH(
                                                        A1392&amp;B1392,
                                                        Insumos!I:I,
                                                        0)
                                                ),
                                                0
                                            ),
                                            "Não encontrado"),
                                        IFERROR(
                                            INDEX(I:I,
                                                MATCH(
                                                    A1392&amp;B1392,AG:AG,
                                                    0)
                                            ),
                                            "Não encontrado")
                                    )</f>
        <v>0</v>
      </c>
      <c r="I1392" s="72">
        <f t="shared" si="829"/>
        <v>0</v>
      </c>
      <c r="J1392" s="72">
        <f t="shared" si="830"/>
        <v>37.498135699999999</v>
      </c>
      <c r="K1392" s="72">
        <f t="shared" si="830"/>
        <v>46.876419438569997</v>
      </c>
      <c r="L1392" s="72">
        <f>IF(
                        C1392="INSUMO",
                                        IFERROR(
                                            IF(
                                                INDEX(
                                                    Insumos!C:C,
                                                    MATCH(
                                                        A1392&amp;B1392,
                                                        Insumos!I:I,
                                                        0)
                                                )="Mao_obra",
                                                INDEX(
                                                    Insumos!F:F,
                                                    MATCH(
                                                        A1392&amp;B1392,
                                                        Insumos!I:I,
                                                        0)
                                                ),
                                                0
                                            ),
                                            "Não encontrado"),
                                        IFERROR(
                                            INDEX(M:M,
                                                MATCH(
                                                    A1392&amp;B1392,AG:AG,
                                                    0)
                                            ),
                                            "Não encontrado")
                                    )</f>
        <v>33.748135699999999</v>
      </c>
      <c r="M1392" s="72">
        <f t="shared" si="831"/>
        <v>42.188544438569998</v>
      </c>
      <c r="N1392" s="72">
        <f>IF(
                        C1392="INSUMO",
                                        IFERROR(
                                            IF(
                                                INDEX(
                                                    Insumos!C:C,
                                                    MATCH(
                                                        A1392&amp;B1392,
                                                        Insumos!I:I,
                                                        0)
                                                )="Equipamento",
                                                INDEX(
                                                    Insumos!F:F,
                                                    MATCH(
                                                        A1392&amp;B1392,
                                                        Insumos!I:I,
                                                        0)
                                                ),
                                                0
                                            ),
                                            "Não encontrado"),
                                        IFERROR(
                                            INDEX(O:O,
                                                MATCH(
                                                    A1392&amp;B1392,AG:AG,
                                                    0)
                                            ),
                                            "Não encontrado")
                                    )</f>
        <v>0</v>
      </c>
      <c r="O1392" s="72">
        <f t="shared" si="832"/>
        <v>0</v>
      </c>
      <c r="P1392" s="72">
        <f>IF(
                        C1392="INSUMO",
                                        IFERROR(
                                            IF(
                                                INDEX(
                                                    Insumos!C:C,
                                                    MATCH(
                                                        A1392&amp;B1392,
                                                        Insumos!I:I,
                                                        0)
                                                )="Transporte",
                                                INDEX(
                                                    Insumos!F:F,
                                                    MATCH(
                                                        A1392&amp;B1392,
                                                        Insumos!I:I,
                                                        0)
                                                ),
                                                0
                                            ),
                                            "Não encontrado"),
                                        IFERROR(
                                            INDEX(Q:Q,
                                                MATCH(
                                                    A1392&amp;B1392,AG:AG,
                                                    0)
                                            ),
                                            "Não encontrado")
                                    )</f>
        <v>0</v>
      </c>
      <c r="Q1392" s="72">
        <f t="shared" si="833"/>
        <v>0</v>
      </c>
      <c r="R1392" s="72">
        <f>IF(
                        C1392="INSUMO",
                                        IFERROR(
                                            IF(
                                                INDEX(
                                                    Insumos!C:C,
                                                    MATCH(
                                                        A1392&amp;B1392,
                                                        Insumos!I:I,
                                                        0)
                                                )="Terceirizados",
                                                INDEX(
                                                    Insumos!F:F,
                                                    MATCH(
                                                        A1392&amp;B1392,
                                                        Insumos!I:I,
                                                        0)
                                                ),
                                                0
                                            ),
                                            "Não encontrado"),
                                        IFERROR(
                                            INDEX(S:S,
                                                MATCH(
                                                    A1392&amp;B1392,AG:AG,
                                                    0)
                                            ),
                                            "Não encontrado")
                                    )</f>
        <v>0</v>
      </c>
      <c r="S1392" s="72">
        <f t="shared" si="834"/>
        <v>0</v>
      </c>
      <c r="T1392" s="72">
        <f>IF(
                        C1392="INSUMO",
                                        IFERROR(
                                            IF(
                                                INDEX(
                                                    Insumos!C:C,
                                                    MATCH(
                                                        A1392&amp;B1392,
                                                        Insumos!I:I,
                                                        0)
                                                )="Comissionamento",
                                                INDEX(
                                                    Insumos!F:F,
                                                    MATCH(
                                                        A1392&amp;B1392,
                                                        Insumos!I:I,
                                                        0)
                                                ),
                                                0
                                            ),
                                            "Não encontrado"),
                                        IFERROR(
                                            INDEX(U:U,
                                                MATCH(
                                                    A1392&amp;B1392,AG:AG,
                                                    0)
                                            ),
                                            "Não encontrado")
                                    )</f>
        <v>0</v>
      </c>
      <c r="U1392" s="72">
        <f t="shared" si="835"/>
        <v>0</v>
      </c>
      <c r="V1392" s="72">
        <f>IF(
                        C1392="INSUMO",
                                        IFERROR(
                                            IF(
                                                INDEX(
                                                    Insumos!C:C,
                                                    MATCH(
                                                        A1392&amp;B1392,
                                                        Insumos!I:I,
                                                        0)
                                                )="Verba",
                                                INDEX(
                                                    Insumos!F:F,
                                                    MATCH(
                                                        A1392&amp;B1392,
                                                        Insumos!I:I,
                                                        0)
                                                ),
                                                0
                                            ),
                                            "Não encontrado"),
                                        IFERROR(
                                            INDEX(W:W,
                                                MATCH(
                                                    A1392&amp;B1392,AG:AG,
                                                    0)
                                            ),
                                            "Não encontrado")
                                    )</f>
        <v>0</v>
      </c>
      <c r="W1392" s="72">
        <f t="shared" si="836"/>
        <v>0</v>
      </c>
      <c r="X1392" s="72">
        <f>IF(
                        C1392="INSUMO",
                                        IFERROR(
                                            IF(
                                                INDEX(
                                                    Insumos!C:C,
                                                    MATCH(
                                                        A1392&amp;B1392,
                                                        Insumos!I:I,
                                                        0)
                                                )="Outro",
                                                INDEX(
                                                    Insumos!F:F,
                                                    MATCH(
                                                        A1392&amp;B1392,
                                                        Insumos!I:I,
                                                        0)
                                                ),
                                                0
                                            ),
                                            "Não encontrado"),
                                        IFERROR(
                                            INDEX(Y:Y,
                                                MATCH(
                                                    A1392&amp;B1392,AG:AG,
                                                    0)
                                            ),
                                            "Não encontrado")
                                    )</f>
        <v>3.7499999999999996</v>
      </c>
      <c r="Y1392" s="72">
        <f t="shared" si="837"/>
        <v>4.6878749999999991</v>
      </c>
      <c r="Z1392" s="72">
        <f>IF(
                            C1392="INSUMO",
                            IFERROR(
                                INDEX(
                                    Insumos!F:F,
                                    MATCH(
                                        A1392&amp;B1392,
                                        Insumos!I:I,
                                        0)
                                ),
                                "Não encontrado"),
                            IFERROR(
                                INDEX(AA:AA,
                                    MATCH(
                                        A1392&amp;B1392,AG:AG,
                                        0)
                                ),
                                "Não encontrado")
                        )</f>
        <v>37.498135699999992</v>
      </c>
      <c r="AA1392" s="72">
        <f t="shared" si="838"/>
        <v>46.876419438569989</v>
      </c>
      <c r="AB1392" s="73"/>
      <c r="AC1392" s="73"/>
      <c r="AD1392" s="70" t="s">
        <v>39</v>
      </c>
      <c r="AE1392" s="74"/>
      <c r="AF1392" s="74"/>
    </row>
    <row r="1393" spans="1:33" x14ac:dyDescent="0.25">
      <c r="A1393" s="138" t="s">
        <v>88</v>
      </c>
      <c r="B1393" s="60" t="s">
        <v>38</v>
      </c>
      <c r="C1393" s="61" t="s">
        <v>86</v>
      </c>
      <c r="D1393" s="62" t="s">
        <v>40</v>
      </c>
      <c r="E1393" s="62" t="s">
        <v>89</v>
      </c>
      <c r="F1393" s="63" t="s">
        <v>90</v>
      </c>
      <c r="G1393" s="63">
        <v>1.9792000000000001</v>
      </c>
      <c r="H1393" s="64">
        <f>IF(
                        C1393="INSUMO",
                                        IFERROR(
                                            IF(
                                                INDEX(
                                                    Insumos!C:C,
                                                    MATCH(
                                                        A1393&amp;B1393,
                                                        Insumos!I:I,
                                                        0)
                                                )="Material",
                                                INDEX(
                                                    Insumos!F:F,
                                                    MATCH(
                                                        A1393&amp;B1393,
                                                        Insumos!I:I,
                                                        0)
                                                ),
                                                0
                                            ),
                                            "Não encontrado"),
                                        IFERROR(
                                            INDEX(I:I,
                                                MATCH(
                                                    A1393&amp;B1393,AG:AG,
                                                    0)
                                            ),
                                            "Não encontrado")
                                    )</f>
        <v>0</v>
      </c>
      <c r="I1393" s="64">
        <f t="shared" si="829"/>
        <v>0</v>
      </c>
      <c r="J1393" s="64">
        <f t="shared" si="830"/>
        <v>28.049120000000002</v>
      </c>
      <c r="K1393" s="64">
        <f t="shared" si="830"/>
        <v>55.514818304000009</v>
      </c>
      <c r="L1393" s="64">
        <f>IF(
                        C1393="INSUMO",
                                        IFERROR(
                                            IF(
                                                INDEX(
                                                    Insumos!C:C,
                                                    MATCH(
                                                        A1393&amp;B1393,
                                                        Insumos!I:I,
                                                        0)
                                                )="Mao_obra",
                                                INDEX(
                                                    Insumos!F:F,
                                                    MATCH(
                                                        A1393&amp;B1393,
                                                        Insumos!I:I,
                                                        0)
                                                ),
                                                0
                                            ),
                                            "Não encontrado"),
                                        IFERROR(
                                            INDEX(M:M,
                                                MATCH(
                                                    A1393&amp;B1393,AG:AG,
                                                    0)
                                            ),
                                            "Não encontrado")
                                    )</f>
        <v>23.079120000000003</v>
      </c>
      <c r="M1393" s="64">
        <f t="shared" si="831"/>
        <v>45.678194304000009</v>
      </c>
      <c r="N1393" s="64">
        <f>IF(
                        C1393="INSUMO",
                                        IFERROR(
                                            IF(
                                                INDEX(
                                                    Insumos!C:C,
                                                    MATCH(
                                                        A1393&amp;B1393,
                                                        Insumos!I:I,
                                                        0)
                                                )="Equipamento",
                                                INDEX(
                                                    Insumos!F:F,
                                                    MATCH(
                                                        A1393&amp;B1393,
                                                        Insumos!I:I,
                                                        0)
                                                ),
                                                0
                                            ),
                                            "Não encontrado"),
                                        IFERROR(
                                            INDEX(O:O,
                                                MATCH(
                                                    A1393&amp;B1393,AG:AG,
                                                    0)
                                            ),
                                            "Não encontrado")
                                    )</f>
        <v>0</v>
      </c>
      <c r="O1393" s="64">
        <f t="shared" si="832"/>
        <v>0</v>
      </c>
      <c r="P1393" s="64">
        <f>IF(
                        C1393="INSUMO",
                                        IFERROR(
                                            IF(
                                                INDEX(
                                                    Insumos!C:C,
                                                    MATCH(
                                                        A1393&amp;B1393,
                                                        Insumos!I:I,
                                                        0)
                                                )="Transporte",
                                                INDEX(
                                                    Insumos!F:F,
                                                    MATCH(
                                                        A1393&amp;B1393,
                                                        Insumos!I:I,
                                                        0)
                                                ),
                                                0
                                            ),
                                            "Não encontrado"),
                                        IFERROR(
                                            INDEX(Q:Q,
                                                MATCH(
                                                    A1393&amp;B1393,AG:AG,
                                                    0)
                                            ),
                                            "Não encontrado")
                                    )</f>
        <v>0</v>
      </c>
      <c r="Q1393" s="64">
        <f t="shared" si="833"/>
        <v>0</v>
      </c>
      <c r="R1393" s="64">
        <f>IF(
                        C1393="INSUMO",
                                        IFERROR(
                                            IF(
                                                INDEX(
                                                    Insumos!C:C,
                                                    MATCH(
                                                        A1393&amp;B1393,
                                                        Insumos!I:I,
                                                        0)
                                                )="Terceirizados",
                                                INDEX(
                                                    Insumos!F:F,
                                                    MATCH(
                                                        A1393&amp;B1393,
                                                        Insumos!I:I,
                                                        0)
                                                ),
                                                0
                                            ),
                                            "Não encontrado"),
                                        IFERROR(
                                            INDEX(S:S,
                                                MATCH(
                                                    A1393&amp;B1393,AG:AG,
                                                    0)
                                            ),
                                            "Não encontrado")
                                    )</f>
        <v>0</v>
      </c>
      <c r="S1393" s="64">
        <f t="shared" si="834"/>
        <v>0</v>
      </c>
      <c r="T1393" s="64">
        <f>IF(
                        C1393="INSUMO",
                                        IFERROR(
                                            IF(
                                                INDEX(
                                                    Insumos!C:C,
                                                    MATCH(
                                                        A1393&amp;B1393,
                                                        Insumos!I:I,
                                                        0)
                                                )="Comissionamento",
                                                INDEX(
                                                    Insumos!F:F,
                                                    MATCH(
                                                        A1393&amp;B1393,
                                                        Insumos!I:I,
                                                        0)
                                                ),
                                                0
                                            ),
                                            "Não encontrado"),
                                        IFERROR(
                                            INDEX(U:U,
                                                MATCH(
                                                    A1393&amp;B1393,AG:AG,
                                                    0)
                                            ),
                                            "Não encontrado")
                                    )</f>
        <v>0</v>
      </c>
      <c r="U1393" s="64">
        <f t="shared" si="835"/>
        <v>0</v>
      </c>
      <c r="V1393" s="64">
        <f>IF(
                        C1393="INSUMO",
                                        IFERROR(
                                            IF(
                                                INDEX(
                                                    Insumos!C:C,
                                                    MATCH(
                                                        A1393&amp;B1393,
                                                        Insumos!I:I,
                                                        0)
                                                )="Verba",
                                                INDEX(
                                                    Insumos!F:F,
                                                    MATCH(
                                                        A1393&amp;B1393,
                                                        Insumos!I:I,
                                                        0)
                                                ),
                                                0
                                            ),
                                            "Não encontrado"),
                                        IFERROR(
                                            INDEX(W:W,
                                                MATCH(
                                                    A1393&amp;B1393,AG:AG,
                                                    0)
                                            ),
                                            "Não encontrado")
                                    )</f>
        <v>0</v>
      </c>
      <c r="W1393" s="64">
        <f t="shared" si="836"/>
        <v>0</v>
      </c>
      <c r="X1393" s="64">
        <f>IF(
                        C1393="INSUMO",
                                        IFERROR(
                                            IF(
                                                INDEX(
                                                    Insumos!C:C,
                                                    MATCH(
                                                        A1393&amp;B1393,
                                                        Insumos!I:I,
                                                        0)
                                                )="Outro",
                                                INDEX(
                                                    Insumos!F:F,
                                                    MATCH(
                                                        A1393&amp;B1393,
                                                        Insumos!I:I,
                                                        0)
                                                ),
                                                0
                                            ),
                                            "Não encontrado"),
                                        IFERROR(
                                            INDEX(Y:Y,
                                                MATCH(
                                                    A1393&amp;B1393,AG:AG,
                                                    0)
                                            ),
                                            "Não encontrado")
                                    )</f>
        <v>4.97</v>
      </c>
      <c r="Y1393" s="64">
        <f t="shared" si="837"/>
        <v>9.8366240000000005</v>
      </c>
      <c r="Z1393" s="64">
        <f>IF(
                            C1393="INSUMO",
                            IFERROR(
                                INDEX(
                                    Insumos!F:F,
                                    MATCH(
                                        A1393&amp;B1393,
                                        Insumos!I:I,
                                        0)
                                ),
                                "Não encontrado"),
                            IFERROR(
                                INDEX(AA:AA,
                                    MATCH(
                                        A1393&amp;B1393,AG:AG,
                                        0)
                                ),
                                "Não encontrado")
                        )</f>
        <v>28.049120000000002</v>
      </c>
      <c r="AA1393" s="64">
        <f t="shared" si="838"/>
        <v>55.514818304000009</v>
      </c>
      <c r="AB1393" s="65"/>
      <c r="AC1393" s="65"/>
      <c r="AD1393" s="62" t="s">
        <v>39</v>
      </c>
      <c r="AE1393" s="66"/>
      <c r="AF1393" s="66"/>
    </row>
    <row r="1394" spans="1:33" x14ac:dyDescent="0.25">
      <c r="A1394" s="137" t="s">
        <v>828</v>
      </c>
      <c r="B1394" s="68" t="s">
        <v>38</v>
      </c>
      <c r="C1394" s="69" t="s">
        <v>45</v>
      </c>
      <c r="D1394" s="70" t="s">
        <v>40</v>
      </c>
      <c r="E1394" s="70" t="s">
        <v>829</v>
      </c>
      <c r="F1394" s="71" t="s">
        <v>108</v>
      </c>
      <c r="G1394" s="71">
        <v>0.59719999999999995</v>
      </c>
      <c r="H1394" s="72">
        <f>IF(
                        C1394="INSUMO",
                                        IFERROR(
                                            IF(
                                                INDEX(
                                                    Insumos!C:C,
                                                    MATCH(
                                                        A1394&amp;B1394,
                                                        Insumos!I:I,
                                                        0)
                                                )="Material",
                                                INDEX(
                                                    Insumos!F:F,
                                                    MATCH(
                                                        A1394&amp;B1394,
                                                        Insumos!I:I,
                                                        0)
                                                ),
                                                0
                                            ),
                                            "Não encontrado"),
                                        IFERROR(
                                            INDEX(I:I,
                                                MATCH(
                                                    A1394&amp;B1394,AG:AG,
                                                    0)
                                            ),
                                            "Não encontrado")
                                    )</f>
        <v>124.34</v>
      </c>
      <c r="I1394" s="72">
        <f t="shared" si="829"/>
        <v>74.255848</v>
      </c>
      <c r="J1394" s="72">
        <f t="shared" si="830"/>
        <v>0</v>
      </c>
      <c r="K1394" s="72">
        <f t="shared" si="830"/>
        <v>0</v>
      </c>
      <c r="L1394" s="72">
        <f>IF(
                        C1394="INSUMO",
                                        IFERROR(
                                            IF(
                                                INDEX(
                                                    Insumos!C:C,
                                                    MATCH(
                                                        A1394&amp;B1394,
                                                        Insumos!I:I,
                                                        0)
                                                )="Mao_obra",
                                                INDEX(
                                                    Insumos!F:F,
                                                    MATCH(
                                                        A1394&amp;B1394,
                                                        Insumos!I:I,
                                                        0)
                                                ),
                                                0
                                            ),
                                            "Não encontrado"),
                                        IFERROR(
                                            INDEX(M:M,
                                                MATCH(
                                                    A1394&amp;B1394,AG:AG,
                                                    0)
                                            ),
                                            "Não encontrado")
                                    )</f>
        <v>0</v>
      </c>
      <c r="M1394" s="72">
        <f t="shared" si="831"/>
        <v>0</v>
      </c>
      <c r="N1394" s="72">
        <f>IF(
                        C1394="INSUMO",
                                        IFERROR(
                                            IF(
                                                INDEX(
                                                    Insumos!C:C,
                                                    MATCH(
                                                        A1394&amp;B1394,
                                                        Insumos!I:I,
                                                        0)
                                                )="Equipamento",
                                                INDEX(
                                                    Insumos!F:F,
                                                    MATCH(
                                                        A1394&amp;B1394,
                                                        Insumos!I:I,
                                                        0)
                                                ),
                                                0
                                            ),
                                            "Não encontrado"),
                                        IFERROR(
                                            INDEX(O:O,
                                                MATCH(
                                                    A1394&amp;B1394,AG:AG,
                                                    0)
                                            ),
                                            "Não encontrado")
                                    )</f>
        <v>0</v>
      </c>
      <c r="O1394" s="72">
        <f t="shared" si="832"/>
        <v>0</v>
      </c>
      <c r="P1394" s="72">
        <f>IF(
                        C1394="INSUMO",
                                        IFERROR(
                                            IF(
                                                INDEX(
                                                    Insumos!C:C,
                                                    MATCH(
                                                        A1394&amp;B1394,
                                                        Insumos!I:I,
                                                        0)
                                                )="Transporte",
                                                INDEX(
                                                    Insumos!F:F,
                                                    MATCH(
                                                        A1394&amp;B1394,
                                                        Insumos!I:I,
                                                        0)
                                                ),
                                                0
                                            ),
                                            "Não encontrado"),
                                        IFERROR(
                                            INDEX(Q:Q,
                                                MATCH(
                                                    A1394&amp;B1394,AG:AG,
                                                    0)
                                            ),
                                            "Não encontrado")
                                    )</f>
        <v>0</v>
      </c>
      <c r="Q1394" s="72">
        <f t="shared" si="833"/>
        <v>0</v>
      </c>
      <c r="R1394" s="72">
        <f>IF(
                        C1394="INSUMO",
                                        IFERROR(
                                            IF(
                                                INDEX(
                                                    Insumos!C:C,
                                                    MATCH(
                                                        A1394&amp;B1394,
                                                        Insumos!I:I,
                                                        0)
                                                )="Terceirizados",
                                                INDEX(
                                                    Insumos!F:F,
                                                    MATCH(
                                                        A1394&amp;B1394,
                                                        Insumos!I:I,
                                                        0)
                                                ),
                                                0
                                            ),
                                            "Não encontrado"),
                                        IFERROR(
                                            INDEX(S:S,
                                                MATCH(
                                                    A1394&amp;B1394,AG:AG,
                                                    0)
                                            ),
                                            "Não encontrado")
                                    )</f>
        <v>0</v>
      </c>
      <c r="S1394" s="72">
        <f t="shared" si="834"/>
        <v>0</v>
      </c>
      <c r="T1394" s="72">
        <f>IF(
                        C1394="INSUMO",
                                        IFERROR(
                                            IF(
                                                INDEX(
                                                    Insumos!C:C,
                                                    MATCH(
                                                        A1394&amp;B1394,
                                                        Insumos!I:I,
                                                        0)
                                                )="Comissionamento",
                                                INDEX(
                                                    Insumos!F:F,
                                                    MATCH(
                                                        A1394&amp;B1394,
                                                        Insumos!I:I,
                                                        0)
                                                ),
                                                0
                                            ),
                                            "Não encontrado"),
                                        IFERROR(
                                            INDEX(U:U,
                                                MATCH(
                                                    A1394&amp;B1394,AG:AG,
                                                    0)
                                            ),
                                            "Não encontrado")
                                    )</f>
        <v>0</v>
      </c>
      <c r="U1394" s="72">
        <f t="shared" si="835"/>
        <v>0</v>
      </c>
      <c r="V1394" s="72">
        <f>IF(
                        C1394="INSUMO",
                                        IFERROR(
                                            IF(
                                                INDEX(
                                                    Insumos!C:C,
                                                    MATCH(
                                                        A1394&amp;B1394,
                                                        Insumos!I:I,
                                                        0)
                                                )="Verba",
                                                INDEX(
                                                    Insumos!F:F,
                                                    MATCH(
                                                        A1394&amp;B1394,
                                                        Insumos!I:I,
                                                        0)
                                                ),
                                                0
                                            ),
                                            "Não encontrado"),
                                        IFERROR(
                                            INDEX(W:W,
                                                MATCH(
                                                    A1394&amp;B1394,AG:AG,
                                                    0)
                                            ),
                                            "Não encontrado")
                                    )</f>
        <v>0</v>
      </c>
      <c r="W1394" s="72">
        <f t="shared" si="836"/>
        <v>0</v>
      </c>
      <c r="X1394" s="72">
        <f>IF(
                        C1394="INSUMO",
                                        IFERROR(
                                            IF(
                                                INDEX(
                                                    Insumos!C:C,
                                                    MATCH(
                                                        A1394&amp;B1394,
                                                        Insumos!I:I,
                                                        0)
                                                )="Outro",
                                                INDEX(
                                                    Insumos!F:F,
                                                    MATCH(
                                                        A1394&amp;B1394,
                                                        Insumos!I:I,
                                                        0)
                                                ),
                                                0
                                            ),
                                            "Não encontrado"),
                                        IFERROR(
                                            INDEX(Y:Y,
                                                MATCH(
                                                    A1394&amp;B1394,AG:AG,
                                                    0)
                                            ),
                                            "Não encontrado")
                                    )</f>
        <v>0</v>
      </c>
      <c r="Y1394" s="72">
        <f t="shared" si="837"/>
        <v>0</v>
      </c>
      <c r="Z1394" s="72">
        <f>IF(
                            C1394="INSUMO",
                            IFERROR(
                                INDEX(
                                    Insumos!F:F,
                                    MATCH(
                                        A1394&amp;B1394,
                                        Insumos!I:I,
                                        0)
                                ),
                                "Não encontrado"),
                            IFERROR(
                                INDEX(AA:AA,
                                    MATCH(
                                        A1394&amp;B1394,AG:AG,
                                        0)
                                ),
                                "Não encontrado")
                        )</f>
        <v>124.34</v>
      </c>
      <c r="AA1394" s="72">
        <f t="shared" si="838"/>
        <v>74.255848</v>
      </c>
      <c r="AB1394" s="73"/>
      <c r="AC1394" s="73"/>
      <c r="AD1394" s="70" t="s">
        <v>39</v>
      </c>
      <c r="AE1394" s="74"/>
      <c r="AF1394" s="74"/>
    </row>
    <row r="1395" spans="1:33" x14ac:dyDescent="0.25">
      <c r="A1395" s="138" t="s">
        <v>240</v>
      </c>
      <c r="B1395" s="60" t="s">
        <v>38</v>
      </c>
      <c r="C1395" s="61" t="s">
        <v>45</v>
      </c>
      <c r="D1395" s="62" t="s">
        <v>40</v>
      </c>
      <c r="E1395" s="62" t="s">
        <v>241</v>
      </c>
      <c r="F1395" s="63" t="s">
        <v>95</v>
      </c>
      <c r="G1395" s="63">
        <v>364.94330000000002</v>
      </c>
      <c r="H1395" s="64">
        <f>IF(
                        C1395="INSUMO",
                                        IFERROR(
                                            IF(
                                                INDEX(
                                                    Insumos!C:C,
                                                    MATCH(
                                                        A1395&amp;B1395,
                                                        Insumos!I:I,
                                                        0)
                                                )="Material",
                                                INDEX(
                                                    Insumos!F:F,
                                                    MATCH(
                                                        A1395&amp;B1395,
                                                        Insumos!I:I,
                                                        0)
                                                ),
                                                0
                                            ),
                                            "Não encontrado"),
                                        IFERROR(
                                            INDEX(I:I,
                                                MATCH(
                                                    A1395&amp;B1395,AG:AG,
                                                    0)
                                            ),
                                            "Não encontrado")
                                    )</f>
        <v>0.9</v>
      </c>
      <c r="I1395" s="64">
        <f t="shared" si="829"/>
        <v>328.44897000000003</v>
      </c>
      <c r="J1395" s="64">
        <f t="shared" si="830"/>
        <v>0</v>
      </c>
      <c r="K1395" s="64">
        <f t="shared" si="830"/>
        <v>0</v>
      </c>
      <c r="L1395" s="64">
        <f>IF(
                        C1395="INSUMO",
                                        IFERROR(
                                            IF(
                                                INDEX(
                                                    Insumos!C:C,
                                                    MATCH(
                                                        A1395&amp;B1395,
                                                        Insumos!I:I,
                                                        0)
                                                )="Mao_obra",
                                                INDEX(
                                                    Insumos!F:F,
                                                    MATCH(
                                                        A1395&amp;B1395,
                                                        Insumos!I:I,
                                                        0)
                                                ),
                                                0
                                            ),
                                            "Não encontrado"),
                                        IFERROR(
                                            INDEX(M:M,
                                                MATCH(
                                                    A1395&amp;B1395,AG:AG,
                                                    0)
                                            ),
                                            "Não encontrado")
                                    )</f>
        <v>0</v>
      </c>
      <c r="M1395" s="64">
        <f t="shared" si="831"/>
        <v>0</v>
      </c>
      <c r="N1395" s="64">
        <f>IF(
                        C1395="INSUMO",
                                        IFERROR(
                                            IF(
                                                INDEX(
                                                    Insumos!C:C,
                                                    MATCH(
                                                        A1395&amp;B1395,
                                                        Insumos!I:I,
                                                        0)
                                                )="Equipamento",
                                                INDEX(
                                                    Insumos!F:F,
                                                    MATCH(
                                                        A1395&amp;B1395,
                                                        Insumos!I:I,
                                                        0)
                                                ),
                                                0
                                            ),
                                            "Não encontrado"),
                                        IFERROR(
                                            INDEX(O:O,
                                                MATCH(
                                                    A1395&amp;B1395,AG:AG,
                                                    0)
                                            ),
                                            "Não encontrado")
                                    )</f>
        <v>0</v>
      </c>
      <c r="O1395" s="64">
        <f t="shared" si="832"/>
        <v>0</v>
      </c>
      <c r="P1395" s="64">
        <f>IF(
                        C1395="INSUMO",
                                        IFERROR(
                                            IF(
                                                INDEX(
                                                    Insumos!C:C,
                                                    MATCH(
                                                        A1395&amp;B1395,
                                                        Insumos!I:I,
                                                        0)
                                                )="Transporte",
                                                INDEX(
                                                    Insumos!F:F,
                                                    MATCH(
                                                        A1395&amp;B1395,
                                                        Insumos!I:I,
                                                        0)
                                                ),
                                                0
                                            ),
                                            "Não encontrado"),
                                        IFERROR(
                                            INDEX(Q:Q,
                                                MATCH(
                                                    A1395&amp;B1395,AG:AG,
                                                    0)
                                            ),
                                            "Não encontrado")
                                    )</f>
        <v>0</v>
      </c>
      <c r="Q1395" s="64">
        <f t="shared" si="833"/>
        <v>0</v>
      </c>
      <c r="R1395" s="64">
        <f>IF(
                        C1395="INSUMO",
                                        IFERROR(
                                            IF(
                                                INDEX(
                                                    Insumos!C:C,
                                                    MATCH(
                                                        A1395&amp;B1395,
                                                        Insumos!I:I,
                                                        0)
                                                )="Terceirizados",
                                                INDEX(
                                                    Insumos!F:F,
                                                    MATCH(
                                                        A1395&amp;B1395,
                                                        Insumos!I:I,
                                                        0)
                                                ),
                                                0
                                            ),
                                            "Não encontrado"),
                                        IFERROR(
                                            INDEX(S:S,
                                                MATCH(
                                                    A1395&amp;B1395,AG:AG,
                                                    0)
                                            ),
                                            "Não encontrado")
                                    )</f>
        <v>0</v>
      </c>
      <c r="S1395" s="64">
        <f t="shared" si="834"/>
        <v>0</v>
      </c>
      <c r="T1395" s="64">
        <f>IF(
                        C1395="INSUMO",
                                        IFERROR(
                                            IF(
                                                INDEX(
                                                    Insumos!C:C,
                                                    MATCH(
                                                        A1395&amp;B1395,
                                                        Insumos!I:I,
                                                        0)
                                                )="Comissionamento",
                                                INDEX(
                                                    Insumos!F:F,
                                                    MATCH(
                                                        A1395&amp;B1395,
                                                        Insumos!I:I,
                                                        0)
                                                ),
                                                0
                                            ),
                                            "Não encontrado"),
                                        IFERROR(
                                            INDEX(U:U,
                                                MATCH(
                                                    A1395&amp;B1395,AG:AG,
                                                    0)
                                            ),
                                            "Não encontrado")
                                    )</f>
        <v>0</v>
      </c>
      <c r="U1395" s="64">
        <f t="shared" si="835"/>
        <v>0</v>
      </c>
      <c r="V1395" s="64">
        <f>IF(
                        C1395="INSUMO",
                                        IFERROR(
                                            IF(
                                                INDEX(
                                                    Insumos!C:C,
                                                    MATCH(
                                                        A1395&amp;B1395,
                                                        Insumos!I:I,
                                                        0)
                                                )="Verba",
                                                INDEX(
                                                    Insumos!F:F,
                                                    MATCH(
                                                        A1395&amp;B1395,
                                                        Insumos!I:I,
                                                        0)
                                                ),
                                                0
                                            ),
                                            "Não encontrado"),
                                        IFERROR(
                                            INDEX(W:W,
                                                MATCH(
                                                    A1395&amp;B1395,AG:AG,
                                                    0)
                                            ),
                                            "Não encontrado")
                                    )</f>
        <v>0</v>
      </c>
      <c r="W1395" s="64">
        <f t="shared" si="836"/>
        <v>0</v>
      </c>
      <c r="X1395" s="64">
        <f>IF(
                        C1395="INSUMO",
                                        IFERROR(
                                            IF(
                                                INDEX(
                                                    Insumos!C:C,
                                                    MATCH(
                                                        A1395&amp;B1395,
                                                        Insumos!I:I,
                                                        0)
                                                )="Outro",
                                                INDEX(
                                                    Insumos!F:F,
                                                    MATCH(
                                                        A1395&amp;B1395,
                                                        Insumos!I:I,
                                                        0)
                                                ),
                                                0
                                            ),
                                            "Não encontrado"),
                                        IFERROR(
                                            INDEX(Y:Y,
                                                MATCH(
                                                    A1395&amp;B1395,AG:AG,
                                                    0)
                                            ),
                                            "Não encontrado")
                                    )</f>
        <v>0</v>
      </c>
      <c r="Y1395" s="64">
        <f t="shared" si="837"/>
        <v>0</v>
      </c>
      <c r="Z1395" s="64">
        <f>IF(
                            C1395="INSUMO",
                            IFERROR(
                                INDEX(
                                    Insumos!F:F,
                                    MATCH(
                                        A1395&amp;B1395,
                                        Insumos!I:I,
                                        0)
                                ),
                                "Não encontrado"),
                            IFERROR(
                                INDEX(AA:AA,
                                    MATCH(
                                        A1395&amp;B1395,AG:AG,
                                        0)
                                ),
                                "Não encontrado")
                        )</f>
        <v>0.9</v>
      </c>
      <c r="AA1395" s="64">
        <f t="shared" si="838"/>
        <v>328.44897000000003</v>
      </c>
      <c r="AB1395" s="65"/>
      <c r="AC1395" s="65"/>
      <c r="AD1395" s="62" t="s">
        <v>39</v>
      </c>
      <c r="AE1395" s="66"/>
      <c r="AF1395" s="66"/>
    </row>
    <row r="1396" spans="1:33" x14ac:dyDescent="0.25">
      <c r="A1396" s="137" t="s">
        <v>238</v>
      </c>
      <c r="B1396" s="68" t="s">
        <v>38</v>
      </c>
      <c r="C1396" s="69" t="s">
        <v>45</v>
      </c>
      <c r="D1396" s="70" t="s">
        <v>40</v>
      </c>
      <c r="E1396" s="70" t="s">
        <v>239</v>
      </c>
      <c r="F1396" s="71" t="s">
        <v>108</v>
      </c>
      <c r="G1396" s="71">
        <v>0.72750000000000004</v>
      </c>
      <c r="H1396" s="72">
        <f>IF(
                        C1396="INSUMO",
                                        IFERROR(
                                            IF(
                                                INDEX(
                                                    Insumos!C:C,
                                                    MATCH(
                                                        A1396&amp;B1396,
                                                        Insumos!I:I,
                                                        0)
                                                )="Material",
                                                INDEX(
                                                    Insumos!F:F,
                                                    MATCH(
                                                        A1396&amp;B1396,
                                                        Insumos!I:I,
                                                        0)
                                                ),
                                                0
                                            ),
                                            "Não encontrado"),
                                        IFERROR(
                                            INDEX(I:I,
                                                MATCH(
                                                    A1396&amp;B1396,AG:AG,
                                                    0)
                                            ),
                                            "Não encontrado")
                                    )</f>
        <v>147.16</v>
      </c>
      <c r="I1396" s="72">
        <f t="shared" si="829"/>
        <v>107.05890000000001</v>
      </c>
      <c r="J1396" s="72">
        <f t="shared" si="830"/>
        <v>0</v>
      </c>
      <c r="K1396" s="72">
        <f t="shared" si="830"/>
        <v>0</v>
      </c>
      <c r="L1396" s="72">
        <f>IF(
                        C1396="INSUMO",
                                        IFERROR(
                                            IF(
                                                INDEX(
                                                    Insumos!C:C,
                                                    MATCH(
                                                        A1396&amp;B1396,
                                                        Insumos!I:I,
                                                        0)
                                                )="Mao_obra",
                                                INDEX(
                                                    Insumos!F:F,
                                                    MATCH(
                                                        A1396&amp;B1396,
                                                        Insumos!I:I,
                                                        0)
                                                ),
                                                0
                                            ),
                                            "Não encontrado"),
                                        IFERROR(
                                            INDEX(M:M,
                                                MATCH(
                                                    A1396&amp;B1396,AG:AG,
                                                    0)
                                            ),
                                            "Não encontrado")
                                    )</f>
        <v>0</v>
      </c>
      <c r="M1396" s="72">
        <f t="shared" si="831"/>
        <v>0</v>
      </c>
      <c r="N1396" s="72">
        <f>IF(
                        C1396="INSUMO",
                                        IFERROR(
                                            IF(
                                                INDEX(
                                                    Insumos!C:C,
                                                    MATCH(
                                                        A1396&amp;B1396,
                                                        Insumos!I:I,
                                                        0)
                                                )="Equipamento",
                                                INDEX(
                                                    Insumos!F:F,
                                                    MATCH(
                                                        A1396&amp;B1396,
                                                        Insumos!I:I,
                                                        0)
                                                ),
                                                0
                                            ),
                                            "Não encontrado"),
                                        IFERROR(
                                            INDEX(O:O,
                                                MATCH(
                                                    A1396&amp;B1396,AG:AG,
                                                    0)
                                            ),
                                            "Não encontrado")
                                    )</f>
        <v>0</v>
      </c>
      <c r="O1396" s="72">
        <f t="shared" si="832"/>
        <v>0</v>
      </c>
      <c r="P1396" s="72">
        <f>IF(
                        C1396="INSUMO",
                                        IFERROR(
                                            IF(
                                                INDEX(
                                                    Insumos!C:C,
                                                    MATCH(
                                                        A1396&amp;B1396,
                                                        Insumos!I:I,
                                                        0)
                                                )="Transporte",
                                                INDEX(
                                                    Insumos!F:F,
                                                    MATCH(
                                                        A1396&amp;B1396,
                                                        Insumos!I:I,
                                                        0)
                                                ),
                                                0
                                            ),
                                            "Não encontrado"),
                                        IFERROR(
                                            INDEX(Q:Q,
                                                MATCH(
                                                    A1396&amp;B1396,AG:AG,
                                                    0)
                                            ),
                                            "Não encontrado")
                                    )</f>
        <v>0</v>
      </c>
      <c r="Q1396" s="72">
        <f t="shared" si="833"/>
        <v>0</v>
      </c>
      <c r="R1396" s="72">
        <f>IF(
                        C1396="INSUMO",
                                        IFERROR(
                                            IF(
                                                INDEX(
                                                    Insumos!C:C,
                                                    MATCH(
                                                        A1396&amp;B1396,
                                                        Insumos!I:I,
                                                        0)
                                                )="Terceirizados",
                                                INDEX(
                                                    Insumos!F:F,
                                                    MATCH(
                                                        A1396&amp;B1396,
                                                        Insumos!I:I,
                                                        0)
                                                ),
                                                0
                                            ),
                                            "Não encontrado"),
                                        IFERROR(
                                            INDEX(S:S,
                                                MATCH(
                                                    A1396&amp;B1396,AG:AG,
                                                    0)
                                            ),
                                            "Não encontrado")
                                    )</f>
        <v>0</v>
      </c>
      <c r="S1396" s="72">
        <f t="shared" si="834"/>
        <v>0</v>
      </c>
      <c r="T1396" s="72">
        <f>IF(
                        C1396="INSUMO",
                                        IFERROR(
                                            IF(
                                                INDEX(
                                                    Insumos!C:C,
                                                    MATCH(
                                                        A1396&amp;B1396,
                                                        Insumos!I:I,
                                                        0)
                                                )="Comissionamento",
                                                INDEX(
                                                    Insumos!F:F,
                                                    MATCH(
                                                        A1396&amp;B1396,
                                                        Insumos!I:I,
                                                        0)
                                                ),
                                                0
                                            ),
                                            "Não encontrado"),
                                        IFERROR(
                                            INDEX(U:U,
                                                MATCH(
                                                    A1396&amp;B1396,AG:AG,
                                                    0)
                                            ),
                                            "Não encontrado")
                                    )</f>
        <v>0</v>
      </c>
      <c r="U1396" s="72">
        <f t="shared" si="835"/>
        <v>0</v>
      </c>
      <c r="V1396" s="72">
        <f>IF(
                        C1396="INSUMO",
                                        IFERROR(
                                            IF(
                                                INDEX(
                                                    Insumos!C:C,
                                                    MATCH(
                                                        A1396&amp;B1396,
                                                        Insumos!I:I,
                                                        0)
                                                )="Verba",
                                                INDEX(
                                                    Insumos!F:F,
                                                    MATCH(
                                                        A1396&amp;B1396,
                                                        Insumos!I:I,
                                                        0)
                                                ),
                                                0
                                            ),
                                            "Não encontrado"),
                                        IFERROR(
                                            INDEX(W:W,
                                                MATCH(
                                                    A1396&amp;B1396,AG:AG,
                                                    0)
                                            ),
                                            "Não encontrado")
                                    )</f>
        <v>0</v>
      </c>
      <c r="W1396" s="72">
        <f t="shared" si="836"/>
        <v>0</v>
      </c>
      <c r="X1396" s="72">
        <f>IF(
                        C1396="INSUMO",
                                        IFERROR(
                                            IF(
                                                INDEX(
                                                    Insumos!C:C,
                                                    MATCH(
                                                        A1396&amp;B1396,
                                                        Insumos!I:I,
                                                        0)
                                                )="Outro",
                                                INDEX(
                                                    Insumos!F:F,
                                                    MATCH(
                                                        A1396&amp;B1396,
                                                        Insumos!I:I,
                                                        0)
                                                ),
                                                0
                                            ),
                                            "Não encontrado"),
                                        IFERROR(
                                            INDEX(Y:Y,
                                                MATCH(
                                                    A1396&amp;B1396,AG:AG,
                                                    0)
                                            ),
                                            "Não encontrado")
                                    )</f>
        <v>0</v>
      </c>
      <c r="Y1396" s="72">
        <f t="shared" si="837"/>
        <v>0</v>
      </c>
      <c r="Z1396" s="72">
        <f>IF(
                            C1396="INSUMO",
                            IFERROR(
                                INDEX(
                                    Insumos!F:F,
                                    MATCH(
                                        A1396&amp;B1396,
                                        Insumos!I:I,
                                        0)
                                ),
                                "Não encontrado"),
                            IFERROR(
                                INDEX(AA:AA,
                                    MATCH(
                                        A1396&amp;B1396,AG:AG,
                                        0)
                                ),
                                "Não encontrado")
                        )</f>
        <v>147.16</v>
      </c>
      <c r="AA1396" s="72">
        <f t="shared" si="838"/>
        <v>107.05890000000001</v>
      </c>
      <c r="AB1396" s="73"/>
      <c r="AC1396" s="73"/>
      <c r="AD1396" s="70" t="s">
        <v>39</v>
      </c>
      <c r="AE1396" s="74"/>
      <c r="AF1396" s="74"/>
    </row>
    <row r="1397" spans="1:33" x14ac:dyDescent="0.25">
      <c r="A1397" s="136" t="s">
        <v>1122</v>
      </c>
      <c r="B1397" s="51" t="s">
        <v>38</v>
      </c>
      <c r="C1397" s="52" t="s">
        <v>39</v>
      </c>
      <c r="D1397" s="53" t="s">
        <v>40</v>
      </c>
      <c r="E1397" s="53" t="s">
        <v>1123</v>
      </c>
      <c r="F1397" s="54" t="s">
        <v>95</v>
      </c>
      <c r="G1397" s="55"/>
      <c r="H1397" s="56"/>
      <c r="I1397" s="56">
        <f>SUM(I1398:I1402)</f>
        <v>8.8234899999999996</v>
      </c>
      <c r="J1397" s="56"/>
      <c r="K1397" s="56">
        <f>SUM(K1398:K1402)</f>
        <v>8.4878839287200005</v>
      </c>
      <c r="L1397" s="56"/>
      <c r="M1397" s="56">
        <f>SUM(M1398:M1402)</f>
        <v>7.3272599287200002</v>
      </c>
      <c r="N1397" s="56"/>
      <c r="O1397" s="56">
        <f>SUM(O1398:O1402)</f>
        <v>0</v>
      </c>
      <c r="P1397" s="56"/>
      <c r="Q1397" s="56">
        <f>SUM(Q1398:Q1402)</f>
        <v>0</v>
      </c>
      <c r="R1397" s="56"/>
      <c r="S1397" s="56">
        <f>SUM(S1398:S1402)</f>
        <v>0</v>
      </c>
      <c r="T1397" s="56"/>
      <c r="U1397" s="56">
        <f>SUM(U1398:U1402)</f>
        <v>0</v>
      </c>
      <c r="V1397" s="56"/>
      <c r="W1397" s="56">
        <f>SUM(W1398:W1402)</f>
        <v>0</v>
      </c>
      <c r="X1397" s="56"/>
      <c r="Y1397" s="56">
        <f>SUM(Y1398:Y1402)</f>
        <v>1.1606239999999999</v>
      </c>
      <c r="Z1397" s="56"/>
      <c r="AA1397" s="56">
        <f>SUM(AA1398:AA1402)</f>
        <v>17.311373928719998</v>
      </c>
      <c r="AB1397" s="57" t="s">
        <v>39</v>
      </c>
      <c r="AC1397" s="57"/>
      <c r="AD1397" s="53" t="s">
        <v>39</v>
      </c>
      <c r="AE1397" s="58" t="s">
        <v>39</v>
      </c>
      <c r="AF1397" s="58" t="s">
        <v>348</v>
      </c>
      <c r="AG1397" t="str">
        <f>A1397&amp;B1397&amp;C1397</f>
        <v>92767SINAPI</v>
      </c>
    </row>
    <row r="1398" spans="1:33" x14ac:dyDescent="0.25">
      <c r="A1398" s="137" t="s">
        <v>1124</v>
      </c>
      <c r="B1398" s="68" t="s">
        <v>38</v>
      </c>
      <c r="C1398" s="69" t="s">
        <v>86</v>
      </c>
      <c r="D1398" s="70" t="s">
        <v>40</v>
      </c>
      <c r="E1398" s="70" t="s">
        <v>1125</v>
      </c>
      <c r="F1398" s="71" t="s">
        <v>95</v>
      </c>
      <c r="G1398" s="71">
        <v>1</v>
      </c>
      <c r="H1398" s="72">
        <f>IF(
                        C1398="INSUMO",
                                        IFERROR(
                                            IF(
                                                INDEX(
                                                    Insumos!C:C,
                                                    MATCH(
                                                        A1398&amp;B1398,
                                                        Insumos!I:I,
                                                        0)
                                                )="Material",
                                                INDEX(
                                                    Insumos!F:F,
                                                    MATCH(
                                                        A1398&amp;B1398,
                                                        Insumos!I:I,
                                                        0)
                                                ),
                                                0
                                            ),
                                            "Não encontrado"),
                                        IFERROR(
                                            INDEX(I:I,
                                                MATCH(
                                                    A1398&amp;B1398,AG:AG,
                                                    0)
                                            ),
                                            "Não encontrado")
                                    )</f>
        <v>7.5114000000000001</v>
      </c>
      <c r="I1398" s="72">
        <f>H1398*G1398/1</f>
        <v>7.5114000000000001</v>
      </c>
      <c r="J1398" s="72">
        <f t="shared" ref="J1398:K1402" si="839">T1398 + N1398 + L1398 + X1398 + R1398 + P1398 + V1398</f>
        <v>3.9833233529599998</v>
      </c>
      <c r="K1398" s="72">
        <f t="shared" si="839"/>
        <v>3.9833233529599998</v>
      </c>
      <c r="L1398" s="72">
        <f>IF(
                        C1398="INSUMO",
                                        IFERROR(
                                            IF(
                                                INDEX(
                                                    Insumos!C:C,
                                                    MATCH(
                                                        A1398&amp;B1398,
                                                        Insumos!I:I,
                                                        0)
                                                )="Mao_obra",
                                                INDEX(
                                                    Insumos!F:F,
                                                    MATCH(
                                                        A1398&amp;B1398,
                                                        Insumos!I:I,
                                                        0)
                                                ),
                                                0
                                            ),
                                            "Não encontrado"),
                                        IFERROR(
                                            INDEX(M:M,
                                                MATCH(
                                                    A1398&amp;B1398,AG:AG,
                                                    0)
                                            ),
                                            "Não encontrado")
                                    )</f>
        <v>3.4386533529599999</v>
      </c>
      <c r="M1398" s="72">
        <f>L1398*G1398/1</f>
        <v>3.4386533529599999</v>
      </c>
      <c r="N1398" s="72">
        <f>IF(
                        C1398="INSUMO",
                                        IFERROR(
                                            IF(
                                                INDEX(
                                                    Insumos!C:C,
                                                    MATCH(
                                                        A1398&amp;B1398,
                                                        Insumos!I:I,
                                                        0)
                                                )="Equipamento",
                                                INDEX(
                                                    Insumos!F:F,
                                                    MATCH(
                                                        A1398&amp;B1398,
                                                        Insumos!I:I,
                                                        0)
                                                ),
                                                0
                                            ),
                                            "Não encontrado"),
                                        IFERROR(
                                            INDEX(O:O,
                                                MATCH(
                                                    A1398&amp;B1398,AG:AG,
                                                    0)
                                            ),
                                            "Não encontrado")
                                    )</f>
        <v>0</v>
      </c>
      <c r="O1398" s="72">
        <f>N1398*G1398/1</f>
        <v>0</v>
      </c>
      <c r="P1398" s="72">
        <f>IF(
                        C1398="INSUMO",
                                        IFERROR(
                                            IF(
                                                INDEX(
                                                    Insumos!C:C,
                                                    MATCH(
                                                        A1398&amp;B1398,
                                                        Insumos!I:I,
                                                        0)
                                                )="Transporte",
                                                INDEX(
                                                    Insumos!F:F,
                                                    MATCH(
                                                        A1398&amp;B1398,
                                                        Insumos!I:I,
                                                        0)
                                                ),
                                                0
                                            ),
                                            "Não encontrado"),
                                        IFERROR(
                                            INDEX(Q:Q,
                                                MATCH(
                                                    A1398&amp;B1398,AG:AG,
                                                    0)
                                            ),
                                            "Não encontrado")
                                    )</f>
        <v>0</v>
      </c>
      <c r="Q1398" s="72">
        <f>P1398*G1398/1</f>
        <v>0</v>
      </c>
      <c r="R1398" s="72">
        <f>IF(
                        C1398="INSUMO",
                                        IFERROR(
                                            IF(
                                                INDEX(
                                                    Insumos!C:C,
                                                    MATCH(
                                                        A1398&amp;B1398,
                                                        Insumos!I:I,
                                                        0)
                                                )="Terceirizados",
                                                INDEX(
                                                    Insumos!F:F,
                                                    MATCH(
                                                        A1398&amp;B1398,
                                                        Insumos!I:I,
                                                        0)
                                                ),
                                                0
                                            ),
                                            "Não encontrado"),
                                        IFERROR(
                                            INDEX(S:S,
                                                MATCH(
                                                    A1398&amp;B1398,AG:AG,
                                                    0)
                                            ),
                                            "Não encontrado")
                                    )</f>
        <v>0</v>
      </c>
      <c r="S1398" s="72">
        <f>R1398*G1398/1</f>
        <v>0</v>
      </c>
      <c r="T1398" s="72">
        <f>IF(
                        C1398="INSUMO",
                                        IFERROR(
                                            IF(
                                                INDEX(
                                                    Insumos!C:C,
                                                    MATCH(
                                                        A1398&amp;B1398,
                                                        Insumos!I:I,
                                                        0)
                                                )="Comissionamento",
                                                INDEX(
                                                    Insumos!F:F,
                                                    MATCH(
                                                        A1398&amp;B1398,
                                                        Insumos!I:I,
                                                        0)
                                                ),
                                                0
                                            ),
                                            "Não encontrado"),
                                        IFERROR(
                                            INDEX(U:U,
                                                MATCH(
                                                    A1398&amp;B1398,AG:AG,
                                                    0)
                                            ),
                                            "Não encontrado")
                                    )</f>
        <v>0</v>
      </c>
      <c r="U1398" s="72">
        <f>T1398*G1398/1</f>
        <v>0</v>
      </c>
      <c r="V1398" s="72">
        <f>IF(
                        C1398="INSUMO",
                                        IFERROR(
                                            IF(
                                                INDEX(
                                                    Insumos!C:C,
                                                    MATCH(
                                                        A1398&amp;B1398,
                                                        Insumos!I:I,
                                                        0)
                                                )="Verba",
                                                INDEX(
                                                    Insumos!F:F,
                                                    MATCH(
                                                        A1398&amp;B1398,
                                                        Insumos!I:I,
                                                        0)
                                                ),
                                                0
                                            ),
                                            "Não encontrado"),
                                        IFERROR(
                                            INDEX(W:W,
                                                MATCH(
                                                    A1398&amp;B1398,AG:AG,
                                                    0)
                                            ),
                                            "Não encontrado")
                                    )</f>
        <v>0</v>
      </c>
      <c r="W1398" s="72">
        <f>V1398*G1398/1</f>
        <v>0</v>
      </c>
      <c r="X1398" s="72">
        <f>IF(
                        C1398="INSUMO",
                                        IFERROR(
                                            IF(
                                                INDEX(
                                                    Insumos!C:C,
                                                    MATCH(
                                                        A1398&amp;B1398,
                                                        Insumos!I:I,
                                                        0)
                                                )="Outro",
                                                INDEX(
                                                    Insumos!F:F,
                                                    MATCH(
                                                        A1398&amp;B1398,
                                                        Insumos!I:I,
                                                        0)
                                                ),
                                                0
                                            ),
                                            "Não encontrado"),
                                        IFERROR(
                                            INDEX(Y:Y,
                                                MATCH(
                                                    A1398&amp;B1398,AG:AG,
                                                    0)
                                            ),
                                            "Não encontrado")
                                    )</f>
        <v>0.54466999999999999</v>
      </c>
      <c r="Y1398" s="72">
        <f>X1398*G1398/1</f>
        <v>0.54466999999999999</v>
      </c>
      <c r="Z1398" s="72">
        <f>IF(
                            C1398="INSUMO",
                            IFERROR(
                                INDEX(
                                    Insumos!F:F,
                                    MATCH(
                                        A1398&amp;B1398,
                                        Insumos!I:I,
                                        0)
                                ),
                                "Não encontrado"),
                            IFERROR(
                                INDEX(AA:AA,
                                    MATCH(
                                        A1398&amp;B1398,AG:AG,
                                        0)
                                ),
                                "Não encontrado")
                        )</f>
        <v>11.494723352959999</v>
      </c>
      <c r="AA1398" s="72">
        <f>G1398*Z1398</f>
        <v>11.494723352959999</v>
      </c>
      <c r="AB1398" s="73"/>
      <c r="AC1398" s="73"/>
      <c r="AD1398" s="70" t="s">
        <v>39</v>
      </c>
      <c r="AE1398" s="74"/>
      <c r="AF1398" s="74"/>
    </row>
    <row r="1399" spans="1:33" x14ac:dyDescent="0.25">
      <c r="A1399" s="138" t="s">
        <v>286</v>
      </c>
      <c r="B1399" s="60" t="s">
        <v>38</v>
      </c>
      <c r="C1399" s="61" t="s">
        <v>86</v>
      </c>
      <c r="D1399" s="62" t="s">
        <v>40</v>
      </c>
      <c r="E1399" s="62" t="s">
        <v>287</v>
      </c>
      <c r="F1399" s="63" t="s">
        <v>90</v>
      </c>
      <c r="G1399" s="63">
        <v>0.1055</v>
      </c>
      <c r="H1399" s="64">
        <f>IF(
                        C1399="INSUMO",
                                        IFERROR(
                                            IF(
                                                INDEX(
                                                    Insumos!C:C,
                                                    MATCH(
                                                        A1399&amp;B1399,
                                                        Insumos!I:I,
                                                        0)
                                                )="Material",
                                                INDEX(
                                                    Insumos!F:F,
                                                    MATCH(
                                                        A1399&amp;B1399,
                                                        Insumos!I:I,
                                                        0)
                                                ),
                                                0
                                            ),
                                            "Não encontrado"),
                                        IFERROR(
                                            INDEX(I:I,
                                                MATCH(
                                                    A1399&amp;B1399,AG:AG,
                                                    0)
                                            ),
                                            "Não encontrado")
                                    )</f>
        <v>0</v>
      </c>
      <c r="I1399" s="64">
        <f>H1399*G1399/1</f>
        <v>0</v>
      </c>
      <c r="J1399" s="64">
        <f t="shared" si="839"/>
        <v>37.793896000000004</v>
      </c>
      <c r="K1399" s="64">
        <f t="shared" si="839"/>
        <v>3.987256028</v>
      </c>
      <c r="L1399" s="64">
        <f>IF(
                        C1399="INSUMO",
                                        IFERROR(
                                            IF(
                                                INDEX(
                                                    Insumos!C:C,
                                                    MATCH(
                                                        A1399&amp;B1399,
                                                        Insumos!I:I,
                                                        0)
                                                )="Mao_obra",
                                                INDEX(
                                                    Insumos!F:F,
                                                    MATCH(
                                                        A1399&amp;B1399,
                                                        Insumos!I:I,
                                                        0)
                                                ),
                                                0
                                            ),
                                            "Não encontrado"),
                                        IFERROR(
                                            INDEX(M:M,
                                                MATCH(
                                                    A1399&amp;B1399,AG:AG,
                                                    0)
                                            ),
                                            "Não encontrado")
                                    )</f>
        <v>32.773896000000001</v>
      </c>
      <c r="M1399" s="64">
        <f>L1399*G1399/1</f>
        <v>3.4576460280000001</v>
      </c>
      <c r="N1399" s="64">
        <f>IF(
                        C1399="INSUMO",
                                        IFERROR(
                                            IF(
                                                INDEX(
                                                    Insumos!C:C,
                                                    MATCH(
                                                        A1399&amp;B1399,
                                                        Insumos!I:I,
                                                        0)
                                                )="Equipamento",
                                                INDEX(
                                                    Insumos!F:F,
                                                    MATCH(
                                                        A1399&amp;B1399,
                                                        Insumos!I:I,
                                                        0)
                                                ),
                                                0
                                            ),
                                            "Não encontrado"),
                                        IFERROR(
                                            INDEX(O:O,
                                                MATCH(
                                                    A1399&amp;B1399,AG:AG,
                                                    0)
                                            ),
                                            "Não encontrado")
                                    )</f>
        <v>0</v>
      </c>
      <c r="O1399" s="64">
        <f>N1399*G1399/1</f>
        <v>0</v>
      </c>
      <c r="P1399" s="64">
        <f>IF(
                        C1399="INSUMO",
                                        IFERROR(
                                            IF(
                                                INDEX(
                                                    Insumos!C:C,
                                                    MATCH(
                                                        A1399&amp;B1399,
                                                        Insumos!I:I,
                                                        0)
                                                )="Transporte",
                                                INDEX(
                                                    Insumos!F:F,
                                                    MATCH(
                                                        A1399&amp;B1399,
                                                        Insumos!I:I,
                                                        0)
                                                ),
                                                0
                                            ),
                                            "Não encontrado"),
                                        IFERROR(
                                            INDEX(Q:Q,
                                                MATCH(
                                                    A1399&amp;B1399,AG:AG,
                                                    0)
                                            ),
                                            "Não encontrado")
                                    )</f>
        <v>0</v>
      </c>
      <c r="Q1399" s="64">
        <f>P1399*G1399/1</f>
        <v>0</v>
      </c>
      <c r="R1399" s="64">
        <f>IF(
                        C1399="INSUMO",
                                        IFERROR(
                                            IF(
                                                INDEX(
                                                    Insumos!C:C,
                                                    MATCH(
                                                        A1399&amp;B1399,
                                                        Insumos!I:I,
                                                        0)
                                                )="Terceirizados",
                                                INDEX(
                                                    Insumos!F:F,
                                                    MATCH(
                                                        A1399&amp;B1399,
                                                        Insumos!I:I,
                                                        0)
                                                ),
                                                0
                                            ),
                                            "Não encontrado"),
                                        IFERROR(
                                            INDEX(S:S,
                                                MATCH(
                                                    A1399&amp;B1399,AG:AG,
                                                    0)
                                            ),
                                            "Não encontrado")
                                    )</f>
        <v>0</v>
      </c>
      <c r="S1399" s="64">
        <f>R1399*G1399/1</f>
        <v>0</v>
      </c>
      <c r="T1399" s="64">
        <f>IF(
                        C1399="INSUMO",
                                        IFERROR(
                                            IF(
                                                INDEX(
                                                    Insumos!C:C,
                                                    MATCH(
                                                        A1399&amp;B1399,
                                                        Insumos!I:I,
                                                        0)
                                                )="Comissionamento",
                                                INDEX(
                                                    Insumos!F:F,
                                                    MATCH(
                                                        A1399&amp;B1399,
                                                        Insumos!I:I,
                                                        0)
                                                ),
                                                0
                                            ),
                                            "Não encontrado"),
                                        IFERROR(
                                            INDEX(U:U,
                                                MATCH(
                                                    A1399&amp;B1399,AG:AG,
                                                    0)
                                            ),
                                            "Não encontrado")
                                    )</f>
        <v>0</v>
      </c>
      <c r="U1399" s="64">
        <f>T1399*G1399/1</f>
        <v>0</v>
      </c>
      <c r="V1399" s="64">
        <f>IF(
                        C1399="INSUMO",
                                        IFERROR(
                                            IF(
                                                INDEX(
                                                    Insumos!C:C,
                                                    MATCH(
                                                        A1399&amp;B1399,
                                                        Insumos!I:I,
                                                        0)
                                                )="Verba",
                                                INDEX(
                                                    Insumos!F:F,
                                                    MATCH(
                                                        A1399&amp;B1399,
                                                        Insumos!I:I,
                                                        0)
                                                ),
                                                0
                                            ),
                                            "Não encontrado"),
                                        IFERROR(
                                            INDEX(W:W,
                                                MATCH(
                                                    A1399&amp;B1399,AG:AG,
                                                    0)
                                            ),
                                            "Não encontrado")
                                    )</f>
        <v>0</v>
      </c>
      <c r="W1399" s="64">
        <f>V1399*G1399/1</f>
        <v>0</v>
      </c>
      <c r="X1399" s="64">
        <f>IF(
                        C1399="INSUMO",
                                        IFERROR(
                                            IF(
                                                INDEX(
                                                    Insumos!C:C,
                                                    MATCH(
                                                        A1399&amp;B1399,
                                                        Insumos!I:I,
                                                        0)
                                                )="Outro",
                                                INDEX(
                                                    Insumos!F:F,
                                                    MATCH(
                                                        A1399&amp;B1399,
                                                        Insumos!I:I,
                                                        0)
                                                ),
                                                0
                                            ),
                                            "Não encontrado"),
                                        IFERROR(
                                            INDEX(Y:Y,
                                                MATCH(
                                                    A1399&amp;B1399,AG:AG,
                                                    0)
                                            ),
                                            "Não encontrado")
                                    )</f>
        <v>5.0199999999999996</v>
      </c>
      <c r="Y1399" s="64">
        <f>X1399*G1399/1</f>
        <v>0.52960999999999991</v>
      </c>
      <c r="Z1399" s="64">
        <f>IF(
                            C1399="INSUMO",
                            IFERROR(
                                INDEX(
                                    Insumos!F:F,
                                    MATCH(
                                        A1399&amp;B1399,
                                        Insumos!I:I,
                                        0)
                                ),
                                "Não encontrado"),
                            IFERROR(
                                INDEX(AA:AA,
                                    MATCH(
                                        A1399&amp;B1399,AG:AG,
                                        0)
                                ),
                                "Não encontrado")
                        )</f>
        <v>37.793895999999997</v>
      </c>
      <c r="AA1399" s="64">
        <f>G1399*Z1399</f>
        <v>3.9872560279999996</v>
      </c>
      <c r="AB1399" s="65"/>
      <c r="AC1399" s="65"/>
      <c r="AD1399" s="62" t="s">
        <v>39</v>
      </c>
      <c r="AE1399" s="66"/>
      <c r="AF1399" s="66"/>
    </row>
    <row r="1400" spans="1:33" x14ac:dyDescent="0.25">
      <c r="A1400" s="137" t="s">
        <v>288</v>
      </c>
      <c r="B1400" s="68" t="s">
        <v>38</v>
      </c>
      <c r="C1400" s="69" t="s">
        <v>86</v>
      </c>
      <c r="D1400" s="70" t="s">
        <v>40</v>
      </c>
      <c r="E1400" s="70" t="s">
        <v>289</v>
      </c>
      <c r="F1400" s="71" t="s">
        <v>90</v>
      </c>
      <c r="G1400" s="71">
        <v>1.72E-2</v>
      </c>
      <c r="H1400" s="72">
        <f>IF(
                        C1400="INSUMO",
                                        IFERROR(
                                            IF(
                                                INDEX(
                                                    Insumos!C:C,
                                                    MATCH(
                                                        A1400&amp;B1400,
                                                        Insumos!I:I,
                                                        0)
                                                )="Material",
                                                INDEX(
                                                    Insumos!F:F,
                                                    MATCH(
                                                        A1400&amp;B1400,
                                                        Insumos!I:I,
                                                        0)
                                                ),
                                                0
                                            ),
                                            "Não encontrado"),
                                        IFERROR(
                                            INDEX(I:I,
                                                MATCH(
                                                    A1400&amp;B1400,AG:AG,
                                                    0)
                                            ),
                                            "Não encontrado")
                                    )</f>
        <v>0</v>
      </c>
      <c r="I1400" s="72">
        <f>H1400*G1400/1</f>
        <v>0</v>
      </c>
      <c r="J1400" s="72">
        <f t="shared" si="839"/>
        <v>30.0758458</v>
      </c>
      <c r="K1400" s="72">
        <f t="shared" si="839"/>
        <v>0.51730454776000001</v>
      </c>
      <c r="L1400" s="72">
        <f>IF(
                        C1400="INSUMO",
                                        IFERROR(
                                            IF(
                                                INDEX(
                                                    Insumos!C:C,
                                                    MATCH(
                                                        A1400&amp;B1400,
                                                        Insumos!I:I,
                                                        0)
                                                )="Mao_obra",
                                                INDEX(
                                                    Insumos!F:F,
                                                    MATCH(
                                                        A1400&amp;B1400,
                                                        Insumos!I:I,
                                                        0)
                                                ),
                                                0
                                            ),
                                            "Não encontrado"),
                                        IFERROR(
                                            INDEX(M:M,
                                                MATCH(
                                                    A1400&amp;B1400,AG:AG,
                                                    0)
                                            ),
                                            "Não encontrado")
                                    )</f>
        <v>25.0558458</v>
      </c>
      <c r="M1400" s="72">
        <f>L1400*G1400/1</f>
        <v>0.43096054775999998</v>
      </c>
      <c r="N1400" s="72">
        <f>IF(
                        C1400="INSUMO",
                                        IFERROR(
                                            IF(
                                                INDEX(
                                                    Insumos!C:C,
                                                    MATCH(
                                                        A1400&amp;B1400,
                                                        Insumos!I:I,
                                                        0)
                                                )="Equipamento",
                                                INDEX(
                                                    Insumos!F:F,
                                                    MATCH(
                                                        A1400&amp;B1400,
                                                        Insumos!I:I,
                                                        0)
                                                ),
                                                0
                                            ),
                                            "Não encontrado"),
                                        IFERROR(
                                            INDEX(O:O,
                                                MATCH(
                                                    A1400&amp;B1400,AG:AG,
                                                    0)
                                            ),
                                            "Não encontrado")
                                    )</f>
        <v>0</v>
      </c>
      <c r="O1400" s="72">
        <f>N1400*G1400/1</f>
        <v>0</v>
      </c>
      <c r="P1400" s="72">
        <f>IF(
                        C1400="INSUMO",
                                        IFERROR(
                                            IF(
                                                INDEX(
                                                    Insumos!C:C,
                                                    MATCH(
                                                        A1400&amp;B1400,
                                                        Insumos!I:I,
                                                        0)
                                                )="Transporte",
                                                INDEX(
                                                    Insumos!F:F,
                                                    MATCH(
                                                        A1400&amp;B1400,
                                                        Insumos!I:I,
                                                        0)
                                                ),
                                                0
                                            ),
                                            "Não encontrado"),
                                        IFERROR(
                                            INDEX(Q:Q,
                                                MATCH(
                                                    A1400&amp;B1400,AG:AG,
                                                    0)
                                            ),
                                            "Não encontrado")
                                    )</f>
        <v>0</v>
      </c>
      <c r="Q1400" s="72">
        <f>P1400*G1400/1</f>
        <v>0</v>
      </c>
      <c r="R1400" s="72">
        <f>IF(
                        C1400="INSUMO",
                                        IFERROR(
                                            IF(
                                                INDEX(
                                                    Insumos!C:C,
                                                    MATCH(
                                                        A1400&amp;B1400,
                                                        Insumos!I:I,
                                                        0)
                                                )="Terceirizados",
                                                INDEX(
                                                    Insumos!F:F,
                                                    MATCH(
                                                        A1400&amp;B1400,
                                                        Insumos!I:I,
                                                        0)
                                                ),
                                                0
                                            ),
                                            "Não encontrado"),
                                        IFERROR(
                                            INDEX(S:S,
                                                MATCH(
                                                    A1400&amp;B1400,AG:AG,
                                                    0)
                                            ),
                                            "Não encontrado")
                                    )</f>
        <v>0</v>
      </c>
      <c r="S1400" s="72">
        <f>R1400*G1400/1</f>
        <v>0</v>
      </c>
      <c r="T1400" s="72">
        <f>IF(
                        C1400="INSUMO",
                                        IFERROR(
                                            IF(
                                                INDEX(
                                                    Insumos!C:C,
                                                    MATCH(
                                                        A1400&amp;B1400,
                                                        Insumos!I:I,
                                                        0)
                                                )="Comissionamento",
                                                INDEX(
                                                    Insumos!F:F,
                                                    MATCH(
                                                        A1400&amp;B1400,
                                                        Insumos!I:I,
                                                        0)
                                                ),
                                                0
                                            ),
                                            "Não encontrado"),
                                        IFERROR(
                                            INDEX(U:U,
                                                MATCH(
                                                    A1400&amp;B1400,AG:AG,
                                                    0)
                                            ),
                                            "Não encontrado")
                                    )</f>
        <v>0</v>
      </c>
      <c r="U1400" s="72">
        <f>T1400*G1400/1</f>
        <v>0</v>
      </c>
      <c r="V1400" s="72">
        <f>IF(
                        C1400="INSUMO",
                                        IFERROR(
                                            IF(
                                                INDEX(
                                                    Insumos!C:C,
                                                    MATCH(
                                                        A1400&amp;B1400,
                                                        Insumos!I:I,
                                                        0)
                                                )="Verba",
                                                INDEX(
                                                    Insumos!F:F,
                                                    MATCH(
                                                        A1400&amp;B1400,
                                                        Insumos!I:I,
                                                        0)
                                                ),
                                                0
                                            ),
                                            "Não encontrado"),
                                        IFERROR(
                                            INDEX(W:W,
                                                MATCH(
                                                    A1400&amp;B1400,AG:AG,
                                                    0)
                                            ),
                                            "Não encontrado")
                                    )</f>
        <v>0</v>
      </c>
      <c r="W1400" s="72">
        <f>V1400*G1400/1</f>
        <v>0</v>
      </c>
      <c r="X1400" s="72">
        <f>IF(
                        C1400="INSUMO",
                                        IFERROR(
                                            IF(
                                                INDEX(
                                                    Insumos!C:C,
                                                    MATCH(
                                                        A1400&amp;B1400,
                                                        Insumos!I:I,
                                                        0)
                                                )="Outro",
                                                INDEX(
                                                    Insumos!F:F,
                                                    MATCH(
                                                        A1400&amp;B1400,
                                                        Insumos!I:I,
                                                        0)
                                                ),
                                                0
                                            ),
                                            "Não encontrado"),
                                        IFERROR(
                                            INDEX(Y:Y,
                                                MATCH(
                                                    A1400&amp;B1400,AG:AG,
                                                    0)
                                            ),
                                            "Não encontrado")
                                    )</f>
        <v>5.0199999999999996</v>
      </c>
      <c r="Y1400" s="72">
        <f>X1400*G1400/1</f>
        <v>8.634399999999999E-2</v>
      </c>
      <c r="Z1400" s="72">
        <f>IF(
                            C1400="INSUMO",
                            IFERROR(
                                INDEX(
                                    Insumos!F:F,
                                    MATCH(
                                        A1400&amp;B1400,
                                        Insumos!I:I,
                                        0)
                                ),
                                "Não encontrado"),
                            IFERROR(
                                INDEX(AA:AA,
                                    MATCH(
                                        A1400&amp;B1400,AG:AG,
                                        0)
                                ),
                                "Não encontrado")
                        )</f>
        <v>30.0758458</v>
      </c>
      <c r="AA1400" s="72">
        <f>G1400*Z1400</f>
        <v>0.51730454776000001</v>
      </c>
      <c r="AB1400" s="73"/>
      <c r="AC1400" s="73"/>
      <c r="AD1400" s="70" t="s">
        <v>39</v>
      </c>
      <c r="AE1400" s="74"/>
      <c r="AF1400" s="74"/>
    </row>
    <row r="1401" spans="1:33" x14ac:dyDescent="0.25">
      <c r="A1401" s="138" t="s">
        <v>290</v>
      </c>
      <c r="B1401" s="60" t="s">
        <v>38</v>
      </c>
      <c r="C1401" s="61" t="s">
        <v>45</v>
      </c>
      <c r="D1401" s="62" t="s">
        <v>40</v>
      </c>
      <c r="E1401" s="62" t="s">
        <v>291</v>
      </c>
      <c r="F1401" s="63" t="s">
        <v>95</v>
      </c>
      <c r="G1401" s="63">
        <v>2.5000000000000001E-2</v>
      </c>
      <c r="H1401" s="64">
        <f>IF(
                        C1401="INSUMO",
                                        IFERROR(
                                            IF(
                                                INDEX(
                                                    Insumos!C:C,
                                                    MATCH(
                                                        A1401&amp;B1401,
                                                        Insumos!I:I,
                                                        0)
                                                )="Material",
                                                INDEX(
                                                    Insumos!F:F,
                                                    MATCH(
                                                        A1401&amp;B1401,
                                                        Insumos!I:I,
                                                        0)
                                                ),
                                                0
                                            ),
                                            "Não encontrado"),
                                        IFERROR(
                                            INDEX(I:I,
                                                MATCH(
                                                    A1401&amp;B1401,AG:AG,
                                                    0)
                                            ),
                                            "Não encontrado")
                                    )</f>
        <v>25.45</v>
      </c>
      <c r="I1401" s="64">
        <f>H1401*G1401/1</f>
        <v>0.63624999999999998</v>
      </c>
      <c r="J1401" s="64">
        <f t="shared" si="839"/>
        <v>0</v>
      </c>
      <c r="K1401" s="64">
        <f t="shared" si="839"/>
        <v>0</v>
      </c>
      <c r="L1401" s="64">
        <f>IF(
                        C1401="INSUMO",
                                        IFERROR(
                                            IF(
                                                INDEX(
                                                    Insumos!C:C,
                                                    MATCH(
                                                        A1401&amp;B1401,
                                                        Insumos!I:I,
                                                        0)
                                                )="Mao_obra",
                                                INDEX(
                                                    Insumos!F:F,
                                                    MATCH(
                                                        A1401&amp;B1401,
                                                        Insumos!I:I,
                                                        0)
                                                ),
                                                0
                                            ),
                                            "Não encontrado"),
                                        IFERROR(
                                            INDEX(M:M,
                                                MATCH(
                                                    A1401&amp;B1401,AG:AG,
                                                    0)
                                            ),
                                            "Não encontrado")
                                    )</f>
        <v>0</v>
      </c>
      <c r="M1401" s="64">
        <f>L1401*G1401/1</f>
        <v>0</v>
      </c>
      <c r="N1401" s="64">
        <f>IF(
                        C1401="INSUMO",
                                        IFERROR(
                                            IF(
                                                INDEX(
                                                    Insumos!C:C,
                                                    MATCH(
                                                        A1401&amp;B1401,
                                                        Insumos!I:I,
                                                        0)
                                                )="Equipamento",
                                                INDEX(
                                                    Insumos!F:F,
                                                    MATCH(
                                                        A1401&amp;B1401,
                                                        Insumos!I:I,
                                                        0)
                                                ),
                                                0
                                            ),
                                            "Não encontrado"),
                                        IFERROR(
                                            INDEX(O:O,
                                                MATCH(
                                                    A1401&amp;B1401,AG:AG,
                                                    0)
                                            ),
                                            "Não encontrado")
                                    )</f>
        <v>0</v>
      </c>
      <c r="O1401" s="64">
        <f>N1401*G1401/1</f>
        <v>0</v>
      </c>
      <c r="P1401" s="64">
        <f>IF(
                        C1401="INSUMO",
                                        IFERROR(
                                            IF(
                                                INDEX(
                                                    Insumos!C:C,
                                                    MATCH(
                                                        A1401&amp;B1401,
                                                        Insumos!I:I,
                                                        0)
                                                )="Transporte",
                                                INDEX(
                                                    Insumos!F:F,
                                                    MATCH(
                                                        A1401&amp;B1401,
                                                        Insumos!I:I,
                                                        0)
                                                ),
                                                0
                                            ),
                                            "Não encontrado"),
                                        IFERROR(
                                            INDEX(Q:Q,
                                                MATCH(
                                                    A1401&amp;B1401,AG:AG,
                                                    0)
                                            ),
                                            "Não encontrado")
                                    )</f>
        <v>0</v>
      </c>
      <c r="Q1401" s="64">
        <f>P1401*G1401/1</f>
        <v>0</v>
      </c>
      <c r="R1401" s="64">
        <f>IF(
                        C1401="INSUMO",
                                        IFERROR(
                                            IF(
                                                INDEX(
                                                    Insumos!C:C,
                                                    MATCH(
                                                        A1401&amp;B1401,
                                                        Insumos!I:I,
                                                        0)
                                                )="Terceirizados",
                                                INDEX(
                                                    Insumos!F:F,
                                                    MATCH(
                                                        A1401&amp;B1401,
                                                        Insumos!I:I,
                                                        0)
                                                ),
                                                0
                                            ),
                                            "Não encontrado"),
                                        IFERROR(
                                            INDEX(S:S,
                                                MATCH(
                                                    A1401&amp;B1401,AG:AG,
                                                    0)
                                            ),
                                            "Não encontrado")
                                    )</f>
        <v>0</v>
      </c>
      <c r="S1401" s="64">
        <f>R1401*G1401/1</f>
        <v>0</v>
      </c>
      <c r="T1401" s="64">
        <f>IF(
                        C1401="INSUMO",
                                        IFERROR(
                                            IF(
                                                INDEX(
                                                    Insumos!C:C,
                                                    MATCH(
                                                        A1401&amp;B1401,
                                                        Insumos!I:I,
                                                        0)
                                                )="Comissionamento",
                                                INDEX(
                                                    Insumos!F:F,
                                                    MATCH(
                                                        A1401&amp;B1401,
                                                        Insumos!I:I,
                                                        0)
                                                ),
                                                0
                                            ),
                                            "Não encontrado"),
                                        IFERROR(
                                            INDEX(U:U,
                                                MATCH(
                                                    A1401&amp;B1401,AG:AG,
                                                    0)
                                            ),
                                            "Não encontrado")
                                    )</f>
        <v>0</v>
      </c>
      <c r="U1401" s="64">
        <f>T1401*G1401/1</f>
        <v>0</v>
      </c>
      <c r="V1401" s="64">
        <f>IF(
                        C1401="INSUMO",
                                        IFERROR(
                                            IF(
                                                INDEX(
                                                    Insumos!C:C,
                                                    MATCH(
                                                        A1401&amp;B1401,
                                                        Insumos!I:I,
                                                        0)
                                                )="Verba",
                                                INDEX(
                                                    Insumos!F:F,
                                                    MATCH(
                                                        A1401&amp;B1401,
                                                        Insumos!I:I,
                                                        0)
                                                ),
                                                0
                                            ),
                                            "Não encontrado"),
                                        IFERROR(
                                            INDEX(W:W,
                                                MATCH(
                                                    A1401&amp;B1401,AG:AG,
                                                    0)
                                            ),
                                            "Não encontrado")
                                    )</f>
        <v>0</v>
      </c>
      <c r="W1401" s="64">
        <f>V1401*G1401/1</f>
        <v>0</v>
      </c>
      <c r="X1401" s="64">
        <f>IF(
                        C1401="INSUMO",
                                        IFERROR(
                                            IF(
                                                INDEX(
                                                    Insumos!C:C,
                                                    MATCH(
                                                        A1401&amp;B1401,
                                                        Insumos!I:I,
                                                        0)
                                                )="Outro",
                                                INDEX(
                                                    Insumos!F:F,
                                                    MATCH(
                                                        A1401&amp;B1401,
                                                        Insumos!I:I,
                                                        0)
                                                ),
                                                0
                                            ),
                                            "Não encontrado"),
                                        IFERROR(
                                            INDEX(Y:Y,
                                                MATCH(
                                                    A1401&amp;B1401,AG:AG,
                                                    0)
                                            ),
                                            "Não encontrado")
                                    )</f>
        <v>0</v>
      </c>
      <c r="Y1401" s="64">
        <f>X1401*G1401/1</f>
        <v>0</v>
      </c>
      <c r="Z1401" s="64">
        <f>IF(
                            C1401="INSUMO",
                            IFERROR(
                                INDEX(
                                    Insumos!F:F,
                                    MATCH(
                                        A1401&amp;B1401,
                                        Insumos!I:I,
                                        0)
                                ),
                                "Não encontrado"),
                            IFERROR(
                                INDEX(AA:AA,
                                    MATCH(
                                        A1401&amp;B1401,AG:AG,
                                        0)
                                ),
                                "Não encontrado")
                        )</f>
        <v>25.45</v>
      </c>
      <c r="AA1401" s="64">
        <f>G1401*Z1401</f>
        <v>0.63624999999999998</v>
      </c>
      <c r="AB1401" s="65"/>
      <c r="AC1401" s="65"/>
      <c r="AD1401" s="62" t="s">
        <v>39</v>
      </c>
      <c r="AE1401" s="66"/>
      <c r="AF1401" s="66"/>
    </row>
    <row r="1402" spans="1:33" x14ac:dyDescent="0.25">
      <c r="A1402" s="137" t="s">
        <v>292</v>
      </c>
      <c r="B1402" s="68" t="s">
        <v>38</v>
      </c>
      <c r="C1402" s="69" t="s">
        <v>45</v>
      </c>
      <c r="D1402" s="70" t="s">
        <v>40</v>
      </c>
      <c r="E1402" s="70" t="s">
        <v>293</v>
      </c>
      <c r="F1402" s="71" t="s">
        <v>78</v>
      </c>
      <c r="G1402" s="71">
        <v>2.8159999999999998</v>
      </c>
      <c r="H1402" s="72">
        <f>IF(
                        C1402="INSUMO",
                                        IFERROR(
                                            IF(
                                                INDEX(
                                                    Insumos!C:C,
                                                    MATCH(
                                                        A1402&amp;B1402,
                                                        Insumos!I:I,
                                                        0)
                                                )="Material",
                                                INDEX(
                                                    Insumos!F:F,
                                                    MATCH(
                                                        A1402&amp;B1402,
                                                        Insumos!I:I,
                                                        0)
                                                ),
                                                0
                                            ),
                                            "Não encontrado"),
                                        IFERROR(
                                            INDEX(I:I,
                                                MATCH(
                                                    A1402&amp;B1402,AG:AG,
                                                    0)
                                            ),
                                            "Não encontrado")
                                    )</f>
        <v>0.24</v>
      </c>
      <c r="I1402" s="72">
        <f>H1402*G1402/1</f>
        <v>0.67583999999999989</v>
      </c>
      <c r="J1402" s="72">
        <f t="shared" si="839"/>
        <v>0</v>
      </c>
      <c r="K1402" s="72">
        <f t="shared" si="839"/>
        <v>0</v>
      </c>
      <c r="L1402" s="72">
        <f>IF(
                        C1402="INSUMO",
                                        IFERROR(
                                            IF(
                                                INDEX(
                                                    Insumos!C:C,
                                                    MATCH(
                                                        A1402&amp;B1402,
                                                        Insumos!I:I,
                                                        0)
                                                )="Mao_obra",
                                                INDEX(
                                                    Insumos!F:F,
                                                    MATCH(
                                                        A1402&amp;B1402,
                                                        Insumos!I:I,
                                                        0)
                                                ),
                                                0
                                            ),
                                            "Não encontrado"),
                                        IFERROR(
                                            INDEX(M:M,
                                                MATCH(
                                                    A1402&amp;B1402,AG:AG,
                                                    0)
                                            ),
                                            "Não encontrado")
                                    )</f>
        <v>0</v>
      </c>
      <c r="M1402" s="72">
        <f>L1402*G1402/1</f>
        <v>0</v>
      </c>
      <c r="N1402" s="72">
        <f>IF(
                        C1402="INSUMO",
                                        IFERROR(
                                            IF(
                                                INDEX(
                                                    Insumos!C:C,
                                                    MATCH(
                                                        A1402&amp;B1402,
                                                        Insumos!I:I,
                                                        0)
                                                )="Equipamento",
                                                INDEX(
                                                    Insumos!F:F,
                                                    MATCH(
                                                        A1402&amp;B1402,
                                                        Insumos!I:I,
                                                        0)
                                                ),
                                                0
                                            ),
                                            "Não encontrado"),
                                        IFERROR(
                                            INDEX(O:O,
                                                MATCH(
                                                    A1402&amp;B1402,AG:AG,
                                                    0)
                                            ),
                                            "Não encontrado")
                                    )</f>
        <v>0</v>
      </c>
      <c r="O1402" s="72">
        <f>N1402*G1402/1</f>
        <v>0</v>
      </c>
      <c r="P1402" s="72">
        <f>IF(
                        C1402="INSUMO",
                                        IFERROR(
                                            IF(
                                                INDEX(
                                                    Insumos!C:C,
                                                    MATCH(
                                                        A1402&amp;B1402,
                                                        Insumos!I:I,
                                                        0)
                                                )="Transporte",
                                                INDEX(
                                                    Insumos!F:F,
                                                    MATCH(
                                                        A1402&amp;B1402,
                                                        Insumos!I:I,
                                                        0)
                                                ),
                                                0
                                            ),
                                            "Não encontrado"),
                                        IFERROR(
                                            INDEX(Q:Q,
                                                MATCH(
                                                    A1402&amp;B1402,AG:AG,
                                                    0)
                                            ),
                                            "Não encontrado")
                                    )</f>
        <v>0</v>
      </c>
      <c r="Q1402" s="72">
        <f>P1402*G1402/1</f>
        <v>0</v>
      </c>
      <c r="R1402" s="72">
        <f>IF(
                        C1402="INSUMO",
                                        IFERROR(
                                            IF(
                                                INDEX(
                                                    Insumos!C:C,
                                                    MATCH(
                                                        A1402&amp;B1402,
                                                        Insumos!I:I,
                                                        0)
                                                )="Terceirizados",
                                                INDEX(
                                                    Insumos!F:F,
                                                    MATCH(
                                                        A1402&amp;B1402,
                                                        Insumos!I:I,
                                                        0)
                                                ),
                                                0
                                            ),
                                            "Não encontrado"),
                                        IFERROR(
                                            INDEX(S:S,
                                                MATCH(
                                                    A1402&amp;B1402,AG:AG,
                                                    0)
                                            ),
                                            "Não encontrado")
                                    )</f>
        <v>0</v>
      </c>
      <c r="S1402" s="72">
        <f>R1402*G1402/1</f>
        <v>0</v>
      </c>
      <c r="T1402" s="72">
        <f>IF(
                        C1402="INSUMO",
                                        IFERROR(
                                            IF(
                                                INDEX(
                                                    Insumos!C:C,
                                                    MATCH(
                                                        A1402&amp;B1402,
                                                        Insumos!I:I,
                                                        0)
                                                )="Comissionamento",
                                                INDEX(
                                                    Insumos!F:F,
                                                    MATCH(
                                                        A1402&amp;B1402,
                                                        Insumos!I:I,
                                                        0)
                                                ),
                                                0
                                            ),
                                            "Não encontrado"),
                                        IFERROR(
                                            INDEX(U:U,
                                                MATCH(
                                                    A1402&amp;B1402,AG:AG,
                                                    0)
                                            ),
                                            "Não encontrado")
                                    )</f>
        <v>0</v>
      </c>
      <c r="U1402" s="72">
        <f>T1402*G1402/1</f>
        <v>0</v>
      </c>
      <c r="V1402" s="72">
        <f>IF(
                        C1402="INSUMO",
                                        IFERROR(
                                            IF(
                                                INDEX(
                                                    Insumos!C:C,
                                                    MATCH(
                                                        A1402&amp;B1402,
                                                        Insumos!I:I,
                                                        0)
                                                )="Verba",
                                                INDEX(
                                                    Insumos!F:F,
                                                    MATCH(
                                                        A1402&amp;B1402,
                                                        Insumos!I:I,
                                                        0)
                                                ),
                                                0
                                            ),
                                            "Não encontrado"),
                                        IFERROR(
                                            INDEX(W:W,
                                                MATCH(
                                                    A1402&amp;B1402,AG:AG,
                                                    0)
                                            ),
                                            "Não encontrado")
                                    )</f>
        <v>0</v>
      </c>
      <c r="W1402" s="72">
        <f>V1402*G1402/1</f>
        <v>0</v>
      </c>
      <c r="X1402" s="72">
        <f>IF(
                        C1402="INSUMO",
                                        IFERROR(
                                            IF(
                                                INDEX(
                                                    Insumos!C:C,
                                                    MATCH(
                                                        A1402&amp;B1402,
                                                        Insumos!I:I,
                                                        0)
                                                )="Outro",
                                                INDEX(
                                                    Insumos!F:F,
                                                    MATCH(
                                                        A1402&amp;B1402,
                                                        Insumos!I:I,
                                                        0)
                                                ),
                                                0
                                            ),
                                            "Não encontrado"),
                                        IFERROR(
                                            INDEX(Y:Y,
                                                MATCH(
                                                    A1402&amp;B1402,AG:AG,
                                                    0)
                                            ),
                                            "Não encontrado")
                                    )</f>
        <v>0</v>
      </c>
      <c r="Y1402" s="72">
        <f>X1402*G1402/1</f>
        <v>0</v>
      </c>
      <c r="Z1402" s="72">
        <f>IF(
                            C1402="INSUMO",
                            IFERROR(
                                INDEX(
                                    Insumos!F:F,
                                    MATCH(
                                        A1402&amp;B1402,
                                        Insumos!I:I,
                                        0)
                                ),
                                "Não encontrado"),
                            IFERROR(
                                INDEX(AA:AA,
                                    MATCH(
                                        A1402&amp;B1402,AG:AG,
                                        0)
                                ),
                                "Não encontrado")
                        )</f>
        <v>0.24</v>
      </c>
      <c r="AA1402" s="72">
        <f>G1402*Z1402</f>
        <v>0.67583999999999989</v>
      </c>
      <c r="AB1402" s="73"/>
      <c r="AC1402" s="73"/>
      <c r="AD1402" s="70" t="s">
        <v>39</v>
      </c>
      <c r="AE1402" s="74"/>
      <c r="AF1402" s="74"/>
    </row>
    <row r="1403" spans="1:33" x14ac:dyDescent="0.25">
      <c r="A1403" s="136" t="s">
        <v>1124</v>
      </c>
      <c r="B1403" s="51" t="s">
        <v>38</v>
      </c>
      <c r="C1403" s="52" t="s">
        <v>39</v>
      </c>
      <c r="D1403" s="53" t="s">
        <v>40</v>
      </c>
      <c r="E1403" s="53" t="s">
        <v>1125</v>
      </c>
      <c r="F1403" s="54" t="s">
        <v>95</v>
      </c>
      <c r="G1403" s="55"/>
      <c r="H1403" s="56"/>
      <c r="I1403" s="56">
        <f>SUM(I1404:I1406)</f>
        <v>7.5114000000000001</v>
      </c>
      <c r="J1403" s="56"/>
      <c r="K1403" s="56">
        <f>SUM(K1404:K1406)</f>
        <v>3.9833233529599998</v>
      </c>
      <c r="L1403" s="56"/>
      <c r="M1403" s="56">
        <f>SUM(M1404:M1406)</f>
        <v>3.4386533529599999</v>
      </c>
      <c r="N1403" s="56"/>
      <c r="O1403" s="56">
        <f>SUM(O1404:O1406)</f>
        <v>0</v>
      </c>
      <c r="P1403" s="56"/>
      <c r="Q1403" s="56">
        <f>SUM(Q1404:Q1406)</f>
        <v>0</v>
      </c>
      <c r="R1403" s="56"/>
      <c r="S1403" s="56">
        <f>SUM(S1404:S1406)</f>
        <v>0</v>
      </c>
      <c r="T1403" s="56"/>
      <c r="U1403" s="56">
        <f>SUM(U1404:U1406)</f>
        <v>0</v>
      </c>
      <c r="V1403" s="56"/>
      <c r="W1403" s="56">
        <f>SUM(W1404:W1406)</f>
        <v>0</v>
      </c>
      <c r="X1403" s="56"/>
      <c r="Y1403" s="56">
        <f>SUM(Y1404:Y1406)</f>
        <v>0.54466999999999999</v>
      </c>
      <c r="Z1403" s="56"/>
      <c r="AA1403" s="56">
        <f>SUM(AA1404:AA1406)</f>
        <v>11.494723352959999</v>
      </c>
      <c r="AB1403" s="57" t="s">
        <v>39</v>
      </c>
      <c r="AC1403" s="57"/>
      <c r="AD1403" s="53" t="s">
        <v>39</v>
      </c>
      <c r="AE1403" s="58" t="s">
        <v>39</v>
      </c>
      <c r="AF1403" s="58" t="s">
        <v>348</v>
      </c>
      <c r="AG1403" t="str">
        <f>A1403&amp;B1403&amp;C1403</f>
        <v>92799SINAPI</v>
      </c>
    </row>
    <row r="1404" spans="1:33" x14ac:dyDescent="0.25">
      <c r="A1404" s="137" t="s">
        <v>286</v>
      </c>
      <c r="B1404" s="68" t="s">
        <v>38</v>
      </c>
      <c r="C1404" s="69" t="s">
        <v>86</v>
      </c>
      <c r="D1404" s="70" t="s">
        <v>40</v>
      </c>
      <c r="E1404" s="70" t="s">
        <v>287</v>
      </c>
      <c r="F1404" s="71" t="s">
        <v>90</v>
      </c>
      <c r="G1404" s="71">
        <v>9.3299999999999994E-2</v>
      </c>
      <c r="H1404" s="72">
        <f>IF(
                        C1404="INSUMO",
                                        IFERROR(
                                            IF(
                                                INDEX(
                                                    Insumos!C:C,
                                                    MATCH(
                                                        A1404&amp;B1404,
                                                        Insumos!I:I,
                                                        0)
                                                )="Material",
                                                INDEX(
                                                    Insumos!F:F,
                                                    MATCH(
                                                        A1404&amp;B1404,
                                                        Insumos!I:I,
                                                        0)
                                                ),
                                                0
                                            ),
                                            "Não encontrado"),
                                        IFERROR(
                                            INDEX(I:I,
                                                MATCH(
                                                    A1404&amp;B1404,AG:AG,
                                                    0)
                                            ),
                                            "Não encontrado")
                                    )</f>
        <v>0</v>
      </c>
      <c r="I1404" s="72">
        <f>H1404*G1404/1</f>
        <v>0</v>
      </c>
      <c r="J1404" s="72">
        <f t="shared" ref="J1404:K1406" si="840">T1404 + N1404 + L1404 + X1404 + R1404 + P1404 + V1404</f>
        <v>37.793896000000004</v>
      </c>
      <c r="K1404" s="72">
        <f t="shared" si="840"/>
        <v>3.5261704967999998</v>
      </c>
      <c r="L1404" s="72">
        <f>IF(
                        C1404="INSUMO",
                                        IFERROR(
                                            IF(
                                                INDEX(
                                                    Insumos!C:C,
                                                    MATCH(
                                                        A1404&amp;B1404,
                                                        Insumos!I:I,
                                                        0)
                                                )="Mao_obra",
                                                INDEX(
                                                    Insumos!F:F,
                                                    MATCH(
                                                        A1404&amp;B1404,
                                                        Insumos!I:I,
                                                        0)
                                                ),
                                                0
                                            ),
                                            "Não encontrado"),
                                        IFERROR(
                                            INDEX(M:M,
                                                MATCH(
                                                    A1404&amp;B1404,AG:AG,
                                                    0)
                                            ),
                                            "Não encontrado")
                                    )</f>
        <v>32.773896000000001</v>
      </c>
      <c r="M1404" s="72">
        <f>L1404*G1404/1</f>
        <v>3.0578044967999998</v>
      </c>
      <c r="N1404" s="72">
        <f>IF(
                        C1404="INSUMO",
                                        IFERROR(
                                            IF(
                                                INDEX(
                                                    Insumos!C:C,
                                                    MATCH(
                                                        A1404&amp;B1404,
                                                        Insumos!I:I,
                                                        0)
                                                )="Equipamento",
                                                INDEX(
                                                    Insumos!F:F,
                                                    MATCH(
                                                        A1404&amp;B1404,
                                                        Insumos!I:I,
                                                        0)
                                                ),
                                                0
                                            ),
                                            "Não encontrado"),
                                        IFERROR(
                                            INDEX(O:O,
                                                MATCH(
                                                    A1404&amp;B1404,AG:AG,
                                                    0)
                                            ),
                                            "Não encontrado")
                                    )</f>
        <v>0</v>
      </c>
      <c r="O1404" s="72">
        <f>N1404*G1404/1</f>
        <v>0</v>
      </c>
      <c r="P1404" s="72">
        <f>IF(
                        C1404="INSUMO",
                                        IFERROR(
                                            IF(
                                                INDEX(
                                                    Insumos!C:C,
                                                    MATCH(
                                                        A1404&amp;B1404,
                                                        Insumos!I:I,
                                                        0)
                                                )="Transporte",
                                                INDEX(
                                                    Insumos!F:F,
                                                    MATCH(
                                                        A1404&amp;B1404,
                                                        Insumos!I:I,
                                                        0)
                                                ),
                                                0
                                            ),
                                            "Não encontrado"),
                                        IFERROR(
                                            INDEX(Q:Q,
                                                MATCH(
                                                    A1404&amp;B1404,AG:AG,
                                                    0)
                                            ),
                                            "Não encontrado")
                                    )</f>
        <v>0</v>
      </c>
      <c r="Q1404" s="72">
        <f>P1404*G1404/1</f>
        <v>0</v>
      </c>
      <c r="R1404" s="72">
        <f>IF(
                        C1404="INSUMO",
                                        IFERROR(
                                            IF(
                                                INDEX(
                                                    Insumos!C:C,
                                                    MATCH(
                                                        A1404&amp;B1404,
                                                        Insumos!I:I,
                                                        0)
                                                )="Terceirizados",
                                                INDEX(
                                                    Insumos!F:F,
                                                    MATCH(
                                                        A1404&amp;B1404,
                                                        Insumos!I:I,
                                                        0)
                                                ),
                                                0
                                            ),
                                            "Não encontrado"),
                                        IFERROR(
                                            INDEX(S:S,
                                                MATCH(
                                                    A1404&amp;B1404,AG:AG,
                                                    0)
                                            ),
                                            "Não encontrado")
                                    )</f>
        <v>0</v>
      </c>
      <c r="S1404" s="72">
        <f>R1404*G1404/1</f>
        <v>0</v>
      </c>
      <c r="T1404" s="72">
        <f>IF(
                        C1404="INSUMO",
                                        IFERROR(
                                            IF(
                                                INDEX(
                                                    Insumos!C:C,
                                                    MATCH(
                                                        A1404&amp;B1404,
                                                        Insumos!I:I,
                                                        0)
                                                )="Comissionamento",
                                                INDEX(
                                                    Insumos!F:F,
                                                    MATCH(
                                                        A1404&amp;B1404,
                                                        Insumos!I:I,
                                                        0)
                                                ),
                                                0
                                            ),
                                            "Não encontrado"),
                                        IFERROR(
                                            INDEX(U:U,
                                                MATCH(
                                                    A1404&amp;B1404,AG:AG,
                                                    0)
                                            ),
                                            "Não encontrado")
                                    )</f>
        <v>0</v>
      </c>
      <c r="U1404" s="72">
        <f>T1404*G1404/1</f>
        <v>0</v>
      </c>
      <c r="V1404" s="72">
        <f>IF(
                        C1404="INSUMO",
                                        IFERROR(
                                            IF(
                                                INDEX(
                                                    Insumos!C:C,
                                                    MATCH(
                                                        A1404&amp;B1404,
                                                        Insumos!I:I,
                                                        0)
                                                )="Verba",
                                                INDEX(
                                                    Insumos!F:F,
                                                    MATCH(
                                                        A1404&amp;B1404,
                                                        Insumos!I:I,
                                                        0)
                                                ),
                                                0
                                            ),
                                            "Não encontrado"),
                                        IFERROR(
                                            INDEX(W:W,
                                                MATCH(
                                                    A1404&amp;B1404,AG:AG,
                                                    0)
                                            ),
                                            "Não encontrado")
                                    )</f>
        <v>0</v>
      </c>
      <c r="W1404" s="72">
        <f>V1404*G1404/1</f>
        <v>0</v>
      </c>
      <c r="X1404" s="72">
        <f>IF(
                        C1404="INSUMO",
                                        IFERROR(
                                            IF(
                                                INDEX(
                                                    Insumos!C:C,
                                                    MATCH(
                                                        A1404&amp;B1404,
                                                        Insumos!I:I,
                                                        0)
                                                )="Outro",
                                                INDEX(
                                                    Insumos!F:F,
                                                    MATCH(
                                                        A1404&amp;B1404,
                                                        Insumos!I:I,
                                                        0)
                                                ),
                                                0
                                            ),
                                            "Não encontrado"),
                                        IFERROR(
                                            INDEX(Y:Y,
                                                MATCH(
                                                    A1404&amp;B1404,AG:AG,
                                                    0)
                                            ),
                                            "Não encontrado")
                                    )</f>
        <v>5.0199999999999996</v>
      </c>
      <c r="Y1404" s="72">
        <f>X1404*G1404/1</f>
        <v>0.46836599999999995</v>
      </c>
      <c r="Z1404" s="72">
        <f>IF(
                            C1404="INSUMO",
                            IFERROR(
                                INDEX(
                                    Insumos!F:F,
                                    MATCH(
                                        A1404&amp;B1404,
                                        Insumos!I:I,
                                        0)
                                ),
                                "Não encontrado"),
                            IFERROR(
                                INDEX(AA:AA,
                                    MATCH(
                                        A1404&amp;B1404,AG:AG,
                                        0)
                                ),
                                "Não encontrado")
                        )</f>
        <v>37.793895999999997</v>
      </c>
      <c r="AA1404" s="72">
        <f>G1404*Z1404</f>
        <v>3.5261704967999994</v>
      </c>
      <c r="AB1404" s="73"/>
      <c r="AC1404" s="73"/>
      <c r="AD1404" s="70" t="s">
        <v>39</v>
      </c>
      <c r="AE1404" s="74"/>
      <c r="AF1404" s="74"/>
    </row>
    <row r="1405" spans="1:33" x14ac:dyDescent="0.25">
      <c r="A1405" s="138" t="s">
        <v>288</v>
      </c>
      <c r="B1405" s="60" t="s">
        <v>38</v>
      </c>
      <c r="C1405" s="61" t="s">
        <v>86</v>
      </c>
      <c r="D1405" s="62" t="s">
        <v>40</v>
      </c>
      <c r="E1405" s="62" t="s">
        <v>289</v>
      </c>
      <c r="F1405" s="63" t="s">
        <v>90</v>
      </c>
      <c r="G1405" s="63">
        <v>1.52E-2</v>
      </c>
      <c r="H1405" s="64">
        <f>IF(
                        C1405="INSUMO",
                                        IFERROR(
                                            IF(
                                                INDEX(
                                                    Insumos!C:C,
                                                    MATCH(
                                                        A1405&amp;B1405,
                                                        Insumos!I:I,
                                                        0)
                                                )="Material",
                                                INDEX(
                                                    Insumos!F:F,
                                                    MATCH(
                                                        A1405&amp;B1405,
                                                        Insumos!I:I,
                                                        0)
                                                ),
                                                0
                                            ),
                                            "Não encontrado"),
                                        IFERROR(
                                            INDEX(I:I,
                                                MATCH(
                                                    A1405&amp;B1405,AG:AG,
                                                    0)
                                            ),
                                            "Não encontrado")
                                    )</f>
        <v>0</v>
      </c>
      <c r="I1405" s="64">
        <f>H1405*G1405/1</f>
        <v>0</v>
      </c>
      <c r="J1405" s="64">
        <f t="shared" si="840"/>
        <v>30.0758458</v>
      </c>
      <c r="K1405" s="64">
        <f t="shared" si="840"/>
        <v>0.45715285616000001</v>
      </c>
      <c r="L1405" s="64">
        <f>IF(
                        C1405="INSUMO",
                                        IFERROR(
                                            IF(
                                                INDEX(
                                                    Insumos!C:C,
                                                    MATCH(
                                                        A1405&amp;B1405,
                                                        Insumos!I:I,
                                                        0)
                                                )="Mao_obra",
                                                INDEX(
                                                    Insumos!F:F,
                                                    MATCH(
                                                        A1405&amp;B1405,
                                                        Insumos!I:I,
                                                        0)
                                                ),
                                                0
                                            ),
                                            "Não encontrado"),
                                        IFERROR(
                                            INDEX(M:M,
                                                MATCH(
                                                    A1405&amp;B1405,AG:AG,
                                                    0)
                                            ),
                                            "Não encontrado")
                                    )</f>
        <v>25.0558458</v>
      </c>
      <c r="M1405" s="64">
        <f>L1405*G1405/1</f>
        <v>0.38084885616000003</v>
      </c>
      <c r="N1405" s="64">
        <f>IF(
                        C1405="INSUMO",
                                        IFERROR(
                                            IF(
                                                INDEX(
                                                    Insumos!C:C,
                                                    MATCH(
                                                        A1405&amp;B1405,
                                                        Insumos!I:I,
                                                        0)
                                                )="Equipamento",
                                                INDEX(
                                                    Insumos!F:F,
                                                    MATCH(
                                                        A1405&amp;B1405,
                                                        Insumos!I:I,
                                                        0)
                                                ),
                                                0
                                            ),
                                            "Não encontrado"),
                                        IFERROR(
                                            INDEX(O:O,
                                                MATCH(
                                                    A1405&amp;B1405,AG:AG,
                                                    0)
                                            ),
                                            "Não encontrado")
                                    )</f>
        <v>0</v>
      </c>
      <c r="O1405" s="64">
        <f>N1405*G1405/1</f>
        <v>0</v>
      </c>
      <c r="P1405" s="64">
        <f>IF(
                        C1405="INSUMO",
                                        IFERROR(
                                            IF(
                                                INDEX(
                                                    Insumos!C:C,
                                                    MATCH(
                                                        A1405&amp;B1405,
                                                        Insumos!I:I,
                                                        0)
                                                )="Transporte",
                                                INDEX(
                                                    Insumos!F:F,
                                                    MATCH(
                                                        A1405&amp;B1405,
                                                        Insumos!I:I,
                                                        0)
                                                ),
                                                0
                                            ),
                                            "Não encontrado"),
                                        IFERROR(
                                            INDEX(Q:Q,
                                                MATCH(
                                                    A1405&amp;B1405,AG:AG,
                                                    0)
                                            ),
                                            "Não encontrado")
                                    )</f>
        <v>0</v>
      </c>
      <c r="Q1405" s="64">
        <f>P1405*G1405/1</f>
        <v>0</v>
      </c>
      <c r="R1405" s="64">
        <f>IF(
                        C1405="INSUMO",
                                        IFERROR(
                                            IF(
                                                INDEX(
                                                    Insumos!C:C,
                                                    MATCH(
                                                        A1405&amp;B1405,
                                                        Insumos!I:I,
                                                        0)
                                                )="Terceirizados",
                                                INDEX(
                                                    Insumos!F:F,
                                                    MATCH(
                                                        A1405&amp;B1405,
                                                        Insumos!I:I,
                                                        0)
                                                ),
                                                0
                                            ),
                                            "Não encontrado"),
                                        IFERROR(
                                            INDEX(S:S,
                                                MATCH(
                                                    A1405&amp;B1405,AG:AG,
                                                    0)
                                            ),
                                            "Não encontrado")
                                    )</f>
        <v>0</v>
      </c>
      <c r="S1405" s="64">
        <f>R1405*G1405/1</f>
        <v>0</v>
      </c>
      <c r="T1405" s="64">
        <f>IF(
                        C1405="INSUMO",
                                        IFERROR(
                                            IF(
                                                INDEX(
                                                    Insumos!C:C,
                                                    MATCH(
                                                        A1405&amp;B1405,
                                                        Insumos!I:I,
                                                        0)
                                                )="Comissionamento",
                                                INDEX(
                                                    Insumos!F:F,
                                                    MATCH(
                                                        A1405&amp;B1405,
                                                        Insumos!I:I,
                                                        0)
                                                ),
                                                0
                                            ),
                                            "Não encontrado"),
                                        IFERROR(
                                            INDEX(U:U,
                                                MATCH(
                                                    A1405&amp;B1405,AG:AG,
                                                    0)
                                            ),
                                            "Não encontrado")
                                    )</f>
        <v>0</v>
      </c>
      <c r="U1405" s="64">
        <f>T1405*G1405/1</f>
        <v>0</v>
      </c>
      <c r="V1405" s="64">
        <f>IF(
                        C1405="INSUMO",
                                        IFERROR(
                                            IF(
                                                INDEX(
                                                    Insumos!C:C,
                                                    MATCH(
                                                        A1405&amp;B1405,
                                                        Insumos!I:I,
                                                        0)
                                                )="Verba",
                                                INDEX(
                                                    Insumos!F:F,
                                                    MATCH(
                                                        A1405&amp;B1405,
                                                        Insumos!I:I,
                                                        0)
                                                ),
                                                0
                                            ),
                                            "Não encontrado"),
                                        IFERROR(
                                            INDEX(W:W,
                                                MATCH(
                                                    A1405&amp;B1405,AG:AG,
                                                    0)
                                            ),
                                            "Não encontrado")
                                    )</f>
        <v>0</v>
      </c>
      <c r="W1405" s="64">
        <f>V1405*G1405/1</f>
        <v>0</v>
      </c>
      <c r="X1405" s="64">
        <f>IF(
                        C1405="INSUMO",
                                        IFERROR(
                                            IF(
                                                INDEX(
                                                    Insumos!C:C,
                                                    MATCH(
                                                        A1405&amp;B1405,
                                                        Insumos!I:I,
                                                        0)
                                                )="Outro",
                                                INDEX(
                                                    Insumos!F:F,
                                                    MATCH(
                                                        A1405&amp;B1405,
                                                        Insumos!I:I,
                                                        0)
                                                ),
                                                0
                                            ),
                                            "Não encontrado"),
                                        IFERROR(
                                            INDEX(Y:Y,
                                                MATCH(
                                                    A1405&amp;B1405,AG:AG,
                                                    0)
                                            ),
                                            "Não encontrado")
                                    )</f>
        <v>5.0199999999999996</v>
      </c>
      <c r="Y1405" s="64">
        <f>X1405*G1405/1</f>
        <v>7.6303999999999997E-2</v>
      </c>
      <c r="Z1405" s="64">
        <f>IF(
                            C1405="INSUMO",
                            IFERROR(
                                INDEX(
                                    Insumos!F:F,
                                    MATCH(
                                        A1405&amp;B1405,
                                        Insumos!I:I,
                                        0)
                                ),
                                "Não encontrado"),
                            IFERROR(
                                INDEX(AA:AA,
                                    MATCH(
                                        A1405&amp;B1405,AG:AG,
                                        0)
                                ),
                                "Não encontrado")
                        )</f>
        <v>30.0758458</v>
      </c>
      <c r="AA1405" s="64">
        <f>G1405*Z1405</f>
        <v>0.45715285616000001</v>
      </c>
      <c r="AB1405" s="65"/>
      <c r="AC1405" s="65"/>
      <c r="AD1405" s="62" t="s">
        <v>39</v>
      </c>
      <c r="AE1405" s="66"/>
      <c r="AF1405" s="66"/>
    </row>
    <row r="1406" spans="1:33" x14ac:dyDescent="0.25">
      <c r="A1406" s="137" t="s">
        <v>1002</v>
      </c>
      <c r="B1406" s="68" t="s">
        <v>38</v>
      </c>
      <c r="C1406" s="69" t="s">
        <v>45</v>
      </c>
      <c r="D1406" s="70" t="s">
        <v>40</v>
      </c>
      <c r="E1406" s="70" t="s">
        <v>1003</v>
      </c>
      <c r="F1406" s="71" t="s">
        <v>95</v>
      </c>
      <c r="G1406" s="71">
        <v>1.07</v>
      </c>
      <c r="H1406" s="72">
        <f>IF(
                        C1406="INSUMO",
                                        IFERROR(
                                            IF(
                                                INDEX(
                                                    Insumos!C:C,
                                                    MATCH(
                                                        A1406&amp;B1406,
                                                        Insumos!I:I,
                                                        0)
                                                )="Material",
                                                INDEX(
                                                    Insumos!F:F,
                                                    MATCH(
                                                        A1406&amp;B1406,
                                                        Insumos!I:I,
                                                        0)
                                                ),
                                                0
                                            ),
                                            "Não encontrado"),
                                        IFERROR(
                                            INDEX(I:I,
                                                MATCH(
                                                    A1406&amp;B1406,AG:AG,
                                                    0)
                                            ),
                                            "Não encontrado")
                                    )</f>
        <v>7.02</v>
      </c>
      <c r="I1406" s="72">
        <f>H1406*G1406/1</f>
        <v>7.5114000000000001</v>
      </c>
      <c r="J1406" s="72">
        <f t="shared" si="840"/>
        <v>0</v>
      </c>
      <c r="K1406" s="72">
        <f t="shared" si="840"/>
        <v>0</v>
      </c>
      <c r="L1406" s="72">
        <f>IF(
                        C1406="INSUMO",
                                        IFERROR(
                                            IF(
                                                INDEX(
                                                    Insumos!C:C,
                                                    MATCH(
                                                        A1406&amp;B1406,
                                                        Insumos!I:I,
                                                        0)
                                                )="Mao_obra",
                                                INDEX(
                                                    Insumos!F:F,
                                                    MATCH(
                                                        A1406&amp;B1406,
                                                        Insumos!I:I,
                                                        0)
                                                ),
                                                0
                                            ),
                                            "Não encontrado"),
                                        IFERROR(
                                            INDEX(M:M,
                                                MATCH(
                                                    A1406&amp;B1406,AG:AG,
                                                    0)
                                            ),
                                            "Não encontrado")
                                    )</f>
        <v>0</v>
      </c>
      <c r="M1406" s="72">
        <f>L1406*G1406/1</f>
        <v>0</v>
      </c>
      <c r="N1406" s="72">
        <f>IF(
                        C1406="INSUMO",
                                        IFERROR(
                                            IF(
                                                INDEX(
                                                    Insumos!C:C,
                                                    MATCH(
                                                        A1406&amp;B1406,
                                                        Insumos!I:I,
                                                        0)
                                                )="Equipamento",
                                                INDEX(
                                                    Insumos!F:F,
                                                    MATCH(
                                                        A1406&amp;B1406,
                                                        Insumos!I:I,
                                                        0)
                                                ),
                                                0
                                            ),
                                            "Não encontrado"),
                                        IFERROR(
                                            INDEX(O:O,
                                                MATCH(
                                                    A1406&amp;B1406,AG:AG,
                                                    0)
                                            ),
                                            "Não encontrado")
                                    )</f>
        <v>0</v>
      </c>
      <c r="O1406" s="72">
        <f>N1406*G1406/1</f>
        <v>0</v>
      </c>
      <c r="P1406" s="72">
        <f>IF(
                        C1406="INSUMO",
                                        IFERROR(
                                            IF(
                                                INDEX(
                                                    Insumos!C:C,
                                                    MATCH(
                                                        A1406&amp;B1406,
                                                        Insumos!I:I,
                                                        0)
                                                )="Transporte",
                                                INDEX(
                                                    Insumos!F:F,
                                                    MATCH(
                                                        A1406&amp;B1406,
                                                        Insumos!I:I,
                                                        0)
                                                ),
                                                0
                                            ),
                                            "Não encontrado"),
                                        IFERROR(
                                            INDEX(Q:Q,
                                                MATCH(
                                                    A1406&amp;B1406,AG:AG,
                                                    0)
                                            ),
                                            "Não encontrado")
                                    )</f>
        <v>0</v>
      </c>
      <c r="Q1406" s="72">
        <f>P1406*G1406/1</f>
        <v>0</v>
      </c>
      <c r="R1406" s="72">
        <f>IF(
                        C1406="INSUMO",
                                        IFERROR(
                                            IF(
                                                INDEX(
                                                    Insumos!C:C,
                                                    MATCH(
                                                        A1406&amp;B1406,
                                                        Insumos!I:I,
                                                        0)
                                                )="Terceirizados",
                                                INDEX(
                                                    Insumos!F:F,
                                                    MATCH(
                                                        A1406&amp;B1406,
                                                        Insumos!I:I,
                                                        0)
                                                ),
                                                0
                                            ),
                                            "Não encontrado"),
                                        IFERROR(
                                            INDEX(S:S,
                                                MATCH(
                                                    A1406&amp;B1406,AG:AG,
                                                    0)
                                            ),
                                            "Não encontrado")
                                    )</f>
        <v>0</v>
      </c>
      <c r="S1406" s="72">
        <f>R1406*G1406/1</f>
        <v>0</v>
      </c>
      <c r="T1406" s="72">
        <f>IF(
                        C1406="INSUMO",
                                        IFERROR(
                                            IF(
                                                INDEX(
                                                    Insumos!C:C,
                                                    MATCH(
                                                        A1406&amp;B1406,
                                                        Insumos!I:I,
                                                        0)
                                                )="Comissionamento",
                                                INDEX(
                                                    Insumos!F:F,
                                                    MATCH(
                                                        A1406&amp;B1406,
                                                        Insumos!I:I,
                                                        0)
                                                ),
                                                0
                                            ),
                                            "Não encontrado"),
                                        IFERROR(
                                            INDEX(U:U,
                                                MATCH(
                                                    A1406&amp;B1406,AG:AG,
                                                    0)
                                            ),
                                            "Não encontrado")
                                    )</f>
        <v>0</v>
      </c>
      <c r="U1406" s="72">
        <f>T1406*G1406/1</f>
        <v>0</v>
      </c>
      <c r="V1406" s="72">
        <f>IF(
                        C1406="INSUMO",
                                        IFERROR(
                                            IF(
                                                INDEX(
                                                    Insumos!C:C,
                                                    MATCH(
                                                        A1406&amp;B1406,
                                                        Insumos!I:I,
                                                        0)
                                                )="Verba",
                                                INDEX(
                                                    Insumos!F:F,
                                                    MATCH(
                                                        A1406&amp;B1406,
                                                        Insumos!I:I,
                                                        0)
                                                ),
                                                0
                                            ),
                                            "Não encontrado"),
                                        IFERROR(
                                            INDEX(W:W,
                                                MATCH(
                                                    A1406&amp;B1406,AG:AG,
                                                    0)
                                            ),
                                            "Não encontrado")
                                    )</f>
        <v>0</v>
      </c>
      <c r="W1406" s="72">
        <f>V1406*G1406/1</f>
        <v>0</v>
      </c>
      <c r="X1406" s="72">
        <f>IF(
                        C1406="INSUMO",
                                        IFERROR(
                                            IF(
                                                INDEX(
                                                    Insumos!C:C,
                                                    MATCH(
                                                        A1406&amp;B1406,
                                                        Insumos!I:I,
                                                        0)
                                                )="Outro",
                                                INDEX(
                                                    Insumos!F:F,
                                                    MATCH(
                                                        A1406&amp;B1406,
                                                        Insumos!I:I,
                                                        0)
                                                ),
                                                0
                                            ),
                                            "Não encontrado"),
                                        IFERROR(
                                            INDEX(Y:Y,
                                                MATCH(
                                                    A1406&amp;B1406,AG:AG,
                                                    0)
                                            ),
                                            "Não encontrado")
                                    )</f>
        <v>0</v>
      </c>
      <c r="Y1406" s="72">
        <f>X1406*G1406/1</f>
        <v>0</v>
      </c>
      <c r="Z1406" s="72">
        <f>IF(
                            C1406="INSUMO",
                            IFERROR(
                                INDEX(
                                    Insumos!F:F,
                                    MATCH(
                                        A1406&amp;B1406,
                                        Insumos!I:I,
                                        0)
                                ),
                                "Não encontrado"),
                            IFERROR(
                                INDEX(AA:AA,
                                    MATCH(
                                        A1406&amp;B1406,AG:AG,
                                        0)
                                ),
                                "Não encontrado")
                        )</f>
        <v>7.02</v>
      </c>
      <c r="AA1406" s="72">
        <f>G1406*Z1406</f>
        <v>7.5114000000000001</v>
      </c>
      <c r="AB1406" s="73"/>
      <c r="AC1406" s="73"/>
      <c r="AD1406" s="70" t="s">
        <v>39</v>
      </c>
      <c r="AE1406" s="74"/>
      <c r="AF1406" s="74"/>
    </row>
    <row r="1407" spans="1:33" x14ac:dyDescent="0.25">
      <c r="A1407" s="136" t="s">
        <v>647</v>
      </c>
      <c r="B1407" s="51" t="s">
        <v>38</v>
      </c>
      <c r="C1407" s="52" t="s">
        <v>39</v>
      </c>
      <c r="D1407" s="53" t="s">
        <v>40</v>
      </c>
      <c r="E1407" s="53" t="s">
        <v>648</v>
      </c>
      <c r="F1407" s="54" t="s">
        <v>78</v>
      </c>
      <c r="G1407" s="55"/>
      <c r="H1407" s="56"/>
      <c r="I1407" s="56">
        <f>SUM(I1408:I1413)</f>
        <v>1163.7195550405668</v>
      </c>
      <c r="J1407" s="56"/>
      <c r="K1407" s="56">
        <f>SUM(K1408:K1413)</f>
        <v>1093.7125465445356</v>
      </c>
      <c r="L1407" s="56"/>
      <c r="M1407" s="56">
        <f>SUM(M1408:M1413)</f>
        <v>916.69983610722227</v>
      </c>
      <c r="N1407" s="56"/>
      <c r="O1407" s="56">
        <f>SUM(O1408:O1413)</f>
        <v>51.249317213296855</v>
      </c>
      <c r="P1407" s="56"/>
      <c r="Q1407" s="56">
        <f>SUM(Q1408:Q1413)</f>
        <v>0</v>
      </c>
      <c r="R1407" s="56"/>
      <c r="S1407" s="56">
        <f>SUM(S1408:S1413)</f>
        <v>0</v>
      </c>
      <c r="T1407" s="56"/>
      <c r="U1407" s="56">
        <f>SUM(U1408:U1413)</f>
        <v>0</v>
      </c>
      <c r="V1407" s="56"/>
      <c r="W1407" s="56">
        <f>SUM(W1408:W1413)</f>
        <v>0</v>
      </c>
      <c r="X1407" s="56"/>
      <c r="Y1407" s="56">
        <f>SUM(Y1408:Y1413)</f>
        <v>125.76339322401651</v>
      </c>
      <c r="Z1407" s="56"/>
      <c r="AA1407" s="56">
        <f>SUM(AA1408:AA1413)</f>
        <v>2257.4321015851024</v>
      </c>
      <c r="AB1407" s="57" t="s">
        <v>39</v>
      </c>
      <c r="AC1407" s="57"/>
      <c r="AD1407" s="53" t="s">
        <v>39</v>
      </c>
      <c r="AE1407" s="58" t="s">
        <v>39</v>
      </c>
      <c r="AF1407" s="58" t="s">
        <v>1126</v>
      </c>
      <c r="AG1407" t="str">
        <f>A1407&amp;B1407&amp;C1407</f>
        <v>100616SINAPI</v>
      </c>
    </row>
    <row r="1408" spans="1:33" x14ac:dyDescent="0.25">
      <c r="A1408" s="137" t="s">
        <v>1127</v>
      </c>
      <c r="B1408" s="68" t="s">
        <v>38</v>
      </c>
      <c r="C1408" s="69" t="s">
        <v>86</v>
      </c>
      <c r="D1408" s="70" t="s">
        <v>40</v>
      </c>
      <c r="E1408" s="70" t="s">
        <v>1128</v>
      </c>
      <c r="F1408" s="71" t="s">
        <v>108</v>
      </c>
      <c r="G1408" s="71">
        <v>1.5703058999999999</v>
      </c>
      <c r="H1408" s="72">
        <f>IF(
                        C1408="INSUMO",
                                        IFERROR(
                                            IF(
                                                INDEX(
                                                    Insumos!C:C,
                                                    MATCH(
                                                        A1408&amp;B1408,
                                                        Insumos!I:I,
                                                        0)
                                                )="Material",
                                                INDEX(
                                                    Insumos!F:F,
                                                    MATCH(
                                                        A1408&amp;B1408,
                                                        Insumos!I:I,
                                                        0)
                                                ),
                                                0
                                            ),
                                            "Não encontrado"),
                                        IFERROR(
                                            INDEX(I:I,
                                                MATCH(
                                                    A1408&amp;B1408,AG:AG,
                                                    0)
                                            ),
                                            "Não encontrado")
                                    )</f>
        <v>384.39745199999999</v>
      </c>
      <c r="I1408" s="72">
        <f t="shared" ref="I1408:I1413" si="841">H1408*G1408/1</f>
        <v>603.62158682056679</v>
      </c>
      <c r="J1408" s="72">
        <f t="shared" ref="J1408:K1413" si="842">T1408 + N1408 + L1408 + X1408 + R1408 + P1408 + V1408</f>
        <v>122.97413159342042</v>
      </c>
      <c r="K1408" s="72">
        <f t="shared" si="842"/>
        <v>193.10700438852444</v>
      </c>
      <c r="L1408" s="72">
        <f>IF(
                        C1408="INSUMO",
                                        IFERROR(
                                            IF(
                                                INDEX(
                                                    Insumos!C:C,
                                                    MATCH(
                                                        A1408&amp;B1408,
                                                        Insumos!I:I,
                                                        0)
                                                )="Mao_obra",
                                                INDEX(
                                                    Insumos!F:F,
                                                    MATCH(
                                                        A1408&amp;B1408,
                                                        Insumos!I:I,
                                                        0)
                                                ),
                                                0
                                            ),
                                            "Não encontrado"),
                                        IFERROR(
                                            INDEX(M:M,
                                                MATCH(
                                                    A1408&amp;B1408,AG:AG,
                                                    0)
                                            ),
                                            "Não encontrado")
                                    )</f>
        <v>104.06566568127002</v>
      </c>
      <c r="M1408" s="72">
        <f t="shared" ref="M1408:M1413" si="843">L1408*G1408/1</f>
        <v>163.41492880672581</v>
      </c>
      <c r="N1408" s="72">
        <f>IF(
                        C1408="INSUMO",
                                        IFERROR(
                                            IF(
                                                INDEX(
                                                    Insumos!C:C,
                                                    MATCH(
                                                        A1408&amp;B1408,
                                                        Insumos!I:I,
                                                        0)
                                                )="Equipamento",
                                                INDEX(
                                                    Insumos!F:F,
                                                    MATCH(
                                                        A1408&amp;B1408,
                                                        Insumos!I:I,
                                                        0)
                                                ),
                                                0
                                            ),
                                            "Não encontrado"),
                                        IFERROR(
                                            INDEX(O:O,
                                                MATCH(
                                                    A1408&amp;B1408,AG:AG,
                                                    0)
                                            ),
                                            "Não encontrado")
                                    )</f>
        <v>0.89819616215039977</v>
      </c>
      <c r="O1408" s="72">
        <f t="shared" ref="O1408:O1413" si="844">N1408*G1408/1</f>
        <v>1.4104427327821294</v>
      </c>
      <c r="P1408" s="72">
        <f>IF(
                        C1408="INSUMO",
                                        IFERROR(
                                            IF(
                                                INDEX(
                                                    Insumos!C:C,
                                                    MATCH(
                                                        A1408&amp;B1408,
                                                        Insumos!I:I,
                                                        0)
                                                )="Transporte",
                                                INDEX(
                                                    Insumos!F:F,
                                                    MATCH(
                                                        A1408&amp;B1408,
                                                        Insumos!I:I,
                                                        0)
                                                ),
                                                0
                                            ),
                                            "Não encontrado"),
                                        IFERROR(
                                            INDEX(Q:Q,
                                                MATCH(
                                                    A1408&amp;B1408,AG:AG,
                                                    0)
                                            ),
                                            "Não encontrado")
                                    )</f>
        <v>0</v>
      </c>
      <c r="Q1408" s="72">
        <f t="shared" ref="Q1408:Q1413" si="845">P1408*G1408/1</f>
        <v>0</v>
      </c>
      <c r="R1408" s="72">
        <f>IF(
                        C1408="INSUMO",
                                        IFERROR(
                                            IF(
                                                INDEX(
                                                    Insumos!C:C,
                                                    MATCH(
                                                        A1408&amp;B1408,
                                                        Insumos!I:I,
                                                        0)
                                                )="Terceirizados",
                                                INDEX(
                                                    Insumos!F:F,
                                                    MATCH(
                                                        A1408&amp;B1408,
                                                        Insumos!I:I,
                                                        0)
                                                ),
                                                0
                                            ),
                                            "Não encontrado"),
                                        IFERROR(
                                            INDEX(S:S,
                                                MATCH(
                                                    A1408&amp;B1408,AG:AG,
                                                    0)
                                            ),
                                            "Não encontrado")
                                    )</f>
        <v>0</v>
      </c>
      <c r="S1408" s="72">
        <f t="shared" ref="S1408:S1413" si="846">R1408*G1408/1</f>
        <v>0</v>
      </c>
      <c r="T1408" s="72">
        <f>IF(
                        C1408="INSUMO",
                                        IFERROR(
                                            IF(
                                                INDEX(
                                                    Insumos!C:C,
                                                    MATCH(
                                                        A1408&amp;B1408,
                                                        Insumos!I:I,
                                                        0)
                                                )="Comissionamento",
                                                INDEX(
                                                    Insumos!F:F,
                                                    MATCH(
                                                        A1408&amp;B1408,
                                                        Insumos!I:I,
                                                        0)
                                                ),
                                                0
                                            ),
                                            "Não encontrado"),
                                        IFERROR(
                                            INDEX(U:U,
                                                MATCH(
                                                    A1408&amp;B1408,AG:AG,
                                                    0)
                                            ),
                                            "Não encontrado")
                                    )</f>
        <v>0</v>
      </c>
      <c r="U1408" s="72">
        <f t="shared" ref="U1408:U1413" si="847">T1408*G1408/1</f>
        <v>0</v>
      </c>
      <c r="V1408" s="72">
        <f>IF(
                        C1408="INSUMO",
                                        IFERROR(
                                            IF(
                                                INDEX(
                                                    Insumos!C:C,
                                                    MATCH(
                                                        A1408&amp;B1408,
                                                        Insumos!I:I,
                                                        0)
                                                )="Verba",
                                                INDEX(
                                                    Insumos!F:F,
                                                    MATCH(
                                                        A1408&amp;B1408,
                                                        Insumos!I:I,
                                                        0)
                                                ),
                                                0
                                            ),
                                            "Não encontrado"),
                                        IFERROR(
                                            INDEX(W:W,
                                                MATCH(
                                                    A1408&amp;B1408,AG:AG,
                                                    0)
                                            ),
                                            "Não encontrado")
                                    )</f>
        <v>0</v>
      </c>
      <c r="W1408" s="72">
        <f t="shared" ref="W1408:W1413" si="848">V1408*G1408/1</f>
        <v>0</v>
      </c>
      <c r="X1408" s="72">
        <f>IF(
                        C1408="INSUMO",
                                        IFERROR(
                                            IF(
                                                INDEX(
                                                    Insumos!C:C,
                                                    MATCH(
                                                        A1408&amp;B1408,
                                                        Insumos!I:I,
                                                        0)
                                                )="Outro",
                                                INDEX(
                                                    Insumos!F:F,
                                                    MATCH(
                                                        A1408&amp;B1408,
                                                        Insumos!I:I,
                                                        0)
                                                ),
                                                0
                                            ),
                                            "Não encontrado"),
                                        IFERROR(
                                            INDEX(Y:Y,
                                                MATCH(
                                                    A1408&amp;B1408,AG:AG,
                                                    0)
                                            ),
                                            "Não encontrado")
                                    )</f>
        <v>18.010269749999999</v>
      </c>
      <c r="Y1408" s="72">
        <f t="shared" ref="Y1408:Y1413" si="849">X1408*G1408/1</f>
        <v>28.281632849016521</v>
      </c>
      <c r="Z1408" s="72">
        <f>IF(
                            C1408="INSUMO",
                            IFERROR(
                                INDEX(
                                    Insumos!F:F,
                                    MATCH(
                                        A1408&amp;B1408,
                                        Insumos!I:I,
                                        0)
                                ),
                                "Não encontrado"),
                            IFERROR(
                                INDEX(AA:AA,
                                    MATCH(
                                        A1408&amp;B1408,AG:AG,
                                        0)
                                ),
                                "Não encontrado")
                        )</f>
        <v>507.37158359342038</v>
      </c>
      <c r="AA1408" s="72">
        <f t="shared" ref="AA1408:AA1413" si="850">G1408*Z1408</f>
        <v>796.72859120909118</v>
      </c>
      <c r="AB1408" s="73"/>
      <c r="AC1408" s="73"/>
      <c r="AD1408" s="70" t="s">
        <v>39</v>
      </c>
      <c r="AE1408" s="74"/>
      <c r="AF1408" s="74"/>
    </row>
    <row r="1409" spans="1:33" x14ac:dyDescent="0.25">
      <c r="A1409" s="138" t="s">
        <v>191</v>
      </c>
      <c r="B1409" s="60" t="s">
        <v>38</v>
      </c>
      <c r="C1409" s="61" t="s">
        <v>86</v>
      </c>
      <c r="D1409" s="62" t="s">
        <v>40</v>
      </c>
      <c r="E1409" s="62" t="s">
        <v>192</v>
      </c>
      <c r="F1409" s="63" t="s">
        <v>90</v>
      </c>
      <c r="G1409" s="63">
        <v>14.9895818</v>
      </c>
      <c r="H1409" s="64">
        <f>IF(
                        C1409="INSUMO",
                                        IFERROR(
                                            IF(
                                                INDEX(
                                                    Insumos!C:C,
                                                    MATCH(
                                                        A1409&amp;B1409,
                                                        Insumos!I:I,
                                                        0)
                                                )="Material",
                                                INDEX(
                                                    Insumos!F:F,
                                                    MATCH(
                                                        A1409&amp;B1409,
                                                        Insumos!I:I,
                                                        0)
                                                ),
                                                0
                                            ),
                                            "Não encontrado"),
                                        IFERROR(
                                            INDEX(I:I,
                                                MATCH(
                                                    A1409&amp;B1409,AG:AG,
                                                    0)
                                            ),
                                            "Não encontrado")
                                    )</f>
        <v>0</v>
      </c>
      <c r="I1409" s="64">
        <f t="shared" si="841"/>
        <v>0</v>
      </c>
      <c r="J1409" s="64">
        <f t="shared" si="842"/>
        <v>46.655039200000004</v>
      </c>
      <c r="K1409" s="64">
        <f t="shared" si="842"/>
        <v>699.33952647060664</v>
      </c>
      <c r="L1409" s="64">
        <f>IF(
                        C1409="INSUMO",
                                        IFERROR(
                                            IF(
                                                INDEX(
                                                    Insumos!C:C,
                                                    MATCH(
                                                        A1409&amp;B1409,
                                                        Insumos!I:I,
                                                        0)
                                                )="Mao_obra",
                                                INDEX(
                                                    Insumos!F:F,
                                                    MATCH(
                                                        A1409&amp;B1409,
                                                        Insumos!I:I,
                                                        0)
                                                ),
                                                0
                                            ),
                                            "Não encontrado"),
                                        IFERROR(
                                            INDEX(M:M,
                                                MATCH(
                                                    A1409&amp;B1409,AG:AG,
                                                    0)
                                            ),
                                            "Não encontrado")
                                    )</f>
        <v>41.555039200000003</v>
      </c>
      <c r="M1409" s="64">
        <f t="shared" si="843"/>
        <v>622.89265929060662</v>
      </c>
      <c r="N1409" s="64">
        <f>IF(
                        C1409="INSUMO",
                                        IFERROR(
                                            IF(
                                                INDEX(
                                                    Insumos!C:C,
                                                    MATCH(
                                                        A1409&amp;B1409,
                                                        Insumos!I:I,
                                                        0)
                                                )="Equipamento",
                                                INDEX(
                                                    Insumos!F:F,
                                                    MATCH(
                                                        A1409&amp;B1409,
                                                        Insumos!I:I,
                                                        0)
                                                ),
                                                0
                                            ),
                                            "Não encontrado"),
                                        IFERROR(
                                            INDEX(O:O,
                                                MATCH(
                                                    A1409&amp;B1409,AG:AG,
                                                    0)
                                            ),
                                            "Não encontrado")
                                    )</f>
        <v>0</v>
      </c>
      <c r="O1409" s="64">
        <f t="shared" si="844"/>
        <v>0</v>
      </c>
      <c r="P1409" s="64">
        <f>IF(
                        C1409="INSUMO",
                                        IFERROR(
                                            IF(
                                                INDEX(
                                                    Insumos!C:C,
                                                    MATCH(
                                                        A1409&amp;B1409,
                                                        Insumos!I:I,
                                                        0)
                                                )="Transporte",
                                                INDEX(
                                                    Insumos!F:F,
                                                    MATCH(
                                                        A1409&amp;B1409,
                                                        Insumos!I:I,
                                                        0)
                                                ),
                                                0
                                            ),
                                            "Não encontrado"),
                                        IFERROR(
                                            INDEX(Q:Q,
                                                MATCH(
                                                    A1409&amp;B1409,AG:AG,
                                                    0)
                                            ),
                                            "Não encontrado")
                                    )</f>
        <v>0</v>
      </c>
      <c r="Q1409" s="64">
        <f t="shared" si="845"/>
        <v>0</v>
      </c>
      <c r="R1409" s="64">
        <f>IF(
                        C1409="INSUMO",
                                        IFERROR(
                                            IF(
                                                INDEX(
                                                    Insumos!C:C,
                                                    MATCH(
                                                        A1409&amp;B1409,
                                                        Insumos!I:I,
                                                        0)
                                                )="Terceirizados",
                                                INDEX(
                                                    Insumos!F:F,
                                                    MATCH(
                                                        A1409&amp;B1409,
                                                        Insumos!I:I,
                                                        0)
                                                ),
                                                0
                                            ),
                                            "Não encontrado"),
                                        IFERROR(
                                            INDEX(S:S,
                                                MATCH(
                                                    A1409&amp;B1409,AG:AG,
                                                    0)
                                            ),
                                            "Não encontrado")
                                    )</f>
        <v>0</v>
      </c>
      <c r="S1409" s="64">
        <f t="shared" si="846"/>
        <v>0</v>
      </c>
      <c r="T1409" s="64">
        <f>IF(
                        C1409="INSUMO",
                                        IFERROR(
                                            IF(
                                                INDEX(
                                                    Insumos!C:C,
                                                    MATCH(
                                                        A1409&amp;B1409,
                                                        Insumos!I:I,
                                                        0)
                                                )="Comissionamento",
                                                INDEX(
                                                    Insumos!F:F,
                                                    MATCH(
                                                        A1409&amp;B1409,
                                                        Insumos!I:I,
                                                        0)
                                                ),
                                                0
                                            ),
                                            "Não encontrado"),
                                        IFERROR(
                                            INDEX(U:U,
                                                MATCH(
                                                    A1409&amp;B1409,AG:AG,
                                                    0)
                                            ),
                                            "Não encontrado")
                                    )</f>
        <v>0</v>
      </c>
      <c r="U1409" s="64">
        <f t="shared" si="847"/>
        <v>0</v>
      </c>
      <c r="V1409" s="64">
        <f>IF(
                        C1409="INSUMO",
                                        IFERROR(
                                            IF(
                                                INDEX(
                                                    Insumos!C:C,
                                                    MATCH(
                                                        A1409&amp;B1409,
                                                        Insumos!I:I,
                                                        0)
                                                )="Verba",
                                                INDEX(
                                                    Insumos!F:F,
                                                    MATCH(
                                                        A1409&amp;B1409,
                                                        Insumos!I:I,
                                                        0)
                                                ),
                                                0
                                            ),
                                            "Não encontrado"),
                                        IFERROR(
                                            INDEX(W:W,
                                                MATCH(
                                                    A1409&amp;B1409,AG:AG,
                                                    0)
                                            ),
                                            "Não encontrado")
                                    )</f>
        <v>0</v>
      </c>
      <c r="W1409" s="64">
        <f t="shared" si="848"/>
        <v>0</v>
      </c>
      <c r="X1409" s="64">
        <f>IF(
                        C1409="INSUMO",
                                        IFERROR(
                                            IF(
                                                INDEX(
                                                    Insumos!C:C,
                                                    MATCH(
                                                        A1409&amp;B1409,
                                                        Insumos!I:I,
                                                        0)
                                                )="Outro",
                                                INDEX(
                                                    Insumos!F:F,
                                                    MATCH(
                                                        A1409&amp;B1409,
                                                        Insumos!I:I,
                                                        0)
                                                ),
                                                0
                                            ),
                                            "Não encontrado"),
                                        IFERROR(
                                            INDEX(Y:Y,
                                                MATCH(
                                                    A1409&amp;B1409,AG:AG,
                                                    0)
                                            ),
                                            "Não encontrado")
                                    )</f>
        <v>5.0999999999999996</v>
      </c>
      <c r="Y1409" s="64">
        <f t="shared" si="849"/>
        <v>76.446867179999998</v>
      </c>
      <c r="Z1409" s="64">
        <f>IF(
                            C1409="INSUMO",
                            IFERROR(
                                INDEX(
                                    Insumos!F:F,
                                    MATCH(
                                        A1409&amp;B1409,
                                        Insumos!I:I,
                                        0)
                                ),
                                "Não encontrado"),
                            IFERROR(
                                INDEX(AA:AA,
                                    MATCH(
                                        A1409&amp;B1409,AG:AG,
                                        0)
                                ),
                                "Não encontrado")
                        )</f>
        <v>46.655039200000004</v>
      </c>
      <c r="AA1409" s="64">
        <f t="shared" si="850"/>
        <v>699.33952647060664</v>
      </c>
      <c r="AB1409" s="65"/>
      <c r="AC1409" s="65"/>
      <c r="AD1409" s="62" t="s">
        <v>39</v>
      </c>
      <c r="AE1409" s="66"/>
      <c r="AF1409" s="66"/>
    </row>
    <row r="1410" spans="1:33" x14ac:dyDescent="0.25">
      <c r="A1410" s="137" t="s">
        <v>189</v>
      </c>
      <c r="B1410" s="68" t="s">
        <v>38</v>
      </c>
      <c r="C1410" s="69" t="s">
        <v>86</v>
      </c>
      <c r="D1410" s="70" t="s">
        <v>40</v>
      </c>
      <c r="E1410" s="70" t="s">
        <v>190</v>
      </c>
      <c r="F1410" s="71" t="s">
        <v>90</v>
      </c>
      <c r="G1410" s="71">
        <v>3.3310181999999999</v>
      </c>
      <c r="H1410" s="72">
        <f>IF(
                        C1410="INSUMO",
                                        IFERROR(
                                            IF(
                                                INDEX(
                                                    Insumos!C:C,
                                                    MATCH(
                                                        A1410&amp;B1410,
                                                        Insumos!I:I,
                                                        0)
                                                )="Material",
                                                INDEX(
                                                    Insumos!F:F,
                                                    MATCH(
                                                        A1410&amp;B1410,
                                                        Insumos!I:I,
                                                        0)
                                                ),
                                                0
                                            ),
                                            "Não encontrado"),
                                        IFERROR(
                                            INDEX(I:I,
                                                MATCH(
                                                    A1410&amp;B1410,AG:AG,
                                                    0)
                                            ),
                                            "Não encontrado")
                                    )</f>
        <v>0</v>
      </c>
      <c r="I1410" s="72">
        <f t="shared" si="841"/>
        <v>0</v>
      </c>
      <c r="J1410" s="72">
        <f t="shared" si="842"/>
        <v>30.794416399999996</v>
      </c>
      <c r="K1410" s="72">
        <f t="shared" si="842"/>
        <v>102.57676148677847</v>
      </c>
      <c r="L1410" s="72">
        <f>IF(
                        C1410="INSUMO",
                                        IFERROR(
                                            IF(
                                                INDEX(
                                                    Insumos!C:C,
                                                    MATCH(
                                                        A1410&amp;B1410,
                                                        Insumos!I:I,
                                                        0)
                                                )="Mao_obra",
                                                INDEX(
                                                    Insumos!F:F,
                                                    MATCH(
                                                        A1410&amp;B1410,
                                                        Insumos!I:I,
                                                        0)
                                                ),
                                                0
                                            ),
                                            "Não encontrado"),
                                        IFERROR(
                                            INDEX(M:M,
                                                MATCH(
                                                    A1410&amp;B1410,AG:AG,
                                                    0)
                                            ),
                                            "Não encontrado")
                                    )</f>
        <v>25.694416399999998</v>
      </c>
      <c r="M1410" s="72">
        <f t="shared" si="843"/>
        <v>85.588568666778471</v>
      </c>
      <c r="N1410" s="72">
        <f>IF(
                        C1410="INSUMO",
                                        IFERROR(
                                            IF(
                                                INDEX(
                                                    Insumos!C:C,
                                                    MATCH(
                                                        A1410&amp;B1410,
                                                        Insumos!I:I,
                                                        0)
                                                )="Equipamento",
                                                INDEX(
                                                    Insumos!F:F,
                                                    MATCH(
                                                        A1410&amp;B1410,
                                                        Insumos!I:I,
                                                        0)
                                                ),
                                                0
                                            ),
                                            "Não encontrado"),
                                        IFERROR(
                                            INDEX(O:O,
                                                MATCH(
                                                    A1410&amp;B1410,AG:AG,
                                                    0)
                                            ),
                                            "Não encontrado")
                                    )</f>
        <v>0</v>
      </c>
      <c r="O1410" s="72">
        <f t="shared" si="844"/>
        <v>0</v>
      </c>
      <c r="P1410" s="72">
        <f>IF(
                        C1410="INSUMO",
                                        IFERROR(
                                            IF(
                                                INDEX(
                                                    Insumos!C:C,
                                                    MATCH(
                                                        A1410&amp;B1410,
                                                        Insumos!I:I,
                                                        0)
                                                )="Transporte",
                                                INDEX(
                                                    Insumos!F:F,
                                                    MATCH(
                                                        A1410&amp;B1410,
                                                        Insumos!I:I,
                                                        0)
                                                ),
                                                0
                                            ),
                                            "Não encontrado"),
                                        IFERROR(
                                            INDEX(Q:Q,
                                                MATCH(
                                                    A1410&amp;B1410,AG:AG,
                                                    0)
                                            ),
                                            "Não encontrado")
                                    )</f>
        <v>0</v>
      </c>
      <c r="Q1410" s="72">
        <f t="shared" si="845"/>
        <v>0</v>
      </c>
      <c r="R1410" s="72">
        <f>IF(
                        C1410="INSUMO",
                                        IFERROR(
                                            IF(
                                                INDEX(
                                                    Insumos!C:C,
                                                    MATCH(
                                                        A1410&amp;B1410,
                                                        Insumos!I:I,
                                                        0)
                                                )="Terceirizados",
                                                INDEX(
                                                    Insumos!F:F,
                                                    MATCH(
                                                        A1410&amp;B1410,
                                                        Insumos!I:I,
                                                        0)
                                                ),
                                                0
                                            ),
                                            "Não encontrado"),
                                        IFERROR(
                                            INDEX(S:S,
                                                MATCH(
                                                    A1410&amp;B1410,AG:AG,
                                                    0)
                                            ),
                                            "Não encontrado")
                                    )</f>
        <v>0</v>
      </c>
      <c r="S1410" s="72">
        <f t="shared" si="846"/>
        <v>0</v>
      </c>
      <c r="T1410" s="72">
        <f>IF(
                        C1410="INSUMO",
                                        IFERROR(
                                            IF(
                                                INDEX(
                                                    Insumos!C:C,
                                                    MATCH(
                                                        A1410&amp;B1410,
                                                        Insumos!I:I,
                                                        0)
                                                )="Comissionamento",
                                                INDEX(
                                                    Insumos!F:F,
                                                    MATCH(
                                                        A1410&amp;B1410,
                                                        Insumos!I:I,
                                                        0)
                                                ),
                                                0
                                            ),
                                            "Não encontrado"),
                                        IFERROR(
                                            INDEX(U:U,
                                                MATCH(
                                                    A1410&amp;B1410,AG:AG,
                                                    0)
                                            ),
                                            "Não encontrado")
                                    )</f>
        <v>0</v>
      </c>
      <c r="U1410" s="72">
        <f t="shared" si="847"/>
        <v>0</v>
      </c>
      <c r="V1410" s="72">
        <f>IF(
                        C1410="INSUMO",
                                        IFERROR(
                                            IF(
                                                INDEX(
                                                    Insumos!C:C,
                                                    MATCH(
                                                        A1410&amp;B1410,
                                                        Insumos!I:I,
                                                        0)
                                                )="Verba",
                                                INDEX(
                                                    Insumos!F:F,
                                                    MATCH(
                                                        A1410&amp;B1410,
                                                        Insumos!I:I,
                                                        0)
                                                ),
                                                0
                                            ),
                                            "Não encontrado"),
                                        IFERROR(
                                            INDEX(W:W,
                                                MATCH(
                                                    A1410&amp;B1410,AG:AG,
                                                    0)
                                            ),
                                            "Não encontrado")
                                    )</f>
        <v>0</v>
      </c>
      <c r="W1410" s="72">
        <f t="shared" si="848"/>
        <v>0</v>
      </c>
      <c r="X1410" s="72">
        <f>IF(
                        C1410="INSUMO",
                                        IFERROR(
                                            IF(
                                                INDEX(
                                                    Insumos!C:C,
                                                    MATCH(
                                                        A1410&amp;B1410,
                                                        Insumos!I:I,
                                                        0)
                                                )="Outro",
                                                INDEX(
                                                    Insumos!F:F,
                                                    MATCH(
                                                        A1410&amp;B1410,
                                                        Insumos!I:I,
                                                        0)
                                                ),
                                                0
                                            ),
                                            "Não encontrado"),
                                        IFERROR(
                                            INDEX(Y:Y,
                                                MATCH(
                                                    A1410&amp;B1410,AG:AG,
                                                    0)
                                            ),
                                            "Não encontrado")
                                    )</f>
        <v>5.0999999999999996</v>
      </c>
      <c r="Y1410" s="72">
        <f t="shared" si="849"/>
        <v>16.988192819999998</v>
      </c>
      <c r="Z1410" s="72">
        <f>IF(
                            C1410="INSUMO",
                            IFERROR(
                                INDEX(
                                    Insumos!F:F,
                                    MATCH(
                                        A1410&amp;B1410,
                                        Insumos!I:I,
                                        0)
                                ),
                                "Não encontrado"),
                            IFERROR(
                                INDEX(AA:AA,
                                    MATCH(
                                        A1410&amp;B1410,AG:AG,
                                        0)
                                ),
                                "Não encontrado")
                        )</f>
        <v>30.794416399999999</v>
      </c>
      <c r="AA1410" s="72">
        <f t="shared" si="850"/>
        <v>102.57676148677848</v>
      </c>
      <c r="AB1410" s="73"/>
      <c r="AC1410" s="73"/>
      <c r="AD1410" s="70" t="s">
        <v>39</v>
      </c>
      <c r="AE1410" s="74"/>
      <c r="AF1410" s="74"/>
    </row>
    <row r="1411" spans="1:33" x14ac:dyDescent="0.25">
      <c r="A1411" s="138" t="s">
        <v>1129</v>
      </c>
      <c r="B1411" s="60" t="s">
        <v>38</v>
      </c>
      <c r="C1411" s="61" t="s">
        <v>86</v>
      </c>
      <c r="D1411" s="62" t="s">
        <v>40</v>
      </c>
      <c r="E1411" s="62" t="s">
        <v>1130</v>
      </c>
      <c r="F1411" s="63" t="s">
        <v>111</v>
      </c>
      <c r="G1411" s="63">
        <v>0.98652010000000001</v>
      </c>
      <c r="H1411" s="64">
        <f>IF(
                        C1411="INSUMO",
                                        IFERROR(
                                            IF(
                                                INDEX(
                                                    Insumos!C:C,
                                                    MATCH(
                                                        A1411&amp;B1411,
                                                        Insumos!I:I,
                                                        0)
                                                )="Material",
                                                INDEX(
                                                    Insumos!F:F,
                                                    MATCH(
                                                        A1411&amp;B1411,
                                                        Insumos!I:I,
                                                        0)
                                                ),
                                                0
                                            ),
                                            "Não encontrado"),
                                        IFERROR(
                                            INDEX(I:I,
                                                MATCH(
                                                    A1411&amp;B1411,AG:AG,
                                                    0)
                                            ),
                                            "Não encontrado")
                                    )</f>
        <v>0</v>
      </c>
      <c r="I1411" s="64">
        <f t="shared" si="841"/>
        <v>0</v>
      </c>
      <c r="J1411" s="64">
        <f t="shared" si="842"/>
        <v>87.411601337000008</v>
      </c>
      <c r="K1411" s="64">
        <f t="shared" si="842"/>
        <v>86.233301692137374</v>
      </c>
      <c r="L1411" s="64">
        <f>IF(
                        C1411="INSUMO",
                                        IFERROR(
                                            IF(
                                                INDEX(
                                                    Insumos!C:C,
                                                    MATCH(
                                                        A1411&amp;B1411,
                                                        Insumos!I:I,
                                                        0)
                                                )="Mao_obra",
                                                INDEX(
                                                    Insumos!F:F,
                                                    MATCH(
                                                        A1411&amp;B1411,
                                                        Insumos!I:I,
                                                        0)
                                                ),
                                                0
                                            ),
                                            "Não encontrado"),
                                        IFERROR(
                                            INDEX(M:M,
                                                MATCH(
                                                    A1411&amp;B1411,AG:AG,
                                                    0)
                                            ),
                                            "Não encontrado")
                                    )</f>
        <v>41.518714500000002</v>
      </c>
      <c r="M1411" s="64">
        <f t="shared" si="843"/>
        <v>40.959046380411451</v>
      </c>
      <c r="N1411" s="64">
        <f>IF(
                        C1411="INSUMO",
                                        IFERROR(
                                            IF(
                                                INDEX(
                                                    Insumos!C:C,
                                                    MATCH(
                                                        A1411&amp;B1411,
                                                        Insumos!I:I,
                                                        0)
                                                )="Equipamento",
                                                INDEX(
                                                    Insumos!F:F,
                                                    MATCH(
                                                        A1411&amp;B1411,
                                                        Insumos!I:I,
                                                        0)
                                                ),
                                                0
                                            ),
                                            "Não encontrado"),
                                        IFERROR(
                                            INDEX(O:O,
                                                MATCH(
                                                    A1411&amp;B1411,AG:AG,
                                                    0)
                                            ),
                                            "Não encontrado")
                                    )</f>
        <v>42.142886836999999</v>
      </c>
      <c r="O1411" s="64">
        <f t="shared" si="844"/>
        <v>41.574804936725926</v>
      </c>
      <c r="P1411" s="64">
        <f>IF(
                        C1411="INSUMO",
                                        IFERROR(
                                            IF(
                                                INDEX(
                                                    Insumos!C:C,
                                                    MATCH(
                                                        A1411&amp;B1411,
                                                        Insumos!I:I,
                                                        0)
                                                )="Transporte",
                                                INDEX(
                                                    Insumos!F:F,
                                                    MATCH(
                                                        A1411&amp;B1411,
                                                        Insumos!I:I,
                                                        0)
                                                ),
                                                0
                                            ),
                                            "Não encontrado"),
                                        IFERROR(
                                            INDEX(Q:Q,
                                                MATCH(
                                                    A1411&amp;B1411,AG:AG,
                                                    0)
                                            ),
                                            "Não encontrado")
                                    )</f>
        <v>0</v>
      </c>
      <c r="Q1411" s="64">
        <f t="shared" si="845"/>
        <v>0</v>
      </c>
      <c r="R1411" s="64">
        <f>IF(
                        C1411="INSUMO",
                                        IFERROR(
                                            IF(
                                                INDEX(
                                                    Insumos!C:C,
                                                    MATCH(
                                                        A1411&amp;B1411,
                                                        Insumos!I:I,
                                                        0)
                                                )="Terceirizados",
                                                INDEX(
                                                    Insumos!F:F,
                                                    MATCH(
                                                        A1411&amp;B1411,
                                                        Insumos!I:I,
                                                        0)
                                                ),
                                                0
                                            ),
                                            "Não encontrado"),
                                        IFERROR(
                                            INDEX(S:S,
                                                MATCH(
                                                    A1411&amp;B1411,AG:AG,
                                                    0)
                                            ),
                                            "Não encontrado")
                                    )</f>
        <v>0</v>
      </c>
      <c r="S1411" s="64">
        <f t="shared" si="846"/>
        <v>0</v>
      </c>
      <c r="T1411" s="64">
        <f>IF(
                        C1411="INSUMO",
                                        IFERROR(
                                            IF(
                                                INDEX(
                                                    Insumos!C:C,
                                                    MATCH(
                                                        A1411&amp;B1411,
                                                        Insumos!I:I,
                                                        0)
                                                )="Comissionamento",
                                                INDEX(
                                                    Insumos!F:F,
                                                    MATCH(
                                                        A1411&amp;B1411,
                                                        Insumos!I:I,
                                                        0)
                                                ),
                                                0
                                            ),
                                            "Não encontrado"),
                                        IFERROR(
                                            INDEX(U:U,
                                                MATCH(
                                                    A1411&amp;B1411,AG:AG,
                                                    0)
                                            ),
                                            "Não encontrado")
                                    )</f>
        <v>0</v>
      </c>
      <c r="U1411" s="64">
        <f t="shared" si="847"/>
        <v>0</v>
      </c>
      <c r="V1411" s="64">
        <f>IF(
                        C1411="INSUMO",
                                        IFERROR(
                                            IF(
                                                INDEX(
                                                    Insumos!C:C,
                                                    MATCH(
                                                        A1411&amp;B1411,
                                                        Insumos!I:I,
                                                        0)
                                                )="Verba",
                                                INDEX(
                                                    Insumos!F:F,
                                                    MATCH(
                                                        A1411&amp;B1411,
                                                        Insumos!I:I,
                                                        0)
                                                ),
                                                0
                                            ),
                                            "Não encontrado"),
                                        IFERROR(
                                            INDEX(W:W,
                                                MATCH(
                                                    A1411&amp;B1411,AG:AG,
                                                    0)
                                            ),
                                            "Não encontrado")
                                    )</f>
        <v>0</v>
      </c>
      <c r="W1411" s="64">
        <f t="shared" si="848"/>
        <v>0</v>
      </c>
      <c r="X1411" s="64">
        <f>IF(
                        C1411="INSUMO",
                                        IFERROR(
                                            IF(
                                                INDEX(
                                                    Insumos!C:C,
                                                    MATCH(
                                                        A1411&amp;B1411,
                                                        Insumos!I:I,
                                                        0)
                                                )="Outro",
                                                INDEX(
                                                    Insumos!F:F,
                                                    MATCH(
                                                        A1411&amp;B1411,
                                                        Insumos!I:I,
                                                        0)
                                                ),
                                                0
                                            ),
                                            "Não encontrado"),
                                        IFERROR(
                                            INDEX(Y:Y,
                                                MATCH(
                                                    A1411&amp;B1411,AG:AG,
                                                    0)
                                            ),
                                            "Não encontrado")
                                    )</f>
        <v>3.7499999999999996</v>
      </c>
      <c r="Y1411" s="64">
        <f t="shared" si="849"/>
        <v>3.6994503749999996</v>
      </c>
      <c r="Z1411" s="64">
        <f>IF(
                            C1411="INSUMO",
                            IFERROR(
                                INDEX(
                                    Insumos!F:F,
                                    MATCH(
                                        A1411&amp;B1411,
                                        Insumos!I:I,
                                        0)
                                ),
                                "Não encontrado"),
                            IFERROR(
                                INDEX(AA:AA,
                                    MATCH(
                                        A1411&amp;B1411,AG:AG,
                                        0)
                                ),
                                "Não encontrado")
                        )</f>
        <v>87.411601337000008</v>
      </c>
      <c r="AA1411" s="64">
        <f t="shared" si="850"/>
        <v>86.233301692137388</v>
      </c>
      <c r="AB1411" s="65"/>
      <c r="AC1411" s="65"/>
      <c r="AD1411" s="62" t="s">
        <v>39</v>
      </c>
      <c r="AE1411" s="66"/>
      <c r="AF1411" s="66"/>
    </row>
    <row r="1412" spans="1:33" x14ac:dyDescent="0.25">
      <c r="A1412" s="137" t="s">
        <v>727</v>
      </c>
      <c r="B1412" s="68" t="s">
        <v>38</v>
      </c>
      <c r="C1412" s="69" t="s">
        <v>86</v>
      </c>
      <c r="D1412" s="70" t="s">
        <v>40</v>
      </c>
      <c r="E1412" s="70" t="s">
        <v>728</v>
      </c>
      <c r="F1412" s="71" t="s">
        <v>114</v>
      </c>
      <c r="G1412" s="71">
        <v>9.2600000000000002E-2</v>
      </c>
      <c r="H1412" s="72">
        <f>IF(
                        C1412="INSUMO",
                                        IFERROR(
                                            IF(
                                                INDEX(
                                                    Insumos!C:C,
                                                    MATCH(
                                                        A1412&amp;B1412,
                                                        Insumos!I:I,
                                                        0)
                                                )="Material",
                                                INDEX(
                                                    Insumos!F:F,
                                                    MATCH(
                                                        A1412&amp;B1412,
                                                        Insumos!I:I,
                                                        0)
                                                ),
                                                0
                                            ),
                                            "Não encontrado"),
                                        IFERROR(
                                            INDEX(I:I,
                                                MATCH(
                                                    A1412&amp;B1412,AG:AG,
                                                    0)
                                            ),
                                            "Não encontrado")
                                    )</f>
        <v>179.4597</v>
      </c>
      <c r="I1412" s="72">
        <f t="shared" si="841"/>
        <v>16.617968220000002</v>
      </c>
      <c r="J1412" s="72">
        <f t="shared" si="842"/>
        <v>134.513525988</v>
      </c>
      <c r="K1412" s="72">
        <f t="shared" si="842"/>
        <v>12.455952506488801</v>
      </c>
      <c r="L1412" s="72">
        <f>IF(
                        C1412="INSUMO",
                                        IFERROR(
                                            IF(
                                                INDEX(
                                                    Insumos!C:C,
                                                    MATCH(
                                                        A1412&amp;B1412,
                                                        Insumos!I:I,
                                                        0)
                                                )="Mao_obra",
                                                INDEX(
                                                    Insumos!F:F,
                                                    MATCH(
                                                        A1412&amp;B1412,
                                                        Insumos!I:I,
                                                        0)
                                                ),
                                                0
                                            ),
                                            "Não encontrado"),
                                        IFERROR(
                                            INDEX(M:M,
                                                MATCH(
                                                    A1412&amp;B1412,AG:AG,
                                                    0)
                                            ),
                                            "Não encontrado")
                                    )</f>
        <v>41.518714500000002</v>
      </c>
      <c r="M1412" s="72">
        <f t="shared" si="843"/>
        <v>3.8446329627000004</v>
      </c>
      <c r="N1412" s="72">
        <f>IF(
                        C1412="INSUMO",
                                        IFERROR(
                                            IF(
                                                INDEX(
                                                    Insumos!C:C,
                                                    MATCH(
                                                        A1412&amp;B1412,
                                                        Insumos!I:I,
                                                        0)
                                                )="Equipamento",
                                                INDEX(
                                                    Insumos!F:F,
                                                    MATCH(
                                                        A1412&amp;B1412,
                                                        Insumos!I:I,
                                                        0)
                                                ),
                                                0
                                            ),
                                            "Não encontrado"),
                                        IFERROR(
                                            INDEX(O:O,
                                                MATCH(
                                                    A1412&amp;B1412,AG:AG,
                                                    0)
                                            ),
                                            "Não encontrado")
                                    )</f>
        <v>89.244811487999996</v>
      </c>
      <c r="O1412" s="72">
        <f t="shared" si="844"/>
        <v>8.2640695437887999</v>
      </c>
      <c r="P1412" s="72">
        <f>IF(
                        C1412="INSUMO",
                                        IFERROR(
                                            IF(
                                                INDEX(
                                                    Insumos!C:C,
                                                    MATCH(
                                                        A1412&amp;B1412,
                                                        Insumos!I:I,
                                                        0)
                                                )="Transporte",
                                                INDEX(
                                                    Insumos!F:F,
                                                    MATCH(
                                                        A1412&amp;B1412,
                                                        Insumos!I:I,
                                                        0)
                                                ),
                                                0
                                            ),
                                            "Não encontrado"),
                                        IFERROR(
                                            INDEX(Q:Q,
                                                MATCH(
                                                    A1412&amp;B1412,AG:AG,
                                                    0)
                                            ),
                                            "Não encontrado")
                                    )</f>
        <v>0</v>
      </c>
      <c r="Q1412" s="72">
        <f t="shared" si="845"/>
        <v>0</v>
      </c>
      <c r="R1412" s="72">
        <f>IF(
                        C1412="INSUMO",
                                        IFERROR(
                                            IF(
                                                INDEX(
                                                    Insumos!C:C,
                                                    MATCH(
                                                        A1412&amp;B1412,
                                                        Insumos!I:I,
                                                        0)
                                                )="Terceirizados",
                                                INDEX(
                                                    Insumos!F:F,
                                                    MATCH(
                                                        A1412&amp;B1412,
                                                        Insumos!I:I,
                                                        0)
                                                ),
                                                0
                                            ),
                                            "Não encontrado"),
                                        IFERROR(
                                            INDEX(S:S,
                                                MATCH(
                                                    A1412&amp;B1412,AG:AG,
                                                    0)
                                            ),
                                            "Não encontrado")
                                    )</f>
        <v>0</v>
      </c>
      <c r="S1412" s="72">
        <f t="shared" si="846"/>
        <v>0</v>
      </c>
      <c r="T1412" s="72">
        <f>IF(
                        C1412="INSUMO",
                                        IFERROR(
                                            IF(
                                                INDEX(
                                                    Insumos!C:C,
                                                    MATCH(
                                                        A1412&amp;B1412,
                                                        Insumos!I:I,
                                                        0)
                                                )="Comissionamento",
                                                INDEX(
                                                    Insumos!F:F,
                                                    MATCH(
                                                        A1412&amp;B1412,
                                                        Insumos!I:I,
                                                        0)
                                                ),
                                                0
                                            ),
                                            "Não encontrado"),
                                        IFERROR(
                                            INDEX(U:U,
                                                MATCH(
                                                    A1412&amp;B1412,AG:AG,
                                                    0)
                                            ),
                                            "Não encontrado")
                                    )</f>
        <v>0</v>
      </c>
      <c r="U1412" s="72">
        <f t="shared" si="847"/>
        <v>0</v>
      </c>
      <c r="V1412" s="72">
        <f>IF(
                        C1412="INSUMO",
                                        IFERROR(
                                            IF(
                                                INDEX(
                                                    Insumos!C:C,
                                                    MATCH(
                                                        A1412&amp;B1412,
                                                        Insumos!I:I,
                                                        0)
                                                )="Verba",
                                                INDEX(
                                                    Insumos!F:F,
                                                    MATCH(
                                                        A1412&amp;B1412,
                                                        Insumos!I:I,
                                                        0)
                                                ),
                                                0
                                            ),
                                            "Não encontrado"),
                                        IFERROR(
                                            INDEX(W:W,
                                                MATCH(
                                                    A1412&amp;B1412,AG:AG,
                                                    0)
                                            ),
                                            "Não encontrado")
                                    )</f>
        <v>0</v>
      </c>
      <c r="W1412" s="72">
        <f t="shared" si="848"/>
        <v>0</v>
      </c>
      <c r="X1412" s="72">
        <f>IF(
                        C1412="INSUMO",
                                        IFERROR(
                                            IF(
                                                INDEX(
                                                    Insumos!C:C,
                                                    MATCH(
                                                        A1412&amp;B1412,
                                                        Insumos!I:I,
                                                        0)
                                                )="Outro",
                                                INDEX(
                                                    Insumos!F:F,
                                                    MATCH(
                                                        A1412&amp;B1412,
                                                        Insumos!I:I,
                                                        0)
                                                ),
                                                0
                                            ),
                                            "Não encontrado"),
                                        IFERROR(
                                            INDEX(Y:Y,
                                                MATCH(
                                                    A1412&amp;B1412,AG:AG,
                                                    0)
                                            ),
                                            "Não encontrado")
                                    )</f>
        <v>3.7499999999999996</v>
      </c>
      <c r="Y1412" s="72">
        <f t="shared" si="849"/>
        <v>0.34724999999999995</v>
      </c>
      <c r="Z1412" s="72">
        <f>IF(
                            C1412="INSUMO",
                            IFERROR(
                                INDEX(
                                    Insumos!F:F,
                                    MATCH(
                                        A1412&amp;B1412,
                                        Insumos!I:I,
                                        0)
                                ),
                                "Não encontrado"),
                            IFERROR(
                                INDEX(AA:AA,
                                    MATCH(
                                        A1412&amp;B1412,AG:AG,
                                        0)
                                ),
                                "Não encontrado")
                        )</f>
        <v>313.97322598799997</v>
      </c>
      <c r="AA1412" s="72">
        <f t="shared" si="850"/>
        <v>29.073920726488797</v>
      </c>
      <c r="AB1412" s="73"/>
      <c r="AC1412" s="73"/>
      <c r="AD1412" s="70" t="s">
        <v>39</v>
      </c>
      <c r="AE1412" s="74"/>
      <c r="AF1412" s="74"/>
    </row>
    <row r="1413" spans="1:33" x14ac:dyDescent="0.25">
      <c r="A1413" s="138" t="s">
        <v>709</v>
      </c>
      <c r="B1413" s="60" t="s">
        <v>38</v>
      </c>
      <c r="C1413" s="61" t="s">
        <v>45</v>
      </c>
      <c r="D1413" s="62" t="s">
        <v>40</v>
      </c>
      <c r="E1413" s="62" t="s">
        <v>710</v>
      </c>
      <c r="F1413" s="63" t="s">
        <v>102</v>
      </c>
      <c r="G1413" s="63">
        <v>12</v>
      </c>
      <c r="H1413" s="64">
        <f>IF(
                        C1413="INSUMO",
                                        IFERROR(
                                            IF(
                                                INDEX(
                                                    Insumos!C:C,
                                                    MATCH(
                                                        A1413&amp;B1413,
                                                        Insumos!I:I,
                                                        0)
                                                )="Material",
                                                INDEX(
                                                    Insumos!F:F,
                                                    MATCH(
                                                        A1413&amp;B1413,
                                                        Insumos!I:I,
                                                        0)
                                                ),
                                                0
                                            ),
                                            "Não encontrado"),
                                        IFERROR(
                                            INDEX(I:I,
                                                MATCH(
                                                    A1413&amp;B1413,AG:AG,
                                                    0)
                                            ),
                                            "Não encontrado")
                                    )</f>
        <v>45.29</v>
      </c>
      <c r="I1413" s="64">
        <f t="shared" si="841"/>
        <v>543.48</v>
      </c>
      <c r="J1413" s="64">
        <f t="shared" si="842"/>
        <v>0</v>
      </c>
      <c r="K1413" s="64">
        <f t="shared" si="842"/>
        <v>0</v>
      </c>
      <c r="L1413" s="64">
        <f>IF(
                        C1413="INSUMO",
                                        IFERROR(
                                            IF(
                                                INDEX(
                                                    Insumos!C:C,
                                                    MATCH(
                                                        A1413&amp;B1413,
                                                        Insumos!I:I,
                                                        0)
                                                )="Mao_obra",
                                                INDEX(
                                                    Insumos!F:F,
                                                    MATCH(
                                                        A1413&amp;B1413,
                                                        Insumos!I:I,
                                                        0)
                                                ),
                                                0
                                            ),
                                            "Não encontrado"),
                                        IFERROR(
                                            INDEX(M:M,
                                                MATCH(
                                                    A1413&amp;B1413,AG:AG,
                                                    0)
                                            ),
                                            "Não encontrado")
                                    )</f>
        <v>0</v>
      </c>
      <c r="M1413" s="64">
        <f t="shared" si="843"/>
        <v>0</v>
      </c>
      <c r="N1413" s="64">
        <f>IF(
                        C1413="INSUMO",
                                        IFERROR(
                                            IF(
                                                INDEX(
                                                    Insumos!C:C,
                                                    MATCH(
                                                        A1413&amp;B1413,
                                                        Insumos!I:I,
                                                        0)
                                                )="Equipamento",
                                                INDEX(
                                                    Insumos!F:F,
                                                    MATCH(
                                                        A1413&amp;B1413,
                                                        Insumos!I:I,
                                                        0)
                                                ),
                                                0
                                            ),
                                            "Não encontrado"),
                                        IFERROR(
                                            INDEX(O:O,
                                                MATCH(
                                                    A1413&amp;B1413,AG:AG,
                                                    0)
                                            ),
                                            "Não encontrado")
                                    )</f>
        <v>0</v>
      </c>
      <c r="O1413" s="64">
        <f t="shared" si="844"/>
        <v>0</v>
      </c>
      <c r="P1413" s="64">
        <f>IF(
                        C1413="INSUMO",
                                        IFERROR(
                                            IF(
                                                INDEX(
                                                    Insumos!C:C,
                                                    MATCH(
                                                        A1413&amp;B1413,
                                                        Insumos!I:I,
                                                        0)
                                                )="Transporte",
                                                INDEX(
                                                    Insumos!F:F,
                                                    MATCH(
                                                        A1413&amp;B1413,
                                                        Insumos!I:I,
                                                        0)
                                                ),
                                                0
                                            ),
                                            "Não encontrado"),
                                        IFERROR(
                                            INDEX(Q:Q,
                                                MATCH(
                                                    A1413&amp;B1413,AG:AG,
                                                    0)
                                            ),
                                            "Não encontrado")
                                    )</f>
        <v>0</v>
      </c>
      <c r="Q1413" s="64">
        <f t="shared" si="845"/>
        <v>0</v>
      </c>
      <c r="R1413" s="64">
        <f>IF(
                        C1413="INSUMO",
                                        IFERROR(
                                            IF(
                                                INDEX(
                                                    Insumos!C:C,
                                                    MATCH(
                                                        A1413&amp;B1413,
                                                        Insumos!I:I,
                                                        0)
                                                )="Terceirizados",
                                                INDEX(
                                                    Insumos!F:F,
                                                    MATCH(
                                                        A1413&amp;B1413,
                                                        Insumos!I:I,
                                                        0)
                                                ),
                                                0
                                            ),
                                            "Não encontrado"),
                                        IFERROR(
                                            INDEX(S:S,
                                                MATCH(
                                                    A1413&amp;B1413,AG:AG,
                                                    0)
                                            ),
                                            "Não encontrado")
                                    )</f>
        <v>0</v>
      </c>
      <c r="S1413" s="64">
        <f t="shared" si="846"/>
        <v>0</v>
      </c>
      <c r="T1413" s="64">
        <f>IF(
                        C1413="INSUMO",
                                        IFERROR(
                                            IF(
                                                INDEX(
                                                    Insumos!C:C,
                                                    MATCH(
                                                        A1413&amp;B1413,
                                                        Insumos!I:I,
                                                        0)
                                                )="Comissionamento",
                                                INDEX(
                                                    Insumos!F:F,
                                                    MATCH(
                                                        A1413&amp;B1413,
                                                        Insumos!I:I,
                                                        0)
                                                ),
                                                0
                                            ),
                                            "Não encontrado"),
                                        IFERROR(
                                            INDEX(U:U,
                                                MATCH(
                                                    A1413&amp;B1413,AG:AG,
                                                    0)
                                            ),
                                            "Não encontrado")
                                    )</f>
        <v>0</v>
      </c>
      <c r="U1413" s="64">
        <f t="shared" si="847"/>
        <v>0</v>
      </c>
      <c r="V1413" s="64">
        <f>IF(
                        C1413="INSUMO",
                                        IFERROR(
                                            IF(
                                                INDEX(
                                                    Insumos!C:C,
                                                    MATCH(
                                                        A1413&amp;B1413,
                                                        Insumos!I:I,
                                                        0)
                                                )="Verba",
                                                INDEX(
                                                    Insumos!F:F,
                                                    MATCH(
                                                        A1413&amp;B1413,
                                                        Insumos!I:I,
                                                        0)
                                                ),
                                                0
                                            ),
                                            "Não encontrado"),
                                        IFERROR(
                                            INDEX(W:W,
                                                MATCH(
                                                    A1413&amp;B1413,AG:AG,
                                                    0)
                                            ),
                                            "Não encontrado")
                                    )</f>
        <v>0</v>
      </c>
      <c r="W1413" s="64">
        <f t="shared" si="848"/>
        <v>0</v>
      </c>
      <c r="X1413" s="64">
        <f>IF(
                        C1413="INSUMO",
                                        IFERROR(
                                            IF(
                                                INDEX(
                                                    Insumos!C:C,
                                                    MATCH(
                                                        A1413&amp;B1413,
                                                        Insumos!I:I,
                                                        0)
                                                )="Outro",
                                                INDEX(
                                                    Insumos!F:F,
                                                    MATCH(
                                                        A1413&amp;B1413,
                                                        Insumos!I:I,
                                                        0)
                                                ),
                                                0
                                            ),
                                            "Não encontrado"),
                                        IFERROR(
                                            INDEX(Y:Y,
                                                MATCH(
                                                    A1413&amp;B1413,AG:AG,
                                                    0)
                                            ),
                                            "Não encontrado")
                                    )</f>
        <v>0</v>
      </c>
      <c r="Y1413" s="64">
        <f t="shared" si="849"/>
        <v>0</v>
      </c>
      <c r="Z1413" s="64">
        <f>IF(
                            C1413="INSUMO",
                            IFERROR(
                                INDEX(
                                    Insumos!F:F,
                                    MATCH(
                                        A1413&amp;B1413,
                                        Insumos!I:I,
                                        0)
                                ),
                                "Não encontrado"),
                            IFERROR(
                                INDEX(AA:AA,
                                    MATCH(
                                        A1413&amp;B1413,AG:AG,
                                        0)
                                ),
                                "Não encontrado")
                        )</f>
        <v>45.29</v>
      </c>
      <c r="AA1413" s="64">
        <f t="shared" si="850"/>
        <v>543.48</v>
      </c>
      <c r="AB1413" s="65"/>
      <c r="AC1413" s="65"/>
      <c r="AD1413" s="62" t="s">
        <v>39</v>
      </c>
      <c r="AE1413" s="66"/>
      <c r="AF1413" s="66"/>
    </row>
    <row r="1414" spans="1:33" x14ac:dyDescent="0.25">
      <c r="A1414" s="136" t="s">
        <v>1127</v>
      </c>
      <c r="B1414" s="51" t="s">
        <v>38</v>
      </c>
      <c r="C1414" s="52" t="s">
        <v>39</v>
      </c>
      <c r="D1414" s="53" t="s">
        <v>40</v>
      </c>
      <c r="E1414" s="53" t="s">
        <v>1128</v>
      </c>
      <c r="F1414" s="54" t="s">
        <v>108</v>
      </c>
      <c r="G1414" s="55"/>
      <c r="H1414" s="56"/>
      <c r="I1414" s="56">
        <f>SUM(I1415:I1421)</f>
        <v>384.39745199999999</v>
      </c>
      <c r="J1414" s="56"/>
      <c r="K1414" s="56">
        <f>SUM(K1415:K1421)</f>
        <v>122.97413159342042</v>
      </c>
      <c r="L1414" s="56"/>
      <c r="M1414" s="56">
        <f>SUM(M1415:M1421)</f>
        <v>104.06566568127002</v>
      </c>
      <c r="N1414" s="56"/>
      <c r="O1414" s="56">
        <f>SUM(O1415:O1421)</f>
        <v>0.89819616215039977</v>
      </c>
      <c r="P1414" s="56"/>
      <c r="Q1414" s="56">
        <f>SUM(Q1415:Q1421)</f>
        <v>0</v>
      </c>
      <c r="R1414" s="56"/>
      <c r="S1414" s="56">
        <f>SUM(S1415:S1421)</f>
        <v>0</v>
      </c>
      <c r="T1414" s="56"/>
      <c r="U1414" s="56">
        <f>SUM(U1415:U1421)</f>
        <v>0</v>
      </c>
      <c r="V1414" s="56"/>
      <c r="W1414" s="56">
        <f>SUM(W1415:W1421)</f>
        <v>0</v>
      </c>
      <c r="X1414" s="56"/>
      <c r="Y1414" s="56">
        <f>SUM(Y1415:Y1421)</f>
        <v>18.010269749999999</v>
      </c>
      <c r="Z1414" s="56"/>
      <c r="AA1414" s="56">
        <f>SUM(AA1415:AA1421)</f>
        <v>507.37158359342038</v>
      </c>
      <c r="AB1414" s="57" t="s">
        <v>39</v>
      </c>
      <c r="AC1414" s="57"/>
      <c r="AD1414" s="53" t="s">
        <v>39</v>
      </c>
      <c r="AE1414" s="58" t="s">
        <v>39</v>
      </c>
      <c r="AF1414" s="58" t="s">
        <v>827</v>
      </c>
      <c r="AG1414" t="str">
        <f>A1414&amp;B1414&amp;C1414</f>
        <v>94962SINAPI</v>
      </c>
    </row>
    <row r="1415" spans="1:33" x14ac:dyDescent="0.25">
      <c r="A1415" s="137" t="s">
        <v>1077</v>
      </c>
      <c r="B1415" s="68" t="s">
        <v>38</v>
      </c>
      <c r="C1415" s="69" t="s">
        <v>86</v>
      </c>
      <c r="D1415" s="70" t="s">
        <v>40</v>
      </c>
      <c r="E1415" s="70" t="s">
        <v>1078</v>
      </c>
      <c r="F1415" s="71" t="s">
        <v>111</v>
      </c>
      <c r="G1415" s="71">
        <v>0.71879999999999999</v>
      </c>
      <c r="H1415" s="72">
        <f>IF(
                        C1415="INSUMO",
                                        IFERROR(
                                            IF(
                                                INDEX(
                                                    Insumos!C:C,
                                                    MATCH(
                                                        A1415&amp;B1415,
                                                        Insumos!I:I,
                                                        0)
                                                )="Material",
                                                INDEX(
                                                    Insumos!F:F,
                                                    MATCH(
                                                        A1415&amp;B1415,
                                                        Insumos!I:I,
                                                        0)
                                                ),
                                                0
                                            ),
                                            "Não encontrado"),
                                        IFERROR(
                                            INDEX(I:I,
                                                MATCH(
                                                    A1415&amp;B1415,AG:AG,
                                                    0)
                                            ),
                                            "Não encontrado")
                                    )</f>
        <v>0</v>
      </c>
      <c r="I1415" s="72">
        <f t="shared" ref="I1415:I1421" si="851">H1415*G1415/1</f>
        <v>0</v>
      </c>
      <c r="J1415" s="72">
        <f t="shared" ref="J1415:K1421" si="852">T1415 + N1415 + L1415 + X1415 + R1415 + P1415 + V1415</f>
        <v>0.41616486399999997</v>
      </c>
      <c r="K1415" s="72">
        <f t="shared" si="852"/>
        <v>0.29913930424319995</v>
      </c>
      <c r="L1415" s="72">
        <f>IF(
                        C1415="INSUMO",
                                        IFERROR(
                                            IF(
                                                INDEX(
                                                    Insumos!C:C,
                                                    MATCH(
                                                        A1415&amp;B1415,
                                                        Insumos!I:I,
                                                        0)
                                                )="Mao_obra",
                                                INDEX(
                                                    Insumos!F:F,
                                                    MATCH(
                                                        A1415&amp;B1415,
                                                        Insumos!I:I,
                                                        0)
                                                ),
                                                0
                                            ),
                                            "Não encontrado"),
                                        IFERROR(
                                            INDEX(M:M,
                                                MATCH(
                                                    A1415&amp;B1415,AG:AG,
                                                    0)
                                            ),
                                            "Não encontrado")
                                    )</f>
        <v>0</v>
      </c>
      <c r="M1415" s="72">
        <f t="shared" ref="M1415:M1421" si="853">L1415*G1415/1</f>
        <v>0</v>
      </c>
      <c r="N1415" s="72">
        <f>IF(
                        C1415="INSUMO",
                                        IFERROR(
                                            IF(
                                                INDEX(
                                                    Insumos!C:C,
                                                    MATCH(
                                                        A1415&amp;B1415,
                                                        Insumos!I:I,
                                                        0)
                                                )="Equipamento",
                                                INDEX(
                                                    Insumos!F:F,
                                                    MATCH(
                                                        A1415&amp;B1415,
                                                        Insumos!I:I,
                                                        0)
                                                ),
                                                0
                                            ),
                                            "Não encontrado"),
                                        IFERROR(
                                            INDEX(O:O,
                                                MATCH(
                                                    A1415&amp;B1415,AG:AG,
                                                    0)
                                            ),
                                            "Não encontrado")
                                    )</f>
        <v>0.41616486399999997</v>
      </c>
      <c r="O1415" s="72">
        <f t="shared" ref="O1415:O1421" si="854">N1415*G1415/1</f>
        <v>0.29913930424319995</v>
      </c>
      <c r="P1415" s="72">
        <f>IF(
                        C1415="INSUMO",
                                        IFERROR(
                                            IF(
                                                INDEX(
                                                    Insumos!C:C,
                                                    MATCH(
                                                        A1415&amp;B1415,
                                                        Insumos!I:I,
                                                        0)
                                                )="Transporte",
                                                INDEX(
                                                    Insumos!F:F,
                                                    MATCH(
                                                        A1415&amp;B1415,
                                                        Insumos!I:I,
                                                        0)
                                                ),
                                                0
                                            ),
                                            "Não encontrado"),
                                        IFERROR(
                                            INDEX(Q:Q,
                                                MATCH(
                                                    A1415&amp;B1415,AG:AG,
                                                    0)
                                            ),
                                            "Não encontrado")
                                    )</f>
        <v>0</v>
      </c>
      <c r="Q1415" s="72">
        <f t="shared" ref="Q1415:Q1421" si="855">P1415*G1415/1</f>
        <v>0</v>
      </c>
      <c r="R1415" s="72">
        <f>IF(
                        C1415="INSUMO",
                                        IFERROR(
                                            IF(
                                                INDEX(
                                                    Insumos!C:C,
                                                    MATCH(
                                                        A1415&amp;B1415,
                                                        Insumos!I:I,
                                                        0)
                                                )="Terceirizados",
                                                INDEX(
                                                    Insumos!F:F,
                                                    MATCH(
                                                        A1415&amp;B1415,
                                                        Insumos!I:I,
                                                        0)
                                                ),
                                                0
                                            ),
                                            "Não encontrado"),
                                        IFERROR(
                                            INDEX(S:S,
                                                MATCH(
                                                    A1415&amp;B1415,AG:AG,
                                                    0)
                                            ),
                                            "Não encontrado")
                                    )</f>
        <v>0</v>
      </c>
      <c r="S1415" s="72">
        <f t="shared" ref="S1415:S1421" si="856">R1415*G1415/1</f>
        <v>0</v>
      </c>
      <c r="T1415" s="72">
        <f>IF(
                        C1415="INSUMO",
                                        IFERROR(
                                            IF(
                                                INDEX(
                                                    Insumos!C:C,
                                                    MATCH(
                                                        A1415&amp;B1415,
                                                        Insumos!I:I,
                                                        0)
                                                )="Comissionamento",
                                                INDEX(
                                                    Insumos!F:F,
                                                    MATCH(
                                                        A1415&amp;B1415,
                                                        Insumos!I:I,
                                                        0)
                                                ),
                                                0
                                            ),
                                            "Não encontrado"),
                                        IFERROR(
                                            INDEX(U:U,
                                                MATCH(
                                                    A1415&amp;B1415,AG:AG,
                                                    0)
                                            ),
                                            "Não encontrado")
                                    )</f>
        <v>0</v>
      </c>
      <c r="U1415" s="72">
        <f t="shared" ref="U1415:U1421" si="857">T1415*G1415/1</f>
        <v>0</v>
      </c>
      <c r="V1415" s="72">
        <f>IF(
                        C1415="INSUMO",
                                        IFERROR(
                                            IF(
                                                INDEX(
                                                    Insumos!C:C,
                                                    MATCH(
                                                        A1415&amp;B1415,
                                                        Insumos!I:I,
                                                        0)
                                                )="Verba",
                                                INDEX(
                                                    Insumos!F:F,
                                                    MATCH(
                                                        A1415&amp;B1415,
                                                        Insumos!I:I,
                                                        0)
                                                ),
                                                0
                                            ),
                                            "Não encontrado"),
                                        IFERROR(
                                            INDEX(W:W,
                                                MATCH(
                                                    A1415&amp;B1415,AG:AG,
                                                    0)
                                            ),
                                            "Não encontrado")
                                    )</f>
        <v>0</v>
      </c>
      <c r="W1415" s="72">
        <f t="shared" ref="W1415:W1421" si="858">V1415*G1415/1</f>
        <v>0</v>
      </c>
      <c r="X1415" s="72">
        <f>IF(
                        C1415="INSUMO",
                                        IFERROR(
                                            IF(
                                                INDEX(
                                                    Insumos!C:C,
                                                    MATCH(
                                                        A1415&amp;B1415,
                                                        Insumos!I:I,
                                                        0)
                                                )="Outro",
                                                INDEX(
                                                    Insumos!F:F,
                                                    MATCH(
                                                        A1415&amp;B1415,
                                                        Insumos!I:I,
                                                        0)
                                                ),
                                                0
                                            ),
                                            "Não encontrado"),
                                        IFERROR(
                                            INDEX(Y:Y,
                                                MATCH(
                                                    A1415&amp;B1415,AG:AG,
                                                    0)
                                            ),
                                            "Não encontrado")
                                    )</f>
        <v>0</v>
      </c>
      <c r="Y1415" s="72">
        <f t="shared" ref="Y1415:Y1421" si="859">X1415*G1415/1</f>
        <v>0</v>
      </c>
      <c r="Z1415" s="72">
        <f>IF(
                            C1415="INSUMO",
                            IFERROR(
                                INDEX(
                                    Insumos!F:F,
                                    MATCH(
                                        A1415&amp;B1415,
                                        Insumos!I:I,
                                        0)
                                ),
                                "Não encontrado"),
                            IFERROR(
                                INDEX(AA:AA,
                                    MATCH(
                                        A1415&amp;B1415,AG:AG,
                                        0)
                                ),
                                "Não encontrado")
                        )</f>
        <v>0.41616486399999997</v>
      </c>
      <c r="AA1415" s="72">
        <f t="shared" ref="AA1415:AA1421" si="860">G1415*Z1415</f>
        <v>0.29913930424319995</v>
      </c>
      <c r="AB1415" s="73"/>
      <c r="AC1415" s="73"/>
      <c r="AD1415" s="70" t="s">
        <v>39</v>
      </c>
      <c r="AE1415" s="74"/>
      <c r="AF1415" s="74"/>
    </row>
    <row r="1416" spans="1:33" x14ac:dyDescent="0.25">
      <c r="A1416" s="138" t="s">
        <v>236</v>
      </c>
      <c r="B1416" s="60" t="s">
        <v>38</v>
      </c>
      <c r="C1416" s="61" t="s">
        <v>86</v>
      </c>
      <c r="D1416" s="62" t="s">
        <v>40</v>
      </c>
      <c r="E1416" s="62" t="s">
        <v>237</v>
      </c>
      <c r="F1416" s="63" t="s">
        <v>114</v>
      </c>
      <c r="G1416" s="63">
        <v>0.76229999999999998</v>
      </c>
      <c r="H1416" s="64">
        <f>IF(
                        C1416="INSUMO",
                                        IFERROR(
                                            IF(
                                                INDEX(
                                                    Insumos!C:C,
                                                    MATCH(
                                                        A1416&amp;B1416,
                                                        Insumos!I:I,
                                                        0)
                                                )="Material",
                                                INDEX(
                                                    Insumos!F:F,
                                                    MATCH(
                                                        A1416&amp;B1416,
                                                        Insumos!I:I,
                                                        0)
                                                ),
                                                0
                                            ),
                                            "Não encontrado"),
                                        IFERROR(
                                            INDEX(I:I,
                                                MATCH(
                                                    A1416&amp;B1416,AG:AG,
                                                    0)
                                            ),
                                            "Não encontrado")
                                    )</f>
        <v>0</v>
      </c>
      <c r="I1416" s="64">
        <f t="shared" si="851"/>
        <v>0</v>
      </c>
      <c r="J1416" s="64">
        <f t="shared" si="852"/>
        <v>1.8483544639999998</v>
      </c>
      <c r="K1416" s="64">
        <f t="shared" si="852"/>
        <v>1.4090006079071999</v>
      </c>
      <c r="L1416" s="64">
        <f>IF(
                        C1416="INSUMO",
                                        IFERROR(
                                            IF(
                                                INDEX(
                                                    Insumos!C:C,
                                                    MATCH(
                                                        A1416&amp;B1416,
                                                        Insumos!I:I,
                                                        0)
                                                )="Mao_obra",
                                                INDEX(
                                                    Insumos!F:F,
                                                    MATCH(
                                                        A1416&amp;B1416,
                                                        Insumos!I:I,
                                                        0)
                                                ),
                                                0
                                            ),
                                            "Não encontrado"),
                                        IFERROR(
                                            INDEX(M:M,
                                                MATCH(
                                                    A1416&amp;B1416,AG:AG,
                                                    0)
                                            ),
                                            "Não encontrado")
                                    )</f>
        <v>0</v>
      </c>
      <c r="M1416" s="64">
        <f t="shared" si="853"/>
        <v>0</v>
      </c>
      <c r="N1416" s="64">
        <f>IF(
                        C1416="INSUMO",
                                        IFERROR(
                                            IF(
                                                INDEX(
                                                    Insumos!C:C,
                                                    MATCH(
                                                        A1416&amp;B1416,
                                                        Insumos!I:I,
                                                        0)
                                                )="Equipamento",
                                                INDEX(
                                                    Insumos!F:F,
                                                    MATCH(
                                                        A1416&amp;B1416,
                                                        Insumos!I:I,
                                                        0)
                                                ),
                                                0
                                            ),
                                            "Não encontrado"),
                                        IFERROR(
                                            INDEX(O:O,
                                                MATCH(
                                                    A1416&amp;B1416,AG:AG,
                                                    0)
                                            ),
                                            "Não encontrado")
                                    )</f>
        <v>0.78585446399999992</v>
      </c>
      <c r="O1416" s="64">
        <f t="shared" si="854"/>
        <v>0.59905685790719987</v>
      </c>
      <c r="P1416" s="64">
        <f>IF(
                        C1416="INSUMO",
                                        IFERROR(
                                            IF(
                                                INDEX(
                                                    Insumos!C:C,
                                                    MATCH(
                                                        A1416&amp;B1416,
                                                        Insumos!I:I,
                                                        0)
                                                )="Transporte",
                                                INDEX(
                                                    Insumos!F:F,
                                                    MATCH(
                                                        A1416&amp;B1416,
                                                        Insumos!I:I,
                                                        0)
                                                ),
                                                0
                                            ),
                                            "Não encontrado"),
                                        IFERROR(
                                            INDEX(Q:Q,
                                                MATCH(
                                                    A1416&amp;B1416,AG:AG,
                                                    0)
                                            ),
                                            "Não encontrado")
                                    )</f>
        <v>0</v>
      </c>
      <c r="Q1416" s="64">
        <f t="shared" si="855"/>
        <v>0</v>
      </c>
      <c r="R1416" s="64">
        <f>IF(
                        C1416="INSUMO",
                                        IFERROR(
                                            IF(
                                                INDEX(
                                                    Insumos!C:C,
                                                    MATCH(
                                                        A1416&amp;B1416,
                                                        Insumos!I:I,
                                                        0)
                                                )="Terceirizados",
                                                INDEX(
                                                    Insumos!F:F,
                                                    MATCH(
                                                        A1416&amp;B1416,
                                                        Insumos!I:I,
                                                        0)
                                                ),
                                                0
                                            ),
                                            "Não encontrado"),
                                        IFERROR(
                                            INDEX(S:S,
                                                MATCH(
                                                    A1416&amp;B1416,AG:AG,
                                                    0)
                                            ),
                                            "Não encontrado")
                                    )</f>
        <v>0</v>
      </c>
      <c r="S1416" s="64">
        <f t="shared" si="856"/>
        <v>0</v>
      </c>
      <c r="T1416" s="64">
        <f>IF(
                        C1416="INSUMO",
                                        IFERROR(
                                            IF(
                                                INDEX(
                                                    Insumos!C:C,
                                                    MATCH(
                                                        A1416&amp;B1416,
                                                        Insumos!I:I,
                                                        0)
                                                )="Comissionamento",
                                                INDEX(
                                                    Insumos!F:F,
                                                    MATCH(
                                                        A1416&amp;B1416,
                                                        Insumos!I:I,
                                                        0)
                                                ),
                                                0
                                            ),
                                            "Não encontrado"),
                                        IFERROR(
                                            INDEX(U:U,
                                                MATCH(
                                                    A1416&amp;B1416,AG:AG,
                                                    0)
                                            ),
                                            "Não encontrado")
                                    )</f>
        <v>0</v>
      </c>
      <c r="U1416" s="64">
        <f t="shared" si="857"/>
        <v>0</v>
      </c>
      <c r="V1416" s="64">
        <f>IF(
                        C1416="INSUMO",
                                        IFERROR(
                                            IF(
                                                INDEX(
                                                    Insumos!C:C,
                                                    MATCH(
                                                        A1416&amp;B1416,
                                                        Insumos!I:I,
                                                        0)
                                                )="Verba",
                                                INDEX(
                                                    Insumos!F:F,
                                                    MATCH(
                                                        A1416&amp;B1416,
                                                        Insumos!I:I,
                                                        0)
                                                ),
                                                0
                                            ),
                                            "Não encontrado"),
                                        IFERROR(
                                            INDEX(W:W,
                                                MATCH(
                                                    A1416&amp;B1416,AG:AG,
                                                    0)
                                            ),
                                            "Não encontrado")
                                    )</f>
        <v>0</v>
      </c>
      <c r="W1416" s="64">
        <f t="shared" si="858"/>
        <v>0</v>
      </c>
      <c r="X1416" s="64">
        <f>IF(
                        C1416="INSUMO",
                                        IFERROR(
                                            IF(
                                                INDEX(
                                                    Insumos!C:C,
                                                    MATCH(
                                                        A1416&amp;B1416,
                                                        Insumos!I:I,
                                                        0)
                                                )="Outro",
                                                INDEX(
                                                    Insumos!F:F,
                                                    MATCH(
                                                        A1416&amp;B1416,
                                                        Insumos!I:I,
                                                        0)
                                                ),
                                                0
                                            ),
                                            "Não encontrado"),
                                        IFERROR(
                                            INDEX(Y:Y,
                                                MATCH(
                                                    A1416&amp;B1416,AG:AG,
                                                    0)
                                            ),
                                            "Não encontrado")
                                    )</f>
        <v>1.0625</v>
      </c>
      <c r="Y1416" s="64">
        <f t="shared" si="859"/>
        <v>0.80994374999999996</v>
      </c>
      <c r="Z1416" s="64">
        <f>IF(
                            C1416="INSUMO",
                            IFERROR(
                                INDEX(
                                    Insumos!F:F,
                                    MATCH(
                                        A1416&amp;B1416,
                                        Insumos!I:I,
                                        0)
                                ),
                                "Não encontrado"),
                            IFERROR(
                                INDEX(AA:AA,
                                    MATCH(
                                        A1416&amp;B1416,AG:AG,
                                        0)
                                ),
                                "Não encontrado")
                        )</f>
        <v>1.848354464</v>
      </c>
      <c r="AA1416" s="64">
        <f t="shared" si="860"/>
        <v>1.4090006079071999</v>
      </c>
      <c r="AB1416" s="65"/>
      <c r="AC1416" s="65"/>
      <c r="AD1416" s="62" t="s">
        <v>39</v>
      </c>
      <c r="AE1416" s="66"/>
      <c r="AF1416" s="66"/>
    </row>
    <row r="1417" spans="1:33" x14ac:dyDescent="0.25">
      <c r="A1417" s="137" t="s">
        <v>902</v>
      </c>
      <c r="B1417" s="68" t="s">
        <v>38</v>
      </c>
      <c r="C1417" s="69" t="s">
        <v>86</v>
      </c>
      <c r="D1417" s="70" t="s">
        <v>40</v>
      </c>
      <c r="E1417" s="70" t="s">
        <v>903</v>
      </c>
      <c r="F1417" s="71" t="s">
        <v>90</v>
      </c>
      <c r="G1417" s="71">
        <v>1.4811000000000001</v>
      </c>
      <c r="H1417" s="72">
        <f>IF(
                        C1417="INSUMO",
                                        IFERROR(
                                            IF(
                                                INDEX(
                                                    Insumos!C:C,
                                                    MATCH(
                                                        A1417&amp;B1417,
                                                        Insumos!I:I,
                                                        0)
                                                )="Material",
                                                INDEX(
                                                    Insumos!F:F,
                                                    MATCH(
                                                        A1417&amp;B1417,
                                                        Insumos!I:I,
                                                        0)
                                                ),
                                                0
                                            ),
                                            "Não encontrado"),
                                        IFERROR(
                                            INDEX(I:I,
                                                MATCH(
                                                    A1417&amp;B1417,AG:AG,
                                                    0)
                                            ),
                                            "Não encontrado")
                                    )</f>
        <v>0</v>
      </c>
      <c r="I1417" s="72">
        <f t="shared" si="851"/>
        <v>0</v>
      </c>
      <c r="J1417" s="72">
        <f t="shared" si="852"/>
        <v>37.498135699999999</v>
      </c>
      <c r="K1417" s="72">
        <f t="shared" si="852"/>
        <v>55.538488785269998</v>
      </c>
      <c r="L1417" s="72">
        <f>IF(
                        C1417="INSUMO",
                                        IFERROR(
                                            IF(
                                                INDEX(
                                                    Insumos!C:C,
                                                    MATCH(
                                                        A1417&amp;B1417,
                                                        Insumos!I:I,
                                                        0)
                                                )="Mao_obra",
                                                INDEX(
                                                    Insumos!F:F,
                                                    MATCH(
                                                        A1417&amp;B1417,
                                                        Insumos!I:I,
                                                        0)
                                                ),
                                                0
                                            ),
                                            "Não encontrado"),
                                        IFERROR(
                                            INDEX(M:M,
                                                MATCH(
                                                    A1417&amp;B1417,AG:AG,
                                                    0)
                                            ),
                                            "Não encontrado")
                                    )</f>
        <v>33.748135699999999</v>
      </c>
      <c r="M1417" s="72">
        <f t="shared" si="853"/>
        <v>49.984363785269998</v>
      </c>
      <c r="N1417" s="72">
        <f>IF(
                        C1417="INSUMO",
                                        IFERROR(
                                            IF(
                                                INDEX(
                                                    Insumos!C:C,
                                                    MATCH(
                                                        A1417&amp;B1417,
                                                        Insumos!I:I,
                                                        0)
                                                )="Equipamento",
                                                INDEX(
                                                    Insumos!F:F,
                                                    MATCH(
                                                        A1417&amp;B1417,
                                                        Insumos!I:I,
                                                        0)
                                                ),
                                                0
                                            ),
                                            "Não encontrado"),
                                        IFERROR(
                                            INDEX(O:O,
                                                MATCH(
                                                    A1417&amp;B1417,AG:AG,
                                                    0)
                                            ),
                                            "Não encontrado")
                                    )</f>
        <v>0</v>
      </c>
      <c r="O1417" s="72">
        <f t="shared" si="854"/>
        <v>0</v>
      </c>
      <c r="P1417" s="72">
        <f>IF(
                        C1417="INSUMO",
                                        IFERROR(
                                            IF(
                                                INDEX(
                                                    Insumos!C:C,
                                                    MATCH(
                                                        A1417&amp;B1417,
                                                        Insumos!I:I,
                                                        0)
                                                )="Transporte",
                                                INDEX(
                                                    Insumos!F:F,
                                                    MATCH(
                                                        A1417&amp;B1417,
                                                        Insumos!I:I,
                                                        0)
                                                ),
                                                0
                                            ),
                                            "Não encontrado"),
                                        IFERROR(
                                            INDEX(Q:Q,
                                                MATCH(
                                                    A1417&amp;B1417,AG:AG,
                                                    0)
                                            ),
                                            "Não encontrado")
                                    )</f>
        <v>0</v>
      </c>
      <c r="Q1417" s="72">
        <f t="shared" si="855"/>
        <v>0</v>
      </c>
      <c r="R1417" s="72">
        <f>IF(
                        C1417="INSUMO",
                                        IFERROR(
                                            IF(
                                                INDEX(
                                                    Insumos!C:C,
                                                    MATCH(
                                                        A1417&amp;B1417,
                                                        Insumos!I:I,
                                                        0)
                                                )="Terceirizados",
                                                INDEX(
                                                    Insumos!F:F,
                                                    MATCH(
                                                        A1417&amp;B1417,
                                                        Insumos!I:I,
                                                        0)
                                                ),
                                                0
                                            ),
                                            "Não encontrado"),
                                        IFERROR(
                                            INDEX(S:S,
                                                MATCH(
                                                    A1417&amp;B1417,AG:AG,
                                                    0)
                                            ),
                                            "Não encontrado")
                                    )</f>
        <v>0</v>
      </c>
      <c r="S1417" s="72">
        <f t="shared" si="856"/>
        <v>0</v>
      </c>
      <c r="T1417" s="72">
        <f>IF(
                        C1417="INSUMO",
                                        IFERROR(
                                            IF(
                                                INDEX(
                                                    Insumos!C:C,
                                                    MATCH(
                                                        A1417&amp;B1417,
                                                        Insumos!I:I,
                                                        0)
                                                )="Comissionamento",
                                                INDEX(
                                                    Insumos!F:F,
                                                    MATCH(
                                                        A1417&amp;B1417,
                                                        Insumos!I:I,
                                                        0)
                                                ),
                                                0
                                            ),
                                            "Não encontrado"),
                                        IFERROR(
                                            INDEX(U:U,
                                                MATCH(
                                                    A1417&amp;B1417,AG:AG,
                                                    0)
                                            ),
                                            "Não encontrado")
                                    )</f>
        <v>0</v>
      </c>
      <c r="U1417" s="72">
        <f t="shared" si="857"/>
        <v>0</v>
      </c>
      <c r="V1417" s="72">
        <f>IF(
                        C1417="INSUMO",
                                        IFERROR(
                                            IF(
                                                INDEX(
                                                    Insumos!C:C,
                                                    MATCH(
                                                        A1417&amp;B1417,
                                                        Insumos!I:I,
                                                        0)
                                                )="Verba",
                                                INDEX(
                                                    Insumos!F:F,
                                                    MATCH(
                                                        A1417&amp;B1417,
                                                        Insumos!I:I,
                                                        0)
                                                ),
                                                0
                                            ),
                                            "Não encontrado"),
                                        IFERROR(
                                            INDEX(W:W,
                                                MATCH(
                                                    A1417&amp;B1417,AG:AG,
                                                    0)
                                            ),
                                            "Não encontrado")
                                    )</f>
        <v>0</v>
      </c>
      <c r="W1417" s="72">
        <f t="shared" si="858"/>
        <v>0</v>
      </c>
      <c r="X1417" s="72">
        <f>IF(
                        C1417="INSUMO",
                                        IFERROR(
                                            IF(
                                                INDEX(
                                                    Insumos!C:C,
                                                    MATCH(
                                                        A1417&amp;B1417,
                                                        Insumos!I:I,
                                                        0)
                                                )="Outro",
                                                INDEX(
                                                    Insumos!F:F,
                                                    MATCH(
                                                        A1417&amp;B1417,
                                                        Insumos!I:I,
                                                        0)
                                                ),
                                                0
                                            ),
                                            "Não encontrado"),
                                        IFERROR(
                                            INDEX(Y:Y,
                                                MATCH(
                                                    A1417&amp;B1417,AG:AG,
                                                    0)
                                            ),
                                            "Não encontrado")
                                    )</f>
        <v>3.7499999999999996</v>
      </c>
      <c r="Y1417" s="72">
        <f t="shared" si="859"/>
        <v>5.554125</v>
      </c>
      <c r="Z1417" s="72">
        <f>IF(
                            C1417="INSUMO",
                            IFERROR(
                                INDEX(
                                    Insumos!F:F,
                                    MATCH(
                                        A1417&amp;B1417,
                                        Insumos!I:I,
                                        0)
                                ),
                                "Não encontrado"),
                            IFERROR(
                                INDEX(AA:AA,
                                    MATCH(
                                        A1417&amp;B1417,AG:AG,
                                        0)
                                ),
                                "Não encontrado")
                        )</f>
        <v>37.498135699999992</v>
      </c>
      <c r="AA1417" s="72">
        <f t="shared" si="860"/>
        <v>55.53848878526999</v>
      </c>
      <c r="AB1417" s="73"/>
      <c r="AC1417" s="73"/>
      <c r="AD1417" s="70" t="s">
        <v>39</v>
      </c>
      <c r="AE1417" s="74"/>
      <c r="AF1417" s="74"/>
    </row>
    <row r="1418" spans="1:33" x14ac:dyDescent="0.25">
      <c r="A1418" s="138" t="s">
        <v>88</v>
      </c>
      <c r="B1418" s="60" t="s">
        <v>38</v>
      </c>
      <c r="C1418" s="61" t="s">
        <v>86</v>
      </c>
      <c r="D1418" s="62" t="s">
        <v>40</v>
      </c>
      <c r="E1418" s="62" t="s">
        <v>89</v>
      </c>
      <c r="F1418" s="63" t="s">
        <v>90</v>
      </c>
      <c r="G1418" s="63">
        <v>2.3433000000000002</v>
      </c>
      <c r="H1418" s="64">
        <f>IF(
                        C1418="INSUMO",
                                        IFERROR(
                                            IF(
                                                INDEX(
                                                    Insumos!C:C,
                                                    MATCH(
                                                        A1418&amp;B1418,
                                                        Insumos!I:I,
                                                        0)
                                                )="Material",
                                                INDEX(
                                                    Insumos!F:F,
                                                    MATCH(
                                                        A1418&amp;B1418,
                                                        Insumos!I:I,
                                                        0)
                                                ),
                                                0
                                            ),
                                            "Não encontrado"),
                                        IFERROR(
                                            INDEX(I:I,
                                                MATCH(
                                                    A1418&amp;B1418,AG:AG,
                                                    0)
                                            ),
                                            "Não encontrado")
                                    )</f>
        <v>0</v>
      </c>
      <c r="I1418" s="64">
        <f t="shared" si="851"/>
        <v>0</v>
      </c>
      <c r="J1418" s="64">
        <f t="shared" si="852"/>
        <v>28.049120000000002</v>
      </c>
      <c r="K1418" s="64">
        <f t="shared" si="852"/>
        <v>65.727502896000018</v>
      </c>
      <c r="L1418" s="64">
        <f>IF(
                        C1418="INSUMO",
                                        IFERROR(
                                            IF(
                                                INDEX(
                                                    Insumos!C:C,
                                                    MATCH(
                                                        A1418&amp;B1418,
                                                        Insumos!I:I,
                                                        0)
                                                )="Mao_obra",
                                                INDEX(
                                                    Insumos!F:F,
                                                    MATCH(
                                                        A1418&amp;B1418,
                                                        Insumos!I:I,
                                                        0)
                                                ),
                                                0
                                            ),
                                            "Não encontrado"),
                                        IFERROR(
                                            INDEX(M:M,
                                                MATCH(
                                                    A1418&amp;B1418,AG:AG,
                                                    0)
                                            ),
                                            "Não encontrado")
                                    )</f>
        <v>23.079120000000003</v>
      </c>
      <c r="M1418" s="64">
        <f t="shared" si="853"/>
        <v>54.081301896000014</v>
      </c>
      <c r="N1418" s="64">
        <f>IF(
                        C1418="INSUMO",
                                        IFERROR(
                                            IF(
                                                INDEX(
                                                    Insumos!C:C,
                                                    MATCH(
                                                        A1418&amp;B1418,
                                                        Insumos!I:I,
                                                        0)
                                                )="Equipamento",
                                                INDEX(
                                                    Insumos!F:F,
                                                    MATCH(
                                                        A1418&amp;B1418,
                                                        Insumos!I:I,
                                                        0)
                                                ),
                                                0
                                            ),
                                            "Não encontrado"),
                                        IFERROR(
                                            INDEX(O:O,
                                                MATCH(
                                                    A1418&amp;B1418,AG:AG,
                                                    0)
                                            ),
                                            "Não encontrado")
                                    )</f>
        <v>0</v>
      </c>
      <c r="O1418" s="64">
        <f t="shared" si="854"/>
        <v>0</v>
      </c>
      <c r="P1418" s="64">
        <f>IF(
                        C1418="INSUMO",
                                        IFERROR(
                                            IF(
                                                INDEX(
                                                    Insumos!C:C,
                                                    MATCH(
                                                        A1418&amp;B1418,
                                                        Insumos!I:I,
                                                        0)
                                                )="Transporte",
                                                INDEX(
                                                    Insumos!F:F,
                                                    MATCH(
                                                        A1418&amp;B1418,
                                                        Insumos!I:I,
                                                        0)
                                                ),
                                                0
                                            ),
                                            "Não encontrado"),
                                        IFERROR(
                                            INDEX(Q:Q,
                                                MATCH(
                                                    A1418&amp;B1418,AG:AG,
                                                    0)
                                            ),
                                            "Não encontrado")
                                    )</f>
        <v>0</v>
      </c>
      <c r="Q1418" s="64">
        <f t="shared" si="855"/>
        <v>0</v>
      </c>
      <c r="R1418" s="64">
        <f>IF(
                        C1418="INSUMO",
                                        IFERROR(
                                            IF(
                                                INDEX(
                                                    Insumos!C:C,
                                                    MATCH(
                                                        A1418&amp;B1418,
                                                        Insumos!I:I,
                                                        0)
                                                )="Terceirizados",
                                                INDEX(
                                                    Insumos!F:F,
                                                    MATCH(
                                                        A1418&amp;B1418,
                                                        Insumos!I:I,
                                                        0)
                                                ),
                                                0
                                            ),
                                            "Não encontrado"),
                                        IFERROR(
                                            INDEX(S:S,
                                                MATCH(
                                                    A1418&amp;B1418,AG:AG,
                                                    0)
                                            ),
                                            "Não encontrado")
                                    )</f>
        <v>0</v>
      </c>
      <c r="S1418" s="64">
        <f t="shared" si="856"/>
        <v>0</v>
      </c>
      <c r="T1418" s="64">
        <f>IF(
                        C1418="INSUMO",
                                        IFERROR(
                                            IF(
                                                INDEX(
                                                    Insumos!C:C,
                                                    MATCH(
                                                        A1418&amp;B1418,
                                                        Insumos!I:I,
                                                        0)
                                                )="Comissionamento",
                                                INDEX(
                                                    Insumos!F:F,
                                                    MATCH(
                                                        A1418&amp;B1418,
                                                        Insumos!I:I,
                                                        0)
                                                ),
                                                0
                                            ),
                                            "Não encontrado"),
                                        IFERROR(
                                            INDEX(U:U,
                                                MATCH(
                                                    A1418&amp;B1418,AG:AG,
                                                    0)
                                            ),
                                            "Não encontrado")
                                    )</f>
        <v>0</v>
      </c>
      <c r="U1418" s="64">
        <f t="shared" si="857"/>
        <v>0</v>
      </c>
      <c r="V1418" s="64">
        <f>IF(
                        C1418="INSUMO",
                                        IFERROR(
                                            IF(
                                                INDEX(
                                                    Insumos!C:C,
                                                    MATCH(
                                                        A1418&amp;B1418,
                                                        Insumos!I:I,
                                                        0)
                                                )="Verba",
                                                INDEX(
                                                    Insumos!F:F,
                                                    MATCH(
                                                        A1418&amp;B1418,
                                                        Insumos!I:I,
                                                        0)
                                                ),
                                                0
                                            ),
                                            "Não encontrado"),
                                        IFERROR(
                                            INDEX(W:W,
                                                MATCH(
                                                    A1418&amp;B1418,AG:AG,
                                                    0)
                                            ),
                                            "Não encontrado")
                                    )</f>
        <v>0</v>
      </c>
      <c r="W1418" s="64">
        <f t="shared" si="858"/>
        <v>0</v>
      </c>
      <c r="X1418" s="64">
        <f>IF(
                        C1418="INSUMO",
                                        IFERROR(
                                            IF(
                                                INDEX(
                                                    Insumos!C:C,
                                                    MATCH(
                                                        A1418&amp;B1418,
                                                        Insumos!I:I,
                                                        0)
                                                )="Outro",
                                                INDEX(
                                                    Insumos!F:F,
                                                    MATCH(
                                                        A1418&amp;B1418,
                                                        Insumos!I:I,
                                                        0)
                                                ),
                                                0
                                            ),
                                            "Não encontrado"),
                                        IFERROR(
                                            INDEX(Y:Y,
                                                MATCH(
                                                    A1418&amp;B1418,AG:AG,
                                                    0)
                                            ),
                                            "Não encontrado")
                                    )</f>
        <v>4.97</v>
      </c>
      <c r="Y1418" s="64">
        <f t="shared" si="859"/>
        <v>11.646201</v>
      </c>
      <c r="Z1418" s="64">
        <f>IF(
                            C1418="INSUMO",
                            IFERROR(
                                INDEX(
                                    Insumos!F:F,
                                    MATCH(
                                        A1418&amp;B1418,
                                        Insumos!I:I,
                                        0)
                                ),
                                "Não encontrado"),
                            IFERROR(
                                INDEX(AA:AA,
                                    MATCH(
                                        A1418&amp;B1418,AG:AG,
                                        0)
                                ),
                                "Não encontrado")
                        )</f>
        <v>28.049120000000002</v>
      </c>
      <c r="AA1418" s="64">
        <f t="shared" si="860"/>
        <v>65.727502896000004</v>
      </c>
      <c r="AB1418" s="65"/>
      <c r="AC1418" s="65"/>
      <c r="AD1418" s="62" t="s">
        <v>39</v>
      </c>
      <c r="AE1418" s="66"/>
      <c r="AF1418" s="66"/>
    </row>
    <row r="1419" spans="1:33" x14ac:dyDescent="0.25">
      <c r="A1419" s="137" t="s">
        <v>828</v>
      </c>
      <c r="B1419" s="68" t="s">
        <v>38</v>
      </c>
      <c r="C1419" s="69" t="s">
        <v>45</v>
      </c>
      <c r="D1419" s="70" t="s">
        <v>40</v>
      </c>
      <c r="E1419" s="70" t="s">
        <v>829</v>
      </c>
      <c r="F1419" s="71" t="s">
        <v>108</v>
      </c>
      <c r="G1419" s="71">
        <v>0.57820000000000005</v>
      </c>
      <c r="H1419" s="72">
        <f>IF(
                        C1419="INSUMO",
                                        IFERROR(
                                            IF(
                                                INDEX(
                                                    Insumos!C:C,
                                                    MATCH(
                                                        A1419&amp;B1419,
                                                        Insumos!I:I,
                                                        0)
                                                )="Material",
                                                INDEX(
                                                    Insumos!F:F,
                                                    MATCH(
                                                        A1419&amp;B1419,
                                                        Insumos!I:I,
                                                        0)
                                                ),
                                                0
                                            ),
                                            "Não encontrado"),
                                        IFERROR(
                                            INDEX(I:I,
                                                MATCH(
                                                    A1419&amp;B1419,AG:AG,
                                                    0)
                                            ),
                                            "Não encontrado")
                                    )</f>
        <v>124.34</v>
      </c>
      <c r="I1419" s="72">
        <f t="shared" si="851"/>
        <v>71.893388000000002</v>
      </c>
      <c r="J1419" s="72">
        <f t="shared" si="852"/>
        <v>0</v>
      </c>
      <c r="K1419" s="72">
        <f t="shared" si="852"/>
        <v>0</v>
      </c>
      <c r="L1419" s="72">
        <f>IF(
                        C1419="INSUMO",
                                        IFERROR(
                                            IF(
                                                INDEX(
                                                    Insumos!C:C,
                                                    MATCH(
                                                        A1419&amp;B1419,
                                                        Insumos!I:I,
                                                        0)
                                                )="Mao_obra",
                                                INDEX(
                                                    Insumos!F:F,
                                                    MATCH(
                                                        A1419&amp;B1419,
                                                        Insumos!I:I,
                                                        0)
                                                ),
                                                0
                                            ),
                                            "Não encontrado"),
                                        IFERROR(
                                            INDEX(M:M,
                                                MATCH(
                                                    A1419&amp;B1419,AG:AG,
                                                    0)
                                            ),
                                            "Não encontrado")
                                    )</f>
        <v>0</v>
      </c>
      <c r="M1419" s="72">
        <f t="shared" si="853"/>
        <v>0</v>
      </c>
      <c r="N1419" s="72">
        <f>IF(
                        C1419="INSUMO",
                                        IFERROR(
                                            IF(
                                                INDEX(
                                                    Insumos!C:C,
                                                    MATCH(
                                                        A1419&amp;B1419,
                                                        Insumos!I:I,
                                                        0)
                                                )="Equipamento",
                                                INDEX(
                                                    Insumos!F:F,
                                                    MATCH(
                                                        A1419&amp;B1419,
                                                        Insumos!I:I,
                                                        0)
                                                ),
                                                0
                                            ),
                                            "Não encontrado"),
                                        IFERROR(
                                            INDEX(O:O,
                                                MATCH(
                                                    A1419&amp;B1419,AG:AG,
                                                    0)
                                            ),
                                            "Não encontrado")
                                    )</f>
        <v>0</v>
      </c>
      <c r="O1419" s="72">
        <f t="shared" si="854"/>
        <v>0</v>
      </c>
      <c r="P1419" s="72">
        <f>IF(
                        C1419="INSUMO",
                                        IFERROR(
                                            IF(
                                                INDEX(
                                                    Insumos!C:C,
                                                    MATCH(
                                                        A1419&amp;B1419,
                                                        Insumos!I:I,
                                                        0)
                                                )="Transporte",
                                                INDEX(
                                                    Insumos!F:F,
                                                    MATCH(
                                                        A1419&amp;B1419,
                                                        Insumos!I:I,
                                                        0)
                                                ),
                                                0
                                            ),
                                            "Não encontrado"),
                                        IFERROR(
                                            INDEX(Q:Q,
                                                MATCH(
                                                    A1419&amp;B1419,AG:AG,
                                                    0)
                                            ),
                                            "Não encontrado")
                                    )</f>
        <v>0</v>
      </c>
      <c r="Q1419" s="72">
        <f t="shared" si="855"/>
        <v>0</v>
      </c>
      <c r="R1419" s="72">
        <f>IF(
                        C1419="INSUMO",
                                        IFERROR(
                                            IF(
                                                INDEX(
                                                    Insumos!C:C,
                                                    MATCH(
                                                        A1419&amp;B1419,
                                                        Insumos!I:I,
                                                        0)
                                                )="Terceirizados",
                                                INDEX(
                                                    Insumos!F:F,
                                                    MATCH(
                                                        A1419&amp;B1419,
                                                        Insumos!I:I,
                                                        0)
                                                ),
                                                0
                                            ),
                                            "Não encontrado"),
                                        IFERROR(
                                            INDEX(S:S,
                                                MATCH(
                                                    A1419&amp;B1419,AG:AG,
                                                    0)
                                            ),
                                            "Não encontrado")
                                    )</f>
        <v>0</v>
      </c>
      <c r="S1419" s="72">
        <f t="shared" si="856"/>
        <v>0</v>
      </c>
      <c r="T1419" s="72">
        <f>IF(
                        C1419="INSUMO",
                                        IFERROR(
                                            IF(
                                                INDEX(
                                                    Insumos!C:C,
                                                    MATCH(
                                                        A1419&amp;B1419,
                                                        Insumos!I:I,
                                                        0)
                                                )="Comissionamento",
                                                INDEX(
                                                    Insumos!F:F,
                                                    MATCH(
                                                        A1419&amp;B1419,
                                                        Insumos!I:I,
                                                        0)
                                                ),
                                                0
                                            ),
                                            "Não encontrado"),
                                        IFERROR(
                                            INDEX(U:U,
                                                MATCH(
                                                    A1419&amp;B1419,AG:AG,
                                                    0)
                                            ),
                                            "Não encontrado")
                                    )</f>
        <v>0</v>
      </c>
      <c r="U1419" s="72">
        <f t="shared" si="857"/>
        <v>0</v>
      </c>
      <c r="V1419" s="72">
        <f>IF(
                        C1419="INSUMO",
                                        IFERROR(
                                            IF(
                                                INDEX(
                                                    Insumos!C:C,
                                                    MATCH(
                                                        A1419&amp;B1419,
                                                        Insumos!I:I,
                                                        0)
                                                )="Verba",
                                                INDEX(
                                                    Insumos!F:F,
                                                    MATCH(
                                                        A1419&amp;B1419,
                                                        Insumos!I:I,
                                                        0)
                                                ),
                                                0
                                            ),
                                            "Não encontrado"),
                                        IFERROR(
                                            INDEX(W:W,
                                                MATCH(
                                                    A1419&amp;B1419,AG:AG,
                                                    0)
                                            ),
                                            "Não encontrado")
                                    )</f>
        <v>0</v>
      </c>
      <c r="W1419" s="72">
        <f t="shared" si="858"/>
        <v>0</v>
      </c>
      <c r="X1419" s="72">
        <f>IF(
                        C1419="INSUMO",
                                        IFERROR(
                                            IF(
                                                INDEX(
                                                    Insumos!C:C,
                                                    MATCH(
                                                        A1419&amp;B1419,
                                                        Insumos!I:I,
                                                        0)
                                                )="Outro",
                                                INDEX(
                                                    Insumos!F:F,
                                                    MATCH(
                                                        A1419&amp;B1419,
                                                        Insumos!I:I,
                                                        0)
                                                ),
                                                0
                                            ),
                                            "Não encontrado"),
                                        IFERROR(
                                            INDEX(Y:Y,
                                                MATCH(
                                                    A1419&amp;B1419,AG:AG,
                                                    0)
                                            ),
                                            "Não encontrado")
                                    )</f>
        <v>0</v>
      </c>
      <c r="Y1419" s="72">
        <f t="shared" si="859"/>
        <v>0</v>
      </c>
      <c r="Z1419" s="72">
        <f>IF(
                            C1419="INSUMO",
                            IFERROR(
                                INDEX(
                                    Insumos!F:F,
                                    MATCH(
                                        A1419&amp;B1419,
                                        Insumos!I:I,
                                        0)
                                ),
                                "Não encontrado"),
                            IFERROR(
                                INDEX(AA:AA,
                                    MATCH(
                                        A1419&amp;B1419,AG:AG,
                                        0)
                                ),
                                "Não encontrado")
                        )</f>
        <v>124.34</v>
      </c>
      <c r="AA1419" s="72">
        <f t="shared" si="860"/>
        <v>71.893388000000002</v>
      </c>
      <c r="AB1419" s="73"/>
      <c r="AC1419" s="73"/>
      <c r="AD1419" s="70" t="s">
        <v>39</v>
      </c>
      <c r="AE1419" s="74"/>
      <c r="AF1419" s="74"/>
    </row>
    <row r="1420" spans="1:33" x14ac:dyDescent="0.25">
      <c r="A1420" s="138" t="s">
        <v>240</v>
      </c>
      <c r="B1420" s="60" t="s">
        <v>38</v>
      </c>
      <c r="C1420" s="61" t="s">
        <v>45</v>
      </c>
      <c r="D1420" s="62" t="s">
        <v>40</v>
      </c>
      <c r="E1420" s="62" t="s">
        <v>241</v>
      </c>
      <c r="F1420" s="63" t="s">
        <v>95</v>
      </c>
      <c r="G1420" s="63">
        <v>212.01939999999999</v>
      </c>
      <c r="H1420" s="64">
        <f>IF(
                        C1420="INSUMO",
                                        IFERROR(
                                            IF(
                                                INDEX(
                                                    Insumos!C:C,
                                                    MATCH(
                                                        A1420&amp;B1420,
                                                        Insumos!I:I,
                                                        0)
                                                )="Material",
                                                INDEX(
                                                    Insumos!F:F,
                                                    MATCH(
                                                        A1420&amp;B1420,
                                                        Insumos!I:I,
                                                        0)
                                                ),
                                                0
                                            ),
                                            "Não encontrado"),
                                        IFERROR(
                                            INDEX(I:I,
                                                MATCH(
                                                    A1420&amp;B1420,AG:AG,
                                                    0)
                                            ),
                                            "Não encontrado")
                                    )</f>
        <v>0.9</v>
      </c>
      <c r="I1420" s="64">
        <f t="shared" si="851"/>
        <v>190.81745999999998</v>
      </c>
      <c r="J1420" s="64">
        <f t="shared" si="852"/>
        <v>0</v>
      </c>
      <c r="K1420" s="64">
        <f t="shared" si="852"/>
        <v>0</v>
      </c>
      <c r="L1420" s="64">
        <f>IF(
                        C1420="INSUMO",
                                        IFERROR(
                                            IF(
                                                INDEX(
                                                    Insumos!C:C,
                                                    MATCH(
                                                        A1420&amp;B1420,
                                                        Insumos!I:I,
                                                        0)
                                                )="Mao_obra",
                                                INDEX(
                                                    Insumos!F:F,
                                                    MATCH(
                                                        A1420&amp;B1420,
                                                        Insumos!I:I,
                                                        0)
                                                ),
                                                0
                                            ),
                                            "Não encontrado"),
                                        IFERROR(
                                            INDEX(M:M,
                                                MATCH(
                                                    A1420&amp;B1420,AG:AG,
                                                    0)
                                            ),
                                            "Não encontrado")
                                    )</f>
        <v>0</v>
      </c>
      <c r="M1420" s="64">
        <f t="shared" si="853"/>
        <v>0</v>
      </c>
      <c r="N1420" s="64">
        <f>IF(
                        C1420="INSUMO",
                                        IFERROR(
                                            IF(
                                                INDEX(
                                                    Insumos!C:C,
                                                    MATCH(
                                                        A1420&amp;B1420,
                                                        Insumos!I:I,
                                                        0)
                                                )="Equipamento",
                                                INDEX(
                                                    Insumos!F:F,
                                                    MATCH(
                                                        A1420&amp;B1420,
                                                        Insumos!I:I,
                                                        0)
                                                ),
                                                0
                                            ),
                                            "Não encontrado"),
                                        IFERROR(
                                            INDEX(O:O,
                                                MATCH(
                                                    A1420&amp;B1420,AG:AG,
                                                    0)
                                            ),
                                            "Não encontrado")
                                    )</f>
        <v>0</v>
      </c>
      <c r="O1420" s="64">
        <f t="shared" si="854"/>
        <v>0</v>
      </c>
      <c r="P1420" s="64">
        <f>IF(
                        C1420="INSUMO",
                                        IFERROR(
                                            IF(
                                                INDEX(
                                                    Insumos!C:C,
                                                    MATCH(
                                                        A1420&amp;B1420,
                                                        Insumos!I:I,
                                                        0)
                                                )="Transporte",
                                                INDEX(
                                                    Insumos!F:F,
                                                    MATCH(
                                                        A1420&amp;B1420,
                                                        Insumos!I:I,
                                                        0)
                                                ),
                                                0
                                            ),
                                            "Não encontrado"),
                                        IFERROR(
                                            INDEX(Q:Q,
                                                MATCH(
                                                    A1420&amp;B1420,AG:AG,
                                                    0)
                                            ),
                                            "Não encontrado")
                                    )</f>
        <v>0</v>
      </c>
      <c r="Q1420" s="64">
        <f t="shared" si="855"/>
        <v>0</v>
      </c>
      <c r="R1420" s="64">
        <f>IF(
                        C1420="INSUMO",
                                        IFERROR(
                                            IF(
                                                INDEX(
                                                    Insumos!C:C,
                                                    MATCH(
                                                        A1420&amp;B1420,
                                                        Insumos!I:I,
                                                        0)
                                                )="Terceirizados",
                                                INDEX(
                                                    Insumos!F:F,
                                                    MATCH(
                                                        A1420&amp;B1420,
                                                        Insumos!I:I,
                                                        0)
                                                ),
                                                0
                                            ),
                                            "Não encontrado"),
                                        IFERROR(
                                            INDEX(S:S,
                                                MATCH(
                                                    A1420&amp;B1420,AG:AG,
                                                    0)
                                            ),
                                            "Não encontrado")
                                    )</f>
        <v>0</v>
      </c>
      <c r="S1420" s="64">
        <f t="shared" si="856"/>
        <v>0</v>
      </c>
      <c r="T1420" s="64">
        <f>IF(
                        C1420="INSUMO",
                                        IFERROR(
                                            IF(
                                                INDEX(
                                                    Insumos!C:C,
                                                    MATCH(
                                                        A1420&amp;B1420,
                                                        Insumos!I:I,
                                                        0)
                                                )="Comissionamento",
                                                INDEX(
                                                    Insumos!F:F,
                                                    MATCH(
                                                        A1420&amp;B1420,
                                                        Insumos!I:I,
                                                        0)
                                                ),
                                                0
                                            ),
                                            "Não encontrado"),
                                        IFERROR(
                                            INDEX(U:U,
                                                MATCH(
                                                    A1420&amp;B1420,AG:AG,
                                                    0)
                                            ),
                                            "Não encontrado")
                                    )</f>
        <v>0</v>
      </c>
      <c r="U1420" s="64">
        <f t="shared" si="857"/>
        <v>0</v>
      </c>
      <c r="V1420" s="64">
        <f>IF(
                        C1420="INSUMO",
                                        IFERROR(
                                            IF(
                                                INDEX(
                                                    Insumos!C:C,
                                                    MATCH(
                                                        A1420&amp;B1420,
                                                        Insumos!I:I,
                                                        0)
                                                )="Verba",
                                                INDEX(
                                                    Insumos!F:F,
                                                    MATCH(
                                                        A1420&amp;B1420,
                                                        Insumos!I:I,
                                                        0)
                                                ),
                                                0
                                            ),
                                            "Não encontrado"),
                                        IFERROR(
                                            INDEX(W:W,
                                                MATCH(
                                                    A1420&amp;B1420,AG:AG,
                                                    0)
                                            ),
                                            "Não encontrado")
                                    )</f>
        <v>0</v>
      </c>
      <c r="W1420" s="64">
        <f t="shared" si="858"/>
        <v>0</v>
      </c>
      <c r="X1420" s="64">
        <f>IF(
                        C1420="INSUMO",
                                        IFERROR(
                                            IF(
                                                INDEX(
                                                    Insumos!C:C,
                                                    MATCH(
                                                        A1420&amp;B1420,
                                                        Insumos!I:I,
                                                        0)
                                                )="Outro",
                                                INDEX(
                                                    Insumos!F:F,
                                                    MATCH(
                                                        A1420&amp;B1420,
                                                        Insumos!I:I,
                                                        0)
                                                ),
                                                0
                                            ),
                                            "Não encontrado"),
                                        IFERROR(
                                            INDEX(Y:Y,
                                                MATCH(
                                                    A1420&amp;B1420,AG:AG,
                                                    0)
                                            ),
                                            "Não encontrado")
                                    )</f>
        <v>0</v>
      </c>
      <c r="Y1420" s="64">
        <f t="shared" si="859"/>
        <v>0</v>
      </c>
      <c r="Z1420" s="64">
        <f>IF(
                            C1420="INSUMO",
                            IFERROR(
                                INDEX(
                                    Insumos!F:F,
                                    MATCH(
                                        A1420&amp;B1420,
                                        Insumos!I:I,
                                        0)
                                ),
                                "Não encontrado"),
                            IFERROR(
                                INDEX(AA:AA,
                                    MATCH(
                                        A1420&amp;B1420,AG:AG,
                                        0)
                                ),
                                "Não encontrado")
                        )</f>
        <v>0.9</v>
      </c>
      <c r="AA1420" s="64">
        <f t="shared" si="860"/>
        <v>190.81745999999998</v>
      </c>
      <c r="AB1420" s="65"/>
      <c r="AC1420" s="65"/>
      <c r="AD1420" s="62" t="s">
        <v>39</v>
      </c>
      <c r="AE1420" s="66"/>
      <c r="AF1420" s="66"/>
    </row>
    <row r="1421" spans="1:33" x14ac:dyDescent="0.25">
      <c r="A1421" s="137" t="s">
        <v>238</v>
      </c>
      <c r="B1421" s="68" t="s">
        <v>38</v>
      </c>
      <c r="C1421" s="69" t="s">
        <v>45</v>
      </c>
      <c r="D1421" s="70" t="s">
        <v>40</v>
      </c>
      <c r="E1421" s="70" t="s">
        <v>239</v>
      </c>
      <c r="F1421" s="71" t="s">
        <v>108</v>
      </c>
      <c r="G1421" s="71">
        <v>0.82689999999999997</v>
      </c>
      <c r="H1421" s="72">
        <f>IF(
                        C1421="INSUMO",
                                        IFERROR(
                                            IF(
                                                INDEX(
                                                    Insumos!C:C,
                                                    MATCH(
                                                        A1421&amp;B1421,
                                                        Insumos!I:I,
                                                        0)
                                                )="Material",
                                                INDEX(
                                                    Insumos!F:F,
                                                    MATCH(
                                                        A1421&amp;B1421,
                                                        Insumos!I:I,
                                                        0)
                                                ),
                                                0
                                            ),
                                            "Não encontrado"),
                                        IFERROR(
                                            INDEX(I:I,
                                                MATCH(
                                                    A1421&amp;B1421,AG:AG,
                                                    0)
                                            ),
                                            "Não encontrado")
                                    )</f>
        <v>147.16</v>
      </c>
      <c r="I1421" s="72">
        <f t="shared" si="851"/>
        <v>121.68660399999999</v>
      </c>
      <c r="J1421" s="72">
        <f t="shared" si="852"/>
        <v>0</v>
      </c>
      <c r="K1421" s="72">
        <f t="shared" si="852"/>
        <v>0</v>
      </c>
      <c r="L1421" s="72">
        <f>IF(
                        C1421="INSUMO",
                                        IFERROR(
                                            IF(
                                                INDEX(
                                                    Insumos!C:C,
                                                    MATCH(
                                                        A1421&amp;B1421,
                                                        Insumos!I:I,
                                                        0)
                                                )="Mao_obra",
                                                INDEX(
                                                    Insumos!F:F,
                                                    MATCH(
                                                        A1421&amp;B1421,
                                                        Insumos!I:I,
                                                        0)
                                                ),
                                                0
                                            ),
                                            "Não encontrado"),
                                        IFERROR(
                                            INDEX(M:M,
                                                MATCH(
                                                    A1421&amp;B1421,AG:AG,
                                                    0)
                                            ),
                                            "Não encontrado")
                                    )</f>
        <v>0</v>
      </c>
      <c r="M1421" s="72">
        <f t="shared" si="853"/>
        <v>0</v>
      </c>
      <c r="N1421" s="72">
        <f>IF(
                        C1421="INSUMO",
                                        IFERROR(
                                            IF(
                                                INDEX(
                                                    Insumos!C:C,
                                                    MATCH(
                                                        A1421&amp;B1421,
                                                        Insumos!I:I,
                                                        0)
                                                )="Equipamento",
                                                INDEX(
                                                    Insumos!F:F,
                                                    MATCH(
                                                        A1421&amp;B1421,
                                                        Insumos!I:I,
                                                        0)
                                                ),
                                                0
                                            ),
                                            "Não encontrado"),
                                        IFERROR(
                                            INDEX(O:O,
                                                MATCH(
                                                    A1421&amp;B1421,AG:AG,
                                                    0)
                                            ),
                                            "Não encontrado")
                                    )</f>
        <v>0</v>
      </c>
      <c r="O1421" s="72">
        <f t="shared" si="854"/>
        <v>0</v>
      </c>
      <c r="P1421" s="72">
        <f>IF(
                        C1421="INSUMO",
                                        IFERROR(
                                            IF(
                                                INDEX(
                                                    Insumos!C:C,
                                                    MATCH(
                                                        A1421&amp;B1421,
                                                        Insumos!I:I,
                                                        0)
                                                )="Transporte",
                                                INDEX(
                                                    Insumos!F:F,
                                                    MATCH(
                                                        A1421&amp;B1421,
                                                        Insumos!I:I,
                                                        0)
                                                ),
                                                0
                                            ),
                                            "Não encontrado"),
                                        IFERROR(
                                            INDEX(Q:Q,
                                                MATCH(
                                                    A1421&amp;B1421,AG:AG,
                                                    0)
                                            ),
                                            "Não encontrado")
                                    )</f>
        <v>0</v>
      </c>
      <c r="Q1421" s="72">
        <f t="shared" si="855"/>
        <v>0</v>
      </c>
      <c r="R1421" s="72">
        <f>IF(
                        C1421="INSUMO",
                                        IFERROR(
                                            IF(
                                                INDEX(
                                                    Insumos!C:C,
                                                    MATCH(
                                                        A1421&amp;B1421,
                                                        Insumos!I:I,
                                                        0)
                                                )="Terceirizados",
                                                INDEX(
                                                    Insumos!F:F,
                                                    MATCH(
                                                        A1421&amp;B1421,
                                                        Insumos!I:I,
                                                        0)
                                                ),
                                                0
                                            ),
                                            "Não encontrado"),
                                        IFERROR(
                                            INDEX(S:S,
                                                MATCH(
                                                    A1421&amp;B1421,AG:AG,
                                                    0)
                                            ),
                                            "Não encontrado")
                                    )</f>
        <v>0</v>
      </c>
      <c r="S1421" s="72">
        <f t="shared" si="856"/>
        <v>0</v>
      </c>
      <c r="T1421" s="72">
        <f>IF(
                        C1421="INSUMO",
                                        IFERROR(
                                            IF(
                                                INDEX(
                                                    Insumos!C:C,
                                                    MATCH(
                                                        A1421&amp;B1421,
                                                        Insumos!I:I,
                                                        0)
                                                )="Comissionamento",
                                                INDEX(
                                                    Insumos!F:F,
                                                    MATCH(
                                                        A1421&amp;B1421,
                                                        Insumos!I:I,
                                                        0)
                                                ),
                                                0
                                            ),
                                            "Não encontrado"),
                                        IFERROR(
                                            INDEX(U:U,
                                                MATCH(
                                                    A1421&amp;B1421,AG:AG,
                                                    0)
                                            ),
                                            "Não encontrado")
                                    )</f>
        <v>0</v>
      </c>
      <c r="U1421" s="72">
        <f t="shared" si="857"/>
        <v>0</v>
      </c>
      <c r="V1421" s="72">
        <f>IF(
                        C1421="INSUMO",
                                        IFERROR(
                                            IF(
                                                INDEX(
                                                    Insumos!C:C,
                                                    MATCH(
                                                        A1421&amp;B1421,
                                                        Insumos!I:I,
                                                        0)
                                                )="Verba",
                                                INDEX(
                                                    Insumos!F:F,
                                                    MATCH(
                                                        A1421&amp;B1421,
                                                        Insumos!I:I,
                                                        0)
                                                ),
                                                0
                                            ),
                                            "Não encontrado"),
                                        IFERROR(
                                            INDEX(W:W,
                                                MATCH(
                                                    A1421&amp;B1421,AG:AG,
                                                    0)
                                            ),
                                            "Não encontrado")
                                    )</f>
        <v>0</v>
      </c>
      <c r="W1421" s="72">
        <f t="shared" si="858"/>
        <v>0</v>
      </c>
      <c r="X1421" s="72">
        <f>IF(
                        C1421="INSUMO",
                                        IFERROR(
                                            IF(
                                                INDEX(
                                                    Insumos!C:C,
                                                    MATCH(
                                                        A1421&amp;B1421,
                                                        Insumos!I:I,
                                                        0)
                                                )="Outro",
                                                INDEX(
                                                    Insumos!F:F,
                                                    MATCH(
                                                        A1421&amp;B1421,
                                                        Insumos!I:I,
                                                        0)
                                                ),
                                                0
                                            ),
                                            "Não encontrado"),
                                        IFERROR(
                                            INDEX(Y:Y,
                                                MATCH(
                                                    A1421&amp;B1421,AG:AG,
                                                    0)
                                            ),
                                            "Não encontrado")
                                    )</f>
        <v>0</v>
      </c>
      <c r="Y1421" s="72">
        <f t="shared" si="859"/>
        <v>0</v>
      </c>
      <c r="Z1421" s="72">
        <f>IF(
                            C1421="INSUMO",
                            IFERROR(
                                INDEX(
                                    Insumos!F:F,
                                    MATCH(
                                        A1421&amp;B1421,
                                        Insumos!I:I,
                                        0)
                                ),
                                "Não encontrado"),
                            IFERROR(
                                INDEX(AA:AA,
                                    MATCH(
                                        A1421&amp;B1421,AG:AG,
                                        0)
                                ),
                                "Não encontrado")
                        )</f>
        <v>147.16</v>
      </c>
      <c r="AA1421" s="72">
        <f t="shared" si="860"/>
        <v>121.68660399999999</v>
      </c>
      <c r="AB1421" s="73"/>
      <c r="AC1421" s="73"/>
      <c r="AD1421" s="70" t="s">
        <v>39</v>
      </c>
      <c r="AE1421" s="74"/>
      <c r="AF1421" s="74"/>
    </row>
    <row r="1422" spans="1:33" x14ac:dyDescent="0.25">
      <c r="A1422" s="136" t="s">
        <v>1129</v>
      </c>
      <c r="B1422" s="51" t="s">
        <v>38</v>
      </c>
      <c r="C1422" s="52" t="s">
        <v>39</v>
      </c>
      <c r="D1422" s="53" t="s">
        <v>40</v>
      </c>
      <c r="E1422" s="53" t="s">
        <v>1130</v>
      </c>
      <c r="F1422" s="54" t="s">
        <v>111</v>
      </c>
      <c r="G1422" s="55"/>
      <c r="H1422" s="56"/>
      <c r="I1422" s="56">
        <f>SUM(I1423:I1426)</f>
        <v>0</v>
      </c>
      <c r="J1422" s="56"/>
      <c r="K1422" s="56">
        <f>SUM(K1423:K1426)</f>
        <v>87.411601337000008</v>
      </c>
      <c r="L1422" s="56"/>
      <c r="M1422" s="56">
        <f>SUM(M1423:M1426)</f>
        <v>41.518714500000002</v>
      </c>
      <c r="N1422" s="56"/>
      <c r="O1422" s="56">
        <f>SUM(O1423:O1426)</f>
        <v>42.142886836999999</v>
      </c>
      <c r="P1422" s="56"/>
      <c r="Q1422" s="56">
        <f>SUM(Q1423:Q1426)</f>
        <v>0</v>
      </c>
      <c r="R1422" s="56"/>
      <c r="S1422" s="56">
        <f>SUM(S1423:S1426)</f>
        <v>0</v>
      </c>
      <c r="T1422" s="56"/>
      <c r="U1422" s="56">
        <f>SUM(U1423:U1426)</f>
        <v>0</v>
      </c>
      <c r="V1422" s="56"/>
      <c r="W1422" s="56">
        <f>SUM(W1423:W1426)</f>
        <v>0</v>
      </c>
      <c r="X1422" s="56"/>
      <c r="Y1422" s="56">
        <f>SUM(Y1423:Y1426)</f>
        <v>3.7499999999999996</v>
      </c>
      <c r="Z1422" s="56"/>
      <c r="AA1422" s="56">
        <f>SUM(AA1423:AA1426)</f>
        <v>87.411601337000008</v>
      </c>
      <c r="AB1422" s="57" t="s">
        <v>39</v>
      </c>
      <c r="AC1422" s="57"/>
      <c r="AD1422" s="53" t="s">
        <v>39</v>
      </c>
      <c r="AE1422" s="58" t="s">
        <v>39</v>
      </c>
      <c r="AF1422" s="58" t="s">
        <v>830</v>
      </c>
      <c r="AG1422" t="str">
        <f>A1422&amp;B1422&amp;C1422</f>
        <v>5930SINAPI</v>
      </c>
    </row>
    <row r="1423" spans="1:33" x14ac:dyDescent="0.25">
      <c r="A1423" s="137" t="s">
        <v>1131</v>
      </c>
      <c r="B1423" s="68" t="s">
        <v>38</v>
      </c>
      <c r="C1423" s="69" t="s">
        <v>86</v>
      </c>
      <c r="D1423" s="70" t="s">
        <v>40</v>
      </c>
      <c r="E1423" s="70" t="s">
        <v>1132</v>
      </c>
      <c r="F1423" s="71" t="s">
        <v>90</v>
      </c>
      <c r="G1423" s="71">
        <v>1</v>
      </c>
      <c r="H1423" s="72">
        <f>IF(
                        C1423="INSUMO",
                                        IFERROR(
                                            IF(
                                                INDEX(
                                                    Insumos!C:C,
                                                    MATCH(
                                                        A1423&amp;B1423,
                                                        Insumos!I:I,
                                                        0)
                                                )="Material",
                                                INDEX(
                                                    Insumos!F:F,
                                                    MATCH(
                                                        A1423&amp;B1423,
                                                        Insumos!I:I,
                                                        0)
                                                ),
                                                0
                                            ),
                                            "Não encontrado"),
                                        IFERROR(
                                            INDEX(I:I,
                                                MATCH(
                                                    A1423&amp;B1423,AG:AG,
                                                    0)
                                            ),
                                            "Não encontrado")
                                    )</f>
        <v>0</v>
      </c>
      <c r="I1423" s="72">
        <f>H1423*G1423/1</f>
        <v>0</v>
      </c>
      <c r="J1423" s="72">
        <f t="shared" ref="J1423:K1426" si="861">T1423 + N1423 + L1423 + X1423 + R1423 + P1423 + V1423</f>
        <v>4.1308152489999994</v>
      </c>
      <c r="K1423" s="72">
        <f t="shared" si="861"/>
        <v>4.1308152489999994</v>
      </c>
      <c r="L1423" s="72">
        <f>IF(
                        C1423="INSUMO",
                                        IFERROR(
                                            IF(
                                                INDEX(
                                                    Insumos!C:C,
                                                    MATCH(
                                                        A1423&amp;B1423,
                                                        Insumos!I:I,
                                                        0)
                                                )="Mao_obra",
                                                INDEX(
                                                    Insumos!F:F,
                                                    MATCH(
                                                        A1423&amp;B1423,
                                                        Insumos!I:I,
                                                        0)
                                                ),
                                                0
                                            ),
                                            "Não encontrado"),
                                        IFERROR(
                                            INDEX(M:M,
                                                MATCH(
                                                    A1423&amp;B1423,AG:AG,
                                                    0)
                                            ),
                                            "Não encontrado")
                                    )</f>
        <v>0</v>
      </c>
      <c r="M1423" s="72">
        <f>L1423*G1423/1</f>
        <v>0</v>
      </c>
      <c r="N1423" s="72">
        <f>IF(
                        C1423="INSUMO",
                                        IFERROR(
                                            IF(
                                                INDEX(
                                                    Insumos!C:C,
                                                    MATCH(
                                                        A1423&amp;B1423,
                                                        Insumos!I:I,
                                                        0)
                                                )="Equipamento",
                                                INDEX(
                                                    Insumos!F:F,
                                                    MATCH(
                                                        A1423&amp;B1423,
                                                        Insumos!I:I,
                                                        0)
                                                ),
                                                0
                                            ),
                                            "Não encontrado"),
                                        IFERROR(
                                            INDEX(O:O,
                                                MATCH(
                                                    A1423&amp;B1423,AG:AG,
                                                    0)
                                            ),
                                            "Não encontrado")
                                    )</f>
        <v>4.1308152489999994</v>
      </c>
      <c r="O1423" s="72">
        <f>N1423*G1423/1</f>
        <v>4.1308152489999994</v>
      </c>
      <c r="P1423" s="72">
        <f>IF(
                        C1423="INSUMO",
                                        IFERROR(
                                            IF(
                                                INDEX(
                                                    Insumos!C:C,
                                                    MATCH(
                                                        A1423&amp;B1423,
                                                        Insumos!I:I,
                                                        0)
                                                )="Transporte",
                                                INDEX(
                                                    Insumos!F:F,
                                                    MATCH(
                                                        A1423&amp;B1423,
                                                        Insumos!I:I,
                                                        0)
                                                ),
                                                0
                                            ),
                                            "Não encontrado"),
                                        IFERROR(
                                            INDEX(Q:Q,
                                                MATCH(
                                                    A1423&amp;B1423,AG:AG,
                                                    0)
                                            ),
                                            "Não encontrado")
                                    )</f>
        <v>0</v>
      </c>
      <c r="Q1423" s="72">
        <f>P1423*G1423/1</f>
        <v>0</v>
      </c>
      <c r="R1423" s="72">
        <f>IF(
                        C1423="INSUMO",
                                        IFERROR(
                                            IF(
                                                INDEX(
                                                    Insumos!C:C,
                                                    MATCH(
                                                        A1423&amp;B1423,
                                                        Insumos!I:I,
                                                        0)
                                                )="Terceirizados",
                                                INDEX(
                                                    Insumos!F:F,
                                                    MATCH(
                                                        A1423&amp;B1423,
                                                        Insumos!I:I,
                                                        0)
                                                ),
                                                0
                                            ),
                                            "Não encontrado"),
                                        IFERROR(
                                            INDEX(S:S,
                                                MATCH(
                                                    A1423&amp;B1423,AG:AG,
                                                    0)
                                            ),
                                            "Não encontrado")
                                    )</f>
        <v>0</v>
      </c>
      <c r="S1423" s="72">
        <f>R1423*G1423/1</f>
        <v>0</v>
      </c>
      <c r="T1423" s="72">
        <f>IF(
                        C1423="INSUMO",
                                        IFERROR(
                                            IF(
                                                INDEX(
                                                    Insumos!C:C,
                                                    MATCH(
                                                        A1423&amp;B1423,
                                                        Insumos!I:I,
                                                        0)
                                                )="Comissionamento",
                                                INDEX(
                                                    Insumos!F:F,
                                                    MATCH(
                                                        A1423&amp;B1423,
                                                        Insumos!I:I,
                                                        0)
                                                ),
                                                0
                                            ),
                                            "Não encontrado"),
                                        IFERROR(
                                            INDEX(U:U,
                                                MATCH(
                                                    A1423&amp;B1423,AG:AG,
                                                    0)
                                            ),
                                            "Não encontrado")
                                    )</f>
        <v>0</v>
      </c>
      <c r="U1423" s="72">
        <f>T1423*G1423/1</f>
        <v>0</v>
      </c>
      <c r="V1423" s="72">
        <f>IF(
                        C1423="INSUMO",
                                        IFERROR(
                                            IF(
                                                INDEX(
                                                    Insumos!C:C,
                                                    MATCH(
                                                        A1423&amp;B1423,
                                                        Insumos!I:I,
                                                        0)
                                                )="Verba",
                                                INDEX(
                                                    Insumos!F:F,
                                                    MATCH(
                                                        A1423&amp;B1423,
                                                        Insumos!I:I,
                                                        0)
                                                ),
                                                0
                                            ),
                                            "Não encontrado"),
                                        IFERROR(
                                            INDEX(W:W,
                                                MATCH(
                                                    A1423&amp;B1423,AG:AG,
                                                    0)
                                            ),
                                            "Não encontrado")
                                    )</f>
        <v>0</v>
      </c>
      <c r="W1423" s="72">
        <f>V1423*G1423/1</f>
        <v>0</v>
      </c>
      <c r="X1423" s="72">
        <f>IF(
                        C1423="INSUMO",
                                        IFERROR(
                                            IF(
                                                INDEX(
                                                    Insumos!C:C,
                                                    MATCH(
                                                        A1423&amp;B1423,
                                                        Insumos!I:I,
                                                        0)
                                                )="Outro",
                                                INDEX(
                                                    Insumos!F:F,
                                                    MATCH(
                                                        A1423&amp;B1423,
                                                        Insumos!I:I,
                                                        0)
                                                ),
                                                0
                                            ),
                                            "Não encontrado"),
                                        IFERROR(
                                            INDEX(Y:Y,
                                                MATCH(
                                                    A1423&amp;B1423,AG:AG,
                                                    0)
                                            ),
                                            "Não encontrado")
                                    )</f>
        <v>0</v>
      </c>
      <c r="Y1423" s="72">
        <f>X1423*G1423/1</f>
        <v>0</v>
      </c>
      <c r="Z1423" s="72">
        <f>IF(
                            C1423="INSUMO",
                            IFERROR(
                                INDEX(
                                    Insumos!F:F,
                                    MATCH(
                                        A1423&amp;B1423,
                                        Insumos!I:I,
                                        0)
                                ),
                                "Não encontrado"),
                            IFERROR(
                                INDEX(AA:AA,
                                    MATCH(
                                        A1423&amp;B1423,AG:AG,
                                        0)
                                ),
                                "Não encontrado")
                        )</f>
        <v>4.1308152489999994</v>
      </c>
      <c r="AA1423" s="72">
        <f>G1423*Z1423</f>
        <v>4.1308152489999994</v>
      </c>
      <c r="AB1423" s="73"/>
      <c r="AC1423" s="73"/>
      <c r="AD1423" s="70" t="s">
        <v>39</v>
      </c>
      <c r="AE1423" s="74"/>
      <c r="AF1423" s="74"/>
    </row>
    <row r="1424" spans="1:33" x14ac:dyDescent="0.25">
      <c r="A1424" s="138" t="s">
        <v>1133</v>
      </c>
      <c r="B1424" s="60" t="s">
        <v>38</v>
      </c>
      <c r="C1424" s="61" t="s">
        <v>86</v>
      </c>
      <c r="D1424" s="62" t="s">
        <v>40</v>
      </c>
      <c r="E1424" s="62" t="s">
        <v>1134</v>
      </c>
      <c r="F1424" s="63" t="s">
        <v>90</v>
      </c>
      <c r="G1424" s="63">
        <v>1</v>
      </c>
      <c r="H1424" s="64">
        <f>IF(
                        C1424="INSUMO",
                                        IFERROR(
                                            IF(
                                                INDEX(
                                                    Insumos!C:C,
                                                    MATCH(
                                                        A1424&amp;B1424,
                                                        Insumos!I:I,
                                                        0)
                                                )="Material",
                                                INDEX(
                                                    Insumos!F:F,
                                                    MATCH(
                                                        A1424&amp;B1424,
                                                        Insumos!I:I,
                                                        0)
                                                ),
                                                0
                                            ),
                                            "Não encontrado"),
                                        IFERROR(
                                            INDEX(I:I,
                                                MATCH(
                                                    A1424&amp;B1424,AG:AG,
                                                    0)
                                            ),
                                            "Não encontrado")
                                    )</f>
        <v>0</v>
      </c>
      <c r="I1424" s="64">
        <f>H1424*G1424/1</f>
        <v>0</v>
      </c>
      <c r="J1424" s="64">
        <f t="shared" si="861"/>
        <v>10.225964037000001</v>
      </c>
      <c r="K1424" s="64">
        <f t="shared" si="861"/>
        <v>10.225964037000001</v>
      </c>
      <c r="L1424" s="64">
        <f>IF(
                        C1424="INSUMO",
                                        IFERROR(
                                            IF(
                                                INDEX(
                                                    Insumos!C:C,
                                                    MATCH(
                                                        A1424&amp;B1424,
                                                        Insumos!I:I,
                                                        0)
                                                )="Mao_obra",
                                                INDEX(
                                                    Insumos!F:F,
                                                    MATCH(
                                                        A1424&amp;B1424,
                                                        Insumos!I:I,
                                                        0)
                                                ),
                                                0
                                            ),
                                            "Não encontrado"),
                                        IFERROR(
                                            INDEX(M:M,
                                                MATCH(
                                                    A1424&amp;B1424,AG:AG,
                                                    0)
                                            ),
                                            "Não encontrado")
                                    )</f>
        <v>0</v>
      </c>
      <c r="M1424" s="64">
        <f>L1424*G1424/1</f>
        <v>0</v>
      </c>
      <c r="N1424" s="64">
        <f>IF(
                        C1424="INSUMO",
                                        IFERROR(
                                            IF(
                                                INDEX(
                                                    Insumos!C:C,
                                                    MATCH(
                                                        A1424&amp;B1424,
                                                        Insumos!I:I,
                                                        0)
                                                )="Equipamento",
                                                INDEX(
                                                    Insumos!F:F,
                                                    MATCH(
                                                        A1424&amp;B1424,
                                                        Insumos!I:I,
                                                        0)
                                                ),
                                                0
                                            ),
                                            "Não encontrado"),
                                        IFERROR(
                                            INDEX(O:O,
                                                MATCH(
                                                    A1424&amp;B1424,AG:AG,
                                                    0)
                                            ),
                                            "Não encontrado")
                                    )</f>
        <v>10.225964037000001</v>
      </c>
      <c r="O1424" s="64">
        <f>N1424*G1424/1</f>
        <v>10.225964037000001</v>
      </c>
      <c r="P1424" s="64">
        <f>IF(
                        C1424="INSUMO",
                                        IFERROR(
                                            IF(
                                                INDEX(
                                                    Insumos!C:C,
                                                    MATCH(
                                                        A1424&amp;B1424,
                                                        Insumos!I:I,
                                                        0)
                                                )="Transporte",
                                                INDEX(
                                                    Insumos!F:F,
                                                    MATCH(
                                                        A1424&amp;B1424,
                                                        Insumos!I:I,
                                                        0)
                                                ),
                                                0
                                            ),
                                            "Não encontrado"),
                                        IFERROR(
                                            INDEX(Q:Q,
                                                MATCH(
                                                    A1424&amp;B1424,AG:AG,
                                                    0)
                                            ),
                                            "Não encontrado")
                                    )</f>
        <v>0</v>
      </c>
      <c r="Q1424" s="64">
        <f>P1424*G1424/1</f>
        <v>0</v>
      </c>
      <c r="R1424" s="64">
        <f>IF(
                        C1424="INSUMO",
                                        IFERROR(
                                            IF(
                                                INDEX(
                                                    Insumos!C:C,
                                                    MATCH(
                                                        A1424&amp;B1424,
                                                        Insumos!I:I,
                                                        0)
                                                )="Terceirizados",
                                                INDEX(
                                                    Insumos!F:F,
                                                    MATCH(
                                                        A1424&amp;B1424,
                                                        Insumos!I:I,
                                                        0)
                                                ),
                                                0
                                            ),
                                            "Não encontrado"),
                                        IFERROR(
                                            INDEX(S:S,
                                                MATCH(
                                                    A1424&amp;B1424,AG:AG,
                                                    0)
                                            ),
                                            "Não encontrado")
                                    )</f>
        <v>0</v>
      </c>
      <c r="S1424" s="64">
        <f>R1424*G1424/1</f>
        <v>0</v>
      </c>
      <c r="T1424" s="64">
        <f>IF(
                        C1424="INSUMO",
                                        IFERROR(
                                            IF(
                                                INDEX(
                                                    Insumos!C:C,
                                                    MATCH(
                                                        A1424&amp;B1424,
                                                        Insumos!I:I,
                                                        0)
                                                )="Comissionamento",
                                                INDEX(
                                                    Insumos!F:F,
                                                    MATCH(
                                                        A1424&amp;B1424,
                                                        Insumos!I:I,
                                                        0)
                                                ),
                                                0
                                            ),
                                            "Não encontrado"),
                                        IFERROR(
                                            INDEX(U:U,
                                                MATCH(
                                                    A1424&amp;B1424,AG:AG,
                                                    0)
                                            ),
                                            "Não encontrado")
                                    )</f>
        <v>0</v>
      </c>
      <c r="U1424" s="64">
        <f>T1424*G1424/1</f>
        <v>0</v>
      </c>
      <c r="V1424" s="64">
        <f>IF(
                        C1424="INSUMO",
                                        IFERROR(
                                            IF(
                                                INDEX(
                                                    Insumos!C:C,
                                                    MATCH(
                                                        A1424&amp;B1424,
                                                        Insumos!I:I,
                                                        0)
                                                )="Verba",
                                                INDEX(
                                                    Insumos!F:F,
                                                    MATCH(
                                                        A1424&amp;B1424,
                                                        Insumos!I:I,
                                                        0)
                                                ),
                                                0
                                            ),
                                            "Não encontrado"),
                                        IFERROR(
                                            INDEX(W:W,
                                                MATCH(
                                                    A1424&amp;B1424,AG:AG,
                                                    0)
                                            ),
                                            "Não encontrado")
                                    )</f>
        <v>0</v>
      </c>
      <c r="W1424" s="64">
        <f>V1424*G1424/1</f>
        <v>0</v>
      </c>
      <c r="X1424" s="64">
        <f>IF(
                        C1424="INSUMO",
                                        IFERROR(
                                            IF(
                                                INDEX(
                                                    Insumos!C:C,
                                                    MATCH(
                                                        A1424&amp;B1424,
                                                        Insumos!I:I,
                                                        0)
                                                )="Outro",
                                                INDEX(
                                                    Insumos!F:F,
                                                    MATCH(
                                                        A1424&amp;B1424,
                                                        Insumos!I:I,
                                                        0)
                                                ),
                                                0
                                            ),
                                            "Não encontrado"),
                                        IFERROR(
                                            INDEX(Y:Y,
                                                MATCH(
                                                    A1424&amp;B1424,AG:AG,
                                                    0)
                                            ),
                                            "Não encontrado")
                                    )</f>
        <v>0</v>
      </c>
      <c r="Y1424" s="64">
        <f>X1424*G1424/1</f>
        <v>0</v>
      </c>
      <c r="Z1424" s="64">
        <f>IF(
                            C1424="INSUMO",
                            IFERROR(
                                INDEX(
                                    Insumos!F:F,
                                    MATCH(
                                        A1424&amp;B1424,
                                        Insumos!I:I,
                                        0)
                                ),
                                "Não encontrado"),
                            IFERROR(
                                INDEX(AA:AA,
                                    MATCH(
                                        A1424&amp;B1424,AG:AG,
                                        0)
                                ),
                                "Não encontrado")
                        )</f>
        <v>10.225964037000001</v>
      </c>
      <c r="AA1424" s="64">
        <f>G1424*Z1424</f>
        <v>10.225964037000001</v>
      </c>
      <c r="AB1424" s="65"/>
      <c r="AC1424" s="65"/>
      <c r="AD1424" s="62" t="s">
        <v>39</v>
      </c>
      <c r="AE1424" s="66"/>
      <c r="AF1424" s="66"/>
    </row>
    <row r="1425" spans="1:33" x14ac:dyDescent="0.25">
      <c r="A1425" s="137" t="s">
        <v>1135</v>
      </c>
      <c r="B1425" s="68" t="s">
        <v>38</v>
      </c>
      <c r="C1425" s="69" t="s">
        <v>86</v>
      </c>
      <c r="D1425" s="70" t="s">
        <v>40</v>
      </c>
      <c r="E1425" s="70" t="s">
        <v>1136</v>
      </c>
      <c r="F1425" s="71" t="s">
        <v>90</v>
      </c>
      <c r="G1425" s="71">
        <v>1</v>
      </c>
      <c r="H1425" s="72">
        <f>IF(
                        C1425="INSUMO",
                                        IFERROR(
                                            IF(
                                                INDEX(
                                                    Insumos!C:C,
                                                    MATCH(
                                                        A1425&amp;B1425,
                                                        Insumos!I:I,
                                                        0)
                                                )="Material",
                                                INDEX(
                                                    Insumos!F:F,
                                                    MATCH(
                                                        A1425&amp;B1425,
                                                        Insumos!I:I,
                                                        0)
                                                ),
                                                0
                                            ),
                                            "Não encontrado"),
                                        IFERROR(
                                            INDEX(I:I,
                                                MATCH(
                                                    A1425&amp;B1425,AG:AG,
                                                    0)
                                            ),
                                            "Não encontrado")
                                    )</f>
        <v>0</v>
      </c>
      <c r="I1425" s="72">
        <f>H1425*G1425/1</f>
        <v>0</v>
      </c>
      <c r="J1425" s="72">
        <f t="shared" si="861"/>
        <v>27.786107550999997</v>
      </c>
      <c r="K1425" s="72">
        <f t="shared" si="861"/>
        <v>27.786107550999997</v>
      </c>
      <c r="L1425" s="72">
        <f>IF(
                        C1425="INSUMO",
                                        IFERROR(
                                            IF(
                                                INDEX(
                                                    Insumos!C:C,
                                                    MATCH(
                                                        A1425&amp;B1425,
                                                        Insumos!I:I,
                                                        0)
                                                )="Mao_obra",
                                                INDEX(
                                                    Insumos!F:F,
                                                    MATCH(
                                                        A1425&amp;B1425,
                                                        Insumos!I:I,
                                                        0)
                                                ),
                                                0
                                            ),
                                            "Não encontrado"),
                                        IFERROR(
                                            INDEX(M:M,
                                                MATCH(
                                                    A1425&amp;B1425,AG:AG,
                                                    0)
                                            ),
                                            "Não encontrado")
                                    )</f>
        <v>0</v>
      </c>
      <c r="M1425" s="72">
        <f>L1425*G1425/1</f>
        <v>0</v>
      </c>
      <c r="N1425" s="72">
        <f>IF(
                        C1425="INSUMO",
                                        IFERROR(
                                            IF(
                                                INDEX(
                                                    Insumos!C:C,
                                                    MATCH(
                                                        A1425&amp;B1425,
                                                        Insumos!I:I,
                                                        0)
                                                )="Equipamento",
                                                INDEX(
                                                    Insumos!F:F,
                                                    MATCH(
                                                        A1425&amp;B1425,
                                                        Insumos!I:I,
                                                        0)
                                                ),
                                                0
                                            ),
                                            "Não encontrado"),
                                        IFERROR(
                                            INDEX(O:O,
                                                MATCH(
                                                    A1425&amp;B1425,AG:AG,
                                                    0)
                                            ),
                                            "Não encontrado")
                                    )</f>
        <v>27.786107550999997</v>
      </c>
      <c r="O1425" s="72">
        <f>N1425*G1425/1</f>
        <v>27.786107550999997</v>
      </c>
      <c r="P1425" s="72">
        <f>IF(
                        C1425="INSUMO",
                                        IFERROR(
                                            IF(
                                                INDEX(
                                                    Insumos!C:C,
                                                    MATCH(
                                                        A1425&amp;B1425,
                                                        Insumos!I:I,
                                                        0)
                                                )="Transporte",
                                                INDEX(
                                                    Insumos!F:F,
                                                    MATCH(
                                                        A1425&amp;B1425,
                                                        Insumos!I:I,
                                                        0)
                                                ),
                                                0
                                            ),
                                            "Não encontrado"),
                                        IFERROR(
                                            INDEX(Q:Q,
                                                MATCH(
                                                    A1425&amp;B1425,AG:AG,
                                                    0)
                                            ),
                                            "Não encontrado")
                                    )</f>
        <v>0</v>
      </c>
      <c r="Q1425" s="72">
        <f>P1425*G1425/1</f>
        <v>0</v>
      </c>
      <c r="R1425" s="72">
        <f>IF(
                        C1425="INSUMO",
                                        IFERROR(
                                            IF(
                                                INDEX(
                                                    Insumos!C:C,
                                                    MATCH(
                                                        A1425&amp;B1425,
                                                        Insumos!I:I,
                                                        0)
                                                )="Terceirizados",
                                                INDEX(
                                                    Insumos!F:F,
                                                    MATCH(
                                                        A1425&amp;B1425,
                                                        Insumos!I:I,
                                                        0)
                                                ),
                                                0
                                            ),
                                            "Não encontrado"),
                                        IFERROR(
                                            INDEX(S:S,
                                                MATCH(
                                                    A1425&amp;B1425,AG:AG,
                                                    0)
                                            ),
                                            "Não encontrado")
                                    )</f>
        <v>0</v>
      </c>
      <c r="S1425" s="72">
        <f>R1425*G1425/1</f>
        <v>0</v>
      </c>
      <c r="T1425" s="72">
        <f>IF(
                        C1425="INSUMO",
                                        IFERROR(
                                            IF(
                                                INDEX(
                                                    Insumos!C:C,
                                                    MATCH(
                                                        A1425&amp;B1425,
                                                        Insumos!I:I,
                                                        0)
                                                )="Comissionamento",
                                                INDEX(
                                                    Insumos!F:F,
                                                    MATCH(
                                                        A1425&amp;B1425,
                                                        Insumos!I:I,
                                                        0)
                                                ),
                                                0
                                            ),
                                            "Não encontrado"),
                                        IFERROR(
                                            INDEX(U:U,
                                                MATCH(
                                                    A1425&amp;B1425,AG:AG,
                                                    0)
                                            ),
                                            "Não encontrado")
                                    )</f>
        <v>0</v>
      </c>
      <c r="U1425" s="72">
        <f>T1425*G1425/1</f>
        <v>0</v>
      </c>
      <c r="V1425" s="72">
        <f>IF(
                        C1425="INSUMO",
                                        IFERROR(
                                            IF(
                                                INDEX(
                                                    Insumos!C:C,
                                                    MATCH(
                                                        A1425&amp;B1425,
                                                        Insumos!I:I,
                                                        0)
                                                )="Verba",
                                                INDEX(
                                                    Insumos!F:F,
                                                    MATCH(
                                                        A1425&amp;B1425,
                                                        Insumos!I:I,
                                                        0)
                                                ),
                                                0
                                            ),
                                            "Não encontrado"),
                                        IFERROR(
                                            INDEX(W:W,
                                                MATCH(
                                                    A1425&amp;B1425,AG:AG,
                                                    0)
                                            ),
                                            "Não encontrado")
                                    )</f>
        <v>0</v>
      </c>
      <c r="W1425" s="72">
        <f>V1425*G1425/1</f>
        <v>0</v>
      </c>
      <c r="X1425" s="72">
        <f>IF(
                        C1425="INSUMO",
                                        IFERROR(
                                            IF(
                                                INDEX(
                                                    Insumos!C:C,
                                                    MATCH(
                                                        A1425&amp;B1425,
                                                        Insumos!I:I,
                                                        0)
                                                )="Outro",
                                                INDEX(
                                                    Insumos!F:F,
                                                    MATCH(
                                                        A1425&amp;B1425,
                                                        Insumos!I:I,
                                                        0)
                                                ),
                                                0
                                            ),
                                            "Não encontrado"),
                                        IFERROR(
                                            INDEX(Y:Y,
                                                MATCH(
                                                    A1425&amp;B1425,AG:AG,
                                                    0)
                                            ),
                                            "Não encontrado")
                                    )</f>
        <v>0</v>
      </c>
      <c r="Y1425" s="72">
        <f>X1425*G1425/1</f>
        <v>0</v>
      </c>
      <c r="Z1425" s="72">
        <f>IF(
                            C1425="INSUMO",
                            IFERROR(
                                INDEX(
                                    Insumos!F:F,
                                    MATCH(
                                        A1425&amp;B1425,
                                        Insumos!I:I,
                                        0)
                                ),
                                "Não encontrado"),
                            IFERROR(
                                INDEX(AA:AA,
                                    MATCH(
                                        A1425&amp;B1425,AG:AG,
                                        0)
                                ),
                                "Não encontrado")
                        )</f>
        <v>27.786107550999997</v>
      </c>
      <c r="AA1425" s="72">
        <f>G1425*Z1425</f>
        <v>27.786107550999997</v>
      </c>
      <c r="AB1425" s="73"/>
      <c r="AC1425" s="73"/>
      <c r="AD1425" s="70" t="s">
        <v>39</v>
      </c>
      <c r="AE1425" s="74"/>
      <c r="AF1425" s="74"/>
    </row>
    <row r="1426" spans="1:33" x14ac:dyDescent="0.25">
      <c r="A1426" s="138" t="s">
        <v>1137</v>
      </c>
      <c r="B1426" s="60" t="s">
        <v>38</v>
      </c>
      <c r="C1426" s="61" t="s">
        <v>86</v>
      </c>
      <c r="D1426" s="62" t="s">
        <v>40</v>
      </c>
      <c r="E1426" s="62" t="s">
        <v>1138</v>
      </c>
      <c r="F1426" s="63" t="s">
        <v>90</v>
      </c>
      <c r="G1426" s="63">
        <v>1</v>
      </c>
      <c r="H1426" s="64">
        <f>IF(
                        C1426="INSUMO",
                                        IFERROR(
                                            IF(
                                                INDEX(
                                                    Insumos!C:C,
                                                    MATCH(
                                                        A1426&amp;B1426,
                                                        Insumos!I:I,
                                                        0)
                                                )="Material",
                                                INDEX(
                                                    Insumos!F:F,
                                                    MATCH(
                                                        A1426&amp;B1426,
                                                        Insumos!I:I,
                                                        0)
                                                ),
                                                0
                                            ),
                                            "Não encontrado"),
                                        IFERROR(
                                            INDEX(I:I,
                                                MATCH(
                                                    A1426&amp;B1426,AG:AG,
                                                    0)
                                            ),
                                            "Não encontrado")
                                    )</f>
        <v>0</v>
      </c>
      <c r="I1426" s="64">
        <f>H1426*G1426/1</f>
        <v>0</v>
      </c>
      <c r="J1426" s="64">
        <f t="shared" si="861"/>
        <v>45.268714500000002</v>
      </c>
      <c r="K1426" s="64">
        <f t="shared" si="861"/>
        <v>45.268714500000002</v>
      </c>
      <c r="L1426" s="64">
        <f>IF(
                        C1426="INSUMO",
                                        IFERROR(
                                            IF(
                                                INDEX(
                                                    Insumos!C:C,
                                                    MATCH(
                                                        A1426&amp;B1426,
                                                        Insumos!I:I,
                                                        0)
                                                )="Mao_obra",
                                                INDEX(
                                                    Insumos!F:F,
                                                    MATCH(
                                                        A1426&amp;B1426,
                                                        Insumos!I:I,
                                                        0)
                                                ),
                                                0
                                            ),
                                            "Não encontrado"),
                                        IFERROR(
                                            INDEX(M:M,
                                                MATCH(
                                                    A1426&amp;B1426,AG:AG,
                                                    0)
                                            ),
                                            "Não encontrado")
                                    )</f>
        <v>41.518714500000002</v>
      </c>
      <c r="M1426" s="64">
        <f>L1426*G1426/1</f>
        <v>41.518714500000002</v>
      </c>
      <c r="N1426" s="64">
        <f>IF(
                        C1426="INSUMO",
                                        IFERROR(
                                            IF(
                                                INDEX(
                                                    Insumos!C:C,
                                                    MATCH(
                                                        A1426&amp;B1426,
                                                        Insumos!I:I,
                                                        0)
                                                )="Equipamento",
                                                INDEX(
                                                    Insumos!F:F,
                                                    MATCH(
                                                        A1426&amp;B1426,
                                                        Insumos!I:I,
                                                        0)
                                                ),
                                                0
                                            ),
                                            "Não encontrado"),
                                        IFERROR(
                                            INDEX(O:O,
                                                MATCH(
                                                    A1426&amp;B1426,AG:AG,
                                                    0)
                                            ),
                                            "Não encontrado")
                                    )</f>
        <v>0</v>
      </c>
      <c r="O1426" s="64">
        <f>N1426*G1426/1</f>
        <v>0</v>
      </c>
      <c r="P1426" s="64">
        <f>IF(
                        C1426="INSUMO",
                                        IFERROR(
                                            IF(
                                                INDEX(
                                                    Insumos!C:C,
                                                    MATCH(
                                                        A1426&amp;B1426,
                                                        Insumos!I:I,
                                                        0)
                                                )="Transporte",
                                                INDEX(
                                                    Insumos!F:F,
                                                    MATCH(
                                                        A1426&amp;B1426,
                                                        Insumos!I:I,
                                                        0)
                                                ),
                                                0
                                            ),
                                            "Não encontrado"),
                                        IFERROR(
                                            INDEX(Q:Q,
                                                MATCH(
                                                    A1426&amp;B1426,AG:AG,
                                                    0)
                                            ),
                                            "Não encontrado")
                                    )</f>
        <v>0</v>
      </c>
      <c r="Q1426" s="64">
        <f>P1426*G1426/1</f>
        <v>0</v>
      </c>
      <c r="R1426" s="64">
        <f>IF(
                        C1426="INSUMO",
                                        IFERROR(
                                            IF(
                                                INDEX(
                                                    Insumos!C:C,
                                                    MATCH(
                                                        A1426&amp;B1426,
                                                        Insumos!I:I,
                                                        0)
                                                )="Terceirizados",
                                                INDEX(
                                                    Insumos!F:F,
                                                    MATCH(
                                                        A1426&amp;B1426,
                                                        Insumos!I:I,
                                                        0)
                                                ),
                                                0
                                            ),
                                            "Não encontrado"),
                                        IFERROR(
                                            INDEX(S:S,
                                                MATCH(
                                                    A1426&amp;B1426,AG:AG,
                                                    0)
                                            ),
                                            "Não encontrado")
                                    )</f>
        <v>0</v>
      </c>
      <c r="S1426" s="64">
        <f>R1426*G1426/1</f>
        <v>0</v>
      </c>
      <c r="T1426" s="64">
        <f>IF(
                        C1426="INSUMO",
                                        IFERROR(
                                            IF(
                                                INDEX(
                                                    Insumos!C:C,
                                                    MATCH(
                                                        A1426&amp;B1426,
                                                        Insumos!I:I,
                                                        0)
                                                )="Comissionamento",
                                                INDEX(
                                                    Insumos!F:F,
                                                    MATCH(
                                                        A1426&amp;B1426,
                                                        Insumos!I:I,
                                                        0)
                                                ),
                                                0
                                            ),
                                            "Não encontrado"),
                                        IFERROR(
                                            INDEX(U:U,
                                                MATCH(
                                                    A1426&amp;B1426,AG:AG,
                                                    0)
                                            ),
                                            "Não encontrado")
                                    )</f>
        <v>0</v>
      </c>
      <c r="U1426" s="64">
        <f>T1426*G1426/1</f>
        <v>0</v>
      </c>
      <c r="V1426" s="64">
        <f>IF(
                        C1426="INSUMO",
                                        IFERROR(
                                            IF(
                                                INDEX(
                                                    Insumos!C:C,
                                                    MATCH(
                                                        A1426&amp;B1426,
                                                        Insumos!I:I,
                                                        0)
                                                )="Verba",
                                                INDEX(
                                                    Insumos!F:F,
                                                    MATCH(
                                                        A1426&amp;B1426,
                                                        Insumos!I:I,
                                                        0)
                                                ),
                                                0
                                            ),
                                            "Não encontrado"),
                                        IFERROR(
                                            INDEX(W:W,
                                                MATCH(
                                                    A1426&amp;B1426,AG:AG,
                                                    0)
                                            ),
                                            "Não encontrado")
                                    )</f>
        <v>0</v>
      </c>
      <c r="W1426" s="64">
        <f>V1426*G1426/1</f>
        <v>0</v>
      </c>
      <c r="X1426" s="64">
        <f>IF(
                        C1426="INSUMO",
                                        IFERROR(
                                            IF(
                                                INDEX(
                                                    Insumos!C:C,
                                                    MATCH(
                                                        A1426&amp;B1426,
                                                        Insumos!I:I,
                                                        0)
                                                )="Outro",
                                                INDEX(
                                                    Insumos!F:F,
                                                    MATCH(
                                                        A1426&amp;B1426,
                                                        Insumos!I:I,
                                                        0)
                                                ),
                                                0
                                            ),
                                            "Não encontrado"),
                                        IFERROR(
                                            INDEX(Y:Y,
                                                MATCH(
                                                    A1426&amp;B1426,AG:AG,
                                                    0)
                                            ),
                                            "Não encontrado")
                                    )</f>
        <v>3.7499999999999996</v>
      </c>
      <c r="Y1426" s="64">
        <f>X1426*G1426/1</f>
        <v>3.7499999999999996</v>
      </c>
      <c r="Z1426" s="64">
        <f>IF(
                            C1426="INSUMO",
                            IFERROR(
                                INDEX(
                                    Insumos!F:F,
                                    MATCH(
                                        A1426&amp;B1426,
                                        Insumos!I:I,
                                        0)
                                ),
                                "Não encontrado"),
                            IFERROR(
                                INDEX(AA:AA,
                                    MATCH(
                                        A1426&amp;B1426,AG:AG,
                                        0)
                                ),
                                "Não encontrado")
                        )</f>
        <v>45.268714500000002</v>
      </c>
      <c r="AA1426" s="64">
        <f>G1426*Z1426</f>
        <v>45.268714500000002</v>
      </c>
      <c r="AB1426" s="65"/>
      <c r="AC1426" s="65"/>
      <c r="AD1426" s="62" t="s">
        <v>39</v>
      </c>
      <c r="AE1426" s="66"/>
      <c r="AF1426" s="66"/>
    </row>
    <row r="1427" spans="1:33" x14ac:dyDescent="0.25">
      <c r="A1427" s="136" t="s">
        <v>727</v>
      </c>
      <c r="B1427" s="51" t="s">
        <v>38</v>
      </c>
      <c r="C1427" s="52" t="s">
        <v>39</v>
      </c>
      <c r="D1427" s="53" t="s">
        <v>40</v>
      </c>
      <c r="E1427" s="53" t="s">
        <v>728</v>
      </c>
      <c r="F1427" s="54" t="s">
        <v>114</v>
      </c>
      <c r="G1427" s="55"/>
      <c r="H1427" s="56"/>
      <c r="I1427" s="56">
        <f>SUM(I1428:I1433)</f>
        <v>179.4597</v>
      </c>
      <c r="J1427" s="56"/>
      <c r="K1427" s="56">
        <f>SUM(K1428:K1433)</f>
        <v>134.513525988</v>
      </c>
      <c r="L1427" s="56"/>
      <c r="M1427" s="56">
        <f>SUM(M1428:M1433)</f>
        <v>41.518714500000002</v>
      </c>
      <c r="N1427" s="56"/>
      <c r="O1427" s="56">
        <f>SUM(O1428:O1433)</f>
        <v>89.244811487999996</v>
      </c>
      <c r="P1427" s="56"/>
      <c r="Q1427" s="56">
        <f>SUM(Q1428:Q1433)</f>
        <v>0</v>
      </c>
      <c r="R1427" s="56"/>
      <c r="S1427" s="56">
        <f>SUM(S1428:S1433)</f>
        <v>0</v>
      </c>
      <c r="T1427" s="56"/>
      <c r="U1427" s="56">
        <f>SUM(U1428:U1433)</f>
        <v>0</v>
      </c>
      <c r="V1427" s="56"/>
      <c r="W1427" s="56">
        <f>SUM(W1428:W1433)</f>
        <v>0</v>
      </c>
      <c r="X1427" s="56"/>
      <c r="Y1427" s="56">
        <f>SUM(Y1428:Y1433)</f>
        <v>3.7499999999999996</v>
      </c>
      <c r="Z1427" s="56"/>
      <c r="AA1427" s="56">
        <f>SUM(AA1428:AA1433)</f>
        <v>313.97322598799997</v>
      </c>
      <c r="AB1427" s="57" t="s">
        <v>39</v>
      </c>
      <c r="AC1427" s="57"/>
      <c r="AD1427" s="53" t="s">
        <v>39</v>
      </c>
      <c r="AE1427" s="58" t="s">
        <v>39</v>
      </c>
      <c r="AF1427" s="58" t="s">
        <v>830</v>
      </c>
      <c r="AG1427" t="str">
        <f>A1427&amp;B1427&amp;C1427</f>
        <v>5928SINAPI</v>
      </c>
    </row>
    <row r="1428" spans="1:33" x14ac:dyDescent="0.25">
      <c r="A1428" s="137" t="s">
        <v>1139</v>
      </c>
      <c r="B1428" s="68" t="s">
        <v>38</v>
      </c>
      <c r="C1428" s="69" t="s">
        <v>86</v>
      </c>
      <c r="D1428" s="70" t="s">
        <v>40</v>
      </c>
      <c r="E1428" s="70" t="s">
        <v>1140</v>
      </c>
      <c r="F1428" s="71" t="s">
        <v>90</v>
      </c>
      <c r="G1428" s="71">
        <v>1</v>
      </c>
      <c r="H1428" s="72">
        <f>IF(
                        C1428="INSUMO",
                                        IFERROR(
                                            IF(
                                                INDEX(
                                                    Insumos!C:C,
                                                    MATCH(
                                                        A1428&amp;B1428,
                                                        Insumos!I:I,
                                                        0)
                                                )="Material",
                                                INDEX(
                                                    Insumos!F:F,
                                                    MATCH(
                                                        A1428&amp;B1428,
                                                        Insumos!I:I,
                                                        0)
                                                ),
                                                0
                                            ),
                                            "Não encontrado"),
                                        IFERROR(
                                            INDEX(I:I,
                                                MATCH(
                                                    A1428&amp;B1428,AG:AG,
                                                    0)
                                            ),
                                            "Não encontrado")
                                    )</f>
        <v>179.4597</v>
      </c>
      <c r="I1428" s="72">
        <f t="shared" ref="I1428:I1433" si="862">H1428*G1428/1</f>
        <v>179.4597</v>
      </c>
      <c r="J1428" s="72">
        <f t="shared" ref="J1428:K1433" si="863">T1428 + N1428 + L1428 + X1428 + R1428 + P1428 + V1428</f>
        <v>0</v>
      </c>
      <c r="K1428" s="72">
        <f t="shared" si="863"/>
        <v>0</v>
      </c>
      <c r="L1428" s="72">
        <f>IF(
                        C1428="INSUMO",
                                        IFERROR(
                                            IF(
                                                INDEX(
                                                    Insumos!C:C,
                                                    MATCH(
                                                        A1428&amp;B1428,
                                                        Insumos!I:I,
                                                        0)
                                                )="Mao_obra",
                                                INDEX(
                                                    Insumos!F:F,
                                                    MATCH(
                                                        A1428&amp;B1428,
                                                        Insumos!I:I,
                                                        0)
                                                ),
                                                0
                                            ),
                                            "Não encontrado"),
                                        IFERROR(
                                            INDEX(M:M,
                                                MATCH(
                                                    A1428&amp;B1428,AG:AG,
                                                    0)
                                            ),
                                            "Não encontrado")
                                    )</f>
        <v>0</v>
      </c>
      <c r="M1428" s="72">
        <f t="shared" ref="M1428:M1433" si="864">L1428*G1428/1</f>
        <v>0</v>
      </c>
      <c r="N1428" s="72">
        <f>IF(
                        C1428="INSUMO",
                                        IFERROR(
                                            IF(
                                                INDEX(
                                                    Insumos!C:C,
                                                    MATCH(
                                                        A1428&amp;B1428,
                                                        Insumos!I:I,
                                                        0)
                                                )="Equipamento",
                                                INDEX(
                                                    Insumos!F:F,
                                                    MATCH(
                                                        A1428&amp;B1428,
                                                        Insumos!I:I,
                                                        0)
                                                ),
                                                0
                                            ),
                                            "Não encontrado"),
                                        IFERROR(
                                            INDEX(O:O,
                                                MATCH(
                                                    A1428&amp;B1428,AG:AG,
                                                    0)
                                            ),
                                            "Não encontrado")
                                    )</f>
        <v>0</v>
      </c>
      <c r="O1428" s="72">
        <f t="shared" ref="O1428:O1433" si="865">N1428*G1428/1</f>
        <v>0</v>
      </c>
      <c r="P1428" s="72">
        <f>IF(
                        C1428="INSUMO",
                                        IFERROR(
                                            IF(
                                                INDEX(
                                                    Insumos!C:C,
                                                    MATCH(
                                                        A1428&amp;B1428,
                                                        Insumos!I:I,
                                                        0)
                                                )="Transporte",
                                                INDEX(
                                                    Insumos!F:F,
                                                    MATCH(
                                                        A1428&amp;B1428,
                                                        Insumos!I:I,
                                                        0)
                                                ),
                                                0
                                            ),
                                            "Não encontrado"),
                                        IFERROR(
                                            INDEX(Q:Q,
                                                MATCH(
                                                    A1428&amp;B1428,AG:AG,
                                                    0)
                                            ),
                                            "Não encontrado")
                                    )</f>
        <v>0</v>
      </c>
      <c r="Q1428" s="72">
        <f t="shared" ref="Q1428:Q1433" si="866">P1428*G1428/1</f>
        <v>0</v>
      </c>
      <c r="R1428" s="72">
        <f>IF(
                        C1428="INSUMO",
                                        IFERROR(
                                            IF(
                                                INDEX(
                                                    Insumos!C:C,
                                                    MATCH(
                                                        A1428&amp;B1428,
                                                        Insumos!I:I,
                                                        0)
                                                )="Terceirizados",
                                                INDEX(
                                                    Insumos!F:F,
                                                    MATCH(
                                                        A1428&amp;B1428,
                                                        Insumos!I:I,
                                                        0)
                                                ),
                                                0
                                            ),
                                            "Não encontrado"),
                                        IFERROR(
                                            INDEX(S:S,
                                                MATCH(
                                                    A1428&amp;B1428,AG:AG,
                                                    0)
                                            ),
                                            "Não encontrado")
                                    )</f>
        <v>0</v>
      </c>
      <c r="S1428" s="72">
        <f t="shared" ref="S1428:S1433" si="867">R1428*G1428/1</f>
        <v>0</v>
      </c>
      <c r="T1428" s="72">
        <f>IF(
                        C1428="INSUMO",
                                        IFERROR(
                                            IF(
                                                INDEX(
                                                    Insumos!C:C,
                                                    MATCH(
                                                        A1428&amp;B1428,
                                                        Insumos!I:I,
                                                        0)
                                                )="Comissionamento",
                                                INDEX(
                                                    Insumos!F:F,
                                                    MATCH(
                                                        A1428&amp;B1428,
                                                        Insumos!I:I,
                                                        0)
                                                ),
                                                0
                                            ),
                                            "Não encontrado"),
                                        IFERROR(
                                            INDEX(U:U,
                                                MATCH(
                                                    A1428&amp;B1428,AG:AG,
                                                    0)
                                            ),
                                            "Não encontrado")
                                    )</f>
        <v>0</v>
      </c>
      <c r="U1428" s="72">
        <f t="shared" ref="U1428:U1433" si="868">T1428*G1428/1</f>
        <v>0</v>
      </c>
      <c r="V1428" s="72">
        <f>IF(
                        C1428="INSUMO",
                                        IFERROR(
                                            IF(
                                                INDEX(
                                                    Insumos!C:C,
                                                    MATCH(
                                                        A1428&amp;B1428,
                                                        Insumos!I:I,
                                                        0)
                                                )="Verba",
                                                INDEX(
                                                    Insumos!F:F,
                                                    MATCH(
                                                        A1428&amp;B1428,
                                                        Insumos!I:I,
                                                        0)
                                                ),
                                                0
                                            ),
                                            "Não encontrado"),
                                        IFERROR(
                                            INDEX(W:W,
                                                MATCH(
                                                    A1428&amp;B1428,AG:AG,
                                                    0)
                                            ),
                                            "Não encontrado")
                                    )</f>
        <v>0</v>
      </c>
      <c r="W1428" s="72">
        <f t="shared" ref="W1428:W1433" si="869">V1428*G1428/1</f>
        <v>0</v>
      </c>
      <c r="X1428" s="72">
        <f>IF(
                        C1428="INSUMO",
                                        IFERROR(
                                            IF(
                                                INDEX(
                                                    Insumos!C:C,
                                                    MATCH(
                                                        A1428&amp;B1428,
                                                        Insumos!I:I,
                                                        0)
                                                )="Outro",
                                                INDEX(
                                                    Insumos!F:F,
                                                    MATCH(
                                                        A1428&amp;B1428,
                                                        Insumos!I:I,
                                                        0)
                                                ),
                                                0
                                            ),
                                            "Não encontrado"),
                                        IFERROR(
                                            INDEX(Y:Y,
                                                MATCH(
                                                    A1428&amp;B1428,AG:AG,
                                                    0)
                                            ),
                                            "Não encontrado")
                                    )</f>
        <v>0</v>
      </c>
      <c r="Y1428" s="72">
        <f t="shared" ref="Y1428:Y1433" si="870">X1428*G1428/1</f>
        <v>0</v>
      </c>
      <c r="Z1428" s="72">
        <f>IF(
                            C1428="INSUMO",
                            IFERROR(
                                INDEX(
                                    Insumos!F:F,
                                    MATCH(
                                        A1428&amp;B1428,
                                        Insumos!I:I,
                                        0)
                                ),
                                "Não encontrado"),
                            IFERROR(
                                INDEX(AA:AA,
                                    MATCH(
                                        A1428&amp;B1428,AG:AG,
                                        0)
                                ),
                                "Não encontrado")
                        )</f>
        <v>179.4597</v>
      </c>
      <c r="AA1428" s="72">
        <f t="shared" ref="AA1428:AA1433" si="871">G1428*Z1428</f>
        <v>179.4597</v>
      </c>
      <c r="AB1428" s="73"/>
      <c r="AC1428" s="73"/>
      <c r="AD1428" s="70" t="s">
        <v>39</v>
      </c>
      <c r="AE1428" s="74"/>
      <c r="AF1428" s="74"/>
    </row>
    <row r="1429" spans="1:33" x14ac:dyDescent="0.25">
      <c r="A1429" s="138" t="s">
        <v>1131</v>
      </c>
      <c r="B1429" s="60" t="s">
        <v>38</v>
      </c>
      <c r="C1429" s="61" t="s">
        <v>86</v>
      </c>
      <c r="D1429" s="62" t="s">
        <v>40</v>
      </c>
      <c r="E1429" s="62" t="s">
        <v>1132</v>
      </c>
      <c r="F1429" s="63" t="s">
        <v>90</v>
      </c>
      <c r="G1429" s="63">
        <v>1</v>
      </c>
      <c r="H1429" s="64">
        <f>IF(
                        C1429="INSUMO",
                                        IFERROR(
                                            IF(
                                                INDEX(
                                                    Insumos!C:C,
                                                    MATCH(
                                                        A1429&amp;B1429,
                                                        Insumos!I:I,
                                                        0)
                                                )="Material",
                                                INDEX(
                                                    Insumos!F:F,
                                                    MATCH(
                                                        A1429&amp;B1429,
                                                        Insumos!I:I,
                                                        0)
                                                ),
                                                0
                                            ),
                                            "Não encontrado"),
                                        IFERROR(
                                            INDEX(I:I,
                                                MATCH(
                                                    A1429&amp;B1429,AG:AG,
                                                    0)
                                            ),
                                            "Não encontrado")
                                    )</f>
        <v>0</v>
      </c>
      <c r="I1429" s="64">
        <f t="shared" si="862"/>
        <v>0</v>
      </c>
      <c r="J1429" s="64">
        <f t="shared" si="863"/>
        <v>4.1308152489999994</v>
      </c>
      <c r="K1429" s="64">
        <f t="shared" si="863"/>
        <v>4.1308152489999994</v>
      </c>
      <c r="L1429" s="64">
        <f>IF(
                        C1429="INSUMO",
                                        IFERROR(
                                            IF(
                                                INDEX(
                                                    Insumos!C:C,
                                                    MATCH(
                                                        A1429&amp;B1429,
                                                        Insumos!I:I,
                                                        0)
                                                )="Mao_obra",
                                                INDEX(
                                                    Insumos!F:F,
                                                    MATCH(
                                                        A1429&amp;B1429,
                                                        Insumos!I:I,
                                                        0)
                                                ),
                                                0
                                            ),
                                            "Não encontrado"),
                                        IFERROR(
                                            INDEX(M:M,
                                                MATCH(
                                                    A1429&amp;B1429,AG:AG,
                                                    0)
                                            ),
                                            "Não encontrado")
                                    )</f>
        <v>0</v>
      </c>
      <c r="M1429" s="64">
        <f t="shared" si="864"/>
        <v>0</v>
      </c>
      <c r="N1429" s="64">
        <f>IF(
                        C1429="INSUMO",
                                        IFERROR(
                                            IF(
                                                INDEX(
                                                    Insumos!C:C,
                                                    MATCH(
                                                        A1429&amp;B1429,
                                                        Insumos!I:I,
                                                        0)
                                                )="Equipamento",
                                                INDEX(
                                                    Insumos!F:F,
                                                    MATCH(
                                                        A1429&amp;B1429,
                                                        Insumos!I:I,
                                                        0)
                                                ),
                                                0
                                            ),
                                            "Não encontrado"),
                                        IFERROR(
                                            INDEX(O:O,
                                                MATCH(
                                                    A1429&amp;B1429,AG:AG,
                                                    0)
                                            ),
                                            "Não encontrado")
                                    )</f>
        <v>4.1308152489999994</v>
      </c>
      <c r="O1429" s="64">
        <f t="shared" si="865"/>
        <v>4.1308152489999994</v>
      </c>
      <c r="P1429" s="64">
        <f>IF(
                        C1429="INSUMO",
                                        IFERROR(
                                            IF(
                                                INDEX(
                                                    Insumos!C:C,
                                                    MATCH(
                                                        A1429&amp;B1429,
                                                        Insumos!I:I,
                                                        0)
                                                )="Transporte",
                                                INDEX(
                                                    Insumos!F:F,
                                                    MATCH(
                                                        A1429&amp;B1429,
                                                        Insumos!I:I,
                                                        0)
                                                ),
                                                0
                                            ),
                                            "Não encontrado"),
                                        IFERROR(
                                            INDEX(Q:Q,
                                                MATCH(
                                                    A1429&amp;B1429,AG:AG,
                                                    0)
                                            ),
                                            "Não encontrado")
                                    )</f>
        <v>0</v>
      </c>
      <c r="Q1429" s="64">
        <f t="shared" si="866"/>
        <v>0</v>
      </c>
      <c r="R1429" s="64">
        <f>IF(
                        C1429="INSUMO",
                                        IFERROR(
                                            IF(
                                                INDEX(
                                                    Insumos!C:C,
                                                    MATCH(
                                                        A1429&amp;B1429,
                                                        Insumos!I:I,
                                                        0)
                                                )="Terceirizados",
                                                INDEX(
                                                    Insumos!F:F,
                                                    MATCH(
                                                        A1429&amp;B1429,
                                                        Insumos!I:I,
                                                        0)
                                                ),
                                                0
                                            ),
                                            "Não encontrado"),
                                        IFERROR(
                                            INDEX(S:S,
                                                MATCH(
                                                    A1429&amp;B1429,AG:AG,
                                                    0)
                                            ),
                                            "Não encontrado")
                                    )</f>
        <v>0</v>
      </c>
      <c r="S1429" s="64">
        <f t="shared" si="867"/>
        <v>0</v>
      </c>
      <c r="T1429" s="64">
        <f>IF(
                        C1429="INSUMO",
                                        IFERROR(
                                            IF(
                                                INDEX(
                                                    Insumos!C:C,
                                                    MATCH(
                                                        A1429&amp;B1429,
                                                        Insumos!I:I,
                                                        0)
                                                )="Comissionamento",
                                                INDEX(
                                                    Insumos!F:F,
                                                    MATCH(
                                                        A1429&amp;B1429,
                                                        Insumos!I:I,
                                                        0)
                                                ),
                                                0
                                            ),
                                            "Não encontrado"),
                                        IFERROR(
                                            INDEX(U:U,
                                                MATCH(
                                                    A1429&amp;B1429,AG:AG,
                                                    0)
                                            ),
                                            "Não encontrado")
                                    )</f>
        <v>0</v>
      </c>
      <c r="U1429" s="64">
        <f t="shared" si="868"/>
        <v>0</v>
      </c>
      <c r="V1429" s="64">
        <f>IF(
                        C1429="INSUMO",
                                        IFERROR(
                                            IF(
                                                INDEX(
                                                    Insumos!C:C,
                                                    MATCH(
                                                        A1429&amp;B1429,
                                                        Insumos!I:I,
                                                        0)
                                                )="Verba",
                                                INDEX(
                                                    Insumos!F:F,
                                                    MATCH(
                                                        A1429&amp;B1429,
                                                        Insumos!I:I,
                                                        0)
                                                ),
                                                0
                                            ),
                                            "Não encontrado"),
                                        IFERROR(
                                            INDEX(W:W,
                                                MATCH(
                                                    A1429&amp;B1429,AG:AG,
                                                    0)
                                            ),
                                            "Não encontrado")
                                    )</f>
        <v>0</v>
      </c>
      <c r="W1429" s="64">
        <f t="shared" si="869"/>
        <v>0</v>
      </c>
      <c r="X1429" s="64">
        <f>IF(
                        C1429="INSUMO",
                                        IFERROR(
                                            IF(
                                                INDEX(
                                                    Insumos!C:C,
                                                    MATCH(
                                                        A1429&amp;B1429,
                                                        Insumos!I:I,
                                                        0)
                                                )="Outro",
                                                INDEX(
                                                    Insumos!F:F,
                                                    MATCH(
                                                        A1429&amp;B1429,
                                                        Insumos!I:I,
                                                        0)
                                                ),
                                                0
                                            ),
                                            "Não encontrado"),
                                        IFERROR(
                                            INDEX(Y:Y,
                                                MATCH(
                                                    A1429&amp;B1429,AG:AG,
                                                    0)
                                            ),
                                            "Não encontrado")
                                    )</f>
        <v>0</v>
      </c>
      <c r="Y1429" s="64">
        <f t="shared" si="870"/>
        <v>0</v>
      </c>
      <c r="Z1429" s="64">
        <f>IF(
                            C1429="INSUMO",
                            IFERROR(
                                INDEX(
                                    Insumos!F:F,
                                    MATCH(
                                        A1429&amp;B1429,
                                        Insumos!I:I,
                                        0)
                                ),
                                "Não encontrado"),
                            IFERROR(
                                INDEX(AA:AA,
                                    MATCH(
                                        A1429&amp;B1429,AG:AG,
                                        0)
                                ),
                                "Não encontrado")
                        )</f>
        <v>4.1308152489999994</v>
      </c>
      <c r="AA1429" s="64">
        <f t="shared" si="871"/>
        <v>4.1308152489999994</v>
      </c>
      <c r="AB1429" s="65"/>
      <c r="AC1429" s="65"/>
      <c r="AD1429" s="62" t="s">
        <v>39</v>
      </c>
      <c r="AE1429" s="66"/>
      <c r="AF1429" s="66"/>
    </row>
    <row r="1430" spans="1:33" x14ac:dyDescent="0.25">
      <c r="A1430" s="137" t="s">
        <v>1141</v>
      </c>
      <c r="B1430" s="68" t="s">
        <v>38</v>
      </c>
      <c r="C1430" s="69" t="s">
        <v>86</v>
      </c>
      <c r="D1430" s="70" t="s">
        <v>40</v>
      </c>
      <c r="E1430" s="70" t="s">
        <v>1142</v>
      </c>
      <c r="F1430" s="71" t="s">
        <v>90</v>
      </c>
      <c r="G1430" s="71">
        <v>1</v>
      </c>
      <c r="H1430" s="72">
        <f>IF(
                        C1430="INSUMO",
                                        IFERROR(
                                            IF(
                                                INDEX(
                                                    Insumos!C:C,
                                                    MATCH(
                                                        A1430&amp;B1430,
                                                        Insumos!I:I,
                                                        0)
                                                )="Material",
                                                INDEX(
                                                    Insumos!F:F,
                                                    MATCH(
                                                        A1430&amp;B1430,
                                                        Insumos!I:I,
                                                        0)
                                                ),
                                                0
                                            ),
                                            "Não encontrado"),
                                        IFERROR(
                                            INDEX(I:I,
                                                MATCH(
                                                    A1430&amp;B1430,AG:AG,
                                                    0)
                                            ),
                                            "Não encontrado")
                                    )</f>
        <v>0</v>
      </c>
      <c r="I1430" s="72">
        <f t="shared" si="862"/>
        <v>0</v>
      </c>
      <c r="J1430" s="72">
        <f t="shared" si="863"/>
        <v>47.101924650999997</v>
      </c>
      <c r="K1430" s="72">
        <f t="shared" si="863"/>
        <v>47.101924650999997</v>
      </c>
      <c r="L1430" s="72">
        <f>IF(
                        C1430="INSUMO",
                                        IFERROR(
                                            IF(
                                                INDEX(
                                                    Insumos!C:C,
                                                    MATCH(
                                                        A1430&amp;B1430,
                                                        Insumos!I:I,
                                                        0)
                                                )="Mao_obra",
                                                INDEX(
                                                    Insumos!F:F,
                                                    MATCH(
                                                        A1430&amp;B1430,
                                                        Insumos!I:I,
                                                        0)
                                                ),
                                                0
                                            ),
                                            "Não encontrado"),
                                        IFERROR(
                                            INDEX(M:M,
                                                MATCH(
                                                    A1430&amp;B1430,AG:AG,
                                                    0)
                                            ),
                                            "Não encontrado")
                                    )</f>
        <v>0</v>
      </c>
      <c r="M1430" s="72">
        <f t="shared" si="864"/>
        <v>0</v>
      </c>
      <c r="N1430" s="72">
        <f>IF(
                        C1430="INSUMO",
                                        IFERROR(
                                            IF(
                                                INDEX(
                                                    Insumos!C:C,
                                                    MATCH(
                                                        A1430&amp;B1430,
                                                        Insumos!I:I,
                                                        0)
                                                )="Equipamento",
                                                INDEX(
                                                    Insumos!F:F,
                                                    MATCH(
                                                        A1430&amp;B1430,
                                                        Insumos!I:I,
                                                        0)
                                                ),
                                                0
                                            ),
                                            "Não encontrado"),
                                        IFERROR(
                                            INDEX(O:O,
                                                MATCH(
                                                    A1430&amp;B1430,AG:AG,
                                                    0)
                                            ),
                                            "Não encontrado")
                                    )</f>
        <v>47.101924650999997</v>
      </c>
      <c r="O1430" s="72">
        <f t="shared" si="865"/>
        <v>47.101924650999997</v>
      </c>
      <c r="P1430" s="72">
        <f>IF(
                        C1430="INSUMO",
                                        IFERROR(
                                            IF(
                                                INDEX(
                                                    Insumos!C:C,
                                                    MATCH(
                                                        A1430&amp;B1430,
                                                        Insumos!I:I,
                                                        0)
                                                )="Transporte",
                                                INDEX(
                                                    Insumos!F:F,
                                                    MATCH(
                                                        A1430&amp;B1430,
                                                        Insumos!I:I,
                                                        0)
                                                ),
                                                0
                                            ),
                                            "Não encontrado"),
                                        IFERROR(
                                            INDEX(Q:Q,
                                                MATCH(
                                                    A1430&amp;B1430,AG:AG,
                                                    0)
                                            ),
                                            "Não encontrado")
                                    )</f>
        <v>0</v>
      </c>
      <c r="Q1430" s="72">
        <f t="shared" si="866"/>
        <v>0</v>
      </c>
      <c r="R1430" s="72">
        <f>IF(
                        C1430="INSUMO",
                                        IFERROR(
                                            IF(
                                                INDEX(
                                                    Insumos!C:C,
                                                    MATCH(
                                                        A1430&amp;B1430,
                                                        Insumos!I:I,
                                                        0)
                                                )="Terceirizados",
                                                INDEX(
                                                    Insumos!F:F,
                                                    MATCH(
                                                        A1430&amp;B1430,
                                                        Insumos!I:I,
                                                        0)
                                                ),
                                                0
                                            ),
                                            "Não encontrado"),
                                        IFERROR(
                                            INDEX(S:S,
                                                MATCH(
                                                    A1430&amp;B1430,AG:AG,
                                                    0)
                                            ),
                                            "Não encontrado")
                                    )</f>
        <v>0</v>
      </c>
      <c r="S1430" s="72">
        <f t="shared" si="867"/>
        <v>0</v>
      </c>
      <c r="T1430" s="72">
        <f>IF(
                        C1430="INSUMO",
                                        IFERROR(
                                            IF(
                                                INDEX(
                                                    Insumos!C:C,
                                                    MATCH(
                                                        A1430&amp;B1430,
                                                        Insumos!I:I,
                                                        0)
                                                )="Comissionamento",
                                                INDEX(
                                                    Insumos!F:F,
                                                    MATCH(
                                                        A1430&amp;B1430,
                                                        Insumos!I:I,
                                                        0)
                                                ),
                                                0
                                            ),
                                            "Não encontrado"),
                                        IFERROR(
                                            INDEX(U:U,
                                                MATCH(
                                                    A1430&amp;B1430,AG:AG,
                                                    0)
                                            ),
                                            "Não encontrado")
                                    )</f>
        <v>0</v>
      </c>
      <c r="U1430" s="72">
        <f t="shared" si="868"/>
        <v>0</v>
      </c>
      <c r="V1430" s="72">
        <f>IF(
                        C1430="INSUMO",
                                        IFERROR(
                                            IF(
                                                INDEX(
                                                    Insumos!C:C,
                                                    MATCH(
                                                        A1430&amp;B1430,
                                                        Insumos!I:I,
                                                        0)
                                                )="Verba",
                                                INDEX(
                                                    Insumos!F:F,
                                                    MATCH(
                                                        A1430&amp;B1430,
                                                        Insumos!I:I,
                                                        0)
                                                ),
                                                0
                                            ),
                                            "Não encontrado"),
                                        IFERROR(
                                            INDEX(W:W,
                                                MATCH(
                                                    A1430&amp;B1430,AG:AG,
                                                    0)
                                            ),
                                            "Não encontrado")
                                    )</f>
        <v>0</v>
      </c>
      <c r="W1430" s="72">
        <f t="shared" si="869"/>
        <v>0</v>
      </c>
      <c r="X1430" s="72">
        <f>IF(
                        C1430="INSUMO",
                                        IFERROR(
                                            IF(
                                                INDEX(
                                                    Insumos!C:C,
                                                    MATCH(
                                                        A1430&amp;B1430,
                                                        Insumos!I:I,
                                                        0)
                                                )="Outro",
                                                INDEX(
                                                    Insumos!F:F,
                                                    MATCH(
                                                        A1430&amp;B1430,
                                                        Insumos!I:I,
                                                        0)
                                                ),
                                                0
                                            ),
                                            "Não encontrado"),
                                        IFERROR(
                                            INDEX(Y:Y,
                                                MATCH(
                                                    A1430&amp;B1430,AG:AG,
                                                    0)
                                            ),
                                            "Não encontrado")
                                    )</f>
        <v>0</v>
      </c>
      <c r="Y1430" s="72">
        <f t="shared" si="870"/>
        <v>0</v>
      </c>
      <c r="Z1430" s="72">
        <f>IF(
                            C1430="INSUMO",
                            IFERROR(
                                INDEX(
                                    Insumos!F:F,
                                    MATCH(
                                        A1430&amp;B1430,
                                        Insumos!I:I,
                                        0)
                                ),
                                "Não encontrado"),
                            IFERROR(
                                INDEX(AA:AA,
                                    MATCH(
                                        A1430&amp;B1430,AG:AG,
                                        0)
                                ),
                                "Não encontrado")
                        )</f>
        <v>47.101924650999997</v>
      </c>
      <c r="AA1430" s="72">
        <f t="shared" si="871"/>
        <v>47.101924650999997</v>
      </c>
      <c r="AB1430" s="73"/>
      <c r="AC1430" s="73"/>
      <c r="AD1430" s="70" t="s">
        <v>39</v>
      </c>
      <c r="AE1430" s="74"/>
      <c r="AF1430" s="74"/>
    </row>
    <row r="1431" spans="1:33" x14ac:dyDescent="0.25">
      <c r="A1431" s="138" t="s">
        <v>1133</v>
      </c>
      <c r="B1431" s="60" t="s">
        <v>38</v>
      </c>
      <c r="C1431" s="61" t="s">
        <v>86</v>
      </c>
      <c r="D1431" s="62" t="s">
        <v>40</v>
      </c>
      <c r="E1431" s="62" t="s">
        <v>1134</v>
      </c>
      <c r="F1431" s="63" t="s">
        <v>90</v>
      </c>
      <c r="G1431" s="63">
        <v>1</v>
      </c>
      <c r="H1431" s="64">
        <f>IF(
                        C1431="INSUMO",
                                        IFERROR(
                                            IF(
                                                INDEX(
                                                    Insumos!C:C,
                                                    MATCH(
                                                        A1431&amp;B1431,
                                                        Insumos!I:I,
                                                        0)
                                                )="Material",
                                                INDEX(
                                                    Insumos!F:F,
                                                    MATCH(
                                                        A1431&amp;B1431,
                                                        Insumos!I:I,
                                                        0)
                                                ),
                                                0
                                            ),
                                            "Não encontrado"),
                                        IFERROR(
                                            INDEX(I:I,
                                                MATCH(
                                                    A1431&amp;B1431,AG:AG,
                                                    0)
                                            ),
                                            "Não encontrado")
                                    )</f>
        <v>0</v>
      </c>
      <c r="I1431" s="64">
        <f t="shared" si="862"/>
        <v>0</v>
      </c>
      <c r="J1431" s="64">
        <f t="shared" si="863"/>
        <v>10.225964037000001</v>
      </c>
      <c r="K1431" s="64">
        <f t="shared" si="863"/>
        <v>10.225964037000001</v>
      </c>
      <c r="L1431" s="64">
        <f>IF(
                        C1431="INSUMO",
                                        IFERROR(
                                            IF(
                                                INDEX(
                                                    Insumos!C:C,
                                                    MATCH(
                                                        A1431&amp;B1431,
                                                        Insumos!I:I,
                                                        0)
                                                )="Mao_obra",
                                                INDEX(
                                                    Insumos!F:F,
                                                    MATCH(
                                                        A1431&amp;B1431,
                                                        Insumos!I:I,
                                                        0)
                                                ),
                                                0
                                            ),
                                            "Não encontrado"),
                                        IFERROR(
                                            INDEX(M:M,
                                                MATCH(
                                                    A1431&amp;B1431,AG:AG,
                                                    0)
                                            ),
                                            "Não encontrado")
                                    )</f>
        <v>0</v>
      </c>
      <c r="M1431" s="64">
        <f t="shared" si="864"/>
        <v>0</v>
      </c>
      <c r="N1431" s="64">
        <f>IF(
                        C1431="INSUMO",
                                        IFERROR(
                                            IF(
                                                INDEX(
                                                    Insumos!C:C,
                                                    MATCH(
                                                        A1431&amp;B1431,
                                                        Insumos!I:I,
                                                        0)
                                                )="Equipamento",
                                                INDEX(
                                                    Insumos!F:F,
                                                    MATCH(
                                                        A1431&amp;B1431,
                                                        Insumos!I:I,
                                                        0)
                                                ),
                                                0
                                            ),
                                            "Não encontrado"),
                                        IFERROR(
                                            INDEX(O:O,
                                                MATCH(
                                                    A1431&amp;B1431,AG:AG,
                                                    0)
                                            ),
                                            "Não encontrado")
                                    )</f>
        <v>10.225964037000001</v>
      </c>
      <c r="O1431" s="64">
        <f t="shared" si="865"/>
        <v>10.225964037000001</v>
      </c>
      <c r="P1431" s="64">
        <f>IF(
                        C1431="INSUMO",
                                        IFERROR(
                                            IF(
                                                INDEX(
                                                    Insumos!C:C,
                                                    MATCH(
                                                        A1431&amp;B1431,
                                                        Insumos!I:I,
                                                        0)
                                                )="Transporte",
                                                INDEX(
                                                    Insumos!F:F,
                                                    MATCH(
                                                        A1431&amp;B1431,
                                                        Insumos!I:I,
                                                        0)
                                                ),
                                                0
                                            ),
                                            "Não encontrado"),
                                        IFERROR(
                                            INDEX(Q:Q,
                                                MATCH(
                                                    A1431&amp;B1431,AG:AG,
                                                    0)
                                            ),
                                            "Não encontrado")
                                    )</f>
        <v>0</v>
      </c>
      <c r="Q1431" s="64">
        <f t="shared" si="866"/>
        <v>0</v>
      </c>
      <c r="R1431" s="64">
        <f>IF(
                        C1431="INSUMO",
                                        IFERROR(
                                            IF(
                                                INDEX(
                                                    Insumos!C:C,
                                                    MATCH(
                                                        A1431&amp;B1431,
                                                        Insumos!I:I,
                                                        0)
                                                )="Terceirizados",
                                                INDEX(
                                                    Insumos!F:F,
                                                    MATCH(
                                                        A1431&amp;B1431,
                                                        Insumos!I:I,
                                                        0)
                                                ),
                                                0
                                            ),
                                            "Não encontrado"),
                                        IFERROR(
                                            INDEX(S:S,
                                                MATCH(
                                                    A1431&amp;B1431,AG:AG,
                                                    0)
                                            ),
                                            "Não encontrado")
                                    )</f>
        <v>0</v>
      </c>
      <c r="S1431" s="64">
        <f t="shared" si="867"/>
        <v>0</v>
      </c>
      <c r="T1431" s="64">
        <f>IF(
                        C1431="INSUMO",
                                        IFERROR(
                                            IF(
                                                INDEX(
                                                    Insumos!C:C,
                                                    MATCH(
                                                        A1431&amp;B1431,
                                                        Insumos!I:I,
                                                        0)
                                                )="Comissionamento",
                                                INDEX(
                                                    Insumos!F:F,
                                                    MATCH(
                                                        A1431&amp;B1431,
                                                        Insumos!I:I,
                                                        0)
                                                ),
                                                0
                                            ),
                                            "Não encontrado"),
                                        IFERROR(
                                            INDEX(U:U,
                                                MATCH(
                                                    A1431&amp;B1431,AG:AG,
                                                    0)
                                            ),
                                            "Não encontrado")
                                    )</f>
        <v>0</v>
      </c>
      <c r="U1431" s="64">
        <f t="shared" si="868"/>
        <v>0</v>
      </c>
      <c r="V1431" s="64">
        <f>IF(
                        C1431="INSUMO",
                                        IFERROR(
                                            IF(
                                                INDEX(
                                                    Insumos!C:C,
                                                    MATCH(
                                                        A1431&amp;B1431,
                                                        Insumos!I:I,
                                                        0)
                                                )="Verba",
                                                INDEX(
                                                    Insumos!F:F,
                                                    MATCH(
                                                        A1431&amp;B1431,
                                                        Insumos!I:I,
                                                        0)
                                                ),
                                                0
                                            ),
                                            "Não encontrado"),
                                        IFERROR(
                                            INDEX(W:W,
                                                MATCH(
                                                    A1431&amp;B1431,AG:AG,
                                                    0)
                                            ),
                                            "Não encontrado")
                                    )</f>
        <v>0</v>
      </c>
      <c r="W1431" s="64">
        <f t="shared" si="869"/>
        <v>0</v>
      </c>
      <c r="X1431" s="64">
        <f>IF(
                        C1431="INSUMO",
                                        IFERROR(
                                            IF(
                                                INDEX(
                                                    Insumos!C:C,
                                                    MATCH(
                                                        A1431&amp;B1431,
                                                        Insumos!I:I,
                                                        0)
                                                )="Outro",
                                                INDEX(
                                                    Insumos!F:F,
                                                    MATCH(
                                                        A1431&amp;B1431,
                                                        Insumos!I:I,
                                                        0)
                                                ),
                                                0
                                            ),
                                            "Não encontrado"),
                                        IFERROR(
                                            INDEX(Y:Y,
                                                MATCH(
                                                    A1431&amp;B1431,AG:AG,
                                                    0)
                                            ),
                                            "Não encontrado")
                                    )</f>
        <v>0</v>
      </c>
      <c r="Y1431" s="64">
        <f t="shared" si="870"/>
        <v>0</v>
      </c>
      <c r="Z1431" s="64">
        <f>IF(
                            C1431="INSUMO",
                            IFERROR(
                                INDEX(
                                    Insumos!F:F,
                                    MATCH(
                                        A1431&amp;B1431,
                                        Insumos!I:I,
                                        0)
                                ),
                                "Não encontrado"),
                            IFERROR(
                                INDEX(AA:AA,
                                    MATCH(
                                        A1431&amp;B1431,AG:AG,
                                        0)
                                ),
                                "Não encontrado")
                        )</f>
        <v>10.225964037000001</v>
      </c>
      <c r="AA1431" s="64">
        <f t="shared" si="871"/>
        <v>10.225964037000001</v>
      </c>
      <c r="AB1431" s="65"/>
      <c r="AC1431" s="65"/>
      <c r="AD1431" s="62" t="s">
        <v>39</v>
      </c>
      <c r="AE1431" s="66"/>
      <c r="AF1431" s="66"/>
    </row>
    <row r="1432" spans="1:33" x14ac:dyDescent="0.25">
      <c r="A1432" s="137" t="s">
        <v>1135</v>
      </c>
      <c r="B1432" s="68" t="s">
        <v>38</v>
      </c>
      <c r="C1432" s="69" t="s">
        <v>86</v>
      </c>
      <c r="D1432" s="70" t="s">
        <v>40</v>
      </c>
      <c r="E1432" s="70" t="s">
        <v>1136</v>
      </c>
      <c r="F1432" s="71" t="s">
        <v>90</v>
      </c>
      <c r="G1432" s="71">
        <v>1</v>
      </c>
      <c r="H1432" s="72">
        <f>IF(
                        C1432="INSUMO",
                                        IFERROR(
                                            IF(
                                                INDEX(
                                                    Insumos!C:C,
                                                    MATCH(
                                                        A1432&amp;B1432,
                                                        Insumos!I:I,
                                                        0)
                                                )="Material",
                                                INDEX(
                                                    Insumos!F:F,
                                                    MATCH(
                                                        A1432&amp;B1432,
                                                        Insumos!I:I,
                                                        0)
                                                ),
                                                0
                                            ),
                                            "Não encontrado"),
                                        IFERROR(
                                            INDEX(I:I,
                                                MATCH(
                                                    A1432&amp;B1432,AG:AG,
                                                    0)
                                            ),
                                            "Não encontrado")
                                    )</f>
        <v>0</v>
      </c>
      <c r="I1432" s="72">
        <f t="shared" si="862"/>
        <v>0</v>
      </c>
      <c r="J1432" s="72">
        <f t="shared" si="863"/>
        <v>27.786107550999997</v>
      </c>
      <c r="K1432" s="72">
        <f t="shared" si="863"/>
        <v>27.786107550999997</v>
      </c>
      <c r="L1432" s="72">
        <f>IF(
                        C1432="INSUMO",
                                        IFERROR(
                                            IF(
                                                INDEX(
                                                    Insumos!C:C,
                                                    MATCH(
                                                        A1432&amp;B1432,
                                                        Insumos!I:I,
                                                        0)
                                                )="Mao_obra",
                                                INDEX(
                                                    Insumos!F:F,
                                                    MATCH(
                                                        A1432&amp;B1432,
                                                        Insumos!I:I,
                                                        0)
                                                ),
                                                0
                                            ),
                                            "Não encontrado"),
                                        IFERROR(
                                            INDEX(M:M,
                                                MATCH(
                                                    A1432&amp;B1432,AG:AG,
                                                    0)
                                            ),
                                            "Não encontrado")
                                    )</f>
        <v>0</v>
      </c>
      <c r="M1432" s="72">
        <f t="shared" si="864"/>
        <v>0</v>
      </c>
      <c r="N1432" s="72">
        <f>IF(
                        C1432="INSUMO",
                                        IFERROR(
                                            IF(
                                                INDEX(
                                                    Insumos!C:C,
                                                    MATCH(
                                                        A1432&amp;B1432,
                                                        Insumos!I:I,
                                                        0)
                                                )="Equipamento",
                                                INDEX(
                                                    Insumos!F:F,
                                                    MATCH(
                                                        A1432&amp;B1432,
                                                        Insumos!I:I,
                                                        0)
                                                ),
                                                0
                                            ),
                                            "Não encontrado"),
                                        IFERROR(
                                            INDEX(O:O,
                                                MATCH(
                                                    A1432&amp;B1432,AG:AG,
                                                    0)
                                            ),
                                            "Não encontrado")
                                    )</f>
        <v>27.786107550999997</v>
      </c>
      <c r="O1432" s="72">
        <f t="shared" si="865"/>
        <v>27.786107550999997</v>
      </c>
      <c r="P1432" s="72">
        <f>IF(
                        C1432="INSUMO",
                                        IFERROR(
                                            IF(
                                                INDEX(
                                                    Insumos!C:C,
                                                    MATCH(
                                                        A1432&amp;B1432,
                                                        Insumos!I:I,
                                                        0)
                                                )="Transporte",
                                                INDEX(
                                                    Insumos!F:F,
                                                    MATCH(
                                                        A1432&amp;B1432,
                                                        Insumos!I:I,
                                                        0)
                                                ),
                                                0
                                            ),
                                            "Não encontrado"),
                                        IFERROR(
                                            INDEX(Q:Q,
                                                MATCH(
                                                    A1432&amp;B1432,AG:AG,
                                                    0)
                                            ),
                                            "Não encontrado")
                                    )</f>
        <v>0</v>
      </c>
      <c r="Q1432" s="72">
        <f t="shared" si="866"/>
        <v>0</v>
      </c>
      <c r="R1432" s="72">
        <f>IF(
                        C1432="INSUMO",
                                        IFERROR(
                                            IF(
                                                INDEX(
                                                    Insumos!C:C,
                                                    MATCH(
                                                        A1432&amp;B1432,
                                                        Insumos!I:I,
                                                        0)
                                                )="Terceirizados",
                                                INDEX(
                                                    Insumos!F:F,
                                                    MATCH(
                                                        A1432&amp;B1432,
                                                        Insumos!I:I,
                                                        0)
                                                ),
                                                0
                                            ),
                                            "Não encontrado"),
                                        IFERROR(
                                            INDEX(S:S,
                                                MATCH(
                                                    A1432&amp;B1432,AG:AG,
                                                    0)
                                            ),
                                            "Não encontrado")
                                    )</f>
        <v>0</v>
      </c>
      <c r="S1432" s="72">
        <f t="shared" si="867"/>
        <v>0</v>
      </c>
      <c r="T1432" s="72">
        <f>IF(
                        C1432="INSUMO",
                                        IFERROR(
                                            IF(
                                                INDEX(
                                                    Insumos!C:C,
                                                    MATCH(
                                                        A1432&amp;B1432,
                                                        Insumos!I:I,
                                                        0)
                                                )="Comissionamento",
                                                INDEX(
                                                    Insumos!F:F,
                                                    MATCH(
                                                        A1432&amp;B1432,
                                                        Insumos!I:I,
                                                        0)
                                                ),
                                                0
                                            ),
                                            "Não encontrado"),
                                        IFERROR(
                                            INDEX(U:U,
                                                MATCH(
                                                    A1432&amp;B1432,AG:AG,
                                                    0)
                                            ),
                                            "Não encontrado")
                                    )</f>
        <v>0</v>
      </c>
      <c r="U1432" s="72">
        <f t="shared" si="868"/>
        <v>0</v>
      </c>
      <c r="V1432" s="72">
        <f>IF(
                        C1432="INSUMO",
                                        IFERROR(
                                            IF(
                                                INDEX(
                                                    Insumos!C:C,
                                                    MATCH(
                                                        A1432&amp;B1432,
                                                        Insumos!I:I,
                                                        0)
                                                )="Verba",
                                                INDEX(
                                                    Insumos!F:F,
                                                    MATCH(
                                                        A1432&amp;B1432,
                                                        Insumos!I:I,
                                                        0)
                                                ),
                                                0
                                            ),
                                            "Não encontrado"),
                                        IFERROR(
                                            INDEX(W:W,
                                                MATCH(
                                                    A1432&amp;B1432,AG:AG,
                                                    0)
                                            ),
                                            "Não encontrado")
                                    )</f>
        <v>0</v>
      </c>
      <c r="W1432" s="72">
        <f t="shared" si="869"/>
        <v>0</v>
      </c>
      <c r="X1432" s="72">
        <f>IF(
                        C1432="INSUMO",
                                        IFERROR(
                                            IF(
                                                INDEX(
                                                    Insumos!C:C,
                                                    MATCH(
                                                        A1432&amp;B1432,
                                                        Insumos!I:I,
                                                        0)
                                                )="Outro",
                                                INDEX(
                                                    Insumos!F:F,
                                                    MATCH(
                                                        A1432&amp;B1432,
                                                        Insumos!I:I,
                                                        0)
                                                ),
                                                0
                                            ),
                                            "Não encontrado"),
                                        IFERROR(
                                            INDEX(Y:Y,
                                                MATCH(
                                                    A1432&amp;B1432,AG:AG,
                                                    0)
                                            ),
                                            "Não encontrado")
                                    )</f>
        <v>0</v>
      </c>
      <c r="Y1432" s="72">
        <f t="shared" si="870"/>
        <v>0</v>
      </c>
      <c r="Z1432" s="72">
        <f>IF(
                            C1432="INSUMO",
                            IFERROR(
                                INDEX(
                                    Insumos!F:F,
                                    MATCH(
                                        A1432&amp;B1432,
                                        Insumos!I:I,
                                        0)
                                ),
                                "Não encontrado"),
                            IFERROR(
                                INDEX(AA:AA,
                                    MATCH(
                                        A1432&amp;B1432,AG:AG,
                                        0)
                                ),
                                "Não encontrado")
                        )</f>
        <v>27.786107550999997</v>
      </c>
      <c r="AA1432" s="72">
        <f t="shared" si="871"/>
        <v>27.786107550999997</v>
      </c>
      <c r="AB1432" s="73"/>
      <c r="AC1432" s="73"/>
      <c r="AD1432" s="70" t="s">
        <v>39</v>
      </c>
      <c r="AE1432" s="74"/>
      <c r="AF1432" s="74"/>
    </row>
    <row r="1433" spans="1:33" x14ac:dyDescent="0.25">
      <c r="A1433" s="138" t="s">
        <v>1137</v>
      </c>
      <c r="B1433" s="60" t="s">
        <v>38</v>
      </c>
      <c r="C1433" s="61" t="s">
        <v>86</v>
      </c>
      <c r="D1433" s="62" t="s">
        <v>40</v>
      </c>
      <c r="E1433" s="62" t="s">
        <v>1138</v>
      </c>
      <c r="F1433" s="63" t="s">
        <v>90</v>
      </c>
      <c r="G1433" s="63">
        <v>1</v>
      </c>
      <c r="H1433" s="64">
        <f>IF(
                        C1433="INSUMO",
                                        IFERROR(
                                            IF(
                                                INDEX(
                                                    Insumos!C:C,
                                                    MATCH(
                                                        A1433&amp;B1433,
                                                        Insumos!I:I,
                                                        0)
                                                )="Material",
                                                INDEX(
                                                    Insumos!F:F,
                                                    MATCH(
                                                        A1433&amp;B1433,
                                                        Insumos!I:I,
                                                        0)
                                                ),
                                                0
                                            ),
                                            "Não encontrado"),
                                        IFERROR(
                                            INDEX(I:I,
                                                MATCH(
                                                    A1433&amp;B1433,AG:AG,
                                                    0)
                                            ),
                                            "Não encontrado")
                                    )</f>
        <v>0</v>
      </c>
      <c r="I1433" s="64">
        <f t="shared" si="862"/>
        <v>0</v>
      </c>
      <c r="J1433" s="64">
        <f t="shared" si="863"/>
        <v>45.268714500000002</v>
      </c>
      <c r="K1433" s="64">
        <f t="shared" si="863"/>
        <v>45.268714500000002</v>
      </c>
      <c r="L1433" s="64">
        <f>IF(
                        C1433="INSUMO",
                                        IFERROR(
                                            IF(
                                                INDEX(
                                                    Insumos!C:C,
                                                    MATCH(
                                                        A1433&amp;B1433,
                                                        Insumos!I:I,
                                                        0)
                                                )="Mao_obra",
                                                INDEX(
                                                    Insumos!F:F,
                                                    MATCH(
                                                        A1433&amp;B1433,
                                                        Insumos!I:I,
                                                        0)
                                                ),
                                                0
                                            ),
                                            "Não encontrado"),
                                        IFERROR(
                                            INDEX(M:M,
                                                MATCH(
                                                    A1433&amp;B1433,AG:AG,
                                                    0)
                                            ),
                                            "Não encontrado")
                                    )</f>
        <v>41.518714500000002</v>
      </c>
      <c r="M1433" s="64">
        <f t="shared" si="864"/>
        <v>41.518714500000002</v>
      </c>
      <c r="N1433" s="64">
        <f>IF(
                        C1433="INSUMO",
                                        IFERROR(
                                            IF(
                                                INDEX(
                                                    Insumos!C:C,
                                                    MATCH(
                                                        A1433&amp;B1433,
                                                        Insumos!I:I,
                                                        0)
                                                )="Equipamento",
                                                INDEX(
                                                    Insumos!F:F,
                                                    MATCH(
                                                        A1433&amp;B1433,
                                                        Insumos!I:I,
                                                        0)
                                                ),
                                                0
                                            ),
                                            "Não encontrado"),
                                        IFERROR(
                                            INDEX(O:O,
                                                MATCH(
                                                    A1433&amp;B1433,AG:AG,
                                                    0)
                                            ),
                                            "Não encontrado")
                                    )</f>
        <v>0</v>
      </c>
      <c r="O1433" s="64">
        <f t="shared" si="865"/>
        <v>0</v>
      </c>
      <c r="P1433" s="64">
        <f>IF(
                        C1433="INSUMO",
                                        IFERROR(
                                            IF(
                                                INDEX(
                                                    Insumos!C:C,
                                                    MATCH(
                                                        A1433&amp;B1433,
                                                        Insumos!I:I,
                                                        0)
                                                )="Transporte",
                                                INDEX(
                                                    Insumos!F:F,
                                                    MATCH(
                                                        A1433&amp;B1433,
                                                        Insumos!I:I,
                                                        0)
                                                ),
                                                0
                                            ),
                                            "Não encontrado"),
                                        IFERROR(
                                            INDEX(Q:Q,
                                                MATCH(
                                                    A1433&amp;B1433,AG:AG,
                                                    0)
                                            ),
                                            "Não encontrado")
                                    )</f>
        <v>0</v>
      </c>
      <c r="Q1433" s="64">
        <f t="shared" si="866"/>
        <v>0</v>
      </c>
      <c r="R1433" s="64">
        <f>IF(
                        C1433="INSUMO",
                                        IFERROR(
                                            IF(
                                                INDEX(
                                                    Insumos!C:C,
                                                    MATCH(
                                                        A1433&amp;B1433,
                                                        Insumos!I:I,
                                                        0)
                                                )="Terceirizados",
                                                INDEX(
                                                    Insumos!F:F,
                                                    MATCH(
                                                        A1433&amp;B1433,
                                                        Insumos!I:I,
                                                        0)
                                                ),
                                                0
                                            ),
                                            "Não encontrado"),
                                        IFERROR(
                                            INDEX(S:S,
                                                MATCH(
                                                    A1433&amp;B1433,AG:AG,
                                                    0)
                                            ),
                                            "Não encontrado")
                                    )</f>
        <v>0</v>
      </c>
      <c r="S1433" s="64">
        <f t="shared" si="867"/>
        <v>0</v>
      </c>
      <c r="T1433" s="64">
        <f>IF(
                        C1433="INSUMO",
                                        IFERROR(
                                            IF(
                                                INDEX(
                                                    Insumos!C:C,
                                                    MATCH(
                                                        A1433&amp;B1433,
                                                        Insumos!I:I,
                                                        0)
                                                )="Comissionamento",
                                                INDEX(
                                                    Insumos!F:F,
                                                    MATCH(
                                                        A1433&amp;B1433,
                                                        Insumos!I:I,
                                                        0)
                                                ),
                                                0
                                            ),
                                            "Não encontrado"),
                                        IFERROR(
                                            INDEX(U:U,
                                                MATCH(
                                                    A1433&amp;B1433,AG:AG,
                                                    0)
                                            ),
                                            "Não encontrado")
                                    )</f>
        <v>0</v>
      </c>
      <c r="U1433" s="64">
        <f t="shared" si="868"/>
        <v>0</v>
      </c>
      <c r="V1433" s="64">
        <f>IF(
                        C1433="INSUMO",
                                        IFERROR(
                                            IF(
                                                INDEX(
                                                    Insumos!C:C,
                                                    MATCH(
                                                        A1433&amp;B1433,
                                                        Insumos!I:I,
                                                        0)
                                                )="Verba",
                                                INDEX(
                                                    Insumos!F:F,
                                                    MATCH(
                                                        A1433&amp;B1433,
                                                        Insumos!I:I,
                                                        0)
                                                ),
                                                0
                                            ),
                                            "Não encontrado"),
                                        IFERROR(
                                            INDEX(W:W,
                                                MATCH(
                                                    A1433&amp;B1433,AG:AG,
                                                    0)
                                            ),
                                            "Não encontrado")
                                    )</f>
        <v>0</v>
      </c>
      <c r="W1433" s="64">
        <f t="shared" si="869"/>
        <v>0</v>
      </c>
      <c r="X1433" s="64">
        <f>IF(
                        C1433="INSUMO",
                                        IFERROR(
                                            IF(
                                                INDEX(
                                                    Insumos!C:C,
                                                    MATCH(
                                                        A1433&amp;B1433,
                                                        Insumos!I:I,
                                                        0)
                                                )="Outro",
                                                INDEX(
                                                    Insumos!F:F,
                                                    MATCH(
                                                        A1433&amp;B1433,
                                                        Insumos!I:I,
                                                        0)
                                                ),
                                                0
                                            ),
                                            "Não encontrado"),
                                        IFERROR(
                                            INDEX(Y:Y,
                                                MATCH(
                                                    A1433&amp;B1433,AG:AG,
                                                    0)
                                            ),
                                            "Não encontrado")
                                    )</f>
        <v>3.7499999999999996</v>
      </c>
      <c r="Y1433" s="64">
        <f t="shared" si="870"/>
        <v>3.7499999999999996</v>
      </c>
      <c r="Z1433" s="64">
        <f>IF(
                            C1433="INSUMO",
                            IFERROR(
                                INDEX(
                                    Insumos!F:F,
                                    MATCH(
                                        A1433&amp;B1433,
                                        Insumos!I:I,
                                        0)
                                ),
                                "Não encontrado"),
                            IFERROR(
                                INDEX(AA:AA,
                                    MATCH(
                                        A1433&amp;B1433,AG:AG,
                                        0)
                                ),
                                "Não encontrado")
                        )</f>
        <v>45.268714500000002</v>
      </c>
      <c r="AA1433" s="64">
        <f t="shared" si="871"/>
        <v>45.268714500000002</v>
      </c>
      <c r="AB1433" s="65"/>
      <c r="AC1433" s="65"/>
      <c r="AD1433" s="62" t="s">
        <v>39</v>
      </c>
      <c r="AE1433" s="66"/>
      <c r="AF1433" s="66"/>
    </row>
    <row r="1434" spans="1:33" x14ac:dyDescent="0.25">
      <c r="A1434" s="136" t="s">
        <v>1131</v>
      </c>
      <c r="B1434" s="51" t="s">
        <v>38</v>
      </c>
      <c r="C1434" s="52" t="s">
        <v>39</v>
      </c>
      <c r="D1434" s="53" t="s">
        <v>40</v>
      </c>
      <c r="E1434" s="53" t="s">
        <v>1132</v>
      </c>
      <c r="F1434" s="54" t="s">
        <v>90</v>
      </c>
      <c r="G1434" s="55"/>
      <c r="H1434" s="56"/>
      <c r="I1434" s="56">
        <f>SUM(I1435:I1436)</f>
        <v>0</v>
      </c>
      <c r="J1434" s="56"/>
      <c r="K1434" s="56">
        <f>SUM(K1435:K1436)</f>
        <v>4.1308152489999994</v>
      </c>
      <c r="L1434" s="56"/>
      <c r="M1434" s="56">
        <f>SUM(M1435:M1436)</f>
        <v>0</v>
      </c>
      <c r="N1434" s="56"/>
      <c r="O1434" s="56">
        <f>SUM(O1435:O1436)</f>
        <v>4.1308152489999994</v>
      </c>
      <c r="P1434" s="56"/>
      <c r="Q1434" s="56">
        <f>SUM(Q1435:Q1436)</f>
        <v>0</v>
      </c>
      <c r="R1434" s="56"/>
      <c r="S1434" s="56">
        <f>SUM(S1435:S1436)</f>
        <v>0</v>
      </c>
      <c r="T1434" s="56"/>
      <c r="U1434" s="56">
        <f>SUM(U1435:U1436)</f>
        <v>0</v>
      </c>
      <c r="V1434" s="56"/>
      <c r="W1434" s="56">
        <f>SUM(W1435:W1436)</f>
        <v>0</v>
      </c>
      <c r="X1434" s="56"/>
      <c r="Y1434" s="56">
        <f>SUM(Y1435:Y1436)</f>
        <v>0</v>
      </c>
      <c r="Z1434" s="56"/>
      <c r="AA1434" s="56">
        <f>SUM(AA1435:AA1436)</f>
        <v>4.1308152489999994</v>
      </c>
      <c r="AB1434" s="57" t="s">
        <v>39</v>
      </c>
      <c r="AC1434" s="57"/>
      <c r="AD1434" s="53" t="s">
        <v>39</v>
      </c>
      <c r="AE1434" s="58" t="s">
        <v>39</v>
      </c>
      <c r="AF1434" s="58" t="s">
        <v>845</v>
      </c>
      <c r="AG1434" t="str">
        <f>A1434&amp;B1434&amp;C1434</f>
        <v>91466SINAPI</v>
      </c>
    </row>
    <row r="1435" spans="1:33" x14ac:dyDescent="0.25">
      <c r="A1435" s="137" t="s">
        <v>966</v>
      </c>
      <c r="B1435" s="68" t="s">
        <v>38</v>
      </c>
      <c r="C1435" s="69" t="s">
        <v>45</v>
      </c>
      <c r="D1435" s="70" t="s">
        <v>40</v>
      </c>
      <c r="E1435" s="70" t="s">
        <v>967</v>
      </c>
      <c r="F1435" s="71" t="s">
        <v>78</v>
      </c>
      <c r="G1435" s="71">
        <v>5.6999999999999996E-6</v>
      </c>
      <c r="H1435" s="72">
        <f>IF(
                        C1435="INSUMO",
                                        IFERROR(
                                            IF(
                                                INDEX(
                                                    Insumos!C:C,
                                                    MATCH(
                                                        A1435&amp;B1435,
                                                        Insumos!I:I,
                                                        0)
                                                )="Material",
                                                INDEX(
                                                    Insumos!F:F,
                                                    MATCH(
                                                        A1435&amp;B1435,
                                                        Insumos!I:I,
                                                        0)
                                                ),
                                                0
                                            ),
                                            "Não encontrado"),
                                        IFERROR(
                                            INDEX(I:I,
                                                MATCH(
                                                    A1435&amp;B1435,AG:AG,
                                                    0)
                                            ),
                                            "Não encontrado")
                                    )</f>
        <v>0</v>
      </c>
      <c r="I1435" s="72">
        <f>H1435*G1435/1</f>
        <v>0</v>
      </c>
      <c r="J1435" s="72">
        <f>T1435 + N1435 + L1435 + X1435 + R1435 + P1435 + V1435</f>
        <v>577160.56999999995</v>
      </c>
      <c r="K1435" s="72">
        <f>U1435 + O1435 + M1435 + Y1435 + S1435 + Q1435 + W1435</f>
        <v>3.2898152489999997</v>
      </c>
      <c r="L1435" s="72">
        <f>IF(
                        C1435="INSUMO",
                                        IFERROR(
                                            IF(
                                                INDEX(
                                                    Insumos!C:C,
                                                    MATCH(
                                                        A1435&amp;B1435,
                                                        Insumos!I:I,
                                                        0)
                                                )="Mao_obra",
                                                INDEX(
                                                    Insumos!F:F,
                                                    MATCH(
                                                        A1435&amp;B1435,
                                                        Insumos!I:I,
                                                        0)
                                                ),
                                                0
                                            ),
                                            "Não encontrado"),
                                        IFERROR(
                                            INDEX(M:M,
                                                MATCH(
                                                    A1435&amp;B1435,AG:AG,
                                                    0)
                                            ),
                                            "Não encontrado")
                                    )</f>
        <v>0</v>
      </c>
      <c r="M1435" s="72">
        <f>L1435*G1435/1</f>
        <v>0</v>
      </c>
      <c r="N1435" s="72">
        <f>IF(
                        C1435="INSUMO",
                                        IFERROR(
                                            IF(
                                                INDEX(
                                                    Insumos!C:C,
                                                    MATCH(
                                                        A1435&amp;B1435,
                                                        Insumos!I:I,
                                                        0)
                                                )="Equipamento",
                                                INDEX(
                                                    Insumos!F:F,
                                                    MATCH(
                                                        A1435&amp;B1435,
                                                        Insumos!I:I,
                                                        0)
                                                ),
                                                0
                                            ),
                                            "Não encontrado"),
                                        IFERROR(
                                            INDEX(O:O,
                                                MATCH(
                                                    A1435&amp;B1435,AG:AG,
                                                    0)
                                            ),
                                            "Não encontrado")
                                    )</f>
        <v>577160.56999999995</v>
      </c>
      <c r="O1435" s="72">
        <f>N1435*G1435/1</f>
        <v>3.2898152489999997</v>
      </c>
      <c r="P1435" s="72">
        <f>IF(
                        C1435="INSUMO",
                                        IFERROR(
                                            IF(
                                                INDEX(
                                                    Insumos!C:C,
                                                    MATCH(
                                                        A1435&amp;B1435,
                                                        Insumos!I:I,
                                                        0)
                                                )="Transporte",
                                                INDEX(
                                                    Insumos!F:F,
                                                    MATCH(
                                                        A1435&amp;B1435,
                                                        Insumos!I:I,
                                                        0)
                                                ),
                                                0
                                            ),
                                            "Não encontrado"),
                                        IFERROR(
                                            INDEX(Q:Q,
                                                MATCH(
                                                    A1435&amp;B1435,AG:AG,
                                                    0)
                                            ),
                                            "Não encontrado")
                                    )</f>
        <v>0</v>
      </c>
      <c r="Q1435" s="72">
        <f>P1435*G1435/1</f>
        <v>0</v>
      </c>
      <c r="R1435" s="72">
        <f>IF(
                        C1435="INSUMO",
                                        IFERROR(
                                            IF(
                                                INDEX(
                                                    Insumos!C:C,
                                                    MATCH(
                                                        A1435&amp;B1435,
                                                        Insumos!I:I,
                                                        0)
                                                )="Terceirizados",
                                                INDEX(
                                                    Insumos!F:F,
                                                    MATCH(
                                                        A1435&amp;B1435,
                                                        Insumos!I:I,
                                                        0)
                                                ),
                                                0
                                            ),
                                            "Não encontrado"),
                                        IFERROR(
                                            INDEX(S:S,
                                                MATCH(
                                                    A1435&amp;B1435,AG:AG,
                                                    0)
                                            ),
                                            "Não encontrado")
                                    )</f>
        <v>0</v>
      </c>
      <c r="S1435" s="72">
        <f>R1435*G1435/1</f>
        <v>0</v>
      </c>
      <c r="T1435" s="72">
        <f>IF(
                        C1435="INSUMO",
                                        IFERROR(
                                            IF(
                                                INDEX(
                                                    Insumos!C:C,
                                                    MATCH(
                                                        A1435&amp;B1435,
                                                        Insumos!I:I,
                                                        0)
                                                )="Comissionamento",
                                                INDEX(
                                                    Insumos!F:F,
                                                    MATCH(
                                                        A1435&amp;B1435,
                                                        Insumos!I:I,
                                                        0)
                                                ),
                                                0
                                            ),
                                            "Não encontrado"),
                                        IFERROR(
                                            INDEX(U:U,
                                                MATCH(
                                                    A1435&amp;B1435,AG:AG,
                                                    0)
                                            ),
                                            "Não encontrado")
                                    )</f>
        <v>0</v>
      </c>
      <c r="U1435" s="72">
        <f>T1435*G1435/1</f>
        <v>0</v>
      </c>
      <c r="V1435" s="72">
        <f>IF(
                        C1435="INSUMO",
                                        IFERROR(
                                            IF(
                                                INDEX(
                                                    Insumos!C:C,
                                                    MATCH(
                                                        A1435&amp;B1435,
                                                        Insumos!I:I,
                                                        0)
                                                )="Verba",
                                                INDEX(
                                                    Insumos!F:F,
                                                    MATCH(
                                                        A1435&amp;B1435,
                                                        Insumos!I:I,
                                                        0)
                                                ),
                                                0
                                            ),
                                            "Não encontrado"),
                                        IFERROR(
                                            INDEX(W:W,
                                                MATCH(
                                                    A1435&amp;B1435,AG:AG,
                                                    0)
                                            ),
                                            "Não encontrado")
                                    )</f>
        <v>0</v>
      </c>
      <c r="W1435" s="72">
        <f>V1435*G1435/1</f>
        <v>0</v>
      </c>
      <c r="X1435" s="72">
        <f>IF(
                        C1435="INSUMO",
                                        IFERROR(
                                            IF(
                                                INDEX(
                                                    Insumos!C:C,
                                                    MATCH(
                                                        A1435&amp;B1435,
                                                        Insumos!I:I,
                                                        0)
                                                )="Outro",
                                                INDEX(
                                                    Insumos!F:F,
                                                    MATCH(
                                                        A1435&amp;B1435,
                                                        Insumos!I:I,
                                                        0)
                                                ),
                                                0
                                            ),
                                            "Não encontrado"),
                                        IFERROR(
                                            INDEX(Y:Y,
                                                MATCH(
                                                    A1435&amp;B1435,AG:AG,
                                                    0)
                                            ),
                                            "Não encontrado")
                                    )</f>
        <v>0</v>
      </c>
      <c r="Y1435" s="72">
        <f>X1435*G1435/1</f>
        <v>0</v>
      </c>
      <c r="Z1435" s="72">
        <f>IF(
                            C1435="INSUMO",
                            IFERROR(
                                INDEX(
                                    Insumos!F:F,
                                    MATCH(
                                        A1435&amp;B1435,
                                        Insumos!I:I,
                                        0)
                                ),
                                "Não encontrado"),
                            IFERROR(
                                INDEX(AA:AA,
                                    MATCH(
                                        A1435&amp;B1435,AG:AG,
                                        0)
                                ),
                                "Não encontrado")
                        )</f>
        <v>577160.56999999995</v>
      </c>
      <c r="AA1435" s="72">
        <f>G1435*Z1435</f>
        <v>3.2898152489999997</v>
      </c>
      <c r="AB1435" s="73"/>
      <c r="AC1435" s="73"/>
      <c r="AD1435" s="70" t="s">
        <v>39</v>
      </c>
      <c r="AE1435" s="74"/>
      <c r="AF1435" s="74"/>
    </row>
    <row r="1436" spans="1:33" x14ac:dyDescent="0.25">
      <c r="A1436" s="138" t="s">
        <v>1143</v>
      </c>
      <c r="B1436" s="60" t="s">
        <v>38</v>
      </c>
      <c r="C1436" s="61" t="s">
        <v>45</v>
      </c>
      <c r="D1436" s="62" t="s">
        <v>40</v>
      </c>
      <c r="E1436" s="62" t="s">
        <v>1144</v>
      </c>
      <c r="F1436" s="63" t="s">
        <v>78</v>
      </c>
      <c r="G1436" s="63">
        <v>5.8000000000000004E-6</v>
      </c>
      <c r="H1436" s="64">
        <f>IF(
                        C1436="INSUMO",
                                        IFERROR(
                                            IF(
                                                INDEX(
                                                    Insumos!C:C,
                                                    MATCH(
                                                        A1436&amp;B1436,
                                                        Insumos!I:I,
                                                        0)
                                                )="Material",
                                                INDEX(
                                                    Insumos!F:F,
                                                    MATCH(
                                                        A1436&amp;B1436,
                                                        Insumos!I:I,
                                                        0)
                                                ),
                                                0
                                            ),
                                            "Não encontrado"),
                                        IFERROR(
                                            INDEX(I:I,
                                                MATCH(
                                                    A1436&amp;B1436,AG:AG,
                                                    0)
                                            ),
                                            "Não encontrado")
                                    )</f>
        <v>0</v>
      </c>
      <c r="I1436" s="64">
        <f>H1436*G1436/1</f>
        <v>0</v>
      </c>
      <c r="J1436" s="64">
        <f>T1436 + N1436 + L1436 + X1436 + R1436 + P1436 + V1436</f>
        <v>145000</v>
      </c>
      <c r="K1436" s="64">
        <f>U1436 + O1436 + M1436 + Y1436 + S1436 + Q1436 + W1436</f>
        <v>0.84100000000000008</v>
      </c>
      <c r="L1436" s="64">
        <f>IF(
                        C1436="INSUMO",
                                        IFERROR(
                                            IF(
                                                INDEX(
                                                    Insumos!C:C,
                                                    MATCH(
                                                        A1436&amp;B1436,
                                                        Insumos!I:I,
                                                        0)
                                                )="Mao_obra",
                                                INDEX(
                                                    Insumos!F:F,
                                                    MATCH(
                                                        A1436&amp;B1436,
                                                        Insumos!I:I,
                                                        0)
                                                ),
                                                0
                                            ),
                                            "Não encontrado"),
                                        IFERROR(
                                            INDEX(M:M,
                                                MATCH(
                                                    A1436&amp;B1436,AG:AG,
                                                    0)
                                            ),
                                            "Não encontrado")
                                    )</f>
        <v>0</v>
      </c>
      <c r="M1436" s="64">
        <f>L1436*G1436/1</f>
        <v>0</v>
      </c>
      <c r="N1436" s="64">
        <f>IF(
                        C1436="INSUMO",
                                        IFERROR(
                                            IF(
                                                INDEX(
                                                    Insumos!C:C,
                                                    MATCH(
                                                        A1436&amp;B1436,
                                                        Insumos!I:I,
                                                        0)
                                                )="Equipamento",
                                                INDEX(
                                                    Insumos!F:F,
                                                    MATCH(
                                                        A1436&amp;B1436,
                                                        Insumos!I:I,
                                                        0)
                                                ),
                                                0
                                            ),
                                            "Não encontrado"),
                                        IFERROR(
                                            INDEX(O:O,
                                                MATCH(
                                                    A1436&amp;B1436,AG:AG,
                                                    0)
                                            ),
                                            "Não encontrado")
                                    )</f>
        <v>145000</v>
      </c>
      <c r="O1436" s="64">
        <f>N1436*G1436/1</f>
        <v>0.84100000000000008</v>
      </c>
      <c r="P1436" s="64">
        <f>IF(
                        C1436="INSUMO",
                                        IFERROR(
                                            IF(
                                                INDEX(
                                                    Insumos!C:C,
                                                    MATCH(
                                                        A1436&amp;B1436,
                                                        Insumos!I:I,
                                                        0)
                                                )="Transporte",
                                                INDEX(
                                                    Insumos!F:F,
                                                    MATCH(
                                                        A1436&amp;B1436,
                                                        Insumos!I:I,
                                                        0)
                                                ),
                                                0
                                            ),
                                            "Não encontrado"),
                                        IFERROR(
                                            INDEX(Q:Q,
                                                MATCH(
                                                    A1436&amp;B1436,AG:AG,
                                                    0)
                                            ),
                                            "Não encontrado")
                                    )</f>
        <v>0</v>
      </c>
      <c r="Q1436" s="64">
        <f>P1436*G1436/1</f>
        <v>0</v>
      </c>
      <c r="R1436" s="64">
        <f>IF(
                        C1436="INSUMO",
                                        IFERROR(
                                            IF(
                                                INDEX(
                                                    Insumos!C:C,
                                                    MATCH(
                                                        A1436&amp;B1436,
                                                        Insumos!I:I,
                                                        0)
                                                )="Terceirizados",
                                                INDEX(
                                                    Insumos!F:F,
                                                    MATCH(
                                                        A1436&amp;B1436,
                                                        Insumos!I:I,
                                                        0)
                                                ),
                                                0
                                            ),
                                            "Não encontrado"),
                                        IFERROR(
                                            INDEX(S:S,
                                                MATCH(
                                                    A1436&amp;B1436,AG:AG,
                                                    0)
                                            ),
                                            "Não encontrado")
                                    )</f>
        <v>0</v>
      </c>
      <c r="S1436" s="64">
        <f>R1436*G1436/1</f>
        <v>0</v>
      </c>
      <c r="T1436" s="64">
        <f>IF(
                        C1436="INSUMO",
                                        IFERROR(
                                            IF(
                                                INDEX(
                                                    Insumos!C:C,
                                                    MATCH(
                                                        A1436&amp;B1436,
                                                        Insumos!I:I,
                                                        0)
                                                )="Comissionamento",
                                                INDEX(
                                                    Insumos!F:F,
                                                    MATCH(
                                                        A1436&amp;B1436,
                                                        Insumos!I:I,
                                                        0)
                                                ),
                                                0
                                            ),
                                            "Não encontrado"),
                                        IFERROR(
                                            INDEX(U:U,
                                                MATCH(
                                                    A1436&amp;B1436,AG:AG,
                                                    0)
                                            ),
                                            "Não encontrado")
                                    )</f>
        <v>0</v>
      </c>
      <c r="U1436" s="64">
        <f>T1436*G1436/1</f>
        <v>0</v>
      </c>
      <c r="V1436" s="64">
        <f>IF(
                        C1436="INSUMO",
                                        IFERROR(
                                            IF(
                                                INDEX(
                                                    Insumos!C:C,
                                                    MATCH(
                                                        A1436&amp;B1436,
                                                        Insumos!I:I,
                                                        0)
                                                )="Verba",
                                                INDEX(
                                                    Insumos!F:F,
                                                    MATCH(
                                                        A1436&amp;B1436,
                                                        Insumos!I:I,
                                                        0)
                                                ),
                                                0
                                            ),
                                            "Não encontrado"),
                                        IFERROR(
                                            INDEX(W:W,
                                                MATCH(
                                                    A1436&amp;B1436,AG:AG,
                                                    0)
                                            ),
                                            "Não encontrado")
                                    )</f>
        <v>0</v>
      </c>
      <c r="W1436" s="64">
        <f>V1436*G1436/1</f>
        <v>0</v>
      </c>
      <c r="X1436" s="64">
        <f>IF(
                        C1436="INSUMO",
                                        IFERROR(
                                            IF(
                                                INDEX(
                                                    Insumos!C:C,
                                                    MATCH(
                                                        A1436&amp;B1436,
                                                        Insumos!I:I,
                                                        0)
                                                )="Outro",
                                                INDEX(
                                                    Insumos!F:F,
                                                    MATCH(
                                                        A1436&amp;B1436,
                                                        Insumos!I:I,
                                                        0)
                                                ),
                                                0
                                            ),
                                            "Não encontrado"),
                                        IFERROR(
                                            INDEX(Y:Y,
                                                MATCH(
                                                    A1436&amp;B1436,AG:AG,
                                                    0)
                                            ),
                                            "Não encontrado")
                                    )</f>
        <v>0</v>
      </c>
      <c r="Y1436" s="64">
        <f>X1436*G1436/1</f>
        <v>0</v>
      </c>
      <c r="Z1436" s="64">
        <f>IF(
                            C1436="INSUMO",
                            IFERROR(
                                INDEX(
                                    Insumos!F:F,
                                    MATCH(
                                        A1436&amp;B1436,
                                        Insumos!I:I,
                                        0)
                                ),
                                "Não encontrado"),
                            IFERROR(
                                INDEX(AA:AA,
                                    MATCH(
                                        A1436&amp;B1436,AG:AG,
                                        0)
                                ),
                                "Não encontrado")
                        )</f>
        <v>145000</v>
      </c>
      <c r="AA1436" s="64">
        <f>G1436*Z1436</f>
        <v>0.84100000000000008</v>
      </c>
      <c r="AB1436" s="65"/>
      <c r="AC1436" s="65"/>
      <c r="AD1436" s="62" t="s">
        <v>39</v>
      </c>
      <c r="AE1436" s="66"/>
      <c r="AF1436" s="66"/>
    </row>
    <row r="1437" spans="1:33" x14ac:dyDescent="0.25">
      <c r="A1437" s="136" t="s">
        <v>1133</v>
      </c>
      <c r="B1437" s="51" t="s">
        <v>38</v>
      </c>
      <c r="C1437" s="52" t="s">
        <v>39</v>
      </c>
      <c r="D1437" s="53" t="s">
        <v>40</v>
      </c>
      <c r="E1437" s="53" t="s">
        <v>1134</v>
      </c>
      <c r="F1437" s="54" t="s">
        <v>90</v>
      </c>
      <c r="G1437" s="55"/>
      <c r="H1437" s="56"/>
      <c r="I1437" s="56">
        <f>SUM(I1438:I1439)</f>
        <v>0</v>
      </c>
      <c r="J1437" s="56"/>
      <c r="K1437" s="56">
        <f>SUM(K1438:K1439)</f>
        <v>10.225964037000001</v>
      </c>
      <c r="L1437" s="56"/>
      <c r="M1437" s="56">
        <f>SUM(M1438:M1439)</f>
        <v>0</v>
      </c>
      <c r="N1437" s="56"/>
      <c r="O1437" s="56">
        <f>SUM(O1438:O1439)</f>
        <v>10.225964037000001</v>
      </c>
      <c r="P1437" s="56"/>
      <c r="Q1437" s="56">
        <f>SUM(Q1438:Q1439)</f>
        <v>0</v>
      </c>
      <c r="R1437" s="56"/>
      <c r="S1437" s="56">
        <f>SUM(S1438:S1439)</f>
        <v>0</v>
      </c>
      <c r="T1437" s="56"/>
      <c r="U1437" s="56">
        <f>SUM(U1438:U1439)</f>
        <v>0</v>
      </c>
      <c r="V1437" s="56"/>
      <c r="W1437" s="56">
        <f>SUM(W1438:W1439)</f>
        <v>0</v>
      </c>
      <c r="X1437" s="56"/>
      <c r="Y1437" s="56">
        <f>SUM(Y1438:Y1439)</f>
        <v>0</v>
      </c>
      <c r="Z1437" s="56"/>
      <c r="AA1437" s="56">
        <f>SUM(AA1438:AA1439)</f>
        <v>10.225964037000001</v>
      </c>
      <c r="AB1437" s="57" t="s">
        <v>39</v>
      </c>
      <c r="AC1437" s="57"/>
      <c r="AD1437" s="53" t="s">
        <v>39</v>
      </c>
      <c r="AE1437" s="58" t="s">
        <v>39</v>
      </c>
      <c r="AF1437" s="58" t="s">
        <v>845</v>
      </c>
      <c r="AG1437" t="str">
        <f>A1437&amp;B1437&amp;C1437</f>
        <v>89260SINAPI</v>
      </c>
    </row>
    <row r="1438" spans="1:33" x14ac:dyDescent="0.25">
      <c r="A1438" s="137" t="s">
        <v>966</v>
      </c>
      <c r="B1438" s="68" t="s">
        <v>38</v>
      </c>
      <c r="C1438" s="69" t="s">
        <v>45</v>
      </c>
      <c r="D1438" s="70" t="s">
        <v>40</v>
      </c>
      <c r="E1438" s="70" t="s">
        <v>967</v>
      </c>
      <c r="F1438" s="71" t="s">
        <v>78</v>
      </c>
      <c r="G1438" s="71">
        <v>1.4100000000000001E-5</v>
      </c>
      <c r="H1438" s="72">
        <f>IF(
                        C1438="INSUMO",
                                        IFERROR(
                                            IF(
                                                INDEX(
                                                    Insumos!C:C,
                                                    MATCH(
                                                        A1438&amp;B1438,
                                                        Insumos!I:I,
                                                        0)
                                                )="Material",
                                                INDEX(
                                                    Insumos!F:F,
                                                    MATCH(
                                                        A1438&amp;B1438,
                                                        Insumos!I:I,
                                                        0)
                                                ),
                                                0
                                            ),
                                            "Não encontrado"),
                                        IFERROR(
                                            INDEX(I:I,
                                                MATCH(
                                                    A1438&amp;B1438,AG:AG,
                                                    0)
                                            ),
                                            "Não encontrado")
                                    )</f>
        <v>0</v>
      </c>
      <c r="I1438" s="72">
        <f>H1438*G1438/1</f>
        <v>0</v>
      </c>
      <c r="J1438" s="72">
        <f>T1438 + N1438 + L1438 + X1438 + R1438 + P1438 + V1438</f>
        <v>577160.56999999995</v>
      </c>
      <c r="K1438" s="72">
        <f>U1438 + O1438 + M1438 + Y1438 + S1438 + Q1438 + W1438</f>
        <v>8.1379640369999997</v>
      </c>
      <c r="L1438" s="72">
        <f>IF(
                        C1438="INSUMO",
                                        IFERROR(
                                            IF(
                                                INDEX(
                                                    Insumos!C:C,
                                                    MATCH(
                                                        A1438&amp;B1438,
                                                        Insumos!I:I,
                                                        0)
                                                )="Mao_obra",
                                                INDEX(
                                                    Insumos!F:F,
                                                    MATCH(
                                                        A1438&amp;B1438,
                                                        Insumos!I:I,
                                                        0)
                                                ),
                                                0
                                            ),
                                            "Não encontrado"),
                                        IFERROR(
                                            INDEX(M:M,
                                                MATCH(
                                                    A1438&amp;B1438,AG:AG,
                                                    0)
                                            ),
                                            "Não encontrado")
                                    )</f>
        <v>0</v>
      </c>
      <c r="M1438" s="72">
        <f>L1438*G1438/1</f>
        <v>0</v>
      </c>
      <c r="N1438" s="72">
        <f>IF(
                        C1438="INSUMO",
                                        IFERROR(
                                            IF(
                                                INDEX(
                                                    Insumos!C:C,
                                                    MATCH(
                                                        A1438&amp;B1438,
                                                        Insumos!I:I,
                                                        0)
                                                )="Equipamento",
                                                INDEX(
                                                    Insumos!F:F,
                                                    MATCH(
                                                        A1438&amp;B1438,
                                                        Insumos!I:I,
                                                        0)
                                                ),
                                                0
                                            ),
                                            "Não encontrado"),
                                        IFERROR(
                                            INDEX(O:O,
                                                MATCH(
                                                    A1438&amp;B1438,AG:AG,
                                                    0)
                                            ),
                                            "Não encontrado")
                                    )</f>
        <v>577160.56999999995</v>
      </c>
      <c r="O1438" s="72">
        <f>N1438*G1438/1</f>
        <v>8.1379640369999997</v>
      </c>
      <c r="P1438" s="72">
        <f>IF(
                        C1438="INSUMO",
                                        IFERROR(
                                            IF(
                                                INDEX(
                                                    Insumos!C:C,
                                                    MATCH(
                                                        A1438&amp;B1438,
                                                        Insumos!I:I,
                                                        0)
                                                )="Transporte",
                                                INDEX(
                                                    Insumos!F:F,
                                                    MATCH(
                                                        A1438&amp;B1438,
                                                        Insumos!I:I,
                                                        0)
                                                ),
                                                0
                                            ),
                                            "Não encontrado"),
                                        IFERROR(
                                            INDEX(Q:Q,
                                                MATCH(
                                                    A1438&amp;B1438,AG:AG,
                                                    0)
                                            ),
                                            "Não encontrado")
                                    )</f>
        <v>0</v>
      </c>
      <c r="Q1438" s="72">
        <f>P1438*G1438/1</f>
        <v>0</v>
      </c>
      <c r="R1438" s="72">
        <f>IF(
                        C1438="INSUMO",
                                        IFERROR(
                                            IF(
                                                INDEX(
                                                    Insumos!C:C,
                                                    MATCH(
                                                        A1438&amp;B1438,
                                                        Insumos!I:I,
                                                        0)
                                                )="Terceirizados",
                                                INDEX(
                                                    Insumos!F:F,
                                                    MATCH(
                                                        A1438&amp;B1438,
                                                        Insumos!I:I,
                                                        0)
                                                ),
                                                0
                                            ),
                                            "Não encontrado"),
                                        IFERROR(
                                            INDEX(S:S,
                                                MATCH(
                                                    A1438&amp;B1438,AG:AG,
                                                    0)
                                            ),
                                            "Não encontrado")
                                    )</f>
        <v>0</v>
      </c>
      <c r="S1438" s="72">
        <f>R1438*G1438/1</f>
        <v>0</v>
      </c>
      <c r="T1438" s="72">
        <f>IF(
                        C1438="INSUMO",
                                        IFERROR(
                                            IF(
                                                INDEX(
                                                    Insumos!C:C,
                                                    MATCH(
                                                        A1438&amp;B1438,
                                                        Insumos!I:I,
                                                        0)
                                                )="Comissionamento",
                                                INDEX(
                                                    Insumos!F:F,
                                                    MATCH(
                                                        A1438&amp;B1438,
                                                        Insumos!I:I,
                                                        0)
                                                ),
                                                0
                                            ),
                                            "Não encontrado"),
                                        IFERROR(
                                            INDEX(U:U,
                                                MATCH(
                                                    A1438&amp;B1438,AG:AG,
                                                    0)
                                            ),
                                            "Não encontrado")
                                    )</f>
        <v>0</v>
      </c>
      <c r="U1438" s="72">
        <f>T1438*G1438/1</f>
        <v>0</v>
      </c>
      <c r="V1438" s="72">
        <f>IF(
                        C1438="INSUMO",
                                        IFERROR(
                                            IF(
                                                INDEX(
                                                    Insumos!C:C,
                                                    MATCH(
                                                        A1438&amp;B1438,
                                                        Insumos!I:I,
                                                        0)
                                                )="Verba",
                                                INDEX(
                                                    Insumos!F:F,
                                                    MATCH(
                                                        A1438&amp;B1438,
                                                        Insumos!I:I,
                                                        0)
                                                ),
                                                0
                                            ),
                                            "Não encontrado"),
                                        IFERROR(
                                            INDEX(W:W,
                                                MATCH(
                                                    A1438&amp;B1438,AG:AG,
                                                    0)
                                            ),
                                            "Não encontrado")
                                    )</f>
        <v>0</v>
      </c>
      <c r="W1438" s="72">
        <f>V1438*G1438/1</f>
        <v>0</v>
      </c>
      <c r="X1438" s="72">
        <f>IF(
                        C1438="INSUMO",
                                        IFERROR(
                                            IF(
                                                INDEX(
                                                    Insumos!C:C,
                                                    MATCH(
                                                        A1438&amp;B1438,
                                                        Insumos!I:I,
                                                        0)
                                                )="Outro",
                                                INDEX(
                                                    Insumos!F:F,
                                                    MATCH(
                                                        A1438&amp;B1438,
                                                        Insumos!I:I,
                                                        0)
                                                ),
                                                0
                                            ),
                                            "Não encontrado"),
                                        IFERROR(
                                            INDEX(Y:Y,
                                                MATCH(
                                                    A1438&amp;B1438,AG:AG,
                                                    0)
                                            ),
                                            "Não encontrado")
                                    )</f>
        <v>0</v>
      </c>
      <c r="Y1438" s="72">
        <f>X1438*G1438/1</f>
        <v>0</v>
      </c>
      <c r="Z1438" s="72">
        <f>IF(
                            C1438="INSUMO",
                            IFERROR(
                                INDEX(
                                    Insumos!F:F,
                                    MATCH(
                                        A1438&amp;B1438,
                                        Insumos!I:I,
                                        0)
                                ),
                                "Não encontrado"),
                            IFERROR(
                                INDEX(AA:AA,
                                    MATCH(
                                        A1438&amp;B1438,AG:AG,
                                        0)
                                ),
                                "Não encontrado")
                        )</f>
        <v>577160.56999999995</v>
      </c>
      <c r="AA1438" s="72">
        <f>G1438*Z1438</f>
        <v>8.1379640369999997</v>
      </c>
      <c r="AB1438" s="73"/>
      <c r="AC1438" s="73"/>
      <c r="AD1438" s="70" t="s">
        <v>39</v>
      </c>
      <c r="AE1438" s="74"/>
      <c r="AF1438" s="74"/>
    </row>
    <row r="1439" spans="1:33" x14ac:dyDescent="0.25">
      <c r="A1439" s="138" t="s">
        <v>1143</v>
      </c>
      <c r="B1439" s="60" t="s">
        <v>38</v>
      </c>
      <c r="C1439" s="61" t="s">
        <v>45</v>
      </c>
      <c r="D1439" s="62" t="s">
        <v>40</v>
      </c>
      <c r="E1439" s="62" t="s">
        <v>1144</v>
      </c>
      <c r="F1439" s="63" t="s">
        <v>78</v>
      </c>
      <c r="G1439" s="63">
        <v>1.4399999999999999E-5</v>
      </c>
      <c r="H1439" s="64">
        <f>IF(
                        C1439="INSUMO",
                                        IFERROR(
                                            IF(
                                                INDEX(
                                                    Insumos!C:C,
                                                    MATCH(
                                                        A1439&amp;B1439,
                                                        Insumos!I:I,
                                                        0)
                                                )="Material",
                                                INDEX(
                                                    Insumos!F:F,
                                                    MATCH(
                                                        A1439&amp;B1439,
                                                        Insumos!I:I,
                                                        0)
                                                ),
                                                0
                                            ),
                                            "Não encontrado"),
                                        IFERROR(
                                            INDEX(I:I,
                                                MATCH(
                                                    A1439&amp;B1439,AG:AG,
                                                    0)
                                            ),
                                            "Não encontrado")
                                    )</f>
        <v>0</v>
      </c>
      <c r="I1439" s="64">
        <f>H1439*G1439/1</f>
        <v>0</v>
      </c>
      <c r="J1439" s="64">
        <f>T1439 + N1439 + L1439 + X1439 + R1439 + P1439 + V1439</f>
        <v>145000</v>
      </c>
      <c r="K1439" s="64">
        <f>U1439 + O1439 + M1439 + Y1439 + S1439 + Q1439 + W1439</f>
        <v>2.0880000000000001</v>
      </c>
      <c r="L1439" s="64">
        <f>IF(
                        C1439="INSUMO",
                                        IFERROR(
                                            IF(
                                                INDEX(
                                                    Insumos!C:C,
                                                    MATCH(
                                                        A1439&amp;B1439,
                                                        Insumos!I:I,
                                                        0)
                                                )="Mao_obra",
                                                INDEX(
                                                    Insumos!F:F,
                                                    MATCH(
                                                        A1439&amp;B1439,
                                                        Insumos!I:I,
                                                        0)
                                                ),
                                                0
                                            ),
                                            "Não encontrado"),
                                        IFERROR(
                                            INDEX(M:M,
                                                MATCH(
                                                    A1439&amp;B1439,AG:AG,
                                                    0)
                                            ),
                                            "Não encontrado")
                                    )</f>
        <v>0</v>
      </c>
      <c r="M1439" s="64">
        <f>L1439*G1439/1</f>
        <v>0</v>
      </c>
      <c r="N1439" s="64">
        <f>IF(
                        C1439="INSUMO",
                                        IFERROR(
                                            IF(
                                                INDEX(
                                                    Insumos!C:C,
                                                    MATCH(
                                                        A1439&amp;B1439,
                                                        Insumos!I:I,
                                                        0)
                                                )="Equipamento",
                                                INDEX(
                                                    Insumos!F:F,
                                                    MATCH(
                                                        A1439&amp;B1439,
                                                        Insumos!I:I,
                                                        0)
                                                ),
                                                0
                                            ),
                                            "Não encontrado"),
                                        IFERROR(
                                            INDEX(O:O,
                                                MATCH(
                                                    A1439&amp;B1439,AG:AG,
                                                    0)
                                            ),
                                            "Não encontrado")
                                    )</f>
        <v>145000</v>
      </c>
      <c r="O1439" s="64">
        <f>N1439*G1439/1</f>
        <v>2.0880000000000001</v>
      </c>
      <c r="P1439" s="64">
        <f>IF(
                        C1439="INSUMO",
                                        IFERROR(
                                            IF(
                                                INDEX(
                                                    Insumos!C:C,
                                                    MATCH(
                                                        A1439&amp;B1439,
                                                        Insumos!I:I,
                                                        0)
                                                )="Transporte",
                                                INDEX(
                                                    Insumos!F:F,
                                                    MATCH(
                                                        A1439&amp;B1439,
                                                        Insumos!I:I,
                                                        0)
                                                ),
                                                0
                                            ),
                                            "Não encontrado"),
                                        IFERROR(
                                            INDEX(Q:Q,
                                                MATCH(
                                                    A1439&amp;B1439,AG:AG,
                                                    0)
                                            ),
                                            "Não encontrado")
                                    )</f>
        <v>0</v>
      </c>
      <c r="Q1439" s="64">
        <f>P1439*G1439/1</f>
        <v>0</v>
      </c>
      <c r="R1439" s="64">
        <f>IF(
                        C1439="INSUMO",
                                        IFERROR(
                                            IF(
                                                INDEX(
                                                    Insumos!C:C,
                                                    MATCH(
                                                        A1439&amp;B1439,
                                                        Insumos!I:I,
                                                        0)
                                                )="Terceirizados",
                                                INDEX(
                                                    Insumos!F:F,
                                                    MATCH(
                                                        A1439&amp;B1439,
                                                        Insumos!I:I,
                                                        0)
                                                ),
                                                0
                                            ),
                                            "Não encontrado"),
                                        IFERROR(
                                            INDEX(S:S,
                                                MATCH(
                                                    A1439&amp;B1439,AG:AG,
                                                    0)
                                            ),
                                            "Não encontrado")
                                    )</f>
        <v>0</v>
      </c>
      <c r="S1439" s="64">
        <f>R1439*G1439/1</f>
        <v>0</v>
      </c>
      <c r="T1439" s="64">
        <f>IF(
                        C1439="INSUMO",
                                        IFERROR(
                                            IF(
                                                INDEX(
                                                    Insumos!C:C,
                                                    MATCH(
                                                        A1439&amp;B1439,
                                                        Insumos!I:I,
                                                        0)
                                                )="Comissionamento",
                                                INDEX(
                                                    Insumos!F:F,
                                                    MATCH(
                                                        A1439&amp;B1439,
                                                        Insumos!I:I,
                                                        0)
                                                ),
                                                0
                                            ),
                                            "Não encontrado"),
                                        IFERROR(
                                            INDEX(U:U,
                                                MATCH(
                                                    A1439&amp;B1439,AG:AG,
                                                    0)
                                            ),
                                            "Não encontrado")
                                    )</f>
        <v>0</v>
      </c>
      <c r="U1439" s="64">
        <f>T1439*G1439/1</f>
        <v>0</v>
      </c>
      <c r="V1439" s="64">
        <f>IF(
                        C1439="INSUMO",
                                        IFERROR(
                                            IF(
                                                INDEX(
                                                    Insumos!C:C,
                                                    MATCH(
                                                        A1439&amp;B1439,
                                                        Insumos!I:I,
                                                        0)
                                                )="Verba",
                                                INDEX(
                                                    Insumos!F:F,
                                                    MATCH(
                                                        A1439&amp;B1439,
                                                        Insumos!I:I,
                                                        0)
                                                ),
                                                0
                                            ),
                                            "Não encontrado"),
                                        IFERROR(
                                            INDEX(W:W,
                                                MATCH(
                                                    A1439&amp;B1439,AG:AG,
                                                    0)
                                            ),
                                            "Não encontrado")
                                    )</f>
        <v>0</v>
      </c>
      <c r="W1439" s="64">
        <f>V1439*G1439/1</f>
        <v>0</v>
      </c>
      <c r="X1439" s="64">
        <f>IF(
                        C1439="INSUMO",
                                        IFERROR(
                                            IF(
                                                INDEX(
                                                    Insumos!C:C,
                                                    MATCH(
                                                        A1439&amp;B1439,
                                                        Insumos!I:I,
                                                        0)
                                                )="Outro",
                                                INDEX(
                                                    Insumos!F:F,
                                                    MATCH(
                                                        A1439&amp;B1439,
                                                        Insumos!I:I,
                                                        0)
                                                ),
                                                0
                                            ),
                                            "Não encontrado"),
                                        IFERROR(
                                            INDEX(Y:Y,
                                                MATCH(
                                                    A1439&amp;B1439,AG:AG,
                                                    0)
                                            ),
                                            "Não encontrado")
                                    )</f>
        <v>0</v>
      </c>
      <c r="Y1439" s="64">
        <f>X1439*G1439/1</f>
        <v>0</v>
      </c>
      <c r="Z1439" s="64">
        <f>IF(
                            C1439="INSUMO",
                            IFERROR(
                                INDEX(
                                    Insumos!F:F,
                                    MATCH(
                                        A1439&amp;B1439,
                                        Insumos!I:I,
                                        0)
                                ),
                                "Não encontrado"),
                            IFERROR(
                                INDEX(AA:AA,
                                    MATCH(
                                        A1439&amp;B1439,AG:AG,
                                        0)
                                ),
                                "Não encontrado")
                        )</f>
        <v>145000</v>
      </c>
      <c r="AA1439" s="64">
        <f>G1439*Z1439</f>
        <v>2.0880000000000001</v>
      </c>
      <c r="AB1439" s="65"/>
      <c r="AC1439" s="65"/>
      <c r="AD1439" s="62" t="s">
        <v>39</v>
      </c>
      <c r="AE1439" s="66"/>
      <c r="AF1439" s="66"/>
    </row>
    <row r="1440" spans="1:33" x14ac:dyDescent="0.25">
      <c r="A1440" s="136" t="s">
        <v>1135</v>
      </c>
      <c r="B1440" s="51" t="s">
        <v>38</v>
      </c>
      <c r="C1440" s="52" t="s">
        <v>39</v>
      </c>
      <c r="D1440" s="53" t="s">
        <v>40</v>
      </c>
      <c r="E1440" s="53" t="s">
        <v>1136</v>
      </c>
      <c r="F1440" s="54" t="s">
        <v>90</v>
      </c>
      <c r="G1440" s="55"/>
      <c r="H1440" s="56"/>
      <c r="I1440" s="56">
        <f>SUM(I1441:I1442)</f>
        <v>0</v>
      </c>
      <c r="J1440" s="56"/>
      <c r="K1440" s="56">
        <f>SUM(K1441:K1442)</f>
        <v>27.786107550999997</v>
      </c>
      <c r="L1440" s="56"/>
      <c r="M1440" s="56">
        <f>SUM(M1441:M1442)</f>
        <v>0</v>
      </c>
      <c r="N1440" s="56"/>
      <c r="O1440" s="56">
        <f>SUM(O1441:O1442)</f>
        <v>27.786107550999997</v>
      </c>
      <c r="P1440" s="56"/>
      <c r="Q1440" s="56">
        <f>SUM(Q1441:Q1442)</f>
        <v>0</v>
      </c>
      <c r="R1440" s="56"/>
      <c r="S1440" s="56">
        <f>SUM(S1441:S1442)</f>
        <v>0</v>
      </c>
      <c r="T1440" s="56"/>
      <c r="U1440" s="56">
        <f>SUM(U1441:U1442)</f>
        <v>0</v>
      </c>
      <c r="V1440" s="56"/>
      <c r="W1440" s="56">
        <f>SUM(W1441:W1442)</f>
        <v>0</v>
      </c>
      <c r="X1440" s="56"/>
      <c r="Y1440" s="56">
        <f>SUM(Y1441:Y1442)</f>
        <v>0</v>
      </c>
      <c r="Z1440" s="56"/>
      <c r="AA1440" s="56">
        <f>SUM(AA1441:AA1442)</f>
        <v>27.786107550999997</v>
      </c>
      <c r="AB1440" s="57" t="s">
        <v>39</v>
      </c>
      <c r="AC1440" s="57"/>
      <c r="AD1440" s="53" t="s">
        <v>39</v>
      </c>
      <c r="AE1440" s="58" t="s">
        <v>39</v>
      </c>
      <c r="AF1440" s="58" t="s">
        <v>845</v>
      </c>
      <c r="AG1440" t="str">
        <f>A1440&amp;B1440&amp;C1440</f>
        <v>89259SINAPI</v>
      </c>
    </row>
    <row r="1441" spans="1:33" x14ac:dyDescent="0.25">
      <c r="A1441" s="137" t="s">
        <v>966</v>
      </c>
      <c r="B1441" s="68" t="s">
        <v>38</v>
      </c>
      <c r="C1441" s="69" t="s">
        <v>45</v>
      </c>
      <c r="D1441" s="70" t="s">
        <v>40</v>
      </c>
      <c r="E1441" s="70" t="s">
        <v>967</v>
      </c>
      <c r="F1441" s="71" t="s">
        <v>78</v>
      </c>
      <c r="G1441" s="71">
        <v>3.43E-5</v>
      </c>
      <c r="H1441" s="72">
        <f>IF(
                        C1441="INSUMO",
                                        IFERROR(
                                            IF(
                                                INDEX(
                                                    Insumos!C:C,
                                                    MATCH(
                                                        A1441&amp;B1441,
                                                        Insumos!I:I,
                                                        0)
                                                )="Material",
                                                INDEX(
                                                    Insumos!F:F,
                                                    MATCH(
                                                        A1441&amp;B1441,
                                                        Insumos!I:I,
                                                        0)
                                                ),
                                                0
                                            ),
                                            "Não encontrado"),
                                        IFERROR(
                                            INDEX(I:I,
                                                MATCH(
                                                    A1441&amp;B1441,AG:AG,
                                                    0)
                                            ),
                                            "Não encontrado")
                                    )</f>
        <v>0</v>
      </c>
      <c r="I1441" s="72">
        <f>H1441*G1441/1</f>
        <v>0</v>
      </c>
      <c r="J1441" s="72">
        <f>T1441 + N1441 + L1441 + X1441 + R1441 + P1441 + V1441</f>
        <v>577160.56999999995</v>
      </c>
      <c r="K1441" s="72">
        <f>U1441 + O1441 + M1441 + Y1441 + S1441 + Q1441 + W1441</f>
        <v>19.796607550999997</v>
      </c>
      <c r="L1441" s="72">
        <f>IF(
                        C1441="INSUMO",
                                        IFERROR(
                                            IF(
                                                INDEX(
                                                    Insumos!C:C,
                                                    MATCH(
                                                        A1441&amp;B1441,
                                                        Insumos!I:I,
                                                        0)
                                                )="Mao_obra",
                                                INDEX(
                                                    Insumos!F:F,
                                                    MATCH(
                                                        A1441&amp;B1441,
                                                        Insumos!I:I,
                                                        0)
                                                ),
                                                0
                                            ),
                                            "Não encontrado"),
                                        IFERROR(
                                            INDEX(M:M,
                                                MATCH(
                                                    A1441&amp;B1441,AG:AG,
                                                    0)
                                            ),
                                            "Não encontrado")
                                    )</f>
        <v>0</v>
      </c>
      <c r="M1441" s="72">
        <f>L1441*G1441/1</f>
        <v>0</v>
      </c>
      <c r="N1441" s="72">
        <f>IF(
                        C1441="INSUMO",
                                        IFERROR(
                                            IF(
                                                INDEX(
                                                    Insumos!C:C,
                                                    MATCH(
                                                        A1441&amp;B1441,
                                                        Insumos!I:I,
                                                        0)
                                                )="Equipamento",
                                                INDEX(
                                                    Insumos!F:F,
                                                    MATCH(
                                                        A1441&amp;B1441,
                                                        Insumos!I:I,
                                                        0)
                                                ),
                                                0
                                            ),
                                            "Não encontrado"),
                                        IFERROR(
                                            INDEX(O:O,
                                                MATCH(
                                                    A1441&amp;B1441,AG:AG,
                                                    0)
                                            ),
                                            "Não encontrado")
                                    )</f>
        <v>577160.56999999995</v>
      </c>
      <c r="O1441" s="72">
        <f>N1441*G1441/1</f>
        <v>19.796607550999997</v>
      </c>
      <c r="P1441" s="72">
        <f>IF(
                        C1441="INSUMO",
                                        IFERROR(
                                            IF(
                                                INDEX(
                                                    Insumos!C:C,
                                                    MATCH(
                                                        A1441&amp;B1441,
                                                        Insumos!I:I,
                                                        0)
                                                )="Transporte",
                                                INDEX(
                                                    Insumos!F:F,
                                                    MATCH(
                                                        A1441&amp;B1441,
                                                        Insumos!I:I,
                                                        0)
                                                ),
                                                0
                                            ),
                                            "Não encontrado"),
                                        IFERROR(
                                            INDEX(Q:Q,
                                                MATCH(
                                                    A1441&amp;B1441,AG:AG,
                                                    0)
                                            ),
                                            "Não encontrado")
                                    )</f>
        <v>0</v>
      </c>
      <c r="Q1441" s="72">
        <f>P1441*G1441/1</f>
        <v>0</v>
      </c>
      <c r="R1441" s="72">
        <f>IF(
                        C1441="INSUMO",
                                        IFERROR(
                                            IF(
                                                INDEX(
                                                    Insumos!C:C,
                                                    MATCH(
                                                        A1441&amp;B1441,
                                                        Insumos!I:I,
                                                        0)
                                                )="Terceirizados",
                                                INDEX(
                                                    Insumos!F:F,
                                                    MATCH(
                                                        A1441&amp;B1441,
                                                        Insumos!I:I,
                                                        0)
                                                ),
                                                0
                                            ),
                                            "Não encontrado"),
                                        IFERROR(
                                            INDEX(S:S,
                                                MATCH(
                                                    A1441&amp;B1441,AG:AG,
                                                    0)
                                            ),
                                            "Não encontrado")
                                    )</f>
        <v>0</v>
      </c>
      <c r="S1441" s="72">
        <f>R1441*G1441/1</f>
        <v>0</v>
      </c>
      <c r="T1441" s="72">
        <f>IF(
                        C1441="INSUMO",
                                        IFERROR(
                                            IF(
                                                INDEX(
                                                    Insumos!C:C,
                                                    MATCH(
                                                        A1441&amp;B1441,
                                                        Insumos!I:I,
                                                        0)
                                                )="Comissionamento",
                                                INDEX(
                                                    Insumos!F:F,
                                                    MATCH(
                                                        A1441&amp;B1441,
                                                        Insumos!I:I,
                                                        0)
                                                ),
                                                0
                                            ),
                                            "Não encontrado"),
                                        IFERROR(
                                            INDEX(U:U,
                                                MATCH(
                                                    A1441&amp;B1441,AG:AG,
                                                    0)
                                            ),
                                            "Não encontrado")
                                    )</f>
        <v>0</v>
      </c>
      <c r="U1441" s="72">
        <f>T1441*G1441/1</f>
        <v>0</v>
      </c>
      <c r="V1441" s="72">
        <f>IF(
                        C1441="INSUMO",
                                        IFERROR(
                                            IF(
                                                INDEX(
                                                    Insumos!C:C,
                                                    MATCH(
                                                        A1441&amp;B1441,
                                                        Insumos!I:I,
                                                        0)
                                                )="Verba",
                                                INDEX(
                                                    Insumos!F:F,
                                                    MATCH(
                                                        A1441&amp;B1441,
                                                        Insumos!I:I,
                                                        0)
                                                ),
                                                0
                                            ),
                                            "Não encontrado"),
                                        IFERROR(
                                            INDEX(W:W,
                                                MATCH(
                                                    A1441&amp;B1441,AG:AG,
                                                    0)
                                            ),
                                            "Não encontrado")
                                    )</f>
        <v>0</v>
      </c>
      <c r="W1441" s="72">
        <f>V1441*G1441/1</f>
        <v>0</v>
      </c>
      <c r="X1441" s="72">
        <f>IF(
                        C1441="INSUMO",
                                        IFERROR(
                                            IF(
                                                INDEX(
                                                    Insumos!C:C,
                                                    MATCH(
                                                        A1441&amp;B1441,
                                                        Insumos!I:I,
                                                        0)
                                                )="Outro",
                                                INDEX(
                                                    Insumos!F:F,
                                                    MATCH(
                                                        A1441&amp;B1441,
                                                        Insumos!I:I,
                                                        0)
                                                ),
                                                0
                                            ),
                                            "Não encontrado"),
                                        IFERROR(
                                            INDEX(Y:Y,
                                                MATCH(
                                                    A1441&amp;B1441,AG:AG,
                                                    0)
                                            ),
                                            "Não encontrado")
                                    )</f>
        <v>0</v>
      </c>
      <c r="Y1441" s="72">
        <f>X1441*G1441/1</f>
        <v>0</v>
      </c>
      <c r="Z1441" s="72">
        <f>IF(
                            C1441="INSUMO",
                            IFERROR(
                                INDEX(
                                    Insumos!F:F,
                                    MATCH(
                                        A1441&amp;B1441,
                                        Insumos!I:I,
                                        0)
                                ),
                                "Não encontrado"),
                            IFERROR(
                                INDEX(AA:AA,
                                    MATCH(
                                        A1441&amp;B1441,AG:AG,
                                        0)
                                ),
                                "Não encontrado")
                        )</f>
        <v>577160.56999999995</v>
      </c>
      <c r="AA1441" s="72">
        <f>G1441*Z1441</f>
        <v>19.796607550999997</v>
      </c>
      <c r="AB1441" s="73"/>
      <c r="AC1441" s="73"/>
      <c r="AD1441" s="70" t="s">
        <v>39</v>
      </c>
      <c r="AE1441" s="74"/>
      <c r="AF1441" s="74"/>
    </row>
    <row r="1442" spans="1:33" x14ac:dyDescent="0.25">
      <c r="A1442" s="138" t="s">
        <v>1143</v>
      </c>
      <c r="B1442" s="60" t="s">
        <v>38</v>
      </c>
      <c r="C1442" s="61" t="s">
        <v>45</v>
      </c>
      <c r="D1442" s="62" t="s">
        <v>40</v>
      </c>
      <c r="E1442" s="62" t="s">
        <v>1144</v>
      </c>
      <c r="F1442" s="63" t="s">
        <v>78</v>
      </c>
      <c r="G1442" s="63">
        <v>5.5099999999999998E-5</v>
      </c>
      <c r="H1442" s="64">
        <f>IF(
                        C1442="INSUMO",
                                        IFERROR(
                                            IF(
                                                INDEX(
                                                    Insumos!C:C,
                                                    MATCH(
                                                        A1442&amp;B1442,
                                                        Insumos!I:I,
                                                        0)
                                                )="Material",
                                                INDEX(
                                                    Insumos!F:F,
                                                    MATCH(
                                                        A1442&amp;B1442,
                                                        Insumos!I:I,
                                                        0)
                                                ),
                                                0
                                            ),
                                            "Não encontrado"),
                                        IFERROR(
                                            INDEX(I:I,
                                                MATCH(
                                                    A1442&amp;B1442,AG:AG,
                                                    0)
                                            ),
                                            "Não encontrado")
                                    )</f>
        <v>0</v>
      </c>
      <c r="I1442" s="64">
        <f>H1442*G1442/1</f>
        <v>0</v>
      </c>
      <c r="J1442" s="64">
        <f>T1442 + N1442 + L1442 + X1442 + R1442 + P1442 + V1442</f>
        <v>145000</v>
      </c>
      <c r="K1442" s="64">
        <f>U1442 + O1442 + M1442 + Y1442 + S1442 + Q1442 + W1442</f>
        <v>7.9894999999999996</v>
      </c>
      <c r="L1442" s="64">
        <f>IF(
                        C1442="INSUMO",
                                        IFERROR(
                                            IF(
                                                INDEX(
                                                    Insumos!C:C,
                                                    MATCH(
                                                        A1442&amp;B1442,
                                                        Insumos!I:I,
                                                        0)
                                                )="Mao_obra",
                                                INDEX(
                                                    Insumos!F:F,
                                                    MATCH(
                                                        A1442&amp;B1442,
                                                        Insumos!I:I,
                                                        0)
                                                ),
                                                0
                                            ),
                                            "Não encontrado"),
                                        IFERROR(
                                            INDEX(M:M,
                                                MATCH(
                                                    A1442&amp;B1442,AG:AG,
                                                    0)
                                            ),
                                            "Não encontrado")
                                    )</f>
        <v>0</v>
      </c>
      <c r="M1442" s="64">
        <f>L1442*G1442/1</f>
        <v>0</v>
      </c>
      <c r="N1442" s="64">
        <f>IF(
                        C1442="INSUMO",
                                        IFERROR(
                                            IF(
                                                INDEX(
                                                    Insumos!C:C,
                                                    MATCH(
                                                        A1442&amp;B1442,
                                                        Insumos!I:I,
                                                        0)
                                                )="Equipamento",
                                                INDEX(
                                                    Insumos!F:F,
                                                    MATCH(
                                                        A1442&amp;B1442,
                                                        Insumos!I:I,
                                                        0)
                                                ),
                                                0
                                            ),
                                            "Não encontrado"),
                                        IFERROR(
                                            INDEX(O:O,
                                                MATCH(
                                                    A1442&amp;B1442,AG:AG,
                                                    0)
                                            ),
                                            "Não encontrado")
                                    )</f>
        <v>145000</v>
      </c>
      <c r="O1442" s="64">
        <f>N1442*G1442/1</f>
        <v>7.9894999999999996</v>
      </c>
      <c r="P1442" s="64">
        <f>IF(
                        C1442="INSUMO",
                                        IFERROR(
                                            IF(
                                                INDEX(
                                                    Insumos!C:C,
                                                    MATCH(
                                                        A1442&amp;B1442,
                                                        Insumos!I:I,
                                                        0)
                                                )="Transporte",
                                                INDEX(
                                                    Insumos!F:F,
                                                    MATCH(
                                                        A1442&amp;B1442,
                                                        Insumos!I:I,
                                                        0)
                                                ),
                                                0
                                            ),
                                            "Não encontrado"),
                                        IFERROR(
                                            INDEX(Q:Q,
                                                MATCH(
                                                    A1442&amp;B1442,AG:AG,
                                                    0)
                                            ),
                                            "Não encontrado")
                                    )</f>
        <v>0</v>
      </c>
      <c r="Q1442" s="64">
        <f>P1442*G1442/1</f>
        <v>0</v>
      </c>
      <c r="R1442" s="64">
        <f>IF(
                        C1442="INSUMO",
                                        IFERROR(
                                            IF(
                                                INDEX(
                                                    Insumos!C:C,
                                                    MATCH(
                                                        A1442&amp;B1442,
                                                        Insumos!I:I,
                                                        0)
                                                )="Terceirizados",
                                                INDEX(
                                                    Insumos!F:F,
                                                    MATCH(
                                                        A1442&amp;B1442,
                                                        Insumos!I:I,
                                                        0)
                                                ),
                                                0
                                            ),
                                            "Não encontrado"),
                                        IFERROR(
                                            INDEX(S:S,
                                                MATCH(
                                                    A1442&amp;B1442,AG:AG,
                                                    0)
                                            ),
                                            "Não encontrado")
                                    )</f>
        <v>0</v>
      </c>
      <c r="S1442" s="64">
        <f>R1442*G1442/1</f>
        <v>0</v>
      </c>
      <c r="T1442" s="64">
        <f>IF(
                        C1442="INSUMO",
                                        IFERROR(
                                            IF(
                                                INDEX(
                                                    Insumos!C:C,
                                                    MATCH(
                                                        A1442&amp;B1442,
                                                        Insumos!I:I,
                                                        0)
                                                )="Comissionamento",
                                                INDEX(
                                                    Insumos!F:F,
                                                    MATCH(
                                                        A1442&amp;B1442,
                                                        Insumos!I:I,
                                                        0)
                                                ),
                                                0
                                            ),
                                            "Não encontrado"),
                                        IFERROR(
                                            INDEX(U:U,
                                                MATCH(
                                                    A1442&amp;B1442,AG:AG,
                                                    0)
                                            ),
                                            "Não encontrado")
                                    )</f>
        <v>0</v>
      </c>
      <c r="U1442" s="64">
        <f>T1442*G1442/1</f>
        <v>0</v>
      </c>
      <c r="V1442" s="64">
        <f>IF(
                        C1442="INSUMO",
                                        IFERROR(
                                            IF(
                                                INDEX(
                                                    Insumos!C:C,
                                                    MATCH(
                                                        A1442&amp;B1442,
                                                        Insumos!I:I,
                                                        0)
                                                )="Verba",
                                                INDEX(
                                                    Insumos!F:F,
                                                    MATCH(
                                                        A1442&amp;B1442,
                                                        Insumos!I:I,
                                                        0)
                                                ),
                                                0
                                            ),
                                            "Não encontrado"),
                                        IFERROR(
                                            INDEX(W:W,
                                                MATCH(
                                                    A1442&amp;B1442,AG:AG,
                                                    0)
                                            ),
                                            "Não encontrado")
                                    )</f>
        <v>0</v>
      </c>
      <c r="W1442" s="64">
        <f>V1442*G1442/1</f>
        <v>0</v>
      </c>
      <c r="X1442" s="64">
        <f>IF(
                        C1442="INSUMO",
                                        IFERROR(
                                            IF(
                                                INDEX(
                                                    Insumos!C:C,
                                                    MATCH(
                                                        A1442&amp;B1442,
                                                        Insumos!I:I,
                                                        0)
                                                )="Outro",
                                                INDEX(
                                                    Insumos!F:F,
                                                    MATCH(
                                                        A1442&amp;B1442,
                                                        Insumos!I:I,
                                                        0)
                                                ),
                                                0
                                            ),
                                            "Não encontrado"),
                                        IFERROR(
                                            INDEX(Y:Y,
                                                MATCH(
                                                    A1442&amp;B1442,AG:AG,
                                                    0)
                                            ),
                                            "Não encontrado")
                                    )</f>
        <v>0</v>
      </c>
      <c r="Y1442" s="64">
        <f>X1442*G1442/1</f>
        <v>0</v>
      </c>
      <c r="Z1442" s="64">
        <f>IF(
                            C1442="INSUMO",
                            IFERROR(
                                INDEX(
                                    Insumos!F:F,
                                    MATCH(
                                        A1442&amp;B1442,
                                        Insumos!I:I,
                                        0)
                                ),
                                "Não encontrado"),
                            IFERROR(
                                INDEX(AA:AA,
                                    MATCH(
                                        A1442&amp;B1442,AG:AG,
                                        0)
                                ),
                                "Não encontrado")
                        )</f>
        <v>145000</v>
      </c>
      <c r="AA1442" s="64">
        <f>G1442*Z1442</f>
        <v>7.9894999999999996</v>
      </c>
      <c r="AB1442" s="65"/>
      <c r="AC1442" s="65"/>
      <c r="AD1442" s="62" t="s">
        <v>39</v>
      </c>
      <c r="AE1442" s="66"/>
      <c r="AF1442" s="66"/>
    </row>
    <row r="1443" spans="1:33" x14ac:dyDescent="0.25">
      <c r="A1443" s="136" t="s">
        <v>1137</v>
      </c>
      <c r="B1443" s="51" t="s">
        <v>38</v>
      </c>
      <c r="C1443" s="52" t="s">
        <v>39</v>
      </c>
      <c r="D1443" s="53" t="s">
        <v>40</v>
      </c>
      <c r="E1443" s="53" t="s">
        <v>1138</v>
      </c>
      <c r="F1443" s="54" t="s">
        <v>90</v>
      </c>
      <c r="G1443" s="55"/>
      <c r="H1443" s="56"/>
      <c r="I1443" s="56">
        <f>SUM(I1444:I1451)</f>
        <v>0</v>
      </c>
      <c r="J1443" s="56"/>
      <c r="K1443" s="56">
        <f>SUM(K1444:K1451)</f>
        <v>45.268714500000002</v>
      </c>
      <c r="L1443" s="56"/>
      <c r="M1443" s="56">
        <f>SUM(M1444:M1451)</f>
        <v>41.518714500000002</v>
      </c>
      <c r="N1443" s="56"/>
      <c r="O1443" s="56">
        <f>SUM(O1444:O1451)</f>
        <v>0</v>
      </c>
      <c r="P1443" s="56"/>
      <c r="Q1443" s="56">
        <f>SUM(Q1444:Q1451)</f>
        <v>0</v>
      </c>
      <c r="R1443" s="56"/>
      <c r="S1443" s="56">
        <f>SUM(S1444:S1451)</f>
        <v>0</v>
      </c>
      <c r="T1443" s="56"/>
      <c r="U1443" s="56">
        <f>SUM(U1444:U1451)</f>
        <v>0</v>
      </c>
      <c r="V1443" s="56"/>
      <c r="W1443" s="56">
        <f>SUM(W1444:W1451)</f>
        <v>0</v>
      </c>
      <c r="X1443" s="56"/>
      <c r="Y1443" s="56">
        <f>SUM(Y1444:Y1451)</f>
        <v>3.7499999999999996</v>
      </c>
      <c r="Z1443" s="56"/>
      <c r="AA1443" s="56">
        <f>SUM(AA1444:AA1451)</f>
        <v>45.268714500000002</v>
      </c>
      <c r="AB1443" s="57" t="s">
        <v>39</v>
      </c>
      <c r="AC1443" s="57"/>
      <c r="AD1443" s="53" t="s">
        <v>39</v>
      </c>
      <c r="AE1443" s="58" t="s">
        <v>39</v>
      </c>
      <c r="AF1443" s="58" t="s">
        <v>43</v>
      </c>
      <c r="AG1443" t="str">
        <f>A1443&amp;B1443&amp;C1443</f>
        <v>88286SINAPI</v>
      </c>
    </row>
    <row r="1444" spans="1:33" x14ac:dyDescent="0.25">
      <c r="A1444" s="137" t="s">
        <v>1145</v>
      </c>
      <c r="B1444" s="68" t="s">
        <v>38</v>
      </c>
      <c r="C1444" s="69" t="s">
        <v>86</v>
      </c>
      <c r="D1444" s="70" t="s">
        <v>40</v>
      </c>
      <c r="E1444" s="70" t="s">
        <v>1146</v>
      </c>
      <c r="F1444" s="71" t="s">
        <v>90</v>
      </c>
      <c r="G1444" s="71">
        <v>1</v>
      </c>
      <c r="H1444" s="72">
        <f>IF(
                        C1444="INSUMO",
                                        IFERROR(
                                            IF(
                                                INDEX(
                                                    Insumos!C:C,
                                                    MATCH(
                                                        A1444&amp;B1444,
                                                        Insumos!I:I,
                                                        0)
                                                )="Material",
                                                INDEX(
                                                    Insumos!F:F,
                                                    MATCH(
                                                        A1444&amp;B1444,
                                                        Insumos!I:I,
                                                        0)
                                                ),
                                                0
                                            ),
                                            "Não encontrado"),
                                        IFERROR(
                                            INDEX(I:I,
                                                MATCH(
                                                    A1444&amp;B1444,AG:AG,
                                                    0)
                                            ),
                                            "Não encontrado")
                                    )</f>
        <v>0</v>
      </c>
      <c r="I1444" s="72">
        <f t="shared" ref="I1444:I1451" si="872">H1444*G1444/1</f>
        <v>0</v>
      </c>
      <c r="J1444" s="72">
        <f t="shared" ref="J1444:K1451" si="873">T1444 + N1444 + L1444 + X1444 + R1444 + P1444 + V1444</f>
        <v>0.66871449999999999</v>
      </c>
      <c r="K1444" s="72">
        <f t="shared" si="873"/>
        <v>0.66871449999999999</v>
      </c>
      <c r="L1444" s="72">
        <f>IF(
                        C1444="INSUMO",
                                        IFERROR(
                                            IF(
                                                INDEX(
                                                    Insumos!C:C,
                                                    MATCH(
                                                        A1444&amp;B1444,
                                                        Insumos!I:I,
                                                        0)
                                                )="Mao_obra",
                                                INDEX(
                                                    Insumos!F:F,
                                                    MATCH(
                                                        A1444&amp;B1444,
                                                        Insumos!I:I,
                                                        0)
                                                ),
                                                0
                                            ),
                                            "Não encontrado"),
                                        IFERROR(
                                            INDEX(M:M,
                                                MATCH(
                                                    A1444&amp;B1444,AG:AG,
                                                    0)
                                            ),
                                            "Não encontrado")
                                    )</f>
        <v>0.66871449999999999</v>
      </c>
      <c r="M1444" s="72">
        <f t="shared" ref="M1444:M1451" si="874">L1444*G1444/1</f>
        <v>0.66871449999999999</v>
      </c>
      <c r="N1444" s="72">
        <f>IF(
                        C1444="INSUMO",
                                        IFERROR(
                                            IF(
                                                INDEX(
                                                    Insumos!C:C,
                                                    MATCH(
                                                        A1444&amp;B1444,
                                                        Insumos!I:I,
                                                        0)
                                                )="Equipamento",
                                                INDEX(
                                                    Insumos!F:F,
                                                    MATCH(
                                                        A1444&amp;B1444,
                                                        Insumos!I:I,
                                                        0)
                                                ),
                                                0
                                            ),
                                            "Não encontrado"),
                                        IFERROR(
                                            INDEX(O:O,
                                                MATCH(
                                                    A1444&amp;B1444,AG:AG,
                                                    0)
                                            ),
                                            "Não encontrado")
                                    )</f>
        <v>0</v>
      </c>
      <c r="O1444" s="72">
        <f t="shared" ref="O1444:O1451" si="875">N1444*G1444/1</f>
        <v>0</v>
      </c>
      <c r="P1444" s="72">
        <f>IF(
                        C1444="INSUMO",
                                        IFERROR(
                                            IF(
                                                INDEX(
                                                    Insumos!C:C,
                                                    MATCH(
                                                        A1444&amp;B1444,
                                                        Insumos!I:I,
                                                        0)
                                                )="Transporte",
                                                INDEX(
                                                    Insumos!F:F,
                                                    MATCH(
                                                        A1444&amp;B1444,
                                                        Insumos!I:I,
                                                        0)
                                                ),
                                                0
                                            ),
                                            "Não encontrado"),
                                        IFERROR(
                                            INDEX(Q:Q,
                                                MATCH(
                                                    A1444&amp;B1444,AG:AG,
                                                    0)
                                            ),
                                            "Não encontrado")
                                    )</f>
        <v>0</v>
      </c>
      <c r="Q1444" s="72">
        <f t="shared" ref="Q1444:Q1451" si="876">P1444*G1444/1</f>
        <v>0</v>
      </c>
      <c r="R1444" s="72">
        <f>IF(
                        C1444="INSUMO",
                                        IFERROR(
                                            IF(
                                                INDEX(
                                                    Insumos!C:C,
                                                    MATCH(
                                                        A1444&amp;B1444,
                                                        Insumos!I:I,
                                                        0)
                                                )="Terceirizados",
                                                INDEX(
                                                    Insumos!F:F,
                                                    MATCH(
                                                        A1444&amp;B1444,
                                                        Insumos!I:I,
                                                        0)
                                                ),
                                                0
                                            ),
                                            "Não encontrado"),
                                        IFERROR(
                                            INDEX(S:S,
                                                MATCH(
                                                    A1444&amp;B1444,AG:AG,
                                                    0)
                                            ),
                                            "Não encontrado")
                                    )</f>
        <v>0</v>
      </c>
      <c r="S1444" s="72">
        <f t="shared" ref="S1444:S1451" si="877">R1444*G1444/1</f>
        <v>0</v>
      </c>
      <c r="T1444" s="72">
        <f>IF(
                        C1444="INSUMO",
                                        IFERROR(
                                            IF(
                                                INDEX(
                                                    Insumos!C:C,
                                                    MATCH(
                                                        A1444&amp;B1444,
                                                        Insumos!I:I,
                                                        0)
                                                )="Comissionamento",
                                                INDEX(
                                                    Insumos!F:F,
                                                    MATCH(
                                                        A1444&amp;B1444,
                                                        Insumos!I:I,
                                                        0)
                                                ),
                                                0
                                            ),
                                            "Não encontrado"),
                                        IFERROR(
                                            INDEX(U:U,
                                                MATCH(
                                                    A1444&amp;B1444,AG:AG,
                                                    0)
                                            ),
                                            "Não encontrado")
                                    )</f>
        <v>0</v>
      </c>
      <c r="U1444" s="72">
        <f t="shared" ref="U1444:U1451" si="878">T1444*G1444/1</f>
        <v>0</v>
      </c>
      <c r="V1444" s="72">
        <f>IF(
                        C1444="INSUMO",
                                        IFERROR(
                                            IF(
                                                INDEX(
                                                    Insumos!C:C,
                                                    MATCH(
                                                        A1444&amp;B1444,
                                                        Insumos!I:I,
                                                        0)
                                                )="Verba",
                                                INDEX(
                                                    Insumos!F:F,
                                                    MATCH(
                                                        A1444&amp;B1444,
                                                        Insumos!I:I,
                                                        0)
                                                ),
                                                0
                                            ),
                                            "Não encontrado"),
                                        IFERROR(
                                            INDEX(W:W,
                                                MATCH(
                                                    A1444&amp;B1444,AG:AG,
                                                    0)
                                            ),
                                            "Não encontrado")
                                    )</f>
        <v>0</v>
      </c>
      <c r="W1444" s="72">
        <f t="shared" ref="W1444:W1451" si="879">V1444*G1444/1</f>
        <v>0</v>
      </c>
      <c r="X1444" s="72">
        <f>IF(
                        C1444="INSUMO",
                                        IFERROR(
                                            IF(
                                                INDEX(
                                                    Insumos!C:C,
                                                    MATCH(
                                                        A1444&amp;B1444,
                                                        Insumos!I:I,
                                                        0)
                                                )="Outro",
                                                INDEX(
                                                    Insumos!F:F,
                                                    MATCH(
                                                        A1444&amp;B1444,
                                                        Insumos!I:I,
                                                        0)
                                                ),
                                                0
                                            ),
                                            "Não encontrado"),
                                        IFERROR(
                                            INDEX(Y:Y,
                                                MATCH(
                                                    A1444&amp;B1444,AG:AG,
                                                    0)
                                            ),
                                            "Não encontrado")
                                    )</f>
        <v>0</v>
      </c>
      <c r="Y1444" s="72">
        <f t="shared" ref="Y1444:Y1451" si="880">X1444*G1444/1</f>
        <v>0</v>
      </c>
      <c r="Z1444" s="72">
        <f>IF(
                            C1444="INSUMO",
                            IFERROR(
                                INDEX(
                                    Insumos!F:F,
                                    MATCH(
                                        A1444&amp;B1444,
                                        Insumos!I:I,
                                        0)
                                ),
                                "Não encontrado"),
                            IFERROR(
                                INDEX(AA:AA,
                                    MATCH(
                                        A1444&amp;B1444,AG:AG,
                                        0)
                                ),
                                "Não encontrado")
                        )</f>
        <v>0.66871449999999999</v>
      </c>
      <c r="AA1444" s="72">
        <f t="shared" ref="AA1444:AA1451" si="881">G1444*Z1444</f>
        <v>0.66871449999999999</v>
      </c>
      <c r="AB1444" s="73"/>
      <c r="AC1444" s="73"/>
      <c r="AD1444" s="70" t="s">
        <v>39</v>
      </c>
      <c r="AE1444" s="74"/>
      <c r="AF1444" s="74"/>
    </row>
    <row r="1445" spans="1:33" x14ac:dyDescent="0.25">
      <c r="A1445" s="138" t="s">
        <v>850</v>
      </c>
      <c r="B1445" s="60" t="s">
        <v>38</v>
      </c>
      <c r="C1445" s="61" t="s">
        <v>45</v>
      </c>
      <c r="D1445" s="62" t="s">
        <v>40</v>
      </c>
      <c r="E1445" s="62" t="s">
        <v>851</v>
      </c>
      <c r="F1445" s="63" t="s">
        <v>90</v>
      </c>
      <c r="G1445" s="63">
        <v>1</v>
      </c>
      <c r="H1445" s="64">
        <f>IF(
                        C1445="INSUMO",
                                        IFERROR(
                                            IF(
                                                INDEX(
                                                    Insumos!C:C,
                                                    MATCH(
                                                        A1445&amp;B1445,
                                                        Insumos!I:I,
                                                        0)
                                                )="Material",
                                                INDEX(
                                                    Insumos!F:F,
                                                    MATCH(
                                                        A1445&amp;B1445,
                                                        Insumos!I:I,
                                                        0)
                                                ),
                                                0
                                            ),
                                            "Não encontrado"),
                                        IFERROR(
                                            INDEX(I:I,
                                                MATCH(
                                                    A1445&amp;B1445,AG:AG,
                                                    0)
                                            ),
                                            "Não encontrado")
                                    )</f>
        <v>0</v>
      </c>
      <c r="I1445" s="64">
        <f t="shared" si="872"/>
        <v>0</v>
      </c>
      <c r="J1445" s="64">
        <f t="shared" si="873"/>
        <v>0.97</v>
      </c>
      <c r="K1445" s="64">
        <f t="shared" si="873"/>
        <v>0.97</v>
      </c>
      <c r="L1445" s="64">
        <f>IF(
                        C1445="INSUMO",
                                        IFERROR(
                                            IF(
                                                INDEX(
                                                    Insumos!C:C,
                                                    MATCH(
                                                        A1445&amp;B1445,
                                                        Insumos!I:I,
                                                        0)
                                                )="Mao_obra",
                                                INDEX(
                                                    Insumos!F:F,
                                                    MATCH(
                                                        A1445&amp;B1445,
                                                        Insumos!I:I,
                                                        0)
                                                ),
                                                0
                                            ),
                                            "Não encontrado"),
                                        IFERROR(
                                            INDEX(M:M,
                                                MATCH(
                                                    A1445&amp;B1445,AG:AG,
                                                    0)
                                            ),
                                            "Não encontrado")
                                    )</f>
        <v>0</v>
      </c>
      <c r="M1445" s="64">
        <f t="shared" si="874"/>
        <v>0</v>
      </c>
      <c r="N1445" s="64">
        <f>IF(
                        C1445="INSUMO",
                                        IFERROR(
                                            IF(
                                                INDEX(
                                                    Insumos!C:C,
                                                    MATCH(
                                                        A1445&amp;B1445,
                                                        Insumos!I:I,
                                                        0)
                                                )="Equipamento",
                                                INDEX(
                                                    Insumos!F:F,
                                                    MATCH(
                                                        A1445&amp;B1445,
                                                        Insumos!I:I,
                                                        0)
                                                ),
                                                0
                                            ),
                                            "Não encontrado"),
                                        IFERROR(
                                            INDEX(O:O,
                                                MATCH(
                                                    A1445&amp;B1445,AG:AG,
                                                    0)
                                            ),
                                            "Não encontrado")
                                    )</f>
        <v>0</v>
      </c>
      <c r="O1445" s="64">
        <f t="shared" si="875"/>
        <v>0</v>
      </c>
      <c r="P1445" s="64">
        <f>IF(
                        C1445="INSUMO",
                                        IFERROR(
                                            IF(
                                                INDEX(
                                                    Insumos!C:C,
                                                    MATCH(
                                                        A1445&amp;B1445,
                                                        Insumos!I:I,
                                                        0)
                                                )="Transporte",
                                                INDEX(
                                                    Insumos!F:F,
                                                    MATCH(
                                                        A1445&amp;B1445,
                                                        Insumos!I:I,
                                                        0)
                                                ),
                                                0
                                            ),
                                            "Não encontrado"),
                                        IFERROR(
                                            INDEX(Q:Q,
                                                MATCH(
                                                    A1445&amp;B1445,AG:AG,
                                                    0)
                                            ),
                                            "Não encontrado")
                                    )</f>
        <v>0</v>
      </c>
      <c r="Q1445" s="64">
        <f t="shared" si="876"/>
        <v>0</v>
      </c>
      <c r="R1445" s="64">
        <f>IF(
                        C1445="INSUMO",
                                        IFERROR(
                                            IF(
                                                INDEX(
                                                    Insumos!C:C,
                                                    MATCH(
                                                        A1445&amp;B1445,
                                                        Insumos!I:I,
                                                        0)
                                                )="Terceirizados",
                                                INDEX(
                                                    Insumos!F:F,
                                                    MATCH(
                                                        A1445&amp;B1445,
                                                        Insumos!I:I,
                                                        0)
                                                ),
                                                0
                                            ),
                                            "Não encontrado"),
                                        IFERROR(
                                            INDEX(S:S,
                                                MATCH(
                                                    A1445&amp;B1445,AG:AG,
                                                    0)
                                            ),
                                            "Não encontrado")
                                    )</f>
        <v>0</v>
      </c>
      <c r="S1445" s="64">
        <f t="shared" si="877"/>
        <v>0</v>
      </c>
      <c r="T1445" s="64">
        <f>IF(
                        C1445="INSUMO",
                                        IFERROR(
                                            IF(
                                                INDEX(
                                                    Insumos!C:C,
                                                    MATCH(
                                                        A1445&amp;B1445,
                                                        Insumos!I:I,
                                                        0)
                                                )="Comissionamento",
                                                INDEX(
                                                    Insumos!F:F,
                                                    MATCH(
                                                        A1445&amp;B1445,
                                                        Insumos!I:I,
                                                        0)
                                                ),
                                                0
                                            ),
                                            "Não encontrado"),
                                        IFERROR(
                                            INDEX(U:U,
                                                MATCH(
                                                    A1445&amp;B1445,AG:AG,
                                                    0)
                                            ),
                                            "Não encontrado")
                                    )</f>
        <v>0</v>
      </c>
      <c r="U1445" s="64">
        <f t="shared" si="878"/>
        <v>0</v>
      </c>
      <c r="V1445" s="64">
        <f>IF(
                        C1445="INSUMO",
                                        IFERROR(
                                            IF(
                                                INDEX(
                                                    Insumos!C:C,
                                                    MATCH(
                                                        A1445&amp;B1445,
                                                        Insumos!I:I,
                                                        0)
                                                )="Verba",
                                                INDEX(
                                                    Insumos!F:F,
                                                    MATCH(
                                                        A1445&amp;B1445,
                                                        Insumos!I:I,
                                                        0)
                                                ),
                                                0
                                            ),
                                            "Não encontrado"),
                                        IFERROR(
                                            INDEX(W:W,
                                                MATCH(
                                                    A1445&amp;B1445,AG:AG,
                                                    0)
                                            ),
                                            "Não encontrado")
                                    )</f>
        <v>0</v>
      </c>
      <c r="W1445" s="64">
        <f t="shared" si="879"/>
        <v>0</v>
      </c>
      <c r="X1445" s="64">
        <f>IF(
                        C1445="INSUMO",
                                        IFERROR(
                                            IF(
                                                INDEX(
                                                    Insumos!C:C,
                                                    MATCH(
                                                        A1445&amp;B1445,
                                                        Insumos!I:I,
                                                        0)
                                                )="Outro",
                                                INDEX(
                                                    Insumos!F:F,
                                                    MATCH(
                                                        A1445&amp;B1445,
                                                        Insumos!I:I,
                                                        0)
                                                ),
                                                0
                                            ),
                                            "Não encontrado"),
                                        IFERROR(
                                            INDEX(Y:Y,
                                                MATCH(
                                                    A1445&amp;B1445,AG:AG,
                                                    0)
                                            ),
                                            "Não encontrado")
                                    )</f>
        <v>0.97</v>
      </c>
      <c r="Y1445" s="64">
        <f t="shared" si="880"/>
        <v>0.97</v>
      </c>
      <c r="Z1445" s="64">
        <f>IF(
                            C1445="INSUMO",
                            IFERROR(
                                INDEX(
                                    Insumos!F:F,
                                    MATCH(
                                        A1445&amp;B1445,
                                        Insumos!I:I,
                                        0)
                                ),
                                "Não encontrado"),
                            IFERROR(
                                INDEX(AA:AA,
                                    MATCH(
                                        A1445&amp;B1445,AG:AG,
                                        0)
                                ),
                                "Não encontrado")
                        )</f>
        <v>0.97</v>
      </c>
      <c r="AA1445" s="64">
        <f t="shared" si="881"/>
        <v>0.97</v>
      </c>
      <c r="AB1445" s="65"/>
      <c r="AC1445" s="65"/>
      <c r="AD1445" s="62" t="s">
        <v>39</v>
      </c>
      <c r="AE1445" s="66"/>
      <c r="AF1445" s="66"/>
    </row>
    <row r="1446" spans="1:33" x14ac:dyDescent="0.25">
      <c r="A1446" s="137" t="s">
        <v>852</v>
      </c>
      <c r="B1446" s="68" t="s">
        <v>38</v>
      </c>
      <c r="C1446" s="69" t="s">
        <v>45</v>
      </c>
      <c r="D1446" s="70" t="s">
        <v>40</v>
      </c>
      <c r="E1446" s="70" t="s">
        <v>853</v>
      </c>
      <c r="F1446" s="71" t="s">
        <v>90</v>
      </c>
      <c r="G1446" s="71">
        <v>1</v>
      </c>
      <c r="H1446" s="72">
        <f>IF(
                        C1446="INSUMO",
                                        IFERROR(
                                            IF(
                                                INDEX(
                                                    Insumos!C:C,
                                                    MATCH(
                                                        A1446&amp;B1446,
                                                        Insumos!I:I,
                                                        0)
                                                )="Material",
                                                INDEX(
                                                    Insumos!F:F,
                                                    MATCH(
                                                        A1446&amp;B1446,
                                                        Insumos!I:I,
                                                        0)
                                                ),
                                                0
                                            ),
                                            "Não encontrado"),
                                        IFERROR(
                                            INDEX(I:I,
                                                MATCH(
                                                    A1446&amp;B1446,AG:AG,
                                                    0)
                                            ),
                                            "Não encontrado")
                                    )</f>
        <v>0</v>
      </c>
      <c r="I1446" s="72">
        <f t="shared" si="872"/>
        <v>0</v>
      </c>
      <c r="J1446" s="72">
        <f t="shared" si="873"/>
        <v>0.03</v>
      </c>
      <c r="K1446" s="72">
        <f t="shared" si="873"/>
        <v>0.03</v>
      </c>
      <c r="L1446" s="72">
        <f>IF(
                        C1446="INSUMO",
                                        IFERROR(
                                            IF(
                                                INDEX(
                                                    Insumos!C:C,
                                                    MATCH(
                                                        A1446&amp;B1446,
                                                        Insumos!I:I,
                                                        0)
                                                )="Mao_obra",
                                                INDEX(
                                                    Insumos!F:F,
                                                    MATCH(
                                                        A1446&amp;B1446,
                                                        Insumos!I:I,
                                                        0)
                                                ),
                                                0
                                            ),
                                            "Não encontrado"),
                                        IFERROR(
                                            INDEX(M:M,
                                                MATCH(
                                                    A1446&amp;B1446,AG:AG,
                                                    0)
                                            ),
                                            "Não encontrado")
                                    )</f>
        <v>0</v>
      </c>
      <c r="M1446" s="72">
        <f t="shared" si="874"/>
        <v>0</v>
      </c>
      <c r="N1446" s="72">
        <f>IF(
                        C1446="INSUMO",
                                        IFERROR(
                                            IF(
                                                INDEX(
                                                    Insumos!C:C,
                                                    MATCH(
                                                        A1446&amp;B1446,
                                                        Insumos!I:I,
                                                        0)
                                                )="Equipamento",
                                                INDEX(
                                                    Insumos!F:F,
                                                    MATCH(
                                                        A1446&amp;B1446,
                                                        Insumos!I:I,
                                                        0)
                                                ),
                                                0
                                            ),
                                            "Não encontrado"),
                                        IFERROR(
                                            INDEX(O:O,
                                                MATCH(
                                                    A1446&amp;B1446,AG:AG,
                                                    0)
                                            ),
                                            "Não encontrado")
                                    )</f>
        <v>0</v>
      </c>
      <c r="O1446" s="72">
        <f t="shared" si="875"/>
        <v>0</v>
      </c>
      <c r="P1446" s="72">
        <f>IF(
                        C1446="INSUMO",
                                        IFERROR(
                                            IF(
                                                INDEX(
                                                    Insumos!C:C,
                                                    MATCH(
                                                        A1446&amp;B1446,
                                                        Insumos!I:I,
                                                        0)
                                                )="Transporte",
                                                INDEX(
                                                    Insumos!F:F,
                                                    MATCH(
                                                        A1446&amp;B1446,
                                                        Insumos!I:I,
                                                        0)
                                                ),
                                                0
                                            ),
                                            "Não encontrado"),
                                        IFERROR(
                                            INDEX(Q:Q,
                                                MATCH(
                                                    A1446&amp;B1446,AG:AG,
                                                    0)
                                            ),
                                            "Não encontrado")
                                    )</f>
        <v>0</v>
      </c>
      <c r="Q1446" s="72">
        <f t="shared" si="876"/>
        <v>0</v>
      </c>
      <c r="R1446" s="72">
        <f>IF(
                        C1446="INSUMO",
                                        IFERROR(
                                            IF(
                                                INDEX(
                                                    Insumos!C:C,
                                                    MATCH(
                                                        A1446&amp;B1446,
                                                        Insumos!I:I,
                                                        0)
                                                )="Terceirizados",
                                                INDEX(
                                                    Insumos!F:F,
                                                    MATCH(
                                                        A1446&amp;B1446,
                                                        Insumos!I:I,
                                                        0)
                                                ),
                                                0
                                            ),
                                            "Não encontrado"),
                                        IFERROR(
                                            INDEX(S:S,
                                                MATCH(
                                                    A1446&amp;B1446,AG:AG,
                                                    0)
                                            ),
                                            "Não encontrado")
                                    )</f>
        <v>0</v>
      </c>
      <c r="S1446" s="72">
        <f t="shared" si="877"/>
        <v>0</v>
      </c>
      <c r="T1446" s="72">
        <f>IF(
                        C1446="INSUMO",
                                        IFERROR(
                                            IF(
                                                INDEX(
                                                    Insumos!C:C,
                                                    MATCH(
                                                        A1446&amp;B1446,
                                                        Insumos!I:I,
                                                        0)
                                                )="Comissionamento",
                                                INDEX(
                                                    Insumos!F:F,
                                                    MATCH(
                                                        A1446&amp;B1446,
                                                        Insumos!I:I,
                                                        0)
                                                ),
                                                0
                                            ),
                                            "Não encontrado"),
                                        IFERROR(
                                            INDEX(U:U,
                                                MATCH(
                                                    A1446&amp;B1446,AG:AG,
                                                    0)
                                            ),
                                            "Não encontrado")
                                    )</f>
        <v>0</v>
      </c>
      <c r="U1446" s="72">
        <f t="shared" si="878"/>
        <v>0</v>
      </c>
      <c r="V1446" s="72">
        <f>IF(
                        C1446="INSUMO",
                                        IFERROR(
                                            IF(
                                                INDEX(
                                                    Insumos!C:C,
                                                    MATCH(
                                                        A1446&amp;B1446,
                                                        Insumos!I:I,
                                                        0)
                                                )="Verba",
                                                INDEX(
                                                    Insumos!F:F,
                                                    MATCH(
                                                        A1446&amp;B1446,
                                                        Insumos!I:I,
                                                        0)
                                                ),
                                                0
                                            ),
                                            "Não encontrado"),
                                        IFERROR(
                                            INDEX(W:W,
                                                MATCH(
                                                    A1446&amp;B1446,AG:AG,
                                                    0)
                                            ),
                                            "Não encontrado")
                                    )</f>
        <v>0</v>
      </c>
      <c r="W1446" s="72">
        <f t="shared" si="879"/>
        <v>0</v>
      </c>
      <c r="X1446" s="72">
        <f>IF(
                        C1446="INSUMO",
                                        IFERROR(
                                            IF(
                                                INDEX(
                                                    Insumos!C:C,
                                                    MATCH(
                                                        A1446&amp;B1446,
                                                        Insumos!I:I,
                                                        0)
                                                )="Outro",
                                                INDEX(
                                                    Insumos!F:F,
                                                    MATCH(
                                                        A1446&amp;B1446,
                                                        Insumos!I:I,
                                                        0)
                                                ),
                                                0
                                            ),
                                            "Não encontrado"),
                                        IFERROR(
                                            INDEX(Y:Y,
                                                MATCH(
                                                    A1446&amp;B1446,AG:AG,
                                                    0)
                                            ),
                                            "Não encontrado")
                                    )</f>
        <v>0.03</v>
      </c>
      <c r="Y1446" s="72">
        <f t="shared" si="880"/>
        <v>0.03</v>
      </c>
      <c r="Z1446" s="72">
        <f>IF(
                            C1446="INSUMO",
                            IFERROR(
                                INDEX(
                                    Insumos!F:F,
                                    MATCH(
                                        A1446&amp;B1446,
                                        Insumos!I:I,
                                        0)
                                ),
                                "Não encontrado"),
                            IFERROR(
                                INDEX(AA:AA,
                                    MATCH(
                                        A1446&amp;B1446,AG:AG,
                                        0)
                                ),
                                "Não encontrado")
                        )</f>
        <v>0.03</v>
      </c>
      <c r="AA1446" s="72">
        <f t="shared" si="881"/>
        <v>0.03</v>
      </c>
      <c r="AB1446" s="73"/>
      <c r="AC1446" s="73"/>
      <c r="AD1446" s="70" t="s">
        <v>39</v>
      </c>
      <c r="AE1446" s="74"/>
      <c r="AF1446" s="74"/>
    </row>
    <row r="1447" spans="1:33" x14ac:dyDescent="0.25">
      <c r="A1447" s="138" t="s">
        <v>801</v>
      </c>
      <c r="B1447" s="60" t="s">
        <v>38</v>
      </c>
      <c r="C1447" s="61" t="s">
        <v>45</v>
      </c>
      <c r="D1447" s="62" t="s">
        <v>40</v>
      </c>
      <c r="E1447" s="62" t="s">
        <v>802</v>
      </c>
      <c r="F1447" s="63" t="s">
        <v>90</v>
      </c>
      <c r="G1447" s="63">
        <v>1</v>
      </c>
      <c r="H1447" s="64">
        <f>IF(
                        C1447="INSUMO",
                                        IFERROR(
                                            IF(
                                                INDEX(
                                                    Insumos!C:C,
                                                    MATCH(
                                                        A1447&amp;B1447,
                                                        Insumos!I:I,
                                                        0)
                                                )="Material",
                                                INDEX(
                                                    Insumos!F:F,
                                                    MATCH(
                                                        A1447&amp;B1447,
                                                        Insumos!I:I,
                                                        0)
                                                ),
                                                0
                                            ),
                                            "Não encontrado"),
                                        IFERROR(
                                            INDEX(I:I,
                                                MATCH(
                                                    A1447&amp;B1447,AG:AG,
                                                    0)
                                            ),
                                            "Não encontrado")
                                    )</f>
        <v>0</v>
      </c>
      <c r="I1447" s="64">
        <f t="shared" si="872"/>
        <v>0</v>
      </c>
      <c r="J1447" s="64">
        <f t="shared" si="873"/>
        <v>0.11</v>
      </c>
      <c r="K1447" s="64">
        <f t="shared" si="873"/>
        <v>0.11</v>
      </c>
      <c r="L1447" s="64">
        <f>IF(
                        C1447="INSUMO",
                                        IFERROR(
                                            IF(
                                                INDEX(
                                                    Insumos!C:C,
                                                    MATCH(
                                                        A1447&amp;B1447,
                                                        Insumos!I:I,
                                                        0)
                                                )="Mao_obra",
                                                INDEX(
                                                    Insumos!F:F,
                                                    MATCH(
                                                        A1447&amp;B1447,
                                                        Insumos!I:I,
                                                        0)
                                                ),
                                                0
                                            ),
                                            "Não encontrado"),
                                        IFERROR(
                                            INDEX(M:M,
                                                MATCH(
                                                    A1447&amp;B1447,AG:AG,
                                                    0)
                                            ),
                                            "Não encontrado")
                                    )</f>
        <v>0</v>
      </c>
      <c r="M1447" s="64">
        <f t="shared" si="874"/>
        <v>0</v>
      </c>
      <c r="N1447" s="64">
        <f>IF(
                        C1447="INSUMO",
                                        IFERROR(
                                            IF(
                                                INDEX(
                                                    Insumos!C:C,
                                                    MATCH(
                                                        A1447&amp;B1447,
                                                        Insumos!I:I,
                                                        0)
                                                )="Equipamento",
                                                INDEX(
                                                    Insumos!F:F,
                                                    MATCH(
                                                        A1447&amp;B1447,
                                                        Insumos!I:I,
                                                        0)
                                                ),
                                                0
                                            ),
                                            "Não encontrado"),
                                        IFERROR(
                                            INDEX(O:O,
                                                MATCH(
                                                    A1447&amp;B1447,AG:AG,
                                                    0)
                                            ),
                                            "Não encontrado")
                                    )</f>
        <v>0</v>
      </c>
      <c r="O1447" s="64">
        <f t="shared" si="875"/>
        <v>0</v>
      </c>
      <c r="P1447" s="64">
        <f>IF(
                        C1447="INSUMO",
                                        IFERROR(
                                            IF(
                                                INDEX(
                                                    Insumos!C:C,
                                                    MATCH(
                                                        A1447&amp;B1447,
                                                        Insumos!I:I,
                                                        0)
                                                )="Transporte",
                                                INDEX(
                                                    Insumos!F:F,
                                                    MATCH(
                                                        A1447&amp;B1447,
                                                        Insumos!I:I,
                                                        0)
                                                ),
                                                0
                                            ),
                                            "Não encontrado"),
                                        IFERROR(
                                            INDEX(Q:Q,
                                                MATCH(
                                                    A1447&amp;B1447,AG:AG,
                                                    0)
                                            ),
                                            "Não encontrado")
                                    )</f>
        <v>0</v>
      </c>
      <c r="Q1447" s="64">
        <f t="shared" si="876"/>
        <v>0</v>
      </c>
      <c r="R1447" s="64">
        <f>IF(
                        C1447="INSUMO",
                                        IFERROR(
                                            IF(
                                                INDEX(
                                                    Insumos!C:C,
                                                    MATCH(
                                                        A1447&amp;B1447,
                                                        Insumos!I:I,
                                                        0)
                                                )="Terceirizados",
                                                INDEX(
                                                    Insumos!F:F,
                                                    MATCH(
                                                        A1447&amp;B1447,
                                                        Insumos!I:I,
                                                        0)
                                                ),
                                                0
                                            ),
                                            "Não encontrado"),
                                        IFERROR(
                                            INDEX(S:S,
                                                MATCH(
                                                    A1447&amp;B1447,AG:AG,
                                                    0)
                                            ),
                                            "Não encontrado")
                                    )</f>
        <v>0</v>
      </c>
      <c r="S1447" s="64">
        <f t="shared" si="877"/>
        <v>0</v>
      </c>
      <c r="T1447" s="64">
        <f>IF(
                        C1447="INSUMO",
                                        IFERROR(
                                            IF(
                                                INDEX(
                                                    Insumos!C:C,
                                                    MATCH(
                                                        A1447&amp;B1447,
                                                        Insumos!I:I,
                                                        0)
                                                )="Comissionamento",
                                                INDEX(
                                                    Insumos!F:F,
                                                    MATCH(
                                                        A1447&amp;B1447,
                                                        Insumos!I:I,
                                                        0)
                                                ),
                                                0
                                            ),
                                            "Não encontrado"),
                                        IFERROR(
                                            INDEX(U:U,
                                                MATCH(
                                                    A1447&amp;B1447,AG:AG,
                                                    0)
                                            ),
                                            "Não encontrado")
                                    )</f>
        <v>0</v>
      </c>
      <c r="U1447" s="64">
        <f t="shared" si="878"/>
        <v>0</v>
      </c>
      <c r="V1447" s="64">
        <f>IF(
                        C1447="INSUMO",
                                        IFERROR(
                                            IF(
                                                INDEX(
                                                    Insumos!C:C,
                                                    MATCH(
                                                        A1447&amp;B1447,
                                                        Insumos!I:I,
                                                        0)
                                                )="Verba",
                                                INDEX(
                                                    Insumos!F:F,
                                                    MATCH(
                                                        A1447&amp;B1447,
                                                        Insumos!I:I,
                                                        0)
                                                ),
                                                0
                                            ),
                                            "Não encontrado"),
                                        IFERROR(
                                            INDEX(W:W,
                                                MATCH(
                                                    A1447&amp;B1447,AG:AG,
                                                    0)
                                            ),
                                            "Não encontrado")
                                    )</f>
        <v>0</v>
      </c>
      <c r="W1447" s="64">
        <f t="shared" si="879"/>
        <v>0</v>
      </c>
      <c r="X1447" s="64">
        <f>IF(
                        C1447="INSUMO",
                                        IFERROR(
                                            IF(
                                                INDEX(
                                                    Insumos!C:C,
                                                    MATCH(
                                                        A1447&amp;B1447,
                                                        Insumos!I:I,
                                                        0)
                                                )="Outro",
                                                INDEX(
                                                    Insumos!F:F,
                                                    MATCH(
                                                        A1447&amp;B1447,
                                                        Insumos!I:I,
                                                        0)
                                                ),
                                                0
                                            ),
                                            "Não encontrado"),
                                        IFERROR(
                                            INDEX(Y:Y,
                                                MATCH(
                                                    A1447&amp;B1447,AG:AG,
                                                    0)
                                            ),
                                            "Não encontrado")
                                    )</f>
        <v>0.11</v>
      </c>
      <c r="Y1447" s="64">
        <f t="shared" si="880"/>
        <v>0.11</v>
      </c>
      <c r="Z1447" s="64">
        <f>IF(
                            C1447="INSUMO",
                            IFERROR(
                                INDEX(
                                    Insumos!F:F,
                                    MATCH(
                                        A1447&amp;B1447,
                                        Insumos!I:I,
                                        0)
                                ),
                                "Não encontrado"),
                            IFERROR(
                                INDEX(AA:AA,
                                    MATCH(
                                        A1447&amp;B1447,AG:AG,
                                        0)
                                ),
                                "Não encontrado")
                        )</f>
        <v>0.11</v>
      </c>
      <c r="AA1447" s="64">
        <f t="shared" si="881"/>
        <v>0.11</v>
      </c>
      <c r="AB1447" s="65"/>
      <c r="AC1447" s="65"/>
      <c r="AD1447" s="62" t="s">
        <v>39</v>
      </c>
      <c r="AE1447" s="66"/>
      <c r="AF1447" s="66"/>
    </row>
    <row r="1448" spans="1:33" x14ac:dyDescent="0.25">
      <c r="A1448" s="137" t="s">
        <v>803</v>
      </c>
      <c r="B1448" s="68" t="s">
        <v>38</v>
      </c>
      <c r="C1448" s="69" t="s">
        <v>45</v>
      </c>
      <c r="D1448" s="70" t="s">
        <v>40</v>
      </c>
      <c r="E1448" s="70" t="s">
        <v>804</v>
      </c>
      <c r="F1448" s="71" t="s">
        <v>90</v>
      </c>
      <c r="G1448" s="71">
        <v>1</v>
      </c>
      <c r="H1448" s="72">
        <f>IF(
                        C1448="INSUMO",
                                        IFERROR(
                                            IF(
                                                INDEX(
                                                    Insumos!C:C,
                                                    MATCH(
                                                        A1448&amp;B1448,
                                                        Insumos!I:I,
                                                        0)
                                                )="Material",
                                                INDEX(
                                                    Insumos!F:F,
                                                    MATCH(
                                                        A1448&amp;B1448,
                                                        Insumos!I:I,
                                                        0)
                                                ),
                                                0
                                            ),
                                            "Não encontrado"),
                                        IFERROR(
                                            INDEX(I:I,
                                                MATCH(
                                                    A1448&amp;B1448,AG:AG,
                                                    0)
                                            ),
                                            "Não encontrado")
                                    )</f>
        <v>0</v>
      </c>
      <c r="I1448" s="72">
        <f t="shared" si="872"/>
        <v>0</v>
      </c>
      <c r="J1448" s="72">
        <f t="shared" si="873"/>
        <v>1.65</v>
      </c>
      <c r="K1448" s="72">
        <f t="shared" si="873"/>
        <v>1.65</v>
      </c>
      <c r="L1448" s="72">
        <f>IF(
                        C1448="INSUMO",
                                        IFERROR(
                                            IF(
                                                INDEX(
                                                    Insumos!C:C,
                                                    MATCH(
                                                        A1448&amp;B1448,
                                                        Insumos!I:I,
                                                        0)
                                                )="Mao_obra",
                                                INDEX(
                                                    Insumos!F:F,
                                                    MATCH(
                                                        A1448&amp;B1448,
                                                        Insumos!I:I,
                                                        0)
                                                ),
                                                0
                                            ),
                                            "Não encontrado"),
                                        IFERROR(
                                            INDEX(M:M,
                                                MATCH(
                                                    A1448&amp;B1448,AG:AG,
                                                    0)
                                            ),
                                            "Não encontrado")
                                    )</f>
        <v>0</v>
      </c>
      <c r="M1448" s="72">
        <f t="shared" si="874"/>
        <v>0</v>
      </c>
      <c r="N1448" s="72">
        <f>IF(
                        C1448="INSUMO",
                                        IFERROR(
                                            IF(
                                                INDEX(
                                                    Insumos!C:C,
                                                    MATCH(
                                                        A1448&amp;B1448,
                                                        Insumos!I:I,
                                                        0)
                                                )="Equipamento",
                                                INDEX(
                                                    Insumos!F:F,
                                                    MATCH(
                                                        A1448&amp;B1448,
                                                        Insumos!I:I,
                                                        0)
                                                ),
                                                0
                                            ),
                                            "Não encontrado"),
                                        IFERROR(
                                            INDEX(O:O,
                                                MATCH(
                                                    A1448&amp;B1448,AG:AG,
                                                    0)
                                            ),
                                            "Não encontrado")
                                    )</f>
        <v>0</v>
      </c>
      <c r="O1448" s="72">
        <f t="shared" si="875"/>
        <v>0</v>
      </c>
      <c r="P1448" s="72">
        <f>IF(
                        C1448="INSUMO",
                                        IFERROR(
                                            IF(
                                                INDEX(
                                                    Insumos!C:C,
                                                    MATCH(
                                                        A1448&amp;B1448,
                                                        Insumos!I:I,
                                                        0)
                                                )="Transporte",
                                                INDEX(
                                                    Insumos!F:F,
                                                    MATCH(
                                                        A1448&amp;B1448,
                                                        Insumos!I:I,
                                                        0)
                                                ),
                                                0
                                            ),
                                            "Não encontrado"),
                                        IFERROR(
                                            INDEX(Q:Q,
                                                MATCH(
                                                    A1448&amp;B1448,AG:AG,
                                                    0)
                                            ),
                                            "Não encontrado")
                                    )</f>
        <v>0</v>
      </c>
      <c r="Q1448" s="72">
        <f t="shared" si="876"/>
        <v>0</v>
      </c>
      <c r="R1448" s="72">
        <f>IF(
                        C1448="INSUMO",
                                        IFERROR(
                                            IF(
                                                INDEX(
                                                    Insumos!C:C,
                                                    MATCH(
                                                        A1448&amp;B1448,
                                                        Insumos!I:I,
                                                        0)
                                                )="Terceirizados",
                                                INDEX(
                                                    Insumos!F:F,
                                                    MATCH(
                                                        A1448&amp;B1448,
                                                        Insumos!I:I,
                                                        0)
                                                ),
                                                0
                                            ),
                                            "Não encontrado"),
                                        IFERROR(
                                            INDEX(S:S,
                                                MATCH(
                                                    A1448&amp;B1448,AG:AG,
                                                    0)
                                            ),
                                            "Não encontrado")
                                    )</f>
        <v>0</v>
      </c>
      <c r="S1448" s="72">
        <f t="shared" si="877"/>
        <v>0</v>
      </c>
      <c r="T1448" s="72">
        <f>IF(
                        C1448="INSUMO",
                                        IFERROR(
                                            IF(
                                                INDEX(
                                                    Insumos!C:C,
                                                    MATCH(
                                                        A1448&amp;B1448,
                                                        Insumos!I:I,
                                                        0)
                                                )="Comissionamento",
                                                INDEX(
                                                    Insumos!F:F,
                                                    MATCH(
                                                        A1448&amp;B1448,
                                                        Insumos!I:I,
                                                        0)
                                                ),
                                                0
                                            ),
                                            "Não encontrado"),
                                        IFERROR(
                                            INDEX(U:U,
                                                MATCH(
                                                    A1448&amp;B1448,AG:AG,
                                                    0)
                                            ),
                                            "Não encontrado")
                                    )</f>
        <v>0</v>
      </c>
      <c r="U1448" s="72">
        <f t="shared" si="878"/>
        <v>0</v>
      </c>
      <c r="V1448" s="72">
        <f>IF(
                        C1448="INSUMO",
                                        IFERROR(
                                            IF(
                                                INDEX(
                                                    Insumos!C:C,
                                                    MATCH(
                                                        A1448&amp;B1448,
                                                        Insumos!I:I,
                                                        0)
                                                )="Verba",
                                                INDEX(
                                                    Insumos!F:F,
                                                    MATCH(
                                                        A1448&amp;B1448,
                                                        Insumos!I:I,
                                                        0)
                                                ),
                                                0
                                            ),
                                            "Não encontrado"),
                                        IFERROR(
                                            INDEX(W:W,
                                                MATCH(
                                                    A1448&amp;B1448,AG:AG,
                                                    0)
                                            ),
                                            "Não encontrado")
                                    )</f>
        <v>0</v>
      </c>
      <c r="W1448" s="72">
        <f t="shared" si="879"/>
        <v>0</v>
      </c>
      <c r="X1448" s="72">
        <f>IF(
                        C1448="INSUMO",
                                        IFERROR(
                                            IF(
                                                INDEX(
                                                    Insumos!C:C,
                                                    MATCH(
                                                        A1448&amp;B1448,
                                                        Insumos!I:I,
                                                        0)
                                                )="Outro",
                                                INDEX(
                                                    Insumos!F:F,
                                                    MATCH(
                                                        A1448&amp;B1448,
                                                        Insumos!I:I,
                                                        0)
                                                ),
                                                0
                                            ),
                                            "Não encontrado"),
                                        IFERROR(
                                            INDEX(Y:Y,
                                                MATCH(
                                                    A1448&amp;B1448,AG:AG,
                                                    0)
                                            ),
                                            "Não encontrado")
                                    )</f>
        <v>1.65</v>
      </c>
      <c r="Y1448" s="72">
        <f t="shared" si="880"/>
        <v>1.65</v>
      </c>
      <c r="Z1448" s="72">
        <f>IF(
                            C1448="INSUMO",
                            IFERROR(
                                INDEX(
                                    Insumos!F:F,
                                    MATCH(
                                        A1448&amp;B1448,
                                        Insumos!I:I,
                                        0)
                                ),
                                "Não encontrado"),
                            IFERROR(
                                INDEX(AA:AA,
                                    MATCH(
                                        A1448&amp;B1448,AG:AG,
                                        0)
                                ),
                                "Não encontrado")
                        )</f>
        <v>1.65</v>
      </c>
      <c r="AA1448" s="72">
        <f t="shared" si="881"/>
        <v>1.65</v>
      </c>
      <c r="AB1448" s="73"/>
      <c r="AC1448" s="73"/>
      <c r="AD1448" s="70" t="s">
        <v>39</v>
      </c>
      <c r="AE1448" s="74"/>
      <c r="AF1448" s="74"/>
    </row>
    <row r="1449" spans="1:33" x14ac:dyDescent="0.25">
      <c r="A1449" s="138" t="s">
        <v>805</v>
      </c>
      <c r="B1449" s="60" t="s">
        <v>38</v>
      </c>
      <c r="C1449" s="61" t="s">
        <v>45</v>
      </c>
      <c r="D1449" s="62" t="s">
        <v>40</v>
      </c>
      <c r="E1449" s="62" t="s">
        <v>806</v>
      </c>
      <c r="F1449" s="63" t="s">
        <v>90</v>
      </c>
      <c r="G1449" s="63">
        <v>1</v>
      </c>
      <c r="H1449" s="64">
        <f>IF(
                        C1449="INSUMO",
                                        IFERROR(
                                            IF(
                                                INDEX(
                                                    Insumos!C:C,
                                                    MATCH(
                                                        A1449&amp;B1449,
                                                        Insumos!I:I,
                                                        0)
                                                )="Material",
                                                INDEX(
                                                    Insumos!F:F,
                                                    MATCH(
                                                        A1449&amp;B1449,
                                                        Insumos!I:I,
                                                        0)
                                                ),
                                                0
                                            ),
                                            "Não encontrado"),
                                        IFERROR(
                                            INDEX(I:I,
                                                MATCH(
                                                    A1449&amp;B1449,AG:AG,
                                                    0)
                                            ),
                                            "Não encontrado")
                                    )</f>
        <v>0</v>
      </c>
      <c r="I1449" s="64">
        <f t="shared" si="872"/>
        <v>0</v>
      </c>
      <c r="J1449" s="64">
        <f t="shared" si="873"/>
        <v>0.98</v>
      </c>
      <c r="K1449" s="64">
        <f t="shared" si="873"/>
        <v>0.98</v>
      </c>
      <c r="L1449" s="64">
        <f>IF(
                        C1449="INSUMO",
                                        IFERROR(
                                            IF(
                                                INDEX(
                                                    Insumos!C:C,
                                                    MATCH(
                                                        A1449&amp;B1449,
                                                        Insumos!I:I,
                                                        0)
                                                )="Mao_obra",
                                                INDEX(
                                                    Insumos!F:F,
                                                    MATCH(
                                                        A1449&amp;B1449,
                                                        Insumos!I:I,
                                                        0)
                                                ),
                                                0
                                            ),
                                            "Não encontrado"),
                                        IFERROR(
                                            INDEX(M:M,
                                                MATCH(
                                                    A1449&amp;B1449,AG:AG,
                                                    0)
                                            ),
                                            "Não encontrado")
                                    )</f>
        <v>0</v>
      </c>
      <c r="M1449" s="64">
        <f t="shared" si="874"/>
        <v>0</v>
      </c>
      <c r="N1449" s="64">
        <f>IF(
                        C1449="INSUMO",
                                        IFERROR(
                                            IF(
                                                INDEX(
                                                    Insumos!C:C,
                                                    MATCH(
                                                        A1449&amp;B1449,
                                                        Insumos!I:I,
                                                        0)
                                                )="Equipamento",
                                                INDEX(
                                                    Insumos!F:F,
                                                    MATCH(
                                                        A1449&amp;B1449,
                                                        Insumos!I:I,
                                                        0)
                                                ),
                                                0
                                            ),
                                            "Não encontrado"),
                                        IFERROR(
                                            INDEX(O:O,
                                                MATCH(
                                                    A1449&amp;B1449,AG:AG,
                                                    0)
                                            ),
                                            "Não encontrado")
                                    )</f>
        <v>0</v>
      </c>
      <c r="O1449" s="64">
        <f t="shared" si="875"/>
        <v>0</v>
      </c>
      <c r="P1449" s="64">
        <f>IF(
                        C1449="INSUMO",
                                        IFERROR(
                                            IF(
                                                INDEX(
                                                    Insumos!C:C,
                                                    MATCH(
                                                        A1449&amp;B1449,
                                                        Insumos!I:I,
                                                        0)
                                                )="Transporte",
                                                INDEX(
                                                    Insumos!F:F,
                                                    MATCH(
                                                        A1449&amp;B1449,
                                                        Insumos!I:I,
                                                        0)
                                                ),
                                                0
                                            ),
                                            "Não encontrado"),
                                        IFERROR(
                                            INDEX(Q:Q,
                                                MATCH(
                                                    A1449&amp;B1449,AG:AG,
                                                    0)
                                            ),
                                            "Não encontrado")
                                    )</f>
        <v>0</v>
      </c>
      <c r="Q1449" s="64">
        <f t="shared" si="876"/>
        <v>0</v>
      </c>
      <c r="R1449" s="64">
        <f>IF(
                        C1449="INSUMO",
                                        IFERROR(
                                            IF(
                                                INDEX(
                                                    Insumos!C:C,
                                                    MATCH(
                                                        A1449&amp;B1449,
                                                        Insumos!I:I,
                                                        0)
                                                )="Terceirizados",
                                                INDEX(
                                                    Insumos!F:F,
                                                    MATCH(
                                                        A1449&amp;B1449,
                                                        Insumos!I:I,
                                                        0)
                                                ),
                                                0
                                            ),
                                            "Não encontrado"),
                                        IFERROR(
                                            INDEX(S:S,
                                                MATCH(
                                                    A1449&amp;B1449,AG:AG,
                                                    0)
                                            ),
                                            "Não encontrado")
                                    )</f>
        <v>0</v>
      </c>
      <c r="S1449" s="64">
        <f t="shared" si="877"/>
        <v>0</v>
      </c>
      <c r="T1449" s="64">
        <f>IF(
                        C1449="INSUMO",
                                        IFERROR(
                                            IF(
                                                INDEX(
                                                    Insumos!C:C,
                                                    MATCH(
                                                        A1449&amp;B1449,
                                                        Insumos!I:I,
                                                        0)
                                                )="Comissionamento",
                                                INDEX(
                                                    Insumos!F:F,
                                                    MATCH(
                                                        A1449&amp;B1449,
                                                        Insumos!I:I,
                                                        0)
                                                ),
                                                0
                                            ),
                                            "Não encontrado"),
                                        IFERROR(
                                            INDEX(U:U,
                                                MATCH(
                                                    A1449&amp;B1449,AG:AG,
                                                    0)
                                            ),
                                            "Não encontrado")
                                    )</f>
        <v>0</v>
      </c>
      <c r="U1449" s="64">
        <f t="shared" si="878"/>
        <v>0</v>
      </c>
      <c r="V1449" s="64">
        <f>IF(
                        C1449="INSUMO",
                                        IFERROR(
                                            IF(
                                                INDEX(
                                                    Insumos!C:C,
                                                    MATCH(
                                                        A1449&amp;B1449,
                                                        Insumos!I:I,
                                                        0)
                                                )="Verba",
                                                INDEX(
                                                    Insumos!F:F,
                                                    MATCH(
                                                        A1449&amp;B1449,
                                                        Insumos!I:I,
                                                        0)
                                                ),
                                                0
                                            ),
                                            "Não encontrado"),
                                        IFERROR(
                                            INDEX(W:W,
                                                MATCH(
                                                    A1449&amp;B1449,AG:AG,
                                                    0)
                                            ),
                                            "Não encontrado")
                                    )</f>
        <v>0</v>
      </c>
      <c r="W1449" s="64">
        <f t="shared" si="879"/>
        <v>0</v>
      </c>
      <c r="X1449" s="64">
        <f>IF(
                        C1449="INSUMO",
                                        IFERROR(
                                            IF(
                                                INDEX(
                                                    Insumos!C:C,
                                                    MATCH(
                                                        A1449&amp;B1449,
                                                        Insumos!I:I,
                                                        0)
                                                )="Outro",
                                                INDEX(
                                                    Insumos!F:F,
                                                    MATCH(
                                                        A1449&amp;B1449,
                                                        Insumos!I:I,
                                                        0)
                                                ),
                                                0
                                            ),
                                            "Não encontrado"),
                                        IFERROR(
                                            INDEX(Y:Y,
                                                MATCH(
                                                    A1449&amp;B1449,AG:AG,
                                                    0)
                                            ),
                                            "Não encontrado")
                                    )</f>
        <v>0.98</v>
      </c>
      <c r="Y1449" s="64">
        <f t="shared" si="880"/>
        <v>0.98</v>
      </c>
      <c r="Z1449" s="64">
        <f>IF(
                            C1449="INSUMO",
                            IFERROR(
                                INDEX(
                                    Insumos!F:F,
                                    MATCH(
                                        A1449&amp;B1449,
                                        Insumos!I:I,
                                        0)
                                ),
                                "Não encontrado"),
                            IFERROR(
                                INDEX(AA:AA,
                                    MATCH(
                                        A1449&amp;B1449,AG:AG,
                                        0)
                                ),
                                "Não encontrado")
                        )</f>
        <v>0.98</v>
      </c>
      <c r="AA1449" s="64">
        <f t="shared" si="881"/>
        <v>0.98</v>
      </c>
      <c r="AB1449" s="65"/>
      <c r="AC1449" s="65"/>
      <c r="AD1449" s="62" t="s">
        <v>39</v>
      </c>
      <c r="AE1449" s="66"/>
      <c r="AF1449" s="66"/>
    </row>
    <row r="1450" spans="1:33" x14ac:dyDescent="0.25">
      <c r="A1450" s="137" t="s">
        <v>807</v>
      </c>
      <c r="B1450" s="68" t="s">
        <v>38</v>
      </c>
      <c r="C1450" s="69" t="s">
        <v>45</v>
      </c>
      <c r="D1450" s="70" t="s">
        <v>40</v>
      </c>
      <c r="E1450" s="70" t="s">
        <v>808</v>
      </c>
      <c r="F1450" s="71" t="s">
        <v>90</v>
      </c>
      <c r="G1450" s="71">
        <v>1</v>
      </c>
      <c r="H1450" s="72">
        <f>IF(
                        C1450="INSUMO",
                                        IFERROR(
                                            IF(
                                                INDEX(
                                                    Insumos!C:C,
                                                    MATCH(
                                                        A1450&amp;B1450,
                                                        Insumos!I:I,
                                                        0)
                                                )="Material",
                                                INDEX(
                                                    Insumos!F:F,
                                                    MATCH(
                                                        A1450&amp;B1450,
                                                        Insumos!I:I,
                                                        0)
                                                ),
                                                0
                                            ),
                                            "Não encontrado"),
                                        IFERROR(
                                            INDEX(I:I,
                                                MATCH(
                                                    A1450&amp;B1450,AG:AG,
                                                    0)
                                            ),
                                            "Não encontrado")
                                    )</f>
        <v>0</v>
      </c>
      <c r="I1450" s="72">
        <f t="shared" si="872"/>
        <v>0</v>
      </c>
      <c r="J1450" s="72">
        <f t="shared" si="873"/>
        <v>0.01</v>
      </c>
      <c r="K1450" s="72">
        <f t="shared" si="873"/>
        <v>0.01</v>
      </c>
      <c r="L1450" s="72">
        <f>IF(
                        C1450="INSUMO",
                                        IFERROR(
                                            IF(
                                                INDEX(
                                                    Insumos!C:C,
                                                    MATCH(
                                                        A1450&amp;B1450,
                                                        Insumos!I:I,
                                                        0)
                                                )="Mao_obra",
                                                INDEX(
                                                    Insumos!F:F,
                                                    MATCH(
                                                        A1450&amp;B1450,
                                                        Insumos!I:I,
                                                        0)
                                                ),
                                                0
                                            ),
                                            "Não encontrado"),
                                        IFERROR(
                                            INDEX(M:M,
                                                MATCH(
                                                    A1450&amp;B1450,AG:AG,
                                                    0)
                                            ),
                                            "Não encontrado")
                                    )</f>
        <v>0</v>
      </c>
      <c r="M1450" s="72">
        <f t="shared" si="874"/>
        <v>0</v>
      </c>
      <c r="N1450" s="72">
        <f>IF(
                        C1450="INSUMO",
                                        IFERROR(
                                            IF(
                                                INDEX(
                                                    Insumos!C:C,
                                                    MATCH(
                                                        A1450&amp;B1450,
                                                        Insumos!I:I,
                                                        0)
                                                )="Equipamento",
                                                INDEX(
                                                    Insumos!F:F,
                                                    MATCH(
                                                        A1450&amp;B1450,
                                                        Insumos!I:I,
                                                        0)
                                                ),
                                                0
                                            ),
                                            "Não encontrado"),
                                        IFERROR(
                                            INDEX(O:O,
                                                MATCH(
                                                    A1450&amp;B1450,AG:AG,
                                                    0)
                                            ),
                                            "Não encontrado")
                                    )</f>
        <v>0</v>
      </c>
      <c r="O1450" s="72">
        <f t="shared" si="875"/>
        <v>0</v>
      </c>
      <c r="P1450" s="72">
        <f>IF(
                        C1450="INSUMO",
                                        IFERROR(
                                            IF(
                                                INDEX(
                                                    Insumos!C:C,
                                                    MATCH(
                                                        A1450&amp;B1450,
                                                        Insumos!I:I,
                                                        0)
                                                )="Transporte",
                                                INDEX(
                                                    Insumos!F:F,
                                                    MATCH(
                                                        A1450&amp;B1450,
                                                        Insumos!I:I,
                                                        0)
                                                ),
                                                0
                                            ),
                                            "Não encontrado"),
                                        IFERROR(
                                            INDEX(Q:Q,
                                                MATCH(
                                                    A1450&amp;B1450,AG:AG,
                                                    0)
                                            ),
                                            "Não encontrado")
                                    )</f>
        <v>0</v>
      </c>
      <c r="Q1450" s="72">
        <f t="shared" si="876"/>
        <v>0</v>
      </c>
      <c r="R1450" s="72">
        <f>IF(
                        C1450="INSUMO",
                                        IFERROR(
                                            IF(
                                                INDEX(
                                                    Insumos!C:C,
                                                    MATCH(
                                                        A1450&amp;B1450,
                                                        Insumos!I:I,
                                                        0)
                                                )="Terceirizados",
                                                INDEX(
                                                    Insumos!F:F,
                                                    MATCH(
                                                        A1450&amp;B1450,
                                                        Insumos!I:I,
                                                        0)
                                                ),
                                                0
                                            ),
                                            "Não encontrado"),
                                        IFERROR(
                                            INDEX(S:S,
                                                MATCH(
                                                    A1450&amp;B1450,AG:AG,
                                                    0)
                                            ),
                                            "Não encontrado")
                                    )</f>
        <v>0</v>
      </c>
      <c r="S1450" s="72">
        <f t="shared" si="877"/>
        <v>0</v>
      </c>
      <c r="T1450" s="72">
        <f>IF(
                        C1450="INSUMO",
                                        IFERROR(
                                            IF(
                                                INDEX(
                                                    Insumos!C:C,
                                                    MATCH(
                                                        A1450&amp;B1450,
                                                        Insumos!I:I,
                                                        0)
                                                )="Comissionamento",
                                                INDEX(
                                                    Insumos!F:F,
                                                    MATCH(
                                                        A1450&amp;B1450,
                                                        Insumos!I:I,
                                                        0)
                                                ),
                                                0
                                            ),
                                            "Não encontrado"),
                                        IFERROR(
                                            INDEX(U:U,
                                                MATCH(
                                                    A1450&amp;B1450,AG:AG,
                                                    0)
                                            ),
                                            "Não encontrado")
                                    )</f>
        <v>0</v>
      </c>
      <c r="U1450" s="72">
        <f t="shared" si="878"/>
        <v>0</v>
      </c>
      <c r="V1450" s="72">
        <f>IF(
                        C1450="INSUMO",
                                        IFERROR(
                                            IF(
                                                INDEX(
                                                    Insumos!C:C,
                                                    MATCH(
                                                        A1450&amp;B1450,
                                                        Insumos!I:I,
                                                        0)
                                                )="Verba",
                                                INDEX(
                                                    Insumos!F:F,
                                                    MATCH(
                                                        A1450&amp;B1450,
                                                        Insumos!I:I,
                                                        0)
                                                ),
                                                0
                                            ),
                                            "Não encontrado"),
                                        IFERROR(
                                            INDEX(W:W,
                                                MATCH(
                                                    A1450&amp;B1450,AG:AG,
                                                    0)
                                            ),
                                            "Não encontrado")
                                    )</f>
        <v>0</v>
      </c>
      <c r="W1450" s="72">
        <f t="shared" si="879"/>
        <v>0</v>
      </c>
      <c r="X1450" s="72">
        <f>IF(
                        C1450="INSUMO",
                                        IFERROR(
                                            IF(
                                                INDEX(
                                                    Insumos!C:C,
                                                    MATCH(
                                                        A1450&amp;B1450,
                                                        Insumos!I:I,
                                                        0)
                                                )="Outro",
                                                INDEX(
                                                    Insumos!F:F,
                                                    MATCH(
                                                        A1450&amp;B1450,
                                                        Insumos!I:I,
                                                        0)
                                                ),
                                                0
                                            ),
                                            "Não encontrado"),
                                        IFERROR(
                                            INDEX(Y:Y,
                                                MATCH(
                                                    A1450&amp;B1450,AG:AG,
                                                    0)
                                            ),
                                            "Não encontrado")
                                    )</f>
        <v>0.01</v>
      </c>
      <c r="Y1450" s="72">
        <f t="shared" si="880"/>
        <v>0.01</v>
      </c>
      <c r="Z1450" s="72">
        <f>IF(
                            C1450="INSUMO",
                            IFERROR(
                                INDEX(
                                    Insumos!F:F,
                                    MATCH(
                                        A1450&amp;B1450,
                                        Insumos!I:I,
                                        0)
                                ),
                                "Não encontrado"),
                            IFERROR(
                                INDEX(AA:AA,
                                    MATCH(
                                        A1450&amp;B1450,AG:AG,
                                        0)
                                ),
                                "Não encontrado")
                        )</f>
        <v>0.01</v>
      </c>
      <c r="AA1450" s="72">
        <f t="shared" si="881"/>
        <v>0.01</v>
      </c>
      <c r="AB1450" s="73"/>
      <c r="AC1450" s="73"/>
      <c r="AD1450" s="70" t="s">
        <v>39</v>
      </c>
      <c r="AE1450" s="74"/>
      <c r="AF1450" s="74"/>
    </row>
    <row r="1451" spans="1:33" x14ac:dyDescent="0.25">
      <c r="A1451" s="138" t="s">
        <v>1147</v>
      </c>
      <c r="B1451" s="60" t="s">
        <v>38</v>
      </c>
      <c r="C1451" s="61" t="s">
        <v>45</v>
      </c>
      <c r="D1451" s="62" t="s">
        <v>40</v>
      </c>
      <c r="E1451" s="62" t="s">
        <v>1148</v>
      </c>
      <c r="F1451" s="63" t="s">
        <v>90</v>
      </c>
      <c r="G1451" s="63">
        <v>1</v>
      </c>
      <c r="H1451" s="64">
        <f>IF(
                        C1451="INSUMO",
                                        IFERROR(
                                            IF(
                                                INDEX(
                                                    Insumos!C:C,
                                                    MATCH(
                                                        A1451&amp;B1451,
                                                        Insumos!I:I,
                                                        0)
                                                )="Material",
                                                INDEX(
                                                    Insumos!F:F,
                                                    MATCH(
                                                        A1451&amp;B1451,
                                                        Insumos!I:I,
                                                        0)
                                                ),
                                                0
                                            ),
                                            "Não encontrado"),
                                        IFERROR(
                                            INDEX(I:I,
                                                MATCH(
                                                    A1451&amp;B1451,AG:AG,
                                                    0)
                                            ),
                                            "Não encontrado")
                                    )</f>
        <v>0</v>
      </c>
      <c r="I1451" s="64">
        <f t="shared" si="872"/>
        <v>0</v>
      </c>
      <c r="J1451" s="64">
        <f t="shared" si="873"/>
        <v>40.85</v>
      </c>
      <c r="K1451" s="64">
        <f t="shared" si="873"/>
        <v>40.85</v>
      </c>
      <c r="L1451" s="64">
        <f>IF(
                        C1451="INSUMO",
                                        IFERROR(
                                            IF(
                                                INDEX(
                                                    Insumos!C:C,
                                                    MATCH(
                                                        A1451&amp;B1451,
                                                        Insumos!I:I,
                                                        0)
                                                )="Mao_obra",
                                                INDEX(
                                                    Insumos!F:F,
                                                    MATCH(
                                                        A1451&amp;B1451,
                                                        Insumos!I:I,
                                                        0)
                                                ),
                                                0
                                            ),
                                            "Não encontrado"),
                                        IFERROR(
                                            INDEX(M:M,
                                                MATCH(
                                                    A1451&amp;B1451,AG:AG,
                                                    0)
                                            ),
                                            "Não encontrado")
                                    )</f>
        <v>40.85</v>
      </c>
      <c r="M1451" s="64">
        <f t="shared" si="874"/>
        <v>40.85</v>
      </c>
      <c r="N1451" s="64">
        <f>IF(
                        C1451="INSUMO",
                                        IFERROR(
                                            IF(
                                                INDEX(
                                                    Insumos!C:C,
                                                    MATCH(
                                                        A1451&amp;B1451,
                                                        Insumos!I:I,
                                                        0)
                                                )="Equipamento",
                                                INDEX(
                                                    Insumos!F:F,
                                                    MATCH(
                                                        A1451&amp;B1451,
                                                        Insumos!I:I,
                                                        0)
                                                ),
                                                0
                                            ),
                                            "Não encontrado"),
                                        IFERROR(
                                            INDEX(O:O,
                                                MATCH(
                                                    A1451&amp;B1451,AG:AG,
                                                    0)
                                            ),
                                            "Não encontrado")
                                    )</f>
        <v>0</v>
      </c>
      <c r="O1451" s="64">
        <f t="shared" si="875"/>
        <v>0</v>
      </c>
      <c r="P1451" s="64">
        <f>IF(
                        C1451="INSUMO",
                                        IFERROR(
                                            IF(
                                                INDEX(
                                                    Insumos!C:C,
                                                    MATCH(
                                                        A1451&amp;B1451,
                                                        Insumos!I:I,
                                                        0)
                                                )="Transporte",
                                                INDEX(
                                                    Insumos!F:F,
                                                    MATCH(
                                                        A1451&amp;B1451,
                                                        Insumos!I:I,
                                                        0)
                                                ),
                                                0
                                            ),
                                            "Não encontrado"),
                                        IFERROR(
                                            INDEX(Q:Q,
                                                MATCH(
                                                    A1451&amp;B1451,AG:AG,
                                                    0)
                                            ),
                                            "Não encontrado")
                                    )</f>
        <v>0</v>
      </c>
      <c r="Q1451" s="64">
        <f t="shared" si="876"/>
        <v>0</v>
      </c>
      <c r="R1451" s="64">
        <f>IF(
                        C1451="INSUMO",
                                        IFERROR(
                                            IF(
                                                INDEX(
                                                    Insumos!C:C,
                                                    MATCH(
                                                        A1451&amp;B1451,
                                                        Insumos!I:I,
                                                        0)
                                                )="Terceirizados",
                                                INDEX(
                                                    Insumos!F:F,
                                                    MATCH(
                                                        A1451&amp;B1451,
                                                        Insumos!I:I,
                                                        0)
                                                ),
                                                0
                                            ),
                                            "Não encontrado"),
                                        IFERROR(
                                            INDEX(S:S,
                                                MATCH(
                                                    A1451&amp;B1451,AG:AG,
                                                    0)
                                            ),
                                            "Não encontrado")
                                    )</f>
        <v>0</v>
      </c>
      <c r="S1451" s="64">
        <f t="shared" si="877"/>
        <v>0</v>
      </c>
      <c r="T1451" s="64">
        <f>IF(
                        C1451="INSUMO",
                                        IFERROR(
                                            IF(
                                                INDEX(
                                                    Insumos!C:C,
                                                    MATCH(
                                                        A1451&amp;B1451,
                                                        Insumos!I:I,
                                                        0)
                                                )="Comissionamento",
                                                INDEX(
                                                    Insumos!F:F,
                                                    MATCH(
                                                        A1451&amp;B1451,
                                                        Insumos!I:I,
                                                        0)
                                                ),
                                                0
                                            ),
                                            "Não encontrado"),
                                        IFERROR(
                                            INDEX(U:U,
                                                MATCH(
                                                    A1451&amp;B1451,AG:AG,
                                                    0)
                                            ),
                                            "Não encontrado")
                                    )</f>
        <v>0</v>
      </c>
      <c r="U1451" s="64">
        <f t="shared" si="878"/>
        <v>0</v>
      </c>
      <c r="V1451" s="64">
        <f>IF(
                        C1451="INSUMO",
                                        IFERROR(
                                            IF(
                                                INDEX(
                                                    Insumos!C:C,
                                                    MATCH(
                                                        A1451&amp;B1451,
                                                        Insumos!I:I,
                                                        0)
                                                )="Verba",
                                                INDEX(
                                                    Insumos!F:F,
                                                    MATCH(
                                                        A1451&amp;B1451,
                                                        Insumos!I:I,
                                                        0)
                                                ),
                                                0
                                            ),
                                            "Não encontrado"),
                                        IFERROR(
                                            INDEX(W:W,
                                                MATCH(
                                                    A1451&amp;B1451,AG:AG,
                                                    0)
                                            ),
                                            "Não encontrado")
                                    )</f>
        <v>0</v>
      </c>
      <c r="W1451" s="64">
        <f t="shared" si="879"/>
        <v>0</v>
      </c>
      <c r="X1451" s="64">
        <f>IF(
                        C1451="INSUMO",
                                        IFERROR(
                                            IF(
                                                INDEX(
                                                    Insumos!C:C,
                                                    MATCH(
                                                        A1451&amp;B1451,
                                                        Insumos!I:I,
                                                        0)
                                                )="Outro",
                                                INDEX(
                                                    Insumos!F:F,
                                                    MATCH(
                                                        A1451&amp;B1451,
                                                        Insumos!I:I,
                                                        0)
                                                ),
                                                0
                                            ),
                                            "Não encontrado"),
                                        IFERROR(
                                            INDEX(Y:Y,
                                                MATCH(
                                                    A1451&amp;B1451,AG:AG,
                                                    0)
                                            ),
                                            "Não encontrado")
                                    )</f>
        <v>0</v>
      </c>
      <c r="Y1451" s="64">
        <f t="shared" si="880"/>
        <v>0</v>
      </c>
      <c r="Z1451" s="64">
        <f>IF(
                            C1451="INSUMO",
                            IFERROR(
                                INDEX(
                                    Insumos!F:F,
                                    MATCH(
                                        A1451&amp;B1451,
                                        Insumos!I:I,
                                        0)
                                ),
                                "Não encontrado"),
                            IFERROR(
                                INDEX(AA:AA,
                                    MATCH(
                                        A1451&amp;B1451,AG:AG,
                                        0)
                                ),
                                "Não encontrado")
                        )</f>
        <v>40.85</v>
      </c>
      <c r="AA1451" s="64">
        <f t="shared" si="881"/>
        <v>40.85</v>
      </c>
      <c r="AB1451" s="65"/>
      <c r="AC1451" s="65"/>
      <c r="AD1451" s="62" t="s">
        <v>39</v>
      </c>
      <c r="AE1451" s="66"/>
      <c r="AF1451" s="66"/>
    </row>
    <row r="1452" spans="1:33" x14ac:dyDescent="0.25">
      <c r="A1452" s="136" t="s">
        <v>1139</v>
      </c>
      <c r="B1452" s="51" t="s">
        <v>38</v>
      </c>
      <c r="C1452" s="52" t="s">
        <v>39</v>
      </c>
      <c r="D1452" s="53" t="s">
        <v>40</v>
      </c>
      <c r="E1452" s="53" t="s">
        <v>1140</v>
      </c>
      <c r="F1452" s="54" t="s">
        <v>90</v>
      </c>
      <c r="G1452" s="55"/>
      <c r="H1452" s="56"/>
      <c r="I1452" s="56">
        <f>SUM(I1453:I1453)</f>
        <v>179.4597</v>
      </c>
      <c r="J1452" s="56"/>
      <c r="K1452" s="56">
        <f>SUM(K1453:K1453)</f>
        <v>0</v>
      </c>
      <c r="L1452" s="56"/>
      <c r="M1452" s="56">
        <f>SUM(M1453:M1453)</f>
        <v>0</v>
      </c>
      <c r="N1452" s="56"/>
      <c r="O1452" s="56">
        <f>SUM(O1453:O1453)</f>
        <v>0</v>
      </c>
      <c r="P1452" s="56"/>
      <c r="Q1452" s="56">
        <f>SUM(Q1453:Q1453)</f>
        <v>0</v>
      </c>
      <c r="R1452" s="56"/>
      <c r="S1452" s="56">
        <f>SUM(S1453:S1453)</f>
        <v>0</v>
      </c>
      <c r="T1452" s="56"/>
      <c r="U1452" s="56">
        <f>SUM(U1453:U1453)</f>
        <v>0</v>
      </c>
      <c r="V1452" s="56"/>
      <c r="W1452" s="56">
        <f>SUM(W1453:W1453)</f>
        <v>0</v>
      </c>
      <c r="X1452" s="56"/>
      <c r="Y1452" s="56">
        <f>SUM(Y1453:Y1453)</f>
        <v>0</v>
      </c>
      <c r="Z1452" s="56"/>
      <c r="AA1452" s="56">
        <f>SUM(AA1453:AA1453)</f>
        <v>179.4597</v>
      </c>
      <c r="AB1452" s="57" t="s">
        <v>39</v>
      </c>
      <c r="AC1452" s="57"/>
      <c r="AD1452" s="53" t="s">
        <v>39</v>
      </c>
      <c r="AE1452" s="58" t="s">
        <v>39</v>
      </c>
      <c r="AF1452" s="58" t="s">
        <v>845</v>
      </c>
      <c r="AG1452" t="str">
        <f>A1452&amp;B1452&amp;C1452</f>
        <v>91467SINAPI</v>
      </c>
    </row>
    <row r="1453" spans="1:33" x14ac:dyDescent="0.25">
      <c r="A1453" s="137" t="s">
        <v>883</v>
      </c>
      <c r="B1453" s="68" t="s">
        <v>38</v>
      </c>
      <c r="C1453" s="69" t="s">
        <v>45</v>
      </c>
      <c r="D1453" s="70" t="s">
        <v>40</v>
      </c>
      <c r="E1453" s="70" t="s">
        <v>884</v>
      </c>
      <c r="F1453" s="71" t="s">
        <v>132</v>
      </c>
      <c r="G1453" s="71">
        <v>26.43</v>
      </c>
      <c r="H1453" s="72">
        <f>IF(
                        C1453="INSUMO",
                                        IFERROR(
                                            IF(
                                                INDEX(
                                                    Insumos!C:C,
                                                    MATCH(
                                                        A1453&amp;B1453,
                                                        Insumos!I:I,
                                                        0)
                                                )="Material",
                                                INDEX(
                                                    Insumos!F:F,
                                                    MATCH(
                                                        A1453&amp;B1453,
                                                        Insumos!I:I,
                                                        0)
                                                ),
                                                0
                                            ),
                                            "Não encontrado"),
                                        IFERROR(
                                            INDEX(I:I,
                                                MATCH(
                                                    A1453&amp;B1453,AG:AG,
                                                    0)
                                            ),
                                            "Não encontrado")
                                    )</f>
        <v>6.79</v>
      </c>
      <c r="I1453" s="72">
        <f>H1453*G1453/1</f>
        <v>179.4597</v>
      </c>
      <c r="J1453" s="72">
        <f>T1453 + N1453 + L1453 + X1453 + R1453 + P1453 + V1453</f>
        <v>0</v>
      </c>
      <c r="K1453" s="72">
        <f>U1453 + O1453 + M1453 + Y1453 + S1453 + Q1453 + W1453</f>
        <v>0</v>
      </c>
      <c r="L1453" s="72">
        <f>IF(
                        C1453="INSUMO",
                                        IFERROR(
                                            IF(
                                                INDEX(
                                                    Insumos!C:C,
                                                    MATCH(
                                                        A1453&amp;B1453,
                                                        Insumos!I:I,
                                                        0)
                                                )="Mao_obra",
                                                INDEX(
                                                    Insumos!F:F,
                                                    MATCH(
                                                        A1453&amp;B1453,
                                                        Insumos!I:I,
                                                        0)
                                                ),
                                                0
                                            ),
                                            "Não encontrado"),
                                        IFERROR(
                                            INDEX(M:M,
                                                MATCH(
                                                    A1453&amp;B1453,AG:AG,
                                                    0)
                                            ),
                                            "Não encontrado")
                                    )</f>
        <v>0</v>
      </c>
      <c r="M1453" s="72">
        <f>L1453*G1453/1</f>
        <v>0</v>
      </c>
      <c r="N1453" s="72">
        <f>IF(
                        C1453="INSUMO",
                                        IFERROR(
                                            IF(
                                                INDEX(
                                                    Insumos!C:C,
                                                    MATCH(
                                                        A1453&amp;B1453,
                                                        Insumos!I:I,
                                                        0)
                                                )="Equipamento",
                                                INDEX(
                                                    Insumos!F:F,
                                                    MATCH(
                                                        A1453&amp;B1453,
                                                        Insumos!I:I,
                                                        0)
                                                ),
                                                0
                                            ),
                                            "Não encontrado"),
                                        IFERROR(
                                            INDEX(O:O,
                                                MATCH(
                                                    A1453&amp;B1453,AG:AG,
                                                    0)
                                            ),
                                            "Não encontrado")
                                    )</f>
        <v>0</v>
      </c>
      <c r="O1453" s="72">
        <f>N1453*G1453/1</f>
        <v>0</v>
      </c>
      <c r="P1453" s="72">
        <f>IF(
                        C1453="INSUMO",
                                        IFERROR(
                                            IF(
                                                INDEX(
                                                    Insumos!C:C,
                                                    MATCH(
                                                        A1453&amp;B1453,
                                                        Insumos!I:I,
                                                        0)
                                                )="Transporte",
                                                INDEX(
                                                    Insumos!F:F,
                                                    MATCH(
                                                        A1453&amp;B1453,
                                                        Insumos!I:I,
                                                        0)
                                                ),
                                                0
                                            ),
                                            "Não encontrado"),
                                        IFERROR(
                                            INDEX(Q:Q,
                                                MATCH(
                                                    A1453&amp;B1453,AG:AG,
                                                    0)
                                            ),
                                            "Não encontrado")
                                    )</f>
        <v>0</v>
      </c>
      <c r="Q1453" s="72">
        <f>P1453*G1453/1</f>
        <v>0</v>
      </c>
      <c r="R1453" s="72">
        <f>IF(
                        C1453="INSUMO",
                                        IFERROR(
                                            IF(
                                                INDEX(
                                                    Insumos!C:C,
                                                    MATCH(
                                                        A1453&amp;B1453,
                                                        Insumos!I:I,
                                                        0)
                                                )="Terceirizados",
                                                INDEX(
                                                    Insumos!F:F,
                                                    MATCH(
                                                        A1453&amp;B1453,
                                                        Insumos!I:I,
                                                        0)
                                                ),
                                                0
                                            ),
                                            "Não encontrado"),
                                        IFERROR(
                                            INDEX(S:S,
                                                MATCH(
                                                    A1453&amp;B1453,AG:AG,
                                                    0)
                                            ),
                                            "Não encontrado")
                                    )</f>
        <v>0</v>
      </c>
      <c r="S1453" s="72">
        <f>R1453*G1453/1</f>
        <v>0</v>
      </c>
      <c r="T1453" s="72">
        <f>IF(
                        C1453="INSUMO",
                                        IFERROR(
                                            IF(
                                                INDEX(
                                                    Insumos!C:C,
                                                    MATCH(
                                                        A1453&amp;B1453,
                                                        Insumos!I:I,
                                                        0)
                                                )="Comissionamento",
                                                INDEX(
                                                    Insumos!F:F,
                                                    MATCH(
                                                        A1453&amp;B1453,
                                                        Insumos!I:I,
                                                        0)
                                                ),
                                                0
                                            ),
                                            "Não encontrado"),
                                        IFERROR(
                                            INDEX(U:U,
                                                MATCH(
                                                    A1453&amp;B1453,AG:AG,
                                                    0)
                                            ),
                                            "Não encontrado")
                                    )</f>
        <v>0</v>
      </c>
      <c r="U1453" s="72">
        <f>T1453*G1453/1</f>
        <v>0</v>
      </c>
      <c r="V1453" s="72">
        <f>IF(
                        C1453="INSUMO",
                                        IFERROR(
                                            IF(
                                                INDEX(
                                                    Insumos!C:C,
                                                    MATCH(
                                                        A1453&amp;B1453,
                                                        Insumos!I:I,
                                                        0)
                                                )="Verba",
                                                INDEX(
                                                    Insumos!F:F,
                                                    MATCH(
                                                        A1453&amp;B1453,
                                                        Insumos!I:I,
                                                        0)
                                                ),
                                                0
                                            ),
                                            "Não encontrado"),
                                        IFERROR(
                                            INDEX(W:W,
                                                MATCH(
                                                    A1453&amp;B1453,AG:AG,
                                                    0)
                                            ),
                                            "Não encontrado")
                                    )</f>
        <v>0</v>
      </c>
      <c r="W1453" s="72">
        <f>V1453*G1453/1</f>
        <v>0</v>
      </c>
      <c r="X1453" s="72">
        <f>IF(
                        C1453="INSUMO",
                                        IFERROR(
                                            IF(
                                                INDEX(
                                                    Insumos!C:C,
                                                    MATCH(
                                                        A1453&amp;B1453,
                                                        Insumos!I:I,
                                                        0)
                                                )="Outro",
                                                INDEX(
                                                    Insumos!F:F,
                                                    MATCH(
                                                        A1453&amp;B1453,
                                                        Insumos!I:I,
                                                        0)
                                                ),
                                                0
                                            ),
                                            "Não encontrado"),
                                        IFERROR(
                                            INDEX(Y:Y,
                                                MATCH(
                                                    A1453&amp;B1453,AG:AG,
                                                    0)
                                            ),
                                            "Não encontrado")
                                    )</f>
        <v>0</v>
      </c>
      <c r="Y1453" s="72">
        <f>X1453*G1453/1</f>
        <v>0</v>
      </c>
      <c r="Z1453" s="72">
        <f>IF(
                            C1453="INSUMO",
                            IFERROR(
                                INDEX(
                                    Insumos!F:F,
                                    MATCH(
                                        A1453&amp;B1453,
                                        Insumos!I:I,
                                        0)
                                ),
                                "Não encontrado"),
                            IFERROR(
                                INDEX(AA:AA,
                                    MATCH(
                                        A1453&amp;B1453,AG:AG,
                                        0)
                                ),
                                "Não encontrado")
                        )</f>
        <v>6.79</v>
      </c>
      <c r="AA1453" s="72">
        <f>G1453*Z1453</f>
        <v>179.4597</v>
      </c>
      <c r="AB1453" s="73"/>
      <c r="AC1453" s="73"/>
      <c r="AD1453" s="70" t="s">
        <v>39</v>
      </c>
      <c r="AE1453" s="74"/>
      <c r="AF1453" s="74"/>
    </row>
    <row r="1454" spans="1:33" x14ac:dyDescent="0.25">
      <c r="A1454" s="136" t="s">
        <v>1141</v>
      </c>
      <c r="B1454" s="51" t="s">
        <v>38</v>
      </c>
      <c r="C1454" s="52" t="s">
        <v>39</v>
      </c>
      <c r="D1454" s="53" t="s">
        <v>40</v>
      </c>
      <c r="E1454" s="53" t="s">
        <v>1142</v>
      </c>
      <c r="F1454" s="54" t="s">
        <v>90</v>
      </c>
      <c r="G1454" s="55"/>
      <c r="H1454" s="56"/>
      <c r="I1454" s="56">
        <f>SUM(I1455:I1456)</f>
        <v>0</v>
      </c>
      <c r="J1454" s="56"/>
      <c r="K1454" s="56">
        <f>SUM(K1455:K1456)</f>
        <v>47.101924650999997</v>
      </c>
      <c r="L1454" s="56"/>
      <c r="M1454" s="56">
        <f>SUM(M1455:M1456)</f>
        <v>0</v>
      </c>
      <c r="N1454" s="56"/>
      <c r="O1454" s="56">
        <f>SUM(O1455:O1456)</f>
        <v>47.101924650999997</v>
      </c>
      <c r="P1454" s="56"/>
      <c r="Q1454" s="56">
        <f>SUM(Q1455:Q1456)</f>
        <v>0</v>
      </c>
      <c r="R1454" s="56"/>
      <c r="S1454" s="56">
        <f>SUM(S1455:S1456)</f>
        <v>0</v>
      </c>
      <c r="T1454" s="56"/>
      <c r="U1454" s="56">
        <f>SUM(U1455:U1456)</f>
        <v>0</v>
      </c>
      <c r="V1454" s="56"/>
      <c r="W1454" s="56">
        <f>SUM(W1455:W1456)</f>
        <v>0</v>
      </c>
      <c r="X1454" s="56"/>
      <c r="Y1454" s="56">
        <f>SUM(Y1455:Y1456)</f>
        <v>0</v>
      </c>
      <c r="Z1454" s="56"/>
      <c r="AA1454" s="56">
        <f>SUM(AA1455:AA1456)</f>
        <v>47.101924650999997</v>
      </c>
      <c r="AB1454" s="57" t="s">
        <v>39</v>
      </c>
      <c r="AC1454" s="57"/>
      <c r="AD1454" s="53" t="s">
        <v>39</v>
      </c>
      <c r="AE1454" s="58" t="s">
        <v>39</v>
      </c>
      <c r="AF1454" s="58" t="s">
        <v>845</v>
      </c>
      <c r="AG1454" t="str">
        <f>A1454&amp;B1454&amp;C1454</f>
        <v>89262SINAPI</v>
      </c>
    </row>
    <row r="1455" spans="1:33" x14ac:dyDescent="0.25">
      <c r="A1455" s="137" t="s">
        <v>966</v>
      </c>
      <c r="B1455" s="68" t="s">
        <v>38</v>
      </c>
      <c r="C1455" s="69" t="s">
        <v>45</v>
      </c>
      <c r="D1455" s="70" t="s">
        <v>40</v>
      </c>
      <c r="E1455" s="70" t="s">
        <v>967</v>
      </c>
      <c r="F1455" s="71" t="s">
        <v>78</v>
      </c>
      <c r="G1455" s="71">
        <v>6.4300000000000004E-5</v>
      </c>
      <c r="H1455" s="72">
        <f>IF(
                        C1455="INSUMO",
                                        IFERROR(
                                            IF(
                                                INDEX(
                                                    Insumos!C:C,
                                                    MATCH(
                                                        A1455&amp;B1455,
                                                        Insumos!I:I,
                                                        0)
                                                )="Material",
                                                INDEX(
                                                    Insumos!F:F,
                                                    MATCH(
                                                        A1455&amp;B1455,
                                                        Insumos!I:I,
                                                        0)
                                                ),
                                                0
                                            ),
                                            "Não encontrado"),
                                        IFERROR(
                                            INDEX(I:I,
                                                MATCH(
                                                    A1455&amp;B1455,AG:AG,
                                                    0)
                                            ),
                                            "Não encontrado")
                                    )</f>
        <v>0</v>
      </c>
      <c r="I1455" s="72">
        <f>H1455*G1455/1</f>
        <v>0</v>
      </c>
      <c r="J1455" s="72">
        <f>T1455 + N1455 + L1455 + X1455 + R1455 + P1455 + V1455</f>
        <v>577160.56999999995</v>
      </c>
      <c r="K1455" s="72">
        <f>U1455 + O1455 + M1455 + Y1455 + S1455 + Q1455 + W1455</f>
        <v>37.111424651</v>
      </c>
      <c r="L1455" s="72">
        <f>IF(
                        C1455="INSUMO",
                                        IFERROR(
                                            IF(
                                                INDEX(
                                                    Insumos!C:C,
                                                    MATCH(
                                                        A1455&amp;B1455,
                                                        Insumos!I:I,
                                                        0)
                                                )="Mao_obra",
                                                INDEX(
                                                    Insumos!F:F,
                                                    MATCH(
                                                        A1455&amp;B1455,
                                                        Insumos!I:I,
                                                        0)
                                                ),
                                                0
                                            ),
                                            "Não encontrado"),
                                        IFERROR(
                                            INDEX(M:M,
                                                MATCH(
                                                    A1455&amp;B1455,AG:AG,
                                                    0)
                                            ),
                                            "Não encontrado")
                                    )</f>
        <v>0</v>
      </c>
      <c r="M1455" s="72">
        <f>L1455*G1455/1</f>
        <v>0</v>
      </c>
      <c r="N1455" s="72">
        <f>IF(
                        C1455="INSUMO",
                                        IFERROR(
                                            IF(
                                                INDEX(
                                                    Insumos!C:C,
                                                    MATCH(
                                                        A1455&amp;B1455,
                                                        Insumos!I:I,
                                                        0)
                                                )="Equipamento",
                                                INDEX(
                                                    Insumos!F:F,
                                                    MATCH(
                                                        A1455&amp;B1455,
                                                        Insumos!I:I,
                                                        0)
                                                ),
                                                0
                                            ),
                                            "Não encontrado"),
                                        IFERROR(
                                            INDEX(O:O,
                                                MATCH(
                                                    A1455&amp;B1455,AG:AG,
                                                    0)
                                            ),
                                            "Não encontrado")
                                    )</f>
        <v>577160.56999999995</v>
      </c>
      <c r="O1455" s="72">
        <f>N1455*G1455/1</f>
        <v>37.111424651</v>
      </c>
      <c r="P1455" s="72">
        <f>IF(
                        C1455="INSUMO",
                                        IFERROR(
                                            IF(
                                                INDEX(
                                                    Insumos!C:C,
                                                    MATCH(
                                                        A1455&amp;B1455,
                                                        Insumos!I:I,
                                                        0)
                                                )="Transporte",
                                                INDEX(
                                                    Insumos!F:F,
                                                    MATCH(
                                                        A1455&amp;B1455,
                                                        Insumos!I:I,
                                                        0)
                                                ),
                                                0
                                            ),
                                            "Não encontrado"),
                                        IFERROR(
                                            INDEX(Q:Q,
                                                MATCH(
                                                    A1455&amp;B1455,AG:AG,
                                                    0)
                                            ),
                                            "Não encontrado")
                                    )</f>
        <v>0</v>
      </c>
      <c r="Q1455" s="72">
        <f>P1455*G1455/1</f>
        <v>0</v>
      </c>
      <c r="R1455" s="72">
        <f>IF(
                        C1455="INSUMO",
                                        IFERROR(
                                            IF(
                                                INDEX(
                                                    Insumos!C:C,
                                                    MATCH(
                                                        A1455&amp;B1455,
                                                        Insumos!I:I,
                                                        0)
                                                )="Terceirizados",
                                                INDEX(
                                                    Insumos!F:F,
                                                    MATCH(
                                                        A1455&amp;B1455,
                                                        Insumos!I:I,
                                                        0)
                                                ),
                                                0
                                            ),
                                            "Não encontrado"),
                                        IFERROR(
                                            INDEX(S:S,
                                                MATCH(
                                                    A1455&amp;B1455,AG:AG,
                                                    0)
                                            ),
                                            "Não encontrado")
                                    )</f>
        <v>0</v>
      </c>
      <c r="S1455" s="72">
        <f>R1455*G1455/1</f>
        <v>0</v>
      </c>
      <c r="T1455" s="72">
        <f>IF(
                        C1455="INSUMO",
                                        IFERROR(
                                            IF(
                                                INDEX(
                                                    Insumos!C:C,
                                                    MATCH(
                                                        A1455&amp;B1455,
                                                        Insumos!I:I,
                                                        0)
                                                )="Comissionamento",
                                                INDEX(
                                                    Insumos!F:F,
                                                    MATCH(
                                                        A1455&amp;B1455,
                                                        Insumos!I:I,
                                                        0)
                                                ),
                                                0
                                            ),
                                            "Não encontrado"),
                                        IFERROR(
                                            INDEX(U:U,
                                                MATCH(
                                                    A1455&amp;B1455,AG:AG,
                                                    0)
                                            ),
                                            "Não encontrado")
                                    )</f>
        <v>0</v>
      </c>
      <c r="U1455" s="72">
        <f>T1455*G1455/1</f>
        <v>0</v>
      </c>
      <c r="V1455" s="72">
        <f>IF(
                        C1455="INSUMO",
                                        IFERROR(
                                            IF(
                                                INDEX(
                                                    Insumos!C:C,
                                                    MATCH(
                                                        A1455&amp;B1455,
                                                        Insumos!I:I,
                                                        0)
                                                )="Verba",
                                                INDEX(
                                                    Insumos!F:F,
                                                    MATCH(
                                                        A1455&amp;B1455,
                                                        Insumos!I:I,
                                                        0)
                                                ),
                                                0
                                            ),
                                            "Não encontrado"),
                                        IFERROR(
                                            INDEX(W:W,
                                                MATCH(
                                                    A1455&amp;B1455,AG:AG,
                                                    0)
                                            ),
                                            "Não encontrado")
                                    )</f>
        <v>0</v>
      </c>
      <c r="W1455" s="72">
        <f>V1455*G1455/1</f>
        <v>0</v>
      </c>
      <c r="X1455" s="72">
        <f>IF(
                        C1455="INSUMO",
                                        IFERROR(
                                            IF(
                                                INDEX(
                                                    Insumos!C:C,
                                                    MATCH(
                                                        A1455&amp;B1455,
                                                        Insumos!I:I,
                                                        0)
                                                )="Outro",
                                                INDEX(
                                                    Insumos!F:F,
                                                    MATCH(
                                                        A1455&amp;B1455,
                                                        Insumos!I:I,
                                                        0)
                                                ),
                                                0
                                            ),
                                            "Não encontrado"),
                                        IFERROR(
                                            INDEX(Y:Y,
                                                MATCH(
                                                    A1455&amp;B1455,AG:AG,
                                                    0)
                                            ),
                                            "Não encontrado")
                                    )</f>
        <v>0</v>
      </c>
      <c r="Y1455" s="72">
        <f>X1455*G1455/1</f>
        <v>0</v>
      </c>
      <c r="Z1455" s="72">
        <f>IF(
                            C1455="INSUMO",
                            IFERROR(
                                INDEX(
                                    Insumos!F:F,
                                    MATCH(
                                        A1455&amp;B1455,
                                        Insumos!I:I,
                                        0)
                                ),
                                "Não encontrado"),
                            IFERROR(
                                INDEX(AA:AA,
                                    MATCH(
                                        A1455&amp;B1455,AG:AG,
                                        0)
                                ),
                                "Não encontrado")
                        )</f>
        <v>577160.56999999995</v>
      </c>
      <c r="AA1455" s="72">
        <f>G1455*Z1455</f>
        <v>37.111424651</v>
      </c>
      <c r="AB1455" s="73"/>
      <c r="AC1455" s="73"/>
      <c r="AD1455" s="70" t="s">
        <v>39</v>
      </c>
      <c r="AE1455" s="74"/>
      <c r="AF1455" s="74"/>
    </row>
    <row r="1456" spans="1:33" x14ac:dyDescent="0.25">
      <c r="A1456" s="138" t="s">
        <v>1143</v>
      </c>
      <c r="B1456" s="60" t="s">
        <v>38</v>
      </c>
      <c r="C1456" s="61" t="s">
        <v>45</v>
      </c>
      <c r="D1456" s="62" t="s">
        <v>40</v>
      </c>
      <c r="E1456" s="62" t="s">
        <v>1144</v>
      </c>
      <c r="F1456" s="63" t="s">
        <v>78</v>
      </c>
      <c r="G1456" s="63">
        <v>6.8899999999999994E-5</v>
      </c>
      <c r="H1456" s="64">
        <f>IF(
                        C1456="INSUMO",
                                        IFERROR(
                                            IF(
                                                INDEX(
                                                    Insumos!C:C,
                                                    MATCH(
                                                        A1456&amp;B1456,
                                                        Insumos!I:I,
                                                        0)
                                                )="Material",
                                                INDEX(
                                                    Insumos!F:F,
                                                    MATCH(
                                                        A1456&amp;B1456,
                                                        Insumos!I:I,
                                                        0)
                                                ),
                                                0
                                            ),
                                            "Não encontrado"),
                                        IFERROR(
                                            INDEX(I:I,
                                                MATCH(
                                                    A1456&amp;B1456,AG:AG,
                                                    0)
                                            ),
                                            "Não encontrado")
                                    )</f>
        <v>0</v>
      </c>
      <c r="I1456" s="64">
        <f>H1456*G1456/1</f>
        <v>0</v>
      </c>
      <c r="J1456" s="64">
        <f>T1456 + N1456 + L1456 + X1456 + R1456 + P1456 + V1456</f>
        <v>145000</v>
      </c>
      <c r="K1456" s="64">
        <f>U1456 + O1456 + M1456 + Y1456 + S1456 + Q1456 + W1456</f>
        <v>9.990499999999999</v>
      </c>
      <c r="L1456" s="64">
        <f>IF(
                        C1456="INSUMO",
                                        IFERROR(
                                            IF(
                                                INDEX(
                                                    Insumos!C:C,
                                                    MATCH(
                                                        A1456&amp;B1456,
                                                        Insumos!I:I,
                                                        0)
                                                )="Mao_obra",
                                                INDEX(
                                                    Insumos!F:F,
                                                    MATCH(
                                                        A1456&amp;B1456,
                                                        Insumos!I:I,
                                                        0)
                                                ),
                                                0
                                            ),
                                            "Não encontrado"),
                                        IFERROR(
                                            INDEX(M:M,
                                                MATCH(
                                                    A1456&amp;B1456,AG:AG,
                                                    0)
                                            ),
                                            "Não encontrado")
                                    )</f>
        <v>0</v>
      </c>
      <c r="M1456" s="64">
        <f>L1456*G1456/1</f>
        <v>0</v>
      </c>
      <c r="N1456" s="64">
        <f>IF(
                        C1456="INSUMO",
                                        IFERROR(
                                            IF(
                                                INDEX(
                                                    Insumos!C:C,
                                                    MATCH(
                                                        A1456&amp;B1456,
                                                        Insumos!I:I,
                                                        0)
                                                )="Equipamento",
                                                INDEX(
                                                    Insumos!F:F,
                                                    MATCH(
                                                        A1456&amp;B1456,
                                                        Insumos!I:I,
                                                        0)
                                                ),
                                                0
                                            ),
                                            "Não encontrado"),
                                        IFERROR(
                                            INDEX(O:O,
                                                MATCH(
                                                    A1456&amp;B1456,AG:AG,
                                                    0)
                                            ),
                                            "Não encontrado")
                                    )</f>
        <v>145000</v>
      </c>
      <c r="O1456" s="64">
        <f>N1456*G1456/1</f>
        <v>9.990499999999999</v>
      </c>
      <c r="P1456" s="64">
        <f>IF(
                        C1456="INSUMO",
                                        IFERROR(
                                            IF(
                                                INDEX(
                                                    Insumos!C:C,
                                                    MATCH(
                                                        A1456&amp;B1456,
                                                        Insumos!I:I,
                                                        0)
                                                )="Transporte",
                                                INDEX(
                                                    Insumos!F:F,
                                                    MATCH(
                                                        A1456&amp;B1456,
                                                        Insumos!I:I,
                                                        0)
                                                ),
                                                0
                                            ),
                                            "Não encontrado"),
                                        IFERROR(
                                            INDEX(Q:Q,
                                                MATCH(
                                                    A1456&amp;B1456,AG:AG,
                                                    0)
                                            ),
                                            "Não encontrado")
                                    )</f>
        <v>0</v>
      </c>
      <c r="Q1456" s="64">
        <f>P1456*G1456/1</f>
        <v>0</v>
      </c>
      <c r="R1456" s="64">
        <f>IF(
                        C1456="INSUMO",
                                        IFERROR(
                                            IF(
                                                INDEX(
                                                    Insumos!C:C,
                                                    MATCH(
                                                        A1456&amp;B1456,
                                                        Insumos!I:I,
                                                        0)
                                                )="Terceirizados",
                                                INDEX(
                                                    Insumos!F:F,
                                                    MATCH(
                                                        A1456&amp;B1456,
                                                        Insumos!I:I,
                                                        0)
                                                ),
                                                0
                                            ),
                                            "Não encontrado"),
                                        IFERROR(
                                            INDEX(S:S,
                                                MATCH(
                                                    A1456&amp;B1456,AG:AG,
                                                    0)
                                            ),
                                            "Não encontrado")
                                    )</f>
        <v>0</v>
      </c>
      <c r="S1456" s="64">
        <f>R1456*G1456/1</f>
        <v>0</v>
      </c>
      <c r="T1456" s="64">
        <f>IF(
                        C1456="INSUMO",
                                        IFERROR(
                                            IF(
                                                INDEX(
                                                    Insumos!C:C,
                                                    MATCH(
                                                        A1456&amp;B1456,
                                                        Insumos!I:I,
                                                        0)
                                                )="Comissionamento",
                                                INDEX(
                                                    Insumos!F:F,
                                                    MATCH(
                                                        A1456&amp;B1456,
                                                        Insumos!I:I,
                                                        0)
                                                ),
                                                0
                                            ),
                                            "Não encontrado"),
                                        IFERROR(
                                            INDEX(U:U,
                                                MATCH(
                                                    A1456&amp;B1456,AG:AG,
                                                    0)
                                            ),
                                            "Não encontrado")
                                    )</f>
        <v>0</v>
      </c>
      <c r="U1456" s="64">
        <f>T1456*G1456/1</f>
        <v>0</v>
      </c>
      <c r="V1456" s="64">
        <f>IF(
                        C1456="INSUMO",
                                        IFERROR(
                                            IF(
                                                INDEX(
                                                    Insumos!C:C,
                                                    MATCH(
                                                        A1456&amp;B1456,
                                                        Insumos!I:I,
                                                        0)
                                                )="Verba",
                                                INDEX(
                                                    Insumos!F:F,
                                                    MATCH(
                                                        A1456&amp;B1456,
                                                        Insumos!I:I,
                                                        0)
                                                ),
                                                0
                                            ),
                                            "Não encontrado"),
                                        IFERROR(
                                            INDEX(W:W,
                                                MATCH(
                                                    A1456&amp;B1456,AG:AG,
                                                    0)
                                            ),
                                            "Não encontrado")
                                    )</f>
        <v>0</v>
      </c>
      <c r="W1456" s="64">
        <f>V1456*G1456/1</f>
        <v>0</v>
      </c>
      <c r="X1456" s="64">
        <f>IF(
                        C1456="INSUMO",
                                        IFERROR(
                                            IF(
                                                INDEX(
                                                    Insumos!C:C,
                                                    MATCH(
                                                        A1456&amp;B1456,
                                                        Insumos!I:I,
                                                        0)
                                                )="Outro",
                                                INDEX(
                                                    Insumos!F:F,
                                                    MATCH(
                                                        A1456&amp;B1456,
                                                        Insumos!I:I,
                                                        0)
                                                ),
                                                0
                                            ),
                                            "Não encontrado"),
                                        IFERROR(
                                            INDEX(Y:Y,
                                                MATCH(
                                                    A1456&amp;B1456,AG:AG,
                                                    0)
                                            ),
                                            "Não encontrado")
                                    )</f>
        <v>0</v>
      </c>
      <c r="Y1456" s="64">
        <f>X1456*G1456/1</f>
        <v>0</v>
      </c>
      <c r="Z1456" s="64">
        <f>IF(
                            C1456="INSUMO",
                            IFERROR(
                                INDEX(
                                    Insumos!F:F,
                                    MATCH(
                                        A1456&amp;B1456,
                                        Insumos!I:I,
                                        0)
                                ),
                                "Não encontrado"),
                            IFERROR(
                                INDEX(AA:AA,
                                    MATCH(
                                        A1456&amp;B1456,AG:AG,
                                        0)
                                ),
                                "Não encontrado")
                        )</f>
        <v>145000</v>
      </c>
      <c r="AA1456" s="64">
        <f>G1456*Z1456</f>
        <v>9.990499999999999</v>
      </c>
      <c r="AB1456" s="65"/>
      <c r="AC1456" s="65"/>
      <c r="AD1456" s="62" t="s">
        <v>39</v>
      </c>
      <c r="AE1456" s="66"/>
      <c r="AF1456" s="66"/>
    </row>
    <row r="1457" spans="1:33" x14ac:dyDescent="0.25">
      <c r="A1457" s="136" t="s">
        <v>1145</v>
      </c>
      <c r="B1457" s="51" t="s">
        <v>38</v>
      </c>
      <c r="C1457" s="52" t="s">
        <v>39</v>
      </c>
      <c r="D1457" s="53" t="s">
        <v>40</v>
      </c>
      <c r="E1457" s="53" t="s">
        <v>1146</v>
      </c>
      <c r="F1457" s="54" t="s">
        <v>90</v>
      </c>
      <c r="G1457" s="55"/>
      <c r="H1457" s="56"/>
      <c r="I1457" s="56">
        <f>SUM(I1458:I1458)</f>
        <v>0</v>
      </c>
      <c r="J1457" s="56"/>
      <c r="K1457" s="56">
        <f>SUM(K1458:K1458)</f>
        <v>0.66871449999999999</v>
      </c>
      <c r="L1457" s="56"/>
      <c r="M1457" s="56">
        <f>SUM(M1458:M1458)</f>
        <v>0.66871449999999999</v>
      </c>
      <c r="N1457" s="56"/>
      <c r="O1457" s="56">
        <f>SUM(O1458:O1458)</f>
        <v>0</v>
      </c>
      <c r="P1457" s="56"/>
      <c r="Q1457" s="56">
        <f>SUM(Q1458:Q1458)</f>
        <v>0</v>
      </c>
      <c r="R1457" s="56"/>
      <c r="S1457" s="56">
        <f>SUM(S1458:S1458)</f>
        <v>0</v>
      </c>
      <c r="T1457" s="56"/>
      <c r="U1457" s="56">
        <f>SUM(U1458:U1458)</f>
        <v>0</v>
      </c>
      <c r="V1457" s="56"/>
      <c r="W1457" s="56">
        <f>SUM(W1458:W1458)</f>
        <v>0</v>
      </c>
      <c r="X1457" s="56"/>
      <c r="Y1457" s="56">
        <f>SUM(Y1458:Y1458)</f>
        <v>0</v>
      </c>
      <c r="Z1457" s="56"/>
      <c r="AA1457" s="56">
        <f>SUM(AA1458:AA1458)</f>
        <v>0.66871449999999999</v>
      </c>
      <c r="AB1457" s="57" t="s">
        <v>39</v>
      </c>
      <c r="AC1457" s="57"/>
      <c r="AD1457" s="53" t="s">
        <v>39</v>
      </c>
      <c r="AE1457" s="58" t="s">
        <v>39</v>
      </c>
      <c r="AF1457" s="58" t="s">
        <v>43</v>
      </c>
      <c r="AG1457" t="str">
        <f>A1457&amp;B1457&amp;C1457</f>
        <v>95351SINAPI</v>
      </c>
    </row>
    <row r="1458" spans="1:33" x14ac:dyDescent="0.25">
      <c r="A1458" s="137" t="s">
        <v>1147</v>
      </c>
      <c r="B1458" s="68" t="s">
        <v>38</v>
      </c>
      <c r="C1458" s="69" t="s">
        <v>45</v>
      </c>
      <c r="D1458" s="70" t="s">
        <v>40</v>
      </c>
      <c r="E1458" s="70" t="s">
        <v>1148</v>
      </c>
      <c r="F1458" s="71" t="s">
        <v>90</v>
      </c>
      <c r="G1458" s="71">
        <v>1.6369999999999999E-2</v>
      </c>
      <c r="H1458" s="72">
        <f>IF(
                        C1458="INSUMO",
                                        IFERROR(
                                            IF(
                                                INDEX(
                                                    Insumos!C:C,
                                                    MATCH(
                                                        A1458&amp;B1458,
                                                        Insumos!I:I,
                                                        0)
                                                )="Material",
                                                INDEX(
                                                    Insumos!F:F,
                                                    MATCH(
                                                        A1458&amp;B1458,
                                                        Insumos!I:I,
                                                        0)
                                                ),
                                                0
                                            ),
                                            "Não encontrado"),
                                        IFERROR(
                                            INDEX(I:I,
                                                MATCH(
                                                    A1458&amp;B1458,AG:AG,
                                                    0)
                                            ),
                                            "Não encontrado")
                                    )</f>
        <v>0</v>
      </c>
      <c r="I1458" s="72">
        <f>H1458*G1458/1</f>
        <v>0</v>
      </c>
      <c r="J1458" s="72">
        <f>T1458 + N1458 + L1458 + X1458 + R1458 + P1458 + V1458</f>
        <v>40.85</v>
      </c>
      <c r="K1458" s="72">
        <f>U1458 + O1458 + M1458 + Y1458 + S1458 + Q1458 + W1458</f>
        <v>0.66871449999999999</v>
      </c>
      <c r="L1458" s="72">
        <f>IF(
                        C1458="INSUMO",
                                        IFERROR(
                                            IF(
                                                INDEX(
                                                    Insumos!C:C,
                                                    MATCH(
                                                        A1458&amp;B1458,
                                                        Insumos!I:I,
                                                        0)
                                                )="Mao_obra",
                                                INDEX(
                                                    Insumos!F:F,
                                                    MATCH(
                                                        A1458&amp;B1458,
                                                        Insumos!I:I,
                                                        0)
                                                ),
                                                0
                                            ),
                                            "Não encontrado"),
                                        IFERROR(
                                            INDEX(M:M,
                                                MATCH(
                                                    A1458&amp;B1458,AG:AG,
                                                    0)
                                            ),
                                            "Não encontrado")
                                    )</f>
        <v>40.85</v>
      </c>
      <c r="M1458" s="72">
        <f>L1458*G1458/1</f>
        <v>0.66871449999999999</v>
      </c>
      <c r="N1458" s="72">
        <f>IF(
                        C1458="INSUMO",
                                        IFERROR(
                                            IF(
                                                INDEX(
                                                    Insumos!C:C,
                                                    MATCH(
                                                        A1458&amp;B1458,
                                                        Insumos!I:I,
                                                        0)
                                                )="Equipamento",
                                                INDEX(
                                                    Insumos!F:F,
                                                    MATCH(
                                                        A1458&amp;B1458,
                                                        Insumos!I:I,
                                                        0)
                                                ),
                                                0
                                            ),
                                            "Não encontrado"),
                                        IFERROR(
                                            INDEX(O:O,
                                                MATCH(
                                                    A1458&amp;B1458,AG:AG,
                                                    0)
                                            ),
                                            "Não encontrado")
                                    )</f>
        <v>0</v>
      </c>
      <c r="O1458" s="72">
        <f>N1458*G1458/1</f>
        <v>0</v>
      </c>
      <c r="P1458" s="72">
        <f>IF(
                        C1458="INSUMO",
                                        IFERROR(
                                            IF(
                                                INDEX(
                                                    Insumos!C:C,
                                                    MATCH(
                                                        A1458&amp;B1458,
                                                        Insumos!I:I,
                                                        0)
                                                )="Transporte",
                                                INDEX(
                                                    Insumos!F:F,
                                                    MATCH(
                                                        A1458&amp;B1458,
                                                        Insumos!I:I,
                                                        0)
                                                ),
                                                0
                                            ),
                                            "Não encontrado"),
                                        IFERROR(
                                            INDEX(Q:Q,
                                                MATCH(
                                                    A1458&amp;B1458,AG:AG,
                                                    0)
                                            ),
                                            "Não encontrado")
                                    )</f>
        <v>0</v>
      </c>
      <c r="Q1458" s="72">
        <f>P1458*G1458/1</f>
        <v>0</v>
      </c>
      <c r="R1458" s="72">
        <f>IF(
                        C1458="INSUMO",
                                        IFERROR(
                                            IF(
                                                INDEX(
                                                    Insumos!C:C,
                                                    MATCH(
                                                        A1458&amp;B1458,
                                                        Insumos!I:I,
                                                        0)
                                                )="Terceirizados",
                                                INDEX(
                                                    Insumos!F:F,
                                                    MATCH(
                                                        A1458&amp;B1458,
                                                        Insumos!I:I,
                                                        0)
                                                ),
                                                0
                                            ),
                                            "Não encontrado"),
                                        IFERROR(
                                            INDEX(S:S,
                                                MATCH(
                                                    A1458&amp;B1458,AG:AG,
                                                    0)
                                            ),
                                            "Não encontrado")
                                    )</f>
        <v>0</v>
      </c>
      <c r="S1458" s="72">
        <f>R1458*G1458/1</f>
        <v>0</v>
      </c>
      <c r="T1458" s="72">
        <f>IF(
                        C1458="INSUMO",
                                        IFERROR(
                                            IF(
                                                INDEX(
                                                    Insumos!C:C,
                                                    MATCH(
                                                        A1458&amp;B1458,
                                                        Insumos!I:I,
                                                        0)
                                                )="Comissionamento",
                                                INDEX(
                                                    Insumos!F:F,
                                                    MATCH(
                                                        A1458&amp;B1458,
                                                        Insumos!I:I,
                                                        0)
                                                ),
                                                0
                                            ),
                                            "Não encontrado"),
                                        IFERROR(
                                            INDEX(U:U,
                                                MATCH(
                                                    A1458&amp;B1458,AG:AG,
                                                    0)
                                            ),
                                            "Não encontrado")
                                    )</f>
        <v>0</v>
      </c>
      <c r="U1458" s="72">
        <f>T1458*G1458/1</f>
        <v>0</v>
      </c>
      <c r="V1458" s="72">
        <f>IF(
                        C1458="INSUMO",
                                        IFERROR(
                                            IF(
                                                INDEX(
                                                    Insumos!C:C,
                                                    MATCH(
                                                        A1458&amp;B1458,
                                                        Insumos!I:I,
                                                        0)
                                                )="Verba",
                                                INDEX(
                                                    Insumos!F:F,
                                                    MATCH(
                                                        A1458&amp;B1458,
                                                        Insumos!I:I,
                                                        0)
                                                ),
                                                0
                                            ),
                                            "Não encontrado"),
                                        IFERROR(
                                            INDEX(W:W,
                                                MATCH(
                                                    A1458&amp;B1458,AG:AG,
                                                    0)
                                            ),
                                            "Não encontrado")
                                    )</f>
        <v>0</v>
      </c>
      <c r="W1458" s="72">
        <f>V1458*G1458/1</f>
        <v>0</v>
      </c>
      <c r="X1458" s="72">
        <f>IF(
                        C1458="INSUMO",
                                        IFERROR(
                                            IF(
                                                INDEX(
                                                    Insumos!C:C,
                                                    MATCH(
                                                        A1458&amp;B1458,
                                                        Insumos!I:I,
                                                        0)
                                                )="Outro",
                                                INDEX(
                                                    Insumos!F:F,
                                                    MATCH(
                                                        A1458&amp;B1458,
                                                        Insumos!I:I,
                                                        0)
                                                ),
                                                0
                                            ),
                                            "Não encontrado"),
                                        IFERROR(
                                            INDEX(Y:Y,
                                                MATCH(
                                                    A1458&amp;B1458,AG:AG,
                                                    0)
                                            ),
                                            "Não encontrado")
                                    )</f>
        <v>0</v>
      </c>
      <c r="Y1458" s="72">
        <f>X1458*G1458/1</f>
        <v>0</v>
      </c>
      <c r="Z1458" s="72">
        <f>IF(
                            C1458="INSUMO",
                            IFERROR(
                                INDEX(
                                    Insumos!F:F,
                                    MATCH(
                                        A1458&amp;B1458,
                                        Insumos!I:I,
                                        0)
                                ),
                                "Não encontrado"),
                            IFERROR(
                                INDEX(AA:AA,
                                    MATCH(
                                        A1458&amp;B1458,AG:AG,
                                        0)
                                ),
                                "Não encontrado")
                        )</f>
        <v>40.85</v>
      </c>
      <c r="AA1458" s="72">
        <f>G1458*Z1458</f>
        <v>0.66871449999999999</v>
      </c>
      <c r="AB1458" s="73"/>
      <c r="AC1458" s="73"/>
      <c r="AD1458" s="70" t="s">
        <v>39</v>
      </c>
      <c r="AE1458" s="74"/>
      <c r="AF1458" s="74"/>
    </row>
    <row r="1459" spans="1:33" x14ac:dyDescent="0.25">
      <c r="A1459" s="136" t="s">
        <v>778</v>
      </c>
      <c r="B1459" s="51" t="s">
        <v>38</v>
      </c>
      <c r="C1459" s="52" t="s">
        <v>39</v>
      </c>
      <c r="D1459" s="53" t="s">
        <v>40</v>
      </c>
      <c r="E1459" s="53" t="s">
        <v>779</v>
      </c>
      <c r="F1459" s="54" t="s">
        <v>78</v>
      </c>
      <c r="G1459" s="55"/>
      <c r="H1459" s="56"/>
      <c r="I1459" s="56">
        <f>SUM(I1460:I1463)</f>
        <v>876.34999999999991</v>
      </c>
      <c r="J1459" s="56"/>
      <c r="K1459" s="56">
        <f>SUM(K1460:K1463)</f>
        <v>94.675376267274004</v>
      </c>
      <c r="L1459" s="56"/>
      <c r="M1459" s="56">
        <f>SUM(M1460:M1463)</f>
        <v>82.206743267274007</v>
      </c>
      <c r="N1459" s="56"/>
      <c r="O1459" s="56">
        <f>SUM(O1460:O1463)</f>
        <v>0</v>
      </c>
      <c r="P1459" s="56"/>
      <c r="Q1459" s="56">
        <f>SUM(Q1460:Q1463)</f>
        <v>0</v>
      </c>
      <c r="R1459" s="56"/>
      <c r="S1459" s="56">
        <f>SUM(S1460:S1463)</f>
        <v>0</v>
      </c>
      <c r="T1459" s="56"/>
      <c r="U1459" s="56">
        <f>SUM(U1460:U1463)</f>
        <v>0</v>
      </c>
      <c r="V1459" s="56"/>
      <c r="W1459" s="56">
        <f>SUM(W1460:W1463)</f>
        <v>0</v>
      </c>
      <c r="X1459" s="56"/>
      <c r="Y1459" s="56">
        <f>SUM(Y1460:Y1463)</f>
        <v>12.468632999999999</v>
      </c>
      <c r="Z1459" s="56"/>
      <c r="AA1459" s="56">
        <f>SUM(AA1460:AA1463)</f>
        <v>971.02537626727394</v>
      </c>
      <c r="AB1459" s="57" t="s">
        <v>39</v>
      </c>
      <c r="AC1459" s="57"/>
      <c r="AD1459" s="53" t="s">
        <v>39</v>
      </c>
      <c r="AE1459" s="58" t="s">
        <v>39</v>
      </c>
      <c r="AF1459" s="58" t="s">
        <v>747</v>
      </c>
      <c r="AG1459" t="str">
        <f>A1459&amp;B1459&amp;C1459</f>
        <v>101897SINAPI</v>
      </c>
    </row>
    <row r="1460" spans="1:33" x14ac:dyDescent="0.25">
      <c r="A1460" s="137" t="s">
        <v>191</v>
      </c>
      <c r="B1460" s="68" t="s">
        <v>38</v>
      </c>
      <c r="C1460" s="69" t="s">
        <v>86</v>
      </c>
      <c r="D1460" s="70" t="s">
        <v>40</v>
      </c>
      <c r="E1460" s="70" t="s">
        <v>192</v>
      </c>
      <c r="F1460" s="71" t="s">
        <v>90</v>
      </c>
      <c r="G1460" s="71">
        <v>1.222415</v>
      </c>
      <c r="H1460" s="72">
        <f>IF(
                        C1460="INSUMO",
                                        IFERROR(
                                            IF(
                                                INDEX(
                                                    Insumos!C:C,
                                                    MATCH(
                                                        A1460&amp;B1460,
                                                        Insumos!I:I,
                                                        0)
                                                )="Material",
                                                INDEX(
                                                    Insumos!F:F,
                                                    MATCH(
                                                        A1460&amp;B1460,
                                                        Insumos!I:I,
                                                        0)
                                                ),
                                                0
                                            ),
                                            "Não encontrado"),
                                        IFERROR(
                                            INDEX(I:I,
                                                MATCH(
                                                    A1460&amp;B1460,AG:AG,
                                                    0)
                                            ),
                                            "Não encontrado")
                                    )</f>
        <v>0</v>
      </c>
      <c r="I1460" s="72">
        <f>H1460*G1460/1</f>
        <v>0</v>
      </c>
      <c r="J1460" s="72">
        <f t="shared" ref="J1460:K1463" si="882">T1460 + N1460 + L1460 + X1460 + R1460 + P1460 + V1460</f>
        <v>46.655039200000004</v>
      </c>
      <c r="K1460" s="72">
        <f t="shared" si="882"/>
        <v>57.031819743668002</v>
      </c>
      <c r="L1460" s="72">
        <f>IF(
                        C1460="INSUMO",
                                        IFERROR(
                                            IF(
                                                INDEX(
                                                    Insumos!C:C,
                                                    MATCH(
                                                        A1460&amp;B1460,
                                                        Insumos!I:I,
                                                        0)
                                                )="Mao_obra",
                                                INDEX(
                                                    Insumos!F:F,
                                                    MATCH(
                                                        A1460&amp;B1460,
                                                        Insumos!I:I,
                                                        0)
                                                ),
                                                0
                                            ),
                                            "Não encontrado"),
                                        IFERROR(
                                            INDEX(M:M,
                                                MATCH(
                                                    A1460&amp;B1460,AG:AG,
                                                    0)
                                            ),
                                            "Não encontrado")
                                    )</f>
        <v>41.555039200000003</v>
      </c>
      <c r="M1460" s="72">
        <f>L1460*G1460/1</f>
        <v>50.797503243668004</v>
      </c>
      <c r="N1460" s="72">
        <f>IF(
                        C1460="INSUMO",
                                        IFERROR(
                                            IF(
                                                INDEX(
                                                    Insumos!C:C,
                                                    MATCH(
                                                        A1460&amp;B1460,
                                                        Insumos!I:I,
                                                        0)
                                                )="Equipamento",
                                                INDEX(
                                                    Insumos!F:F,
                                                    MATCH(
                                                        A1460&amp;B1460,
                                                        Insumos!I:I,
                                                        0)
                                                ),
                                                0
                                            ),
                                            "Não encontrado"),
                                        IFERROR(
                                            INDEX(O:O,
                                                MATCH(
                                                    A1460&amp;B1460,AG:AG,
                                                    0)
                                            ),
                                            "Não encontrado")
                                    )</f>
        <v>0</v>
      </c>
      <c r="O1460" s="72">
        <f>N1460*G1460/1</f>
        <v>0</v>
      </c>
      <c r="P1460" s="72">
        <f>IF(
                        C1460="INSUMO",
                                        IFERROR(
                                            IF(
                                                INDEX(
                                                    Insumos!C:C,
                                                    MATCH(
                                                        A1460&amp;B1460,
                                                        Insumos!I:I,
                                                        0)
                                                )="Transporte",
                                                INDEX(
                                                    Insumos!F:F,
                                                    MATCH(
                                                        A1460&amp;B1460,
                                                        Insumos!I:I,
                                                        0)
                                                ),
                                                0
                                            ),
                                            "Não encontrado"),
                                        IFERROR(
                                            INDEX(Q:Q,
                                                MATCH(
                                                    A1460&amp;B1460,AG:AG,
                                                    0)
                                            ),
                                            "Não encontrado")
                                    )</f>
        <v>0</v>
      </c>
      <c r="Q1460" s="72">
        <f>P1460*G1460/1</f>
        <v>0</v>
      </c>
      <c r="R1460" s="72">
        <f>IF(
                        C1460="INSUMO",
                                        IFERROR(
                                            IF(
                                                INDEX(
                                                    Insumos!C:C,
                                                    MATCH(
                                                        A1460&amp;B1460,
                                                        Insumos!I:I,
                                                        0)
                                                )="Terceirizados",
                                                INDEX(
                                                    Insumos!F:F,
                                                    MATCH(
                                                        A1460&amp;B1460,
                                                        Insumos!I:I,
                                                        0)
                                                ),
                                                0
                                            ),
                                            "Não encontrado"),
                                        IFERROR(
                                            INDEX(S:S,
                                                MATCH(
                                                    A1460&amp;B1460,AG:AG,
                                                    0)
                                            ),
                                            "Não encontrado")
                                    )</f>
        <v>0</v>
      </c>
      <c r="S1460" s="72">
        <f>R1460*G1460/1</f>
        <v>0</v>
      </c>
      <c r="T1460" s="72">
        <f>IF(
                        C1460="INSUMO",
                                        IFERROR(
                                            IF(
                                                INDEX(
                                                    Insumos!C:C,
                                                    MATCH(
                                                        A1460&amp;B1460,
                                                        Insumos!I:I,
                                                        0)
                                                )="Comissionamento",
                                                INDEX(
                                                    Insumos!F:F,
                                                    MATCH(
                                                        A1460&amp;B1460,
                                                        Insumos!I:I,
                                                        0)
                                                ),
                                                0
                                            ),
                                            "Não encontrado"),
                                        IFERROR(
                                            INDEX(U:U,
                                                MATCH(
                                                    A1460&amp;B1460,AG:AG,
                                                    0)
                                            ),
                                            "Não encontrado")
                                    )</f>
        <v>0</v>
      </c>
      <c r="U1460" s="72">
        <f>T1460*G1460/1</f>
        <v>0</v>
      </c>
      <c r="V1460" s="72">
        <f>IF(
                        C1460="INSUMO",
                                        IFERROR(
                                            IF(
                                                INDEX(
                                                    Insumos!C:C,
                                                    MATCH(
                                                        A1460&amp;B1460,
                                                        Insumos!I:I,
                                                        0)
                                                )="Verba",
                                                INDEX(
                                                    Insumos!F:F,
                                                    MATCH(
                                                        A1460&amp;B1460,
                                                        Insumos!I:I,
                                                        0)
                                                ),
                                                0
                                            ),
                                            "Não encontrado"),
                                        IFERROR(
                                            INDEX(W:W,
                                                MATCH(
                                                    A1460&amp;B1460,AG:AG,
                                                    0)
                                            ),
                                            "Não encontrado")
                                    )</f>
        <v>0</v>
      </c>
      <c r="W1460" s="72">
        <f>V1460*G1460/1</f>
        <v>0</v>
      </c>
      <c r="X1460" s="72">
        <f>IF(
                        C1460="INSUMO",
                                        IFERROR(
                                            IF(
                                                INDEX(
                                                    Insumos!C:C,
                                                    MATCH(
                                                        A1460&amp;B1460,
                                                        Insumos!I:I,
                                                        0)
                                                )="Outro",
                                                INDEX(
                                                    Insumos!F:F,
                                                    MATCH(
                                                        A1460&amp;B1460,
                                                        Insumos!I:I,
                                                        0)
                                                ),
                                                0
                                            ),
                                            "Não encontrado"),
                                        IFERROR(
                                            INDEX(Y:Y,
                                                MATCH(
                                                    A1460&amp;B1460,AG:AG,
                                                    0)
                                            ),
                                            "Não encontrado")
                                    )</f>
        <v>5.0999999999999996</v>
      </c>
      <c r="Y1460" s="72">
        <f>X1460*G1460/1</f>
        <v>6.2343164999999994</v>
      </c>
      <c r="Z1460" s="72">
        <f>IF(
                            C1460="INSUMO",
                            IFERROR(
                                INDEX(
                                    Insumos!F:F,
                                    MATCH(
                                        A1460&amp;B1460,
                                        Insumos!I:I,
                                        0)
                                ),
                                "Não encontrado"),
                            IFERROR(
                                INDEX(AA:AA,
                                    MATCH(
                                        A1460&amp;B1460,AG:AG,
                                        0)
                                ),
                                "Não encontrado")
                        )</f>
        <v>46.655039200000004</v>
      </c>
      <c r="AA1460" s="72">
        <f>G1460*Z1460</f>
        <v>57.031819743668009</v>
      </c>
      <c r="AB1460" s="73"/>
      <c r="AC1460" s="73"/>
      <c r="AD1460" s="70" t="s">
        <v>39</v>
      </c>
      <c r="AE1460" s="74"/>
      <c r="AF1460" s="74"/>
    </row>
    <row r="1461" spans="1:33" x14ac:dyDescent="0.25">
      <c r="A1461" s="138" t="s">
        <v>189</v>
      </c>
      <c r="B1461" s="60" t="s">
        <v>38</v>
      </c>
      <c r="C1461" s="61" t="s">
        <v>86</v>
      </c>
      <c r="D1461" s="62" t="s">
        <v>40</v>
      </c>
      <c r="E1461" s="62" t="s">
        <v>190</v>
      </c>
      <c r="F1461" s="63" t="s">
        <v>90</v>
      </c>
      <c r="G1461" s="63">
        <v>1.222415</v>
      </c>
      <c r="H1461" s="64">
        <f>IF(
                        C1461="INSUMO",
                                        IFERROR(
                                            IF(
                                                INDEX(
                                                    Insumos!C:C,
                                                    MATCH(
                                                        A1461&amp;B1461,
                                                        Insumos!I:I,
                                                        0)
                                                )="Material",
                                                INDEX(
                                                    Insumos!F:F,
                                                    MATCH(
                                                        A1461&amp;B1461,
                                                        Insumos!I:I,
                                                        0)
                                                ),
                                                0
                                            ),
                                            "Não encontrado"),
                                        IFERROR(
                                            INDEX(I:I,
                                                MATCH(
                                                    A1461&amp;B1461,AG:AG,
                                                    0)
                                            ),
                                            "Não encontrado")
                                    )</f>
        <v>0</v>
      </c>
      <c r="I1461" s="64">
        <f>H1461*G1461/1</f>
        <v>0</v>
      </c>
      <c r="J1461" s="64">
        <f t="shared" si="882"/>
        <v>30.794416399999996</v>
      </c>
      <c r="K1461" s="64">
        <f t="shared" si="882"/>
        <v>37.643556523606001</v>
      </c>
      <c r="L1461" s="64">
        <f>IF(
                        C1461="INSUMO",
                                        IFERROR(
                                            IF(
                                                INDEX(
                                                    Insumos!C:C,
                                                    MATCH(
                                                        A1461&amp;B1461,
                                                        Insumos!I:I,
                                                        0)
                                                )="Mao_obra",
                                                INDEX(
                                                    Insumos!F:F,
                                                    MATCH(
                                                        A1461&amp;B1461,
                                                        Insumos!I:I,
                                                        0)
                                                ),
                                                0
                                            ),
                                            "Não encontrado"),
                                        IFERROR(
                                            INDEX(M:M,
                                                MATCH(
                                                    A1461&amp;B1461,AG:AG,
                                                    0)
                                            ),
                                            "Não encontrado")
                                    )</f>
        <v>25.694416399999998</v>
      </c>
      <c r="M1461" s="64">
        <f>L1461*G1461/1</f>
        <v>31.409240023605999</v>
      </c>
      <c r="N1461" s="64">
        <f>IF(
                        C1461="INSUMO",
                                        IFERROR(
                                            IF(
                                                INDEX(
                                                    Insumos!C:C,
                                                    MATCH(
                                                        A1461&amp;B1461,
                                                        Insumos!I:I,
                                                        0)
                                                )="Equipamento",
                                                INDEX(
                                                    Insumos!F:F,
                                                    MATCH(
                                                        A1461&amp;B1461,
                                                        Insumos!I:I,
                                                        0)
                                                ),
                                                0
                                            ),
                                            "Não encontrado"),
                                        IFERROR(
                                            INDEX(O:O,
                                                MATCH(
                                                    A1461&amp;B1461,AG:AG,
                                                    0)
                                            ),
                                            "Não encontrado")
                                    )</f>
        <v>0</v>
      </c>
      <c r="O1461" s="64">
        <f>N1461*G1461/1</f>
        <v>0</v>
      </c>
      <c r="P1461" s="64">
        <f>IF(
                        C1461="INSUMO",
                                        IFERROR(
                                            IF(
                                                INDEX(
                                                    Insumos!C:C,
                                                    MATCH(
                                                        A1461&amp;B1461,
                                                        Insumos!I:I,
                                                        0)
                                                )="Transporte",
                                                INDEX(
                                                    Insumos!F:F,
                                                    MATCH(
                                                        A1461&amp;B1461,
                                                        Insumos!I:I,
                                                        0)
                                                ),
                                                0
                                            ),
                                            "Não encontrado"),
                                        IFERROR(
                                            INDEX(Q:Q,
                                                MATCH(
                                                    A1461&amp;B1461,AG:AG,
                                                    0)
                                            ),
                                            "Não encontrado")
                                    )</f>
        <v>0</v>
      </c>
      <c r="Q1461" s="64">
        <f>P1461*G1461/1</f>
        <v>0</v>
      </c>
      <c r="R1461" s="64">
        <f>IF(
                        C1461="INSUMO",
                                        IFERROR(
                                            IF(
                                                INDEX(
                                                    Insumos!C:C,
                                                    MATCH(
                                                        A1461&amp;B1461,
                                                        Insumos!I:I,
                                                        0)
                                                )="Terceirizados",
                                                INDEX(
                                                    Insumos!F:F,
                                                    MATCH(
                                                        A1461&amp;B1461,
                                                        Insumos!I:I,
                                                        0)
                                                ),
                                                0
                                            ),
                                            "Não encontrado"),
                                        IFERROR(
                                            INDEX(S:S,
                                                MATCH(
                                                    A1461&amp;B1461,AG:AG,
                                                    0)
                                            ),
                                            "Não encontrado")
                                    )</f>
        <v>0</v>
      </c>
      <c r="S1461" s="64">
        <f>R1461*G1461/1</f>
        <v>0</v>
      </c>
      <c r="T1461" s="64">
        <f>IF(
                        C1461="INSUMO",
                                        IFERROR(
                                            IF(
                                                INDEX(
                                                    Insumos!C:C,
                                                    MATCH(
                                                        A1461&amp;B1461,
                                                        Insumos!I:I,
                                                        0)
                                                )="Comissionamento",
                                                INDEX(
                                                    Insumos!F:F,
                                                    MATCH(
                                                        A1461&amp;B1461,
                                                        Insumos!I:I,
                                                        0)
                                                ),
                                                0
                                            ),
                                            "Não encontrado"),
                                        IFERROR(
                                            INDEX(U:U,
                                                MATCH(
                                                    A1461&amp;B1461,AG:AG,
                                                    0)
                                            ),
                                            "Não encontrado")
                                    )</f>
        <v>0</v>
      </c>
      <c r="U1461" s="64">
        <f>T1461*G1461/1</f>
        <v>0</v>
      </c>
      <c r="V1461" s="64">
        <f>IF(
                        C1461="INSUMO",
                                        IFERROR(
                                            IF(
                                                INDEX(
                                                    Insumos!C:C,
                                                    MATCH(
                                                        A1461&amp;B1461,
                                                        Insumos!I:I,
                                                        0)
                                                )="Verba",
                                                INDEX(
                                                    Insumos!F:F,
                                                    MATCH(
                                                        A1461&amp;B1461,
                                                        Insumos!I:I,
                                                        0)
                                                ),
                                                0
                                            ),
                                            "Não encontrado"),
                                        IFERROR(
                                            INDEX(W:W,
                                                MATCH(
                                                    A1461&amp;B1461,AG:AG,
                                                    0)
                                            ),
                                            "Não encontrado")
                                    )</f>
        <v>0</v>
      </c>
      <c r="W1461" s="64">
        <f>V1461*G1461/1</f>
        <v>0</v>
      </c>
      <c r="X1461" s="64">
        <f>IF(
                        C1461="INSUMO",
                                        IFERROR(
                                            IF(
                                                INDEX(
                                                    Insumos!C:C,
                                                    MATCH(
                                                        A1461&amp;B1461,
                                                        Insumos!I:I,
                                                        0)
                                                )="Outro",
                                                INDEX(
                                                    Insumos!F:F,
                                                    MATCH(
                                                        A1461&amp;B1461,
                                                        Insumos!I:I,
                                                        0)
                                                ),
                                                0
                                            ),
                                            "Não encontrado"),
                                        IFERROR(
                                            INDEX(Y:Y,
                                                MATCH(
                                                    A1461&amp;B1461,AG:AG,
                                                    0)
                                            ),
                                            "Não encontrado")
                                    )</f>
        <v>5.0999999999999996</v>
      </c>
      <c r="Y1461" s="64">
        <f>X1461*G1461/1</f>
        <v>6.2343164999999994</v>
      </c>
      <c r="Z1461" s="64">
        <f>IF(
                            C1461="INSUMO",
                            IFERROR(
                                INDEX(
                                    Insumos!F:F,
                                    MATCH(
                                        A1461&amp;B1461,
                                        Insumos!I:I,
                                        0)
                                ),
                                "Não encontrado"),
                            IFERROR(
                                INDEX(AA:AA,
                                    MATCH(
                                        A1461&amp;B1461,AG:AG,
                                        0)
                                ),
                                "Não encontrado")
                        )</f>
        <v>30.794416399999999</v>
      </c>
      <c r="AA1461" s="64">
        <f>G1461*Z1461</f>
        <v>37.643556523606001</v>
      </c>
      <c r="AB1461" s="65"/>
      <c r="AC1461" s="65"/>
      <c r="AD1461" s="62" t="s">
        <v>39</v>
      </c>
      <c r="AE1461" s="66"/>
      <c r="AF1461" s="66"/>
    </row>
    <row r="1462" spans="1:33" x14ac:dyDescent="0.25">
      <c r="A1462" s="137" t="s">
        <v>1149</v>
      </c>
      <c r="B1462" s="68" t="s">
        <v>38</v>
      </c>
      <c r="C1462" s="69" t="s">
        <v>45</v>
      </c>
      <c r="D1462" s="70" t="s">
        <v>40</v>
      </c>
      <c r="E1462" s="70" t="s">
        <v>1150</v>
      </c>
      <c r="F1462" s="71" t="s">
        <v>78</v>
      </c>
      <c r="G1462" s="71">
        <v>1</v>
      </c>
      <c r="H1462" s="72">
        <f>IF(
                        C1462="INSUMO",
                                        IFERROR(
                                            IF(
                                                INDEX(
                                                    Insumos!C:C,
                                                    MATCH(
                                                        A1462&amp;B1462,
                                                        Insumos!I:I,
                                                        0)
                                                )="Material",
                                                INDEX(
                                                    Insumos!F:F,
                                                    MATCH(
                                                        A1462&amp;B1462,
                                                        Insumos!I:I,
                                                        0)
                                                ),
                                                0
                                            ),
                                            "Não encontrado"),
                                        IFERROR(
                                            INDEX(I:I,
                                                MATCH(
                                                    A1462&amp;B1462,AG:AG,
                                                    0)
                                            ),
                                            "Não encontrado")
                                    )</f>
        <v>843.8</v>
      </c>
      <c r="I1462" s="72">
        <f>H1462*G1462/1</f>
        <v>843.8</v>
      </c>
      <c r="J1462" s="72">
        <f t="shared" si="882"/>
        <v>0</v>
      </c>
      <c r="K1462" s="72">
        <f t="shared" si="882"/>
        <v>0</v>
      </c>
      <c r="L1462" s="72">
        <f>IF(
                        C1462="INSUMO",
                                        IFERROR(
                                            IF(
                                                INDEX(
                                                    Insumos!C:C,
                                                    MATCH(
                                                        A1462&amp;B1462,
                                                        Insumos!I:I,
                                                        0)
                                                )="Mao_obra",
                                                INDEX(
                                                    Insumos!F:F,
                                                    MATCH(
                                                        A1462&amp;B1462,
                                                        Insumos!I:I,
                                                        0)
                                                ),
                                                0
                                            ),
                                            "Não encontrado"),
                                        IFERROR(
                                            INDEX(M:M,
                                                MATCH(
                                                    A1462&amp;B1462,AG:AG,
                                                    0)
                                            ),
                                            "Não encontrado")
                                    )</f>
        <v>0</v>
      </c>
      <c r="M1462" s="72">
        <f>L1462*G1462/1</f>
        <v>0</v>
      </c>
      <c r="N1462" s="72">
        <f>IF(
                        C1462="INSUMO",
                                        IFERROR(
                                            IF(
                                                INDEX(
                                                    Insumos!C:C,
                                                    MATCH(
                                                        A1462&amp;B1462,
                                                        Insumos!I:I,
                                                        0)
                                                )="Equipamento",
                                                INDEX(
                                                    Insumos!F:F,
                                                    MATCH(
                                                        A1462&amp;B1462,
                                                        Insumos!I:I,
                                                        0)
                                                ),
                                                0
                                            ),
                                            "Não encontrado"),
                                        IFERROR(
                                            INDEX(O:O,
                                                MATCH(
                                                    A1462&amp;B1462,AG:AG,
                                                    0)
                                            ),
                                            "Não encontrado")
                                    )</f>
        <v>0</v>
      </c>
      <c r="O1462" s="72">
        <f>N1462*G1462/1</f>
        <v>0</v>
      </c>
      <c r="P1462" s="72">
        <f>IF(
                        C1462="INSUMO",
                                        IFERROR(
                                            IF(
                                                INDEX(
                                                    Insumos!C:C,
                                                    MATCH(
                                                        A1462&amp;B1462,
                                                        Insumos!I:I,
                                                        0)
                                                )="Transporte",
                                                INDEX(
                                                    Insumos!F:F,
                                                    MATCH(
                                                        A1462&amp;B1462,
                                                        Insumos!I:I,
                                                        0)
                                                ),
                                                0
                                            ),
                                            "Não encontrado"),
                                        IFERROR(
                                            INDEX(Q:Q,
                                                MATCH(
                                                    A1462&amp;B1462,AG:AG,
                                                    0)
                                            ),
                                            "Não encontrado")
                                    )</f>
        <v>0</v>
      </c>
      <c r="Q1462" s="72">
        <f>P1462*G1462/1</f>
        <v>0</v>
      </c>
      <c r="R1462" s="72">
        <f>IF(
                        C1462="INSUMO",
                                        IFERROR(
                                            IF(
                                                INDEX(
                                                    Insumos!C:C,
                                                    MATCH(
                                                        A1462&amp;B1462,
                                                        Insumos!I:I,
                                                        0)
                                                )="Terceirizados",
                                                INDEX(
                                                    Insumos!F:F,
                                                    MATCH(
                                                        A1462&amp;B1462,
                                                        Insumos!I:I,
                                                        0)
                                                ),
                                                0
                                            ),
                                            "Não encontrado"),
                                        IFERROR(
                                            INDEX(S:S,
                                                MATCH(
                                                    A1462&amp;B1462,AG:AG,
                                                    0)
                                            ),
                                            "Não encontrado")
                                    )</f>
        <v>0</v>
      </c>
      <c r="S1462" s="72">
        <f>R1462*G1462/1</f>
        <v>0</v>
      </c>
      <c r="T1462" s="72">
        <f>IF(
                        C1462="INSUMO",
                                        IFERROR(
                                            IF(
                                                INDEX(
                                                    Insumos!C:C,
                                                    MATCH(
                                                        A1462&amp;B1462,
                                                        Insumos!I:I,
                                                        0)
                                                )="Comissionamento",
                                                INDEX(
                                                    Insumos!F:F,
                                                    MATCH(
                                                        A1462&amp;B1462,
                                                        Insumos!I:I,
                                                        0)
                                                ),
                                                0
                                            ),
                                            "Não encontrado"),
                                        IFERROR(
                                            INDEX(U:U,
                                                MATCH(
                                                    A1462&amp;B1462,AG:AG,
                                                    0)
                                            ),
                                            "Não encontrado")
                                    )</f>
        <v>0</v>
      </c>
      <c r="U1462" s="72">
        <f>T1462*G1462/1</f>
        <v>0</v>
      </c>
      <c r="V1462" s="72">
        <f>IF(
                        C1462="INSUMO",
                                        IFERROR(
                                            IF(
                                                INDEX(
                                                    Insumos!C:C,
                                                    MATCH(
                                                        A1462&amp;B1462,
                                                        Insumos!I:I,
                                                        0)
                                                )="Verba",
                                                INDEX(
                                                    Insumos!F:F,
                                                    MATCH(
                                                        A1462&amp;B1462,
                                                        Insumos!I:I,
                                                        0)
                                                ),
                                                0
                                            ),
                                            "Não encontrado"),
                                        IFERROR(
                                            INDEX(W:W,
                                                MATCH(
                                                    A1462&amp;B1462,AG:AG,
                                                    0)
                                            ),
                                            "Não encontrado")
                                    )</f>
        <v>0</v>
      </c>
      <c r="W1462" s="72">
        <f>V1462*G1462/1</f>
        <v>0</v>
      </c>
      <c r="X1462" s="72">
        <f>IF(
                        C1462="INSUMO",
                                        IFERROR(
                                            IF(
                                                INDEX(
                                                    Insumos!C:C,
                                                    MATCH(
                                                        A1462&amp;B1462,
                                                        Insumos!I:I,
                                                        0)
                                                )="Outro",
                                                INDEX(
                                                    Insumos!F:F,
                                                    MATCH(
                                                        A1462&amp;B1462,
                                                        Insumos!I:I,
                                                        0)
                                                ),
                                                0
                                            ),
                                            "Não encontrado"),
                                        IFERROR(
                                            INDEX(Y:Y,
                                                MATCH(
                                                    A1462&amp;B1462,AG:AG,
                                                    0)
                                            ),
                                            "Não encontrado")
                                    )</f>
        <v>0</v>
      </c>
      <c r="Y1462" s="72">
        <f>X1462*G1462/1</f>
        <v>0</v>
      </c>
      <c r="Z1462" s="72">
        <f>IF(
                            C1462="INSUMO",
                            IFERROR(
                                INDEX(
                                    Insumos!F:F,
                                    MATCH(
                                        A1462&amp;B1462,
                                        Insumos!I:I,
                                        0)
                                ),
                                "Não encontrado"),
                            IFERROR(
                                INDEX(AA:AA,
                                    MATCH(
                                        A1462&amp;B1462,AG:AG,
                                        0)
                                ),
                                "Não encontrado")
                        )</f>
        <v>843.8</v>
      </c>
      <c r="AA1462" s="72">
        <f>G1462*Z1462</f>
        <v>843.8</v>
      </c>
      <c r="AB1462" s="73"/>
      <c r="AC1462" s="73"/>
      <c r="AD1462" s="70" t="s">
        <v>39</v>
      </c>
      <c r="AE1462" s="74"/>
      <c r="AF1462" s="74"/>
    </row>
    <row r="1463" spans="1:33" x14ac:dyDescent="0.25">
      <c r="A1463" s="138" t="s">
        <v>741</v>
      </c>
      <c r="B1463" s="60" t="s">
        <v>38</v>
      </c>
      <c r="C1463" s="61" t="s">
        <v>45</v>
      </c>
      <c r="D1463" s="62" t="s">
        <v>40</v>
      </c>
      <c r="E1463" s="62" t="s">
        <v>742</v>
      </c>
      <c r="F1463" s="63" t="s">
        <v>78</v>
      </c>
      <c r="G1463" s="63">
        <v>3</v>
      </c>
      <c r="H1463" s="64">
        <f>IF(
                        C1463="INSUMO",
                                        IFERROR(
                                            IF(
                                                INDEX(
                                                    Insumos!C:C,
                                                    MATCH(
                                                        A1463&amp;B1463,
                                                        Insumos!I:I,
                                                        0)
                                                )="Material",
                                                INDEX(
                                                    Insumos!F:F,
                                                    MATCH(
                                                        A1463&amp;B1463,
                                                        Insumos!I:I,
                                                        0)
                                                ),
                                                0
                                            ),
                                            "Não encontrado"),
                                        IFERROR(
                                            INDEX(I:I,
                                                MATCH(
                                                    A1463&amp;B1463,AG:AG,
                                                    0)
                                            ),
                                            "Não encontrado")
                                    )</f>
        <v>10.85</v>
      </c>
      <c r="I1463" s="64">
        <f>H1463*G1463/1</f>
        <v>32.549999999999997</v>
      </c>
      <c r="J1463" s="64">
        <f t="shared" si="882"/>
        <v>0</v>
      </c>
      <c r="K1463" s="64">
        <f t="shared" si="882"/>
        <v>0</v>
      </c>
      <c r="L1463" s="64">
        <f>IF(
                        C1463="INSUMO",
                                        IFERROR(
                                            IF(
                                                INDEX(
                                                    Insumos!C:C,
                                                    MATCH(
                                                        A1463&amp;B1463,
                                                        Insumos!I:I,
                                                        0)
                                                )="Mao_obra",
                                                INDEX(
                                                    Insumos!F:F,
                                                    MATCH(
                                                        A1463&amp;B1463,
                                                        Insumos!I:I,
                                                        0)
                                                ),
                                                0
                                            ),
                                            "Não encontrado"),
                                        IFERROR(
                                            INDEX(M:M,
                                                MATCH(
                                                    A1463&amp;B1463,AG:AG,
                                                    0)
                                            ),
                                            "Não encontrado")
                                    )</f>
        <v>0</v>
      </c>
      <c r="M1463" s="64">
        <f>L1463*G1463/1</f>
        <v>0</v>
      </c>
      <c r="N1463" s="64">
        <f>IF(
                        C1463="INSUMO",
                                        IFERROR(
                                            IF(
                                                INDEX(
                                                    Insumos!C:C,
                                                    MATCH(
                                                        A1463&amp;B1463,
                                                        Insumos!I:I,
                                                        0)
                                                )="Equipamento",
                                                INDEX(
                                                    Insumos!F:F,
                                                    MATCH(
                                                        A1463&amp;B1463,
                                                        Insumos!I:I,
                                                        0)
                                                ),
                                                0
                                            ),
                                            "Não encontrado"),
                                        IFERROR(
                                            INDEX(O:O,
                                                MATCH(
                                                    A1463&amp;B1463,AG:AG,
                                                    0)
                                            ),
                                            "Não encontrado")
                                    )</f>
        <v>0</v>
      </c>
      <c r="O1463" s="64">
        <f>N1463*G1463/1</f>
        <v>0</v>
      </c>
      <c r="P1463" s="64">
        <f>IF(
                        C1463="INSUMO",
                                        IFERROR(
                                            IF(
                                                INDEX(
                                                    Insumos!C:C,
                                                    MATCH(
                                                        A1463&amp;B1463,
                                                        Insumos!I:I,
                                                        0)
                                                )="Transporte",
                                                INDEX(
                                                    Insumos!F:F,
                                                    MATCH(
                                                        A1463&amp;B1463,
                                                        Insumos!I:I,
                                                        0)
                                                ),
                                                0
                                            ),
                                            "Não encontrado"),
                                        IFERROR(
                                            INDEX(Q:Q,
                                                MATCH(
                                                    A1463&amp;B1463,AG:AG,
                                                    0)
                                            ),
                                            "Não encontrado")
                                    )</f>
        <v>0</v>
      </c>
      <c r="Q1463" s="64">
        <f>P1463*G1463/1</f>
        <v>0</v>
      </c>
      <c r="R1463" s="64">
        <f>IF(
                        C1463="INSUMO",
                                        IFERROR(
                                            IF(
                                                INDEX(
                                                    Insumos!C:C,
                                                    MATCH(
                                                        A1463&amp;B1463,
                                                        Insumos!I:I,
                                                        0)
                                                )="Terceirizados",
                                                INDEX(
                                                    Insumos!F:F,
                                                    MATCH(
                                                        A1463&amp;B1463,
                                                        Insumos!I:I,
                                                        0)
                                                ),
                                                0
                                            ),
                                            "Não encontrado"),
                                        IFERROR(
                                            INDEX(S:S,
                                                MATCH(
                                                    A1463&amp;B1463,AG:AG,
                                                    0)
                                            ),
                                            "Não encontrado")
                                    )</f>
        <v>0</v>
      </c>
      <c r="S1463" s="64">
        <f>R1463*G1463/1</f>
        <v>0</v>
      </c>
      <c r="T1463" s="64">
        <f>IF(
                        C1463="INSUMO",
                                        IFERROR(
                                            IF(
                                                INDEX(
                                                    Insumos!C:C,
                                                    MATCH(
                                                        A1463&amp;B1463,
                                                        Insumos!I:I,
                                                        0)
                                                )="Comissionamento",
                                                INDEX(
                                                    Insumos!F:F,
                                                    MATCH(
                                                        A1463&amp;B1463,
                                                        Insumos!I:I,
                                                        0)
                                                ),
                                                0
                                            ),
                                            "Não encontrado"),
                                        IFERROR(
                                            INDEX(U:U,
                                                MATCH(
                                                    A1463&amp;B1463,AG:AG,
                                                    0)
                                            ),
                                            "Não encontrado")
                                    )</f>
        <v>0</v>
      </c>
      <c r="U1463" s="64">
        <f>T1463*G1463/1</f>
        <v>0</v>
      </c>
      <c r="V1463" s="64">
        <f>IF(
                        C1463="INSUMO",
                                        IFERROR(
                                            IF(
                                                INDEX(
                                                    Insumos!C:C,
                                                    MATCH(
                                                        A1463&amp;B1463,
                                                        Insumos!I:I,
                                                        0)
                                                )="Verba",
                                                INDEX(
                                                    Insumos!F:F,
                                                    MATCH(
                                                        A1463&amp;B1463,
                                                        Insumos!I:I,
                                                        0)
                                                ),
                                                0
                                            ),
                                            "Não encontrado"),
                                        IFERROR(
                                            INDEX(W:W,
                                                MATCH(
                                                    A1463&amp;B1463,AG:AG,
                                                    0)
                                            ),
                                            "Não encontrado")
                                    )</f>
        <v>0</v>
      </c>
      <c r="W1463" s="64">
        <f>V1463*G1463/1</f>
        <v>0</v>
      </c>
      <c r="X1463" s="64">
        <f>IF(
                        C1463="INSUMO",
                                        IFERROR(
                                            IF(
                                                INDEX(
                                                    Insumos!C:C,
                                                    MATCH(
                                                        A1463&amp;B1463,
                                                        Insumos!I:I,
                                                        0)
                                                )="Outro",
                                                INDEX(
                                                    Insumos!F:F,
                                                    MATCH(
                                                        A1463&amp;B1463,
                                                        Insumos!I:I,
                                                        0)
                                                ),
                                                0
                                            ),
                                            "Não encontrado"),
                                        IFERROR(
                                            INDEX(Y:Y,
                                                MATCH(
                                                    A1463&amp;B1463,AG:AG,
                                                    0)
                                            ),
                                            "Não encontrado")
                                    )</f>
        <v>0</v>
      </c>
      <c r="Y1463" s="64">
        <f>X1463*G1463/1</f>
        <v>0</v>
      </c>
      <c r="Z1463" s="64">
        <f>IF(
                            C1463="INSUMO",
                            IFERROR(
                                INDEX(
                                    Insumos!F:F,
                                    MATCH(
                                        A1463&amp;B1463,
                                        Insumos!I:I,
                                        0)
                                ),
                                "Não encontrado"),
                            IFERROR(
                                INDEX(AA:AA,
                                    MATCH(
                                        A1463&amp;B1463,AG:AG,
                                        0)
                                ),
                                "Não encontrado")
                        )</f>
        <v>10.85</v>
      </c>
      <c r="AA1463" s="64">
        <f>G1463*Z1463</f>
        <v>32.549999999999997</v>
      </c>
      <c r="AB1463" s="65"/>
      <c r="AC1463" s="65"/>
      <c r="AD1463" s="62" t="s">
        <v>39</v>
      </c>
      <c r="AE1463" s="66"/>
      <c r="AF1463" s="66"/>
    </row>
    <row r="1464" spans="1:33" x14ac:dyDescent="0.25">
      <c r="A1464" s="136" t="s">
        <v>780</v>
      </c>
      <c r="B1464" s="51" t="s">
        <v>38</v>
      </c>
      <c r="C1464" s="52" t="s">
        <v>39</v>
      </c>
      <c r="D1464" s="53" t="s">
        <v>40</v>
      </c>
      <c r="E1464" s="53" t="s">
        <v>781</v>
      </c>
      <c r="F1464" s="54" t="s">
        <v>78</v>
      </c>
      <c r="G1464" s="55"/>
      <c r="H1464" s="56"/>
      <c r="I1464" s="56">
        <f>SUM(I1465:I1468)</f>
        <v>62.370000000000005</v>
      </c>
      <c r="J1464" s="56"/>
      <c r="K1464" s="56">
        <f>SUM(K1465:K1468)</f>
        <v>20.166056900761202</v>
      </c>
      <c r="L1464" s="56"/>
      <c r="M1464" s="56">
        <f>SUM(M1465:M1468)</f>
        <v>17.510211500761201</v>
      </c>
      <c r="N1464" s="56"/>
      <c r="O1464" s="56">
        <f>SUM(O1465:O1468)</f>
        <v>0</v>
      </c>
      <c r="P1464" s="56"/>
      <c r="Q1464" s="56">
        <f>SUM(Q1465:Q1468)</f>
        <v>0</v>
      </c>
      <c r="R1464" s="56"/>
      <c r="S1464" s="56">
        <f>SUM(S1465:S1468)</f>
        <v>0</v>
      </c>
      <c r="T1464" s="56"/>
      <c r="U1464" s="56">
        <f>SUM(U1465:U1468)</f>
        <v>0</v>
      </c>
      <c r="V1464" s="56"/>
      <c r="W1464" s="56">
        <f>SUM(W1465:W1468)</f>
        <v>0</v>
      </c>
      <c r="X1464" s="56"/>
      <c r="Y1464" s="56">
        <f>SUM(Y1465:Y1468)</f>
        <v>2.6558454</v>
      </c>
      <c r="Z1464" s="56"/>
      <c r="AA1464" s="56">
        <f>SUM(AA1465:AA1468)</f>
        <v>82.536056900761196</v>
      </c>
      <c r="AB1464" s="57" t="s">
        <v>39</v>
      </c>
      <c r="AC1464" s="57"/>
      <c r="AD1464" s="53" t="s">
        <v>39</v>
      </c>
      <c r="AE1464" s="58" t="s">
        <v>39</v>
      </c>
      <c r="AF1464" s="58" t="s">
        <v>747</v>
      </c>
      <c r="AG1464" t="str">
        <f>A1464&amp;B1464&amp;C1464</f>
        <v>93671SINAPI</v>
      </c>
    </row>
    <row r="1465" spans="1:33" x14ac:dyDescent="0.25">
      <c r="A1465" s="137" t="s">
        <v>191</v>
      </c>
      <c r="B1465" s="68" t="s">
        <v>38</v>
      </c>
      <c r="C1465" s="69" t="s">
        <v>86</v>
      </c>
      <c r="D1465" s="70" t="s">
        <v>40</v>
      </c>
      <c r="E1465" s="70" t="s">
        <v>192</v>
      </c>
      <c r="F1465" s="71" t="s">
        <v>90</v>
      </c>
      <c r="G1465" s="71">
        <v>0.26037700000000003</v>
      </c>
      <c r="H1465" s="72">
        <f>IF(
                        C1465="INSUMO",
                                        IFERROR(
                                            IF(
                                                INDEX(
                                                    Insumos!C:C,
                                                    MATCH(
                                                        A1465&amp;B1465,
                                                        Insumos!I:I,
                                                        0)
                                                )="Material",
                                                INDEX(
                                                    Insumos!F:F,
                                                    MATCH(
                                                        A1465&amp;B1465,
                                                        Insumos!I:I,
                                                        0)
                                                ),
                                                0
                                            ),
                                            "Não encontrado"),
                                        IFERROR(
                                            INDEX(I:I,
                                                MATCH(
                                                    A1465&amp;B1465,AG:AG,
                                                    0)
                                            ),
                                            "Não encontrado")
                                    )</f>
        <v>0</v>
      </c>
      <c r="I1465" s="72">
        <f>H1465*G1465/1</f>
        <v>0</v>
      </c>
      <c r="J1465" s="72">
        <f t="shared" ref="J1465:K1468" si="883">T1465 + N1465 + L1465 + X1465 + R1465 + P1465 + V1465</f>
        <v>46.655039200000004</v>
      </c>
      <c r="K1465" s="72">
        <f t="shared" si="883"/>
        <v>12.147899141778401</v>
      </c>
      <c r="L1465" s="72">
        <f>IF(
                        C1465="INSUMO",
                                        IFERROR(
                                            IF(
                                                INDEX(
                                                    Insumos!C:C,
                                                    MATCH(
                                                        A1465&amp;B1465,
                                                        Insumos!I:I,
                                                        0)
                                                )="Mao_obra",
                                                INDEX(
                                                    Insumos!F:F,
                                                    MATCH(
                                                        A1465&amp;B1465,
                                                        Insumos!I:I,
                                                        0)
                                                ),
                                                0
                                            ),
                                            "Não encontrado"),
                                        IFERROR(
                                            INDEX(M:M,
                                                MATCH(
                                                    A1465&amp;B1465,AG:AG,
                                                    0)
                                            ),
                                            "Não encontrado")
                                    )</f>
        <v>41.555039200000003</v>
      </c>
      <c r="M1465" s="72">
        <f>L1465*G1465/1</f>
        <v>10.819976441778401</v>
      </c>
      <c r="N1465" s="72">
        <f>IF(
                        C1465="INSUMO",
                                        IFERROR(
                                            IF(
                                                INDEX(
                                                    Insumos!C:C,
                                                    MATCH(
                                                        A1465&amp;B1465,
                                                        Insumos!I:I,
                                                        0)
                                                )="Equipamento",
                                                INDEX(
                                                    Insumos!F:F,
                                                    MATCH(
                                                        A1465&amp;B1465,
                                                        Insumos!I:I,
                                                        0)
                                                ),
                                                0
                                            ),
                                            "Não encontrado"),
                                        IFERROR(
                                            INDEX(O:O,
                                                MATCH(
                                                    A1465&amp;B1465,AG:AG,
                                                    0)
                                            ),
                                            "Não encontrado")
                                    )</f>
        <v>0</v>
      </c>
      <c r="O1465" s="72">
        <f>N1465*G1465/1</f>
        <v>0</v>
      </c>
      <c r="P1465" s="72">
        <f>IF(
                        C1465="INSUMO",
                                        IFERROR(
                                            IF(
                                                INDEX(
                                                    Insumos!C:C,
                                                    MATCH(
                                                        A1465&amp;B1465,
                                                        Insumos!I:I,
                                                        0)
                                                )="Transporte",
                                                INDEX(
                                                    Insumos!F:F,
                                                    MATCH(
                                                        A1465&amp;B1465,
                                                        Insumos!I:I,
                                                        0)
                                                ),
                                                0
                                            ),
                                            "Não encontrado"),
                                        IFERROR(
                                            INDEX(Q:Q,
                                                MATCH(
                                                    A1465&amp;B1465,AG:AG,
                                                    0)
                                            ),
                                            "Não encontrado")
                                    )</f>
        <v>0</v>
      </c>
      <c r="Q1465" s="72">
        <f>P1465*G1465/1</f>
        <v>0</v>
      </c>
      <c r="R1465" s="72">
        <f>IF(
                        C1465="INSUMO",
                                        IFERROR(
                                            IF(
                                                INDEX(
                                                    Insumos!C:C,
                                                    MATCH(
                                                        A1465&amp;B1465,
                                                        Insumos!I:I,
                                                        0)
                                                )="Terceirizados",
                                                INDEX(
                                                    Insumos!F:F,
                                                    MATCH(
                                                        A1465&amp;B1465,
                                                        Insumos!I:I,
                                                        0)
                                                ),
                                                0
                                            ),
                                            "Não encontrado"),
                                        IFERROR(
                                            INDEX(S:S,
                                                MATCH(
                                                    A1465&amp;B1465,AG:AG,
                                                    0)
                                            ),
                                            "Não encontrado")
                                    )</f>
        <v>0</v>
      </c>
      <c r="S1465" s="72">
        <f>R1465*G1465/1</f>
        <v>0</v>
      </c>
      <c r="T1465" s="72">
        <f>IF(
                        C1465="INSUMO",
                                        IFERROR(
                                            IF(
                                                INDEX(
                                                    Insumos!C:C,
                                                    MATCH(
                                                        A1465&amp;B1465,
                                                        Insumos!I:I,
                                                        0)
                                                )="Comissionamento",
                                                INDEX(
                                                    Insumos!F:F,
                                                    MATCH(
                                                        A1465&amp;B1465,
                                                        Insumos!I:I,
                                                        0)
                                                ),
                                                0
                                            ),
                                            "Não encontrado"),
                                        IFERROR(
                                            INDEX(U:U,
                                                MATCH(
                                                    A1465&amp;B1465,AG:AG,
                                                    0)
                                            ),
                                            "Não encontrado")
                                    )</f>
        <v>0</v>
      </c>
      <c r="U1465" s="72">
        <f>T1465*G1465/1</f>
        <v>0</v>
      </c>
      <c r="V1465" s="72">
        <f>IF(
                        C1465="INSUMO",
                                        IFERROR(
                                            IF(
                                                INDEX(
                                                    Insumos!C:C,
                                                    MATCH(
                                                        A1465&amp;B1465,
                                                        Insumos!I:I,
                                                        0)
                                                )="Verba",
                                                INDEX(
                                                    Insumos!F:F,
                                                    MATCH(
                                                        A1465&amp;B1465,
                                                        Insumos!I:I,
                                                        0)
                                                ),
                                                0
                                            ),
                                            "Não encontrado"),
                                        IFERROR(
                                            INDEX(W:W,
                                                MATCH(
                                                    A1465&amp;B1465,AG:AG,
                                                    0)
                                            ),
                                            "Não encontrado")
                                    )</f>
        <v>0</v>
      </c>
      <c r="W1465" s="72">
        <f>V1465*G1465/1</f>
        <v>0</v>
      </c>
      <c r="X1465" s="72">
        <f>IF(
                        C1465="INSUMO",
                                        IFERROR(
                                            IF(
                                                INDEX(
                                                    Insumos!C:C,
                                                    MATCH(
                                                        A1465&amp;B1465,
                                                        Insumos!I:I,
                                                        0)
                                                )="Outro",
                                                INDEX(
                                                    Insumos!F:F,
                                                    MATCH(
                                                        A1465&amp;B1465,
                                                        Insumos!I:I,
                                                        0)
                                                ),
                                                0
                                            ),
                                            "Não encontrado"),
                                        IFERROR(
                                            INDEX(Y:Y,
                                                MATCH(
                                                    A1465&amp;B1465,AG:AG,
                                                    0)
                                            ),
                                            "Não encontrado")
                                    )</f>
        <v>5.0999999999999996</v>
      </c>
      <c r="Y1465" s="72">
        <f>X1465*G1465/1</f>
        <v>1.3279227</v>
      </c>
      <c r="Z1465" s="72">
        <f>IF(
                            C1465="INSUMO",
                            IFERROR(
                                INDEX(
                                    Insumos!F:F,
                                    MATCH(
                                        A1465&amp;B1465,
                                        Insumos!I:I,
                                        0)
                                ),
                                "Não encontrado"),
                            IFERROR(
                                INDEX(AA:AA,
                                    MATCH(
                                        A1465&amp;B1465,AG:AG,
                                        0)
                                ),
                                "Não encontrado")
                        )</f>
        <v>46.655039200000004</v>
      </c>
      <c r="AA1465" s="72">
        <f>G1465*Z1465</f>
        <v>12.147899141778403</v>
      </c>
      <c r="AB1465" s="73"/>
      <c r="AC1465" s="73"/>
      <c r="AD1465" s="70" t="s">
        <v>39</v>
      </c>
      <c r="AE1465" s="74"/>
      <c r="AF1465" s="74"/>
    </row>
    <row r="1466" spans="1:33" x14ac:dyDescent="0.25">
      <c r="A1466" s="138" t="s">
        <v>189</v>
      </c>
      <c r="B1466" s="60" t="s">
        <v>38</v>
      </c>
      <c r="C1466" s="61" t="s">
        <v>86</v>
      </c>
      <c r="D1466" s="62" t="s">
        <v>40</v>
      </c>
      <c r="E1466" s="62" t="s">
        <v>190</v>
      </c>
      <c r="F1466" s="63" t="s">
        <v>90</v>
      </c>
      <c r="G1466" s="63">
        <v>0.26037700000000003</v>
      </c>
      <c r="H1466" s="64">
        <f>IF(
                        C1466="INSUMO",
                                        IFERROR(
                                            IF(
                                                INDEX(
                                                    Insumos!C:C,
                                                    MATCH(
                                                        A1466&amp;B1466,
                                                        Insumos!I:I,
                                                        0)
                                                )="Material",
                                                INDEX(
                                                    Insumos!F:F,
                                                    MATCH(
                                                        A1466&amp;B1466,
                                                        Insumos!I:I,
                                                        0)
                                                ),
                                                0
                                            ),
                                            "Não encontrado"),
                                        IFERROR(
                                            INDEX(I:I,
                                                MATCH(
                                                    A1466&amp;B1466,AG:AG,
                                                    0)
                                            ),
                                            "Não encontrado")
                                    )</f>
        <v>0</v>
      </c>
      <c r="I1466" s="64">
        <f>H1466*G1466/1</f>
        <v>0</v>
      </c>
      <c r="J1466" s="64">
        <f t="shared" si="883"/>
        <v>30.794416399999996</v>
      </c>
      <c r="K1466" s="64">
        <f t="shared" si="883"/>
        <v>8.0181577589828006</v>
      </c>
      <c r="L1466" s="64">
        <f>IF(
                        C1466="INSUMO",
                                        IFERROR(
                                            IF(
                                                INDEX(
                                                    Insumos!C:C,
                                                    MATCH(
                                                        A1466&amp;B1466,
                                                        Insumos!I:I,
                                                        0)
                                                )="Mao_obra",
                                                INDEX(
                                                    Insumos!F:F,
                                                    MATCH(
                                                        A1466&amp;B1466,
                                                        Insumos!I:I,
                                                        0)
                                                ),
                                                0
                                            ),
                                            "Não encontrado"),
                                        IFERROR(
                                            INDEX(M:M,
                                                MATCH(
                                                    A1466&amp;B1466,AG:AG,
                                                    0)
                                            ),
                                            "Não encontrado")
                                    )</f>
        <v>25.694416399999998</v>
      </c>
      <c r="M1466" s="64">
        <f>L1466*G1466/1</f>
        <v>6.6902350589828004</v>
      </c>
      <c r="N1466" s="64">
        <f>IF(
                        C1466="INSUMO",
                                        IFERROR(
                                            IF(
                                                INDEX(
                                                    Insumos!C:C,
                                                    MATCH(
                                                        A1466&amp;B1466,
                                                        Insumos!I:I,
                                                        0)
                                                )="Equipamento",
                                                INDEX(
                                                    Insumos!F:F,
                                                    MATCH(
                                                        A1466&amp;B1466,
                                                        Insumos!I:I,
                                                        0)
                                                ),
                                                0
                                            ),
                                            "Não encontrado"),
                                        IFERROR(
                                            INDEX(O:O,
                                                MATCH(
                                                    A1466&amp;B1466,AG:AG,
                                                    0)
                                            ),
                                            "Não encontrado")
                                    )</f>
        <v>0</v>
      </c>
      <c r="O1466" s="64">
        <f>N1466*G1466/1</f>
        <v>0</v>
      </c>
      <c r="P1466" s="64">
        <f>IF(
                        C1466="INSUMO",
                                        IFERROR(
                                            IF(
                                                INDEX(
                                                    Insumos!C:C,
                                                    MATCH(
                                                        A1466&amp;B1466,
                                                        Insumos!I:I,
                                                        0)
                                                )="Transporte",
                                                INDEX(
                                                    Insumos!F:F,
                                                    MATCH(
                                                        A1466&amp;B1466,
                                                        Insumos!I:I,
                                                        0)
                                                ),
                                                0
                                            ),
                                            "Não encontrado"),
                                        IFERROR(
                                            INDEX(Q:Q,
                                                MATCH(
                                                    A1466&amp;B1466,AG:AG,
                                                    0)
                                            ),
                                            "Não encontrado")
                                    )</f>
        <v>0</v>
      </c>
      <c r="Q1466" s="64">
        <f>P1466*G1466/1</f>
        <v>0</v>
      </c>
      <c r="R1466" s="64">
        <f>IF(
                        C1466="INSUMO",
                                        IFERROR(
                                            IF(
                                                INDEX(
                                                    Insumos!C:C,
                                                    MATCH(
                                                        A1466&amp;B1466,
                                                        Insumos!I:I,
                                                        0)
                                                )="Terceirizados",
                                                INDEX(
                                                    Insumos!F:F,
                                                    MATCH(
                                                        A1466&amp;B1466,
                                                        Insumos!I:I,
                                                        0)
                                                ),
                                                0
                                            ),
                                            "Não encontrado"),
                                        IFERROR(
                                            INDEX(S:S,
                                                MATCH(
                                                    A1466&amp;B1466,AG:AG,
                                                    0)
                                            ),
                                            "Não encontrado")
                                    )</f>
        <v>0</v>
      </c>
      <c r="S1466" s="64">
        <f>R1466*G1466/1</f>
        <v>0</v>
      </c>
      <c r="T1466" s="64">
        <f>IF(
                        C1466="INSUMO",
                                        IFERROR(
                                            IF(
                                                INDEX(
                                                    Insumos!C:C,
                                                    MATCH(
                                                        A1466&amp;B1466,
                                                        Insumos!I:I,
                                                        0)
                                                )="Comissionamento",
                                                INDEX(
                                                    Insumos!F:F,
                                                    MATCH(
                                                        A1466&amp;B1466,
                                                        Insumos!I:I,
                                                        0)
                                                ),
                                                0
                                            ),
                                            "Não encontrado"),
                                        IFERROR(
                                            INDEX(U:U,
                                                MATCH(
                                                    A1466&amp;B1466,AG:AG,
                                                    0)
                                            ),
                                            "Não encontrado")
                                    )</f>
        <v>0</v>
      </c>
      <c r="U1466" s="64">
        <f>T1466*G1466/1</f>
        <v>0</v>
      </c>
      <c r="V1466" s="64">
        <f>IF(
                        C1466="INSUMO",
                                        IFERROR(
                                            IF(
                                                INDEX(
                                                    Insumos!C:C,
                                                    MATCH(
                                                        A1466&amp;B1466,
                                                        Insumos!I:I,
                                                        0)
                                                )="Verba",
                                                INDEX(
                                                    Insumos!F:F,
                                                    MATCH(
                                                        A1466&amp;B1466,
                                                        Insumos!I:I,
                                                        0)
                                                ),
                                                0
                                            ),
                                            "Não encontrado"),
                                        IFERROR(
                                            INDEX(W:W,
                                                MATCH(
                                                    A1466&amp;B1466,AG:AG,
                                                    0)
                                            ),
                                            "Não encontrado")
                                    )</f>
        <v>0</v>
      </c>
      <c r="W1466" s="64">
        <f>V1466*G1466/1</f>
        <v>0</v>
      </c>
      <c r="X1466" s="64">
        <f>IF(
                        C1466="INSUMO",
                                        IFERROR(
                                            IF(
                                                INDEX(
                                                    Insumos!C:C,
                                                    MATCH(
                                                        A1466&amp;B1466,
                                                        Insumos!I:I,
                                                        0)
                                                )="Outro",
                                                INDEX(
                                                    Insumos!F:F,
                                                    MATCH(
                                                        A1466&amp;B1466,
                                                        Insumos!I:I,
                                                        0)
                                                ),
                                                0
                                            ),
                                            "Não encontrado"),
                                        IFERROR(
                                            INDEX(Y:Y,
                                                MATCH(
                                                    A1466&amp;B1466,AG:AG,
                                                    0)
                                            ),
                                            "Não encontrado")
                                    )</f>
        <v>5.0999999999999996</v>
      </c>
      <c r="Y1466" s="64">
        <f>X1466*G1466/1</f>
        <v>1.3279227</v>
      </c>
      <c r="Z1466" s="64">
        <f>IF(
                            C1466="INSUMO",
                            IFERROR(
                                INDEX(
                                    Insumos!F:F,
                                    MATCH(
                                        A1466&amp;B1466,
                                        Insumos!I:I,
                                        0)
                                ),
                                "Não encontrado"),
                            IFERROR(
                                INDEX(AA:AA,
                                    MATCH(
                                        A1466&amp;B1466,AG:AG,
                                        0)
                                ),
                                "Não encontrado")
                        )</f>
        <v>30.794416399999999</v>
      </c>
      <c r="AA1466" s="64">
        <f>G1466*Z1466</f>
        <v>8.0181577589828006</v>
      </c>
      <c r="AB1466" s="65"/>
      <c r="AC1466" s="65"/>
      <c r="AD1466" s="62" t="s">
        <v>39</v>
      </c>
      <c r="AE1466" s="66"/>
      <c r="AF1466" s="66"/>
    </row>
    <row r="1467" spans="1:33" x14ac:dyDescent="0.25">
      <c r="A1467" s="137" t="s">
        <v>756</v>
      </c>
      <c r="B1467" s="68" t="s">
        <v>38</v>
      </c>
      <c r="C1467" s="69" t="s">
        <v>45</v>
      </c>
      <c r="D1467" s="70" t="s">
        <v>40</v>
      </c>
      <c r="E1467" s="70" t="s">
        <v>757</v>
      </c>
      <c r="F1467" s="71" t="s">
        <v>78</v>
      </c>
      <c r="G1467" s="71">
        <v>1</v>
      </c>
      <c r="H1467" s="72">
        <f>IF(
                        C1467="INSUMO",
                                        IFERROR(
                                            IF(
                                                INDEX(
                                                    Insumos!C:C,
                                                    MATCH(
                                                        A1467&amp;B1467,
                                                        Insumos!I:I,
                                                        0)
                                                )="Material",
                                                INDEX(
                                                    Insumos!F:F,
                                                    MATCH(
                                                        A1467&amp;B1467,
                                                        Insumos!I:I,
                                                        0)
                                                ),
                                                0
                                            ),
                                            "Não encontrado"),
                                        IFERROR(
                                            INDEX(I:I,
                                                MATCH(
                                                    A1467&amp;B1467,AG:AG,
                                                    0)
                                            ),
                                            "Não encontrado")
                                    )</f>
        <v>58.02</v>
      </c>
      <c r="I1467" s="72">
        <f>H1467*G1467/1</f>
        <v>58.02</v>
      </c>
      <c r="J1467" s="72">
        <f t="shared" si="883"/>
        <v>0</v>
      </c>
      <c r="K1467" s="72">
        <f t="shared" si="883"/>
        <v>0</v>
      </c>
      <c r="L1467" s="72">
        <f>IF(
                        C1467="INSUMO",
                                        IFERROR(
                                            IF(
                                                INDEX(
                                                    Insumos!C:C,
                                                    MATCH(
                                                        A1467&amp;B1467,
                                                        Insumos!I:I,
                                                        0)
                                                )="Mao_obra",
                                                INDEX(
                                                    Insumos!F:F,
                                                    MATCH(
                                                        A1467&amp;B1467,
                                                        Insumos!I:I,
                                                        0)
                                                ),
                                                0
                                            ),
                                            "Não encontrado"),
                                        IFERROR(
                                            INDEX(M:M,
                                                MATCH(
                                                    A1467&amp;B1467,AG:AG,
                                                    0)
                                            ),
                                            "Não encontrado")
                                    )</f>
        <v>0</v>
      </c>
      <c r="M1467" s="72">
        <f>L1467*G1467/1</f>
        <v>0</v>
      </c>
      <c r="N1467" s="72">
        <f>IF(
                        C1467="INSUMO",
                                        IFERROR(
                                            IF(
                                                INDEX(
                                                    Insumos!C:C,
                                                    MATCH(
                                                        A1467&amp;B1467,
                                                        Insumos!I:I,
                                                        0)
                                                )="Equipamento",
                                                INDEX(
                                                    Insumos!F:F,
                                                    MATCH(
                                                        A1467&amp;B1467,
                                                        Insumos!I:I,
                                                        0)
                                                ),
                                                0
                                            ),
                                            "Não encontrado"),
                                        IFERROR(
                                            INDEX(O:O,
                                                MATCH(
                                                    A1467&amp;B1467,AG:AG,
                                                    0)
                                            ),
                                            "Não encontrado")
                                    )</f>
        <v>0</v>
      </c>
      <c r="O1467" s="72">
        <f>N1467*G1467/1</f>
        <v>0</v>
      </c>
      <c r="P1467" s="72">
        <f>IF(
                        C1467="INSUMO",
                                        IFERROR(
                                            IF(
                                                INDEX(
                                                    Insumos!C:C,
                                                    MATCH(
                                                        A1467&amp;B1467,
                                                        Insumos!I:I,
                                                        0)
                                                )="Transporte",
                                                INDEX(
                                                    Insumos!F:F,
                                                    MATCH(
                                                        A1467&amp;B1467,
                                                        Insumos!I:I,
                                                        0)
                                                ),
                                                0
                                            ),
                                            "Não encontrado"),
                                        IFERROR(
                                            INDEX(Q:Q,
                                                MATCH(
                                                    A1467&amp;B1467,AG:AG,
                                                    0)
                                            ),
                                            "Não encontrado")
                                    )</f>
        <v>0</v>
      </c>
      <c r="Q1467" s="72">
        <f>P1467*G1467/1</f>
        <v>0</v>
      </c>
      <c r="R1467" s="72">
        <f>IF(
                        C1467="INSUMO",
                                        IFERROR(
                                            IF(
                                                INDEX(
                                                    Insumos!C:C,
                                                    MATCH(
                                                        A1467&amp;B1467,
                                                        Insumos!I:I,
                                                        0)
                                                )="Terceirizados",
                                                INDEX(
                                                    Insumos!F:F,
                                                    MATCH(
                                                        A1467&amp;B1467,
                                                        Insumos!I:I,
                                                        0)
                                                ),
                                                0
                                            ),
                                            "Não encontrado"),
                                        IFERROR(
                                            INDEX(S:S,
                                                MATCH(
                                                    A1467&amp;B1467,AG:AG,
                                                    0)
                                            ),
                                            "Não encontrado")
                                    )</f>
        <v>0</v>
      </c>
      <c r="S1467" s="72">
        <f>R1467*G1467/1</f>
        <v>0</v>
      </c>
      <c r="T1467" s="72">
        <f>IF(
                        C1467="INSUMO",
                                        IFERROR(
                                            IF(
                                                INDEX(
                                                    Insumos!C:C,
                                                    MATCH(
                                                        A1467&amp;B1467,
                                                        Insumos!I:I,
                                                        0)
                                                )="Comissionamento",
                                                INDEX(
                                                    Insumos!F:F,
                                                    MATCH(
                                                        A1467&amp;B1467,
                                                        Insumos!I:I,
                                                        0)
                                                ),
                                                0
                                            ),
                                            "Não encontrado"),
                                        IFERROR(
                                            INDEX(U:U,
                                                MATCH(
                                                    A1467&amp;B1467,AG:AG,
                                                    0)
                                            ),
                                            "Não encontrado")
                                    )</f>
        <v>0</v>
      </c>
      <c r="U1467" s="72">
        <f>T1467*G1467/1</f>
        <v>0</v>
      </c>
      <c r="V1467" s="72">
        <f>IF(
                        C1467="INSUMO",
                                        IFERROR(
                                            IF(
                                                INDEX(
                                                    Insumos!C:C,
                                                    MATCH(
                                                        A1467&amp;B1467,
                                                        Insumos!I:I,
                                                        0)
                                                )="Verba",
                                                INDEX(
                                                    Insumos!F:F,
                                                    MATCH(
                                                        A1467&amp;B1467,
                                                        Insumos!I:I,
                                                        0)
                                                ),
                                                0
                                            ),
                                            "Não encontrado"),
                                        IFERROR(
                                            INDEX(W:W,
                                                MATCH(
                                                    A1467&amp;B1467,AG:AG,
                                                    0)
                                            ),
                                            "Não encontrado")
                                    )</f>
        <v>0</v>
      </c>
      <c r="W1467" s="72">
        <f>V1467*G1467/1</f>
        <v>0</v>
      </c>
      <c r="X1467" s="72">
        <f>IF(
                        C1467="INSUMO",
                                        IFERROR(
                                            IF(
                                                INDEX(
                                                    Insumos!C:C,
                                                    MATCH(
                                                        A1467&amp;B1467,
                                                        Insumos!I:I,
                                                        0)
                                                )="Outro",
                                                INDEX(
                                                    Insumos!F:F,
                                                    MATCH(
                                                        A1467&amp;B1467,
                                                        Insumos!I:I,
                                                        0)
                                                ),
                                                0
                                            ),
                                            "Não encontrado"),
                                        IFERROR(
                                            INDEX(Y:Y,
                                                MATCH(
                                                    A1467&amp;B1467,AG:AG,
                                                    0)
                                            ),
                                            "Não encontrado")
                                    )</f>
        <v>0</v>
      </c>
      <c r="Y1467" s="72">
        <f>X1467*G1467/1</f>
        <v>0</v>
      </c>
      <c r="Z1467" s="72">
        <f>IF(
                            C1467="INSUMO",
                            IFERROR(
                                INDEX(
                                    Insumos!F:F,
                                    MATCH(
                                        A1467&amp;B1467,
                                        Insumos!I:I,
                                        0)
                                ),
                                "Não encontrado"),
                            IFERROR(
                                INDEX(AA:AA,
                                    MATCH(
                                        A1467&amp;B1467,AG:AG,
                                        0)
                                ),
                                "Não encontrado")
                        )</f>
        <v>58.02</v>
      </c>
      <c r="AA1467" s="72">
        <f>G1467*Z1467</f>
        <v>58.02</v>
      </c>
      <c r="AB1467" s="73"/>
      <c r="AC1467" s="73"/>
      <c r="AD1467" s="70" t="s">
        <v>39</v>
      </c>
      <c r="AE1467" s="74"/>
      <c r="AF1467" s="74"/>
    </row>
    <row r="1468" spans="1:33" x14ac:dyDescent="0.25">
      <c r="A1468" s="138" t="s">
        <v>762</v>
      </c>
      <c r="B1468" s="60" t="s">
        <v>38</v>
      </c>
      <c r="C1468" s="61" t="s">
        <v>45</v>
      </c>
      <c r="D1468" s="62" t="s">
        <v>40</v>
      </c>
      <c r="E1468" s="62" t="s">
        <v>763</v>
      </c>
      <c r="F1468" s="63" t="s">
        <v>78</v>
      </c>
      <c r="G1468" s="63">
        <v>3</v>
      </c>
      <c r="H1468" s="64">
        <f>IF(
                        C1468="INSUMO",
                                        IFERROR(
                                            IF(
                                                INDEX(
                                                    Insumos!C:C,
                                                    MATCH(
                                                        A1468&amp;B1468,
                                                        Insumos!I:I,
                                                        0)
                                                )="Material",
                                                INDEX(
                                                    Insumos!F:F,
                                                    MATCH(
                                                        A1468&amp;B1468,
                                                        Insumos!I:I,
                                                        0)
                                                ),
                                                0
                                            ),
                                            "Não encontrado"),
                                        IFERROR(
                                            INDEX(I:I,
                                                MATCH(
                                                    A1468&amp;B1468,AG:AG,
                                                    0)
                                            ),
                                            "Não encontrado")
                                    )</f>
        <v>1.45</v>
      </c>
      <c r="I1468" s="64">
        <f>H1468*G1468/1</f>
        <v>4.3499999999999996</v>
      </c>
      <c r="J1468" s="64">
        <f t="shared" si="883"/>
        <v>0</v>
      </c>
      <c r="K1468" s="64">
        <f t="shared" si="883"/>
        <v>0</v>
      </c>
      <c r="L1468" s="64">
        <f>IF(
                        C1468="INSUMO",
                                        IFERROR(
                                            IF(
                                                INDEX(
                                                    Insumos!C:C,
                                                    MATCH(
                                                        A1468&amp;B1468,
                                                        Insumos!I:I,
                                                        0)
                                                )="Mao_obra",
                                                INDEX(
                                                    Insumos!F:F,
                                                    MATCH(
                                                        A1468&amp;B1468,
                                                        Insumos!I:I,
                                                        0)
                                                ),
                                                0
                                            ),
                                            "Não encontrado"),
                                        IFERROR(
                                            INDEX(M:M,
                                                MATCH(
                                                    A1468&amp;B1468,AG:AG,
                                                    0)
                                            ),
                                            "Não encontrado")
                                    )</f>
        <v>0</v>
      </c>
      <c r="M1468" s="64">
        <f>L1468*G1468/1</f>
        <v>0</v>
      </c>
      <c r="N1468" s="64">
        <f>IF(
                        C1468="INSUMO",
                                        IFERROR(
                                            IF(
                                                INDEX(
                                                    Insumos!C:C,
                                                    MATCH(
                                                        A1468&amp;B1468,
                                                        Insumos!I:I,
                                                        0)
                                                )="Equipamento",
                                                INDEX(
                                                    Insumos!F:F,
                                                    MATCH(
                                                        A1468&amp;B1468,
                                                        Insumos!I:I,
                                                        0)
                                                ),
                                                0
                                            ),
                                            "Não encontrado"),
                                        IFERROR(
                                            INDEX(O:O,
                                                MATCH(
                                                    A1468&amp;B1468,AG:AG,
                                                    0)
                                            ),
                                            "Não encontrado")
                                    )</f>
        <v>0</v>
      </c>
      <c r="O1468" s="64">
        <f>N1468*G1468/1</f>
        <v>0</v>
      </c>
      <c r="P1468" s="64">
        <f>IF(
                        C1468="INSUMO",
                                        IFERROR(
                                            IF(
                                                INDEX(
                                                    Insumos!C:C,
                                                    MATCH(
                                                        A1468&amp;B1468,
                                                        Insumos!I:I,
                                                        0)
                                                )="Transporte",
                                                INDEX(
                                                    Insumos!F:F,
                                                    MATCH(
                                                        A1468&amp;B1468,
                                                        Insumos!I:I,
                                                        0)
                                                ),
                                                0
                                            ),
                                            "Não encontrado"),
                                        IFERROR(
                                            INDEX(Q:Q,
                                                MATCH(
                                                    A1468&amp;B1468,AG:AG,
                                                    0)
                                            ),
                                            "Não encontrado")
                                    )</f>
        <v>0</v>
      </c>
      <c r="Q1468" s="64">
        <f>P1468*G1468/1</f>
        <v>0</v>
      </c>
      <c r="R1468" s="64">
        <f>IF(
                        C1468="INSUMO",
                                        IFERROR(
                                            IF(
                                                INDEX(
                                                    Insumos!C:C,
                                                    MATCH(
                                                        A1468&amp;B1468,
                                                        Insumos!I:I,
                                                        0)
                                                )="Terceirizados",
                                                INDEX(
                                                    Insumos!F:F,
                                                    MATCH(
                                                        A1468&amp;B1468,
                                                        Insumos!I:I,
                                                        0)
                                                ),
                                                0
                                            ),
                                            "Não encontrado"),
                                        IFERROR(
                                            INDEX(S:S,
                                                MATCH(
                                                    A1468&amp;B1468,AG:AG,
                                                    0)
                                            ),
                                            "Não encontrado")
                                    )</f>
        <v>0</v>
      </c>
      <c r="S1468" s="64">
        <f>R1468*G1468/1</f>
        <v>0</v>
      </c>
      <c r="T1468" s="64">
        <f>IF(
                        C1468="INSUMO",
                                        IFERROR(
                                            IF(
                                                INDEX(
                                                    Insumos!C:C,
                                                    MATCH(
                                                        A1468&amp;B1468,
                                                        Insumos!I:I,
                                                        0)
                                                )="Comissionamento",
                                                INDEX(
                                                    Insumos!F:F,
                                                    MATCH(
                                                        A1468&amp;B1468,
                                                        Insumos!I:I,
                                                        0)
                                                ),
                                                0
                                            ),
                                            "Não encontrado"),
                                        IFERROR(
                                            INDEX(U:U,
                                                MATCH(
                                                    A1468&amp;B1468,AG:AG,
                                                    0)
                                            ),
                                            "Não encontrado")
                                    )</f>
        <v>0</v>
      </c>
      <c r="U1468" s="64">
        <f>T1468*G1468/1</f>
        <v>0</v>
      </c>
      <c r="V1468" s="64">
        <f>IF(
                        C1468="INSUMO",
                                        IFERROR(
                                            IF(
                                                INDEX(
                                                    Insumos!C:C,
                                                    MATCH(
                                                        A1468&amp;B1468,
                                                        Insumos!I:I,
                                                        0)
                                                )="Verba",
                                                INDEX(
                                                    Insumos!F:F,
                                                    MATCH(
                                                        A1468&amp;B1468,
                                                        Insumos!I:I,
                                                        0)
                                                ),
                                                0
                                            ),
                                            "Não encontrado"),
                                        IFERROR(
                                            INDEX(W:W,
                                                MATCH(
                                                    A1468&amp;B1468,AG:AG,
                                                    0)
                                            ),
                                            "Não encontrado")
                                    )</f>
        <v>0</v>
      </c>
      <c r="W1468" s="64">
        <f>V1468*G1468/1</f>
        <v>0</v>
      </c>
      <c r="X1468" s="64">
        <f>IF(
                        C1468="INSUMO",
                                        IFERROR(
                                            IF(
                                                INDEX(
                                                    Insumos!C:C,
                                                    MATCH(
                                                        A1468&amp;B1468,
                                                        Insumos!I:I,
                                                        0)
                                                )="Outro",
                                                INDEX(
                                                    Insumos!F:F,
                                                    MATCH(
                                                        A1468&amp;B1468,
                                                        Insumos!I:I,
                                                        0)
                                                ),
                                                0
                                            ),
                                            "Não encontrado"),
                                        IFERROR(
                                            INDEX(Y:Y,
                                                MATCH(
                                                    A1468&amp;B1468,AG:AG,
                                                    0)
                                            ),
                                            "Não encontrado")
                                    )</f>
        <v>0</v>
      </c>
      <c r="Y1468" s="64">
        <f>X1468*G1468/1</f>
        <v>0</v>
      </c>
      <c r="Z1468" s="64">
        <f>IF(
                            C1468="INSUMO",
                            IFERROR(
                                INDEX(
                                    Insumos!F:F,
                                    MATCH(
                                        A1468&amp;B1468,
                                        Insumos!I:I,
                                        0)
                                ),
                                "Não encontrado"),
                            IFERROR(
                                INDEX(AA:AA,
                                    MATCH(
                                        A1468&amp;B1468,AG:AG,
                                        0)
                                ),
                                "Não encontrado")
                        )</f>
        <v>1.45</v>
      </c>
      <c r="AA1468" s="64">
        <f>G1468*Z1468</f>
        <v>4.3499999999999996</v>
      </c>
      <c r="AB1468" s="65"/>
      <c r="AC1468" s="65"/>
      <c r="AD1468" s="62" t="s">
        <v>39</v>
      </c>
      <c r="AE1468" s="66"/>
      <c r="AF1468" s="66"/>
    </row>
  </sheetData>
  <mergeCells count="31">
    <mergeCell ref="AB12:AB13"/>
    <mergeCell ref="AC12:AC13"/>
    <mergeCell ref="AD12:AD13"/>
    <mergeCell ref="AE12:AE13"/>
    <mergeCell ref="AF12:AF13"/>
    <mergeCell ref="R12:S12"/>
    <mergeCell ref="T12:U12"/>
    <mergeCell ref="V12:W12"/>
    <mergeCell ref="X12:Y12"/>
    <mergeCell ref="Z12:AA12"/>
    <mergeCell ref="B6:E6"/>
    <mergeCell ref="B7:E7"/>
    <mergeCell ref="B8:E8"/>
    <mergeCell ref="A11:AF11"/>
    <mergeCell ref="A12:A13"/>
    <mergeCell ref="B12:B13"/>
    <mergeCell ref="C12:C13"/>
    <mergeCell ref="D12:D13"/>
    <mergeCell ref="E12:E13"/>
    <mergeCell ref="F12:F13"/>
    <mergeCell ref="G12:G13"/>
    <mergeCell ref="H12:I12"/>
    <mergeCell ref="J12:K12"/>
    <mergeCell ref="L12:M12"/>
    <mergeCell ref="N12:O12"/>
    <mergeCell ref="P12:Q12"/>
    <mergeCell ref="A1:G1"/>
    <mergeCell ref="B2:E2"/>
    <mergeCell ref="B3:E3"/>
    <mergeCell ref="B4:E4"/>
    <mergeCell ref="B5:E5"/>
  </mergeCells>
  <pageMargins left="0.78740157480314965" right="0.78740157480314965" top="1.0629921259842521" bottom="1.0629921259842521" header="0.78740157480314965" footer="0.78740157480314965"/>
  <pageSetup paperSize="9" scale="42" fitToHeight="0" orientation="landscape" horizontalDpi="300" verticalDpi="300" r:id="rId1"/>
  <headerFooter>
    <oddHeader>&amp;C&amp;"Times New Roman,Normal"&amp;12&amp;A</oddHeader>
    <oddFooter>&amp;C&amp;"Times New Roman,Normal"&amp;12Página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7"/>
  <sheetViews>
    <sheetView showGridLines="0" zoomScale="115" zoomScaleNormal="115" workbookViewId="0">
      <selection activeCell="B29" sqref="B29"/>
    </sheetView>
  </sheetViews>
  <sheetFormatPr defaultColWidth="11.5546875" defaultRowHeight="13.2" x14ac:dyDescent="0.25"/>
  <cols>
    <col min="1" max="1" width="12.33203125" style="1" customWidth="1"/>
    <col min="2" max="2" width="12.33203125" style="2" customWidth="1"/>
    <col min="3" max="3" width="14.33203125" style="2" customWidth="1"/>
    <col min="4" max="4" width="77.6640625" style="1" customWidth="1"/>
    <col min="5" max="5" width="9.44140625" style="2" customWidth="1"/>
    <col min="6" max="6" width="14.33203125" style="3" bestFit="1" customWidth="1"/>
    <col min="7" max="7" width="12.88671875" style="3" customWidth="1"/>
    <col min="8" max="8" width="44" style="3" customWidth="1"/>
  </cols>
  <sheetData>
    <row r="1" spans="1:9" x14ac:dyDescent="0.25">
      <c r="A1" s="275" t="s">
        <v>0</v>
      </c>
      <c r="B1" s="275"/>
      <c r="C1" s="275"/>
      <c r="D1" s="275"/>
      <c r="E1" s="275"/>
      <c r="F1" s="275"/>
      <c r="G1" s="275"/>
      <c r="H1" s="41"/>
    </row>
    <row r="2" spans="1:9" x14ac:dyDescent="0.25">
      <c r="A2" s="75" t="s">
        <v>1</v>
      </c>
      <c r="B2" s="276" t="s">
        <v>1151</v>
      </c>
      <c r="C2" s="276"/>
      <c r="D2" s="276"/>
      <c r="E2" s="276"/>
      <c r="F2" s="277"/>
      <c r="G2" s="277"/>
      <c r="H2" s="41"/>
    </row>
    <row r="3" spans="1:9" x14ac:dyDescent="0.25">
      <c r="A3" s="76" t="s">
        <v>3</v>
      </c>
      <c r="B3" s="278" t="s">
        <v>4</v>
      </c>
      <c r="C3" s="278"/>
      <c r="D3" s="278"/>
      <c r="E3" s="278"/>
      <c r="F3" s="277"/>
      <c r="G3" s="277"/>
      <c r="H3" s="41"/>
    </row>
    <row r="4" spans="1:9" x14ac:dyDescent="0.25">
      <c r="A4" s="75" t="s">
        <v>5</v>
      </c>
      <c r="B4" s="276" t="s">
        <v>6</v>
      </c>
      <c r="C4" s="276"/>
      <c r="D4" s="276"/>
      <c r="E4" s="276"/>
      <c r="F4" s="277"/>
      <c r="G4" s="277"/>
      <c r="H4" s="41"/>
    </row>
    <row r="5" spans="1:9" x14ac:dyDescent="0.25">
      <c r="A5" s="76" t="s">
        <v>7</v>
      </c>
      <c r="B5" s="278" t="s">
        <v>8</v>
      </c>
      <c r="C5" s="278"/>
      <c r="D5" s="278"/>
      <c r="E5" s="278"/>
      <c r="F5" s="277"/>
      <c r="G5" s="277"/>
      <c r="H5" s="41"/>
    </row>
    <row r="6" spans="1:9" x14ac:dyDescent="0.25">
      <c r="A6" s="75" t="s">
        <v>9</v>
      </c>
      <c r="B6" s="276" t="s">
        <v>10</v>
      </c>
      <c r="C6" s="276"/>
      <c r="D6" s="276"/>
      <c r="E6" s="276"/>
      <c r="F6" s="277"/>
      <c r="G6" s="277"/>
      <c r="H6" s="41"/>
    </row>
    <row r="7" spans="1:9" x14ac:dyDescent="0.25">
      <c r="A7" s="76" t="s">
        <v>11</v>
      </c>
      <c r="B7" s="278" t="s">
        <v>1372</v>
      </c>
      <c r="C7" s="278"/>
      <c r="D7" s="278"/>
      <c r="E7" s="278"/>
      <c r="F7" s="277"/>
      <c r="G7" s="277"/>
      <c r="H7" s="41"/>
    </row>
    <row r="8" spans="1:9" x14ac:dyDescent="0.25">
      <c r="A8" s="77" t="s">
        <v>12</v>
      </c>
      <c r="B8" s="279" t="s">
        <v>13</v>
      </c>
      <c r="C8" s="279"/>
      <c r="D8" s="279"/>
      <c r="E8" s="279"/>
      <c r="F8" s="277"/>
      <c r="G8" s="277"/>
      <c r="H8" s="41"/>
    </row>
    <row r="9" spans="1:9" x14ac:dyDescent="0.25">
      <c r="A9" s="7"/>
      <c r="B9" s="8"/>
      <c r="C9" s="8"/>
      <c r="D9" s="8"/>
      <c r="E9" s="9"/>
      <c r="F9" s="10"/>
      <c r="G9" s="11"/>
      <c r="H9" s="11"/>
    </row>
    <row r="10" spans="1:9" x14ac:dyDescent="0.25">
      <c r="A10" s="11"/>
      <c r="B10" s="11"/>
      <c r="C10" s="11"/>
      <c r="D10" s="11"/>
      <c r="E10" s="11"/>
      <c r="F10" s="11"/>
      <c r="G10" s="11"/>
      <c r="H10" s="11"/>
    </row>
    <row r="11" spans="1:9" x14ac:dyDescent="0.25">
      <c r="A11" s="271" t="s">
        <v>1152</v>
      </c>
      <c r="B11" s="271"/>
      <c r="C11" s="271"/>
      <c r="D11" s="271"/>
      <c r="E11" s="271"/>
      <c r="F11" s="271"/>
      <c r="G11" s="271"/>
      <c r="H11" s="78"/>
    </row>
    <row r="12" spans="1:9" ht="21.75" customHeight="1" x14ac:dyDescent="0.25">
      <c r="A12" s="253" t="s">
        <v>15</v>
      </c>
      <c r="B12" s="253" t="s">
        <v>1153</v>
      </c>
      <c r="C12" s="253" t="s">
        <v>17</v>
      </c>
      <c r="D12" s="253" t="s">
        <v>11</v>
      </c>
      <c r="E12" s="253" t="s">
        <v>18</v>
      </c>
      <c r="F12" s="253" t="s">
        <v>29</v>
      </c>
      <c r="G12" s="272" t="s">
        <v>1154</v>
      </c>
      <c r="H12" s="272" t="s">
        <v>32</v>
      </c>
    </row>
    <row r="13" spans="1:9" ht="17.25" customHeight="1" x14ac:dyDescent="0.25">
      <c r="A13" s="253"/>
      <c r="B13" s="253"/>
      <c r="C13" s="253"/>
      <c r="D13" s="253"/>
      <c r="E13" s="253"/>
      <c r="F13" s="253"/>
      <c r="G13" s="272"/>
      <c r="H13" s="272"/>
    </row>
    <row r="14" spans="1:9" x14ac:dyDescent="0.25">
      <c r="A14" s="67" t="s">
        <v>44</v>
      </c>
      <c r="B14" s="68" t="s">
        <v>38</v>
      </c>
      <c r="C14" s="68" t="s">
        <v>1155</v>
      </c>
      <c r="D14" s="70" t="s">
        <v>46</v>
      </c>
      <c r="E14" s="71" t="s">
        <v>42</v>
      </c>
      <c r="F14" s="72">
        <v>221.72</v>
      </c>
      <c r="G14" s="73" t="s">
        <v>38</v>
      </c>
      <c r="H14" s="81" t="s">
        <v>39</v>
      </c>
      <c r="I14" t="str">
        <f t="shared" ref="I14:I77" si="0">A14&amp;B14</f>
        <v>43499SINAPI</v>
      </c>
    </row>
    <row r="15" spans="1:9" x14ac:dyDescent="0.25">
      <c r="A15" s="59" t="s">
        <v>47</v>
      </c>
      <c r="B15" s="60" t="s">
        <v>38</v>
      </c>
      <c r="C15" s="79" t="s">
        <v>1155</v>
      </c>
      <c r="D15" s="62" t="s">
        <v>48</v>
      </c>
      <c r="E15" s="63" t="s">
        <v>42</v>
      </c>
      <c r="F15" s="64">
        <v>21.51</v>
      </c>
      <c r="G15" s="65" t="s">
        <v>38</v>
      </c>
      <c r="H15" s="80" t="s">
        <v>39</v>
      </c>
      <c r="I15" t="str">
        <f t="shared" si="0"/>
        <v>43475SINAPI</v>
      </c>
    </row>
    <row r="16" spans="1:9" x14ac:dyDescent="0.25">
      <c r="A16" s="67" t="s">
        <v>49</v>
      </c>
      <c r="B16" s="68" t="s">
        <v>38</v>
      </c>
      <c r="C16" s="68" t="s">
        <v>1155</v>
      </c>
      <c r="D16" s="70" t="s">
        <v>50</v>
      </c>
      <c r="E16" s="71" t="s">
        <v>42</v>
      </c>
      <c r="F16" s="72">
        <v>18.28</v>
      </c>
      <c r="G16" s="73" t="s">
        <v>38</v>
      </c>
      <c r="H16" s="81" t="s">
        <v>39</v>
      </c>
      <c r="I16" t="str">
        <f t="shared" si="0"/>
        <v>40864SINAPI</v>
      </c>
    </row>
    <row r="17" spans="1:9" x14ac:dyDescent="0.25">
      <c r="A17" s="59" t="s">
        <v>51</v>
      </c>
      <c r="B17" s="60" t="s">
        <v>38</v>
      </c>
      <c r="C17" s="79" t="s">
        <v>1155</v>
      </c>
      <c r="D17" s="62" t="s">
        <v>52</v>
      </c>
      <c r="E17" s="63" t="s">
        <v>42</v>
      </c>
      <c r="F17" s="64">
        <v>271.75</v>
      </c>
      <c r="G17" s="65" t="s">
        <v>38</v>
      </c>
      <c r="H17" s="80" t="s">
        <v>39</v>
      </c>
      <c r="I17" t="str">
        <f t="shared" si="0"/>
        <v>40863SINAPI</v>
      </c>
    </row>
    <row r="18" spans="1:9" x14ac:dyDescent="0.25">
      <c r="A18" s="67" t="s">
        <v>53</v>
      </c>
      <c r="B18" s="68" t="s">
        <v>38</v>
      </c>
      <c r="C18" s="68" t="s">
        <v>1155</v>
      </c>
      <c r="D18" s="70" t="s">
        <v>54</v>
      </c>
      <c r="E18" s="71" t="s">
        <v>42</v>
      </c>
      <c r="F18" s="72">
        <v>0.01</v>
      </c>
      <c r="G18" s="73" t="s">
        <v>38</v>
      </c>
      <c r="H18" s="81" t="s">
        <v>39</v>
      </c>
      <c r="I18" t="str">
        <f t="shared" si="0"/>
        <v>40862SINAPI</v>
      </c>
    </row>
    <row r="19" spans="1:9" x14ac:dyDescent="0.25">
      <c r="A19" s="59" t="s">
        <v>55</v>
      </c>
      <c r="B19" s="60" t="s">
        <v>38</v>
      </c>
      <c r="C19" s="79" t="s">
        <v>1155</v>
      </c>
      <c r="D19" s="62" t="s">
        <v>56</v>
      </c>
      <c r="E19" s="63" t="s">
        <v>42</v>
      </c>
      <c r="F19" s="64">
        <v>162.22</v>
      </c>
      <c r="G19" s="65" t="s">
        <v>38</v>
      </c>
      <c r="H19" s="80" t="s">
        <v>39</v>
      </c>
      <c r="I19" t="str">
        <f t="shared" si="0"/>
        <v>40861SINAPI</v>
      </c>
    </row>
    <row r="20" spans="1:9" x14ac:dyDescent="0.25">
      <c r="A20" s="67" t="s">
        <v>57</v>
      </c>
      <c r="B20" s="68" t="s">
        <v>38</v>
      </c>
      <c r="C20" s="68" t="s">
        <v>1156</v>
      </c>
      <c r="D20" s="70" t="s">
        <v>58</v>
      </c>
      <c r="E20" s="71" t="s">
        <v>42</v>
      </c>
      <c r="F20" s="72">
        <v>6193.33</v>
      </c>
      <c r="G20" s="73" t="s">
        <v>38</v>
      </c>
      <c r="H20" s="81" t="s">
        <v>39</v>
      </c>
      <c r="I20" t="str">
        <f t="shared" si="0"/>
        <v>40818SINAPI</v>
      </c>
    </row>
    <row r="21" spans="1:9" x14ac:dyDescent="0.25">
      <c r="A21" s="59" t="s">
        <v>61</v>
      </c>
      <c r="B21" s="60" t="s">
        <v>38</v>
      </c>
      <c r="C21" s="79" t="s">
        <v>1155</v>
      </c>
      <c r="D21" s="62" t="s">
        <v>62</v>
      </c>
      <c r="E21" s="63" t="s">
        <v>42</v>
      </c>
      <c r="F21" s="64">
        <v>239.85</v>
      </c>
      <c r="G21" s="65" t="s">
        <v>38</v>
      </c>
      <c r="H21" s="80" t="s">
        <v>39</v>
      </c>
      <c r="I21" t="str">
        <f t="shared" si="0"/>
        <v>43496SINAPI</v>
      </c>
    </row>
    <row r="22" spans="1:9" x14ac:dyDescent="0.25">
      <c r="A22" s="67" t="s">
        <v>63</v>
      </c>
      <c r="B22" s="68" t="s">
        <v>38</v>
      </c>
      <c r="C22" s="68" t="s">
        <v>1155</v>
      </c>
      <c r="D22" s="70" t="s">
        <v>64</v>
      </c>
      <c r="E22" s="71" t="s">
        <v>42</v>
      </c>
      <c r="F22" s="72">
        <v>148.59</v>
      </c>
      <c r="G22" s="73" t="s">
        <v>38</v>
      </c>
      <c r="H22" s="81" t="s">
        <v>39</v>
      </c>
      <c r="I22" t="str">
        <f t="shared" si="0"/>
        <v>43472SINAPI</v>
      </c>
    </row>
    <row r="23" spans="1:9" x14ac:dyDescent="0.25">
      <c r="A23" s="59" t="s">
        <v>65</v>
      </c>
      <c r="B23" s="60" t="s">
        <v>38</v>
      </c>
      <c r="C23" s="79" t="s">
        <v>1156</v>
      </c>
      <c r="D23" s="62" t="s">
        <v>66</v>
      </c>
      <c r="E23" s="63" t="s">
        <v>42</v>
      </c>
      <c r="F23" s="64">
        <v>7890.67</v>
      </c>
      <c r="G23" s="65" t="s">
        <v>38</v>
      </c>
      <c r="H23" s="80" t="s">
        <v>39</v>
      </c>
      <c r="I23" t="str">
        <f t="shared" si="0"/>
        <v>40922SINAPI</v>
      </c>
    </row>
    <row r="24" spans="1:9" x14ac:dyDescent="0.25">
      <c r="A24" s="67" t="s">
        <v>69</v>
      </c>
      <c r="B24" s="68" t="s">
        <v>38</v>
      </c>
      <c r="C24" s="68" t="s">
        <v>1155</v>
      </c>
      <c r="D24" s="70" t="s">
        <v>70</v>
      </c>
      <c r="E24" s="71" t="s">
        <v>42</v>
      </c>
      <c r="F24" s="72">
        <v>129.96</v>
      </c>
      <c r="G24" s="73" t="s">
        <v>38</v>
      </c>
      <c r="H24" s="81" t="s">
        <v>39</v>
      </c>
      <c r="I24" t="str">
        <f t="shared" si="0"/>
        <v>43494SINAPI</v>
      </c>
    </row>
    <row r="25" spans="1:9" x14ac:dyDescent="0.25">
      <c r="A25" s="59" t="s">
        <v>71</v>
      </c>
      <c r="B25" s="60" t="s">
        <v>38</v>
      </c>
      <c r="C25" s="79" t="s">
        <v>1155</v>
      </c>
      <c r="D25" s="62" t="s">
        <v>72</v>
      </c>
      <c r="E25" s="63" t="s">
        <v>42</v>
      </c>
      <c r="F25" s="64">
        <v>10.18</v>
      </c>
      <c r="G25" s="65" t="s">
        <v>38</v>
      </c>
      <c r="H25" s="80" t="s">
        <v>39</v>
      </c>
      <c r="I25" t="str">
        <f t="shared" si="0"/>
        <v>43470SINAPI</v>
      </c>
    </row>
    <row r="26" spans="1:9" x14ac:dyDescent="0.25">
      <c r="A26" s="67" t="s">
        <v>73</v>
      </c>
      <c r="B26" s="68" t="s">
        <v>38</v>
      </c>
      <c r="C26" s="68" t="s">
        <v>1156</v>
      </c>
      <c r="D26" s="70" t="s">
        <v>74</v>
      </c>
      <c r="E26" s="71" t="s">
        <v>42</v>
      </c>
      <c r="F26" s="72">
        <v>4150.26</v>
      </c>
      <c r="G26" s="73" t="s">
        <v>38</v>
      </c>
      <c r="H26" s="81" t="s">
        <v>39</v>
      </c>
      <c r="I26" t="str">
        <f t="shared" si="0"/>
        <v>40946SINAPI</v>
      </c>
    </row>
    <row r="27" spans="1:9" x14ac:dyDescent="0.25">
      <c r="A27" s="59" t="s">
        <v>80</v>
      </c>
      <c r="B27" s="60" t="s">
        <v>76</v>
      </c>
      <c r="C27" s="79" t="s">
        <v>1157</v>
      </c>
      <c r="D27" s="62" t="s">
        <v>77</v>
      </c>
      <c r="E27" s="63" t="s">
        <v>78</v>
      </c>
      <c r="F27" s="64">
        <v>130.63999999999999</v>
      </c>
      <c r="G27" s="65"/>
      <c r="H27" s="80" t="s">
        <v>39</v>
      </c>
      <c r="I27" t="str">
        <f t="shared" si="0"/>
        <v>0052PRÓPRIA</v>
      </c>
    </row>
    <row r="28" spans="1:9" x14ac:dyDescent="0.25">
      <c r="A28" s="67" t="s">
        <v>93</v>
      </c>
      <c r="B28" s="68" t="s">
        <v>38</v>
      </c>
      <c r="C28" s="68" t="s">
        <v>1157</v>
      </c>
      <c r="D28" s="70" t="s">
        <v>94</v>
      </c>
      <c r="E28" s="71" t="s">
        <v>95</v>
      </c>
      <c r="F28" s="72">
        <v>15.42</v>
      </c>
      <c r="G28" s="73" t="s">
        <v>38</v>
      </c>
      <c r="H28" s="81" t="s">
        <v>39</v>
      </c>
      <c r="I28" t="str">
        <f t="shared" si="0"/>
        <v>5069SINAPI</v>
      </c>
    </row>
    <row r="29" spans="1:9" x14ac:dyDescent="0.25">
      <c r="A29" s="59" t="s">
        <v>96</v>
      </c>
      <c r="B29" s="60" t="s">
        <v>38</v>
      </c>
      <c r="C29" s="79" t="s">
        <v>1157</v>
      </c>
      <c r="D29" s="62" t="s">
        <v>97</v>
      </c>
      <c r="E29" s="63" t="s">
        <v>95</v>
      </c>
      <c r="F29" s="64">
        <v>28.77</v>
      </c>
      <c r="G29" s="65" t="s">
        <v>38</v>
      </c>
      <c r="H29" s="80" t="s">
        <v>39</v>
      </c>
      <c r="I29" t="str">
        <f t="shared" si="0"/>
        <v>5065SINAPI</v>
      </c>
    </row>
    <row r="30" spans="1:9" x14ac:dyDescent="0.25">
      <c r="A30" s="67" t="s">
        <v>98</v>
      </c>
      <c r="B30" s="68" t="s">
        <v>38</v>
      </c>
      <c r="C30" s="68" t="s">
        <v>1157</v>
      </c>
      <c r="D30" s="70" t="s">
        <v>99</v>
      </c>
      <c r="E30" s="71" t="s">
        <v>83</v>
      </c>
      <c r="F30" s="72">
        <v>432</v>
      </c>
      <c r="G30" s="73" t="s">
        <v>38</v>
      </c>
      <c r="H30" s="81" t="s">
        <v>39</v>
      </c>
      <c r="I30" t="str">
        <f t="shared" si="0"/>
        <v>4813SINAPI</v>
      </c>
    </row>
    <row r="31" spans="1:9" x14ac:dyDescent="0.25">
      <c r="A31" s="59" t="s">
        <v>100</v>
      </c>
      <c r="B31" s="60" t="s">
        <v>38</v>
      </c>
      <c r="C31" s="79" t="s">
        <v>1157</v>
      </c>
      <c r="D31" s="62" t="s">
        <v>101</v>
      </c>
      <c r="E31" s="63" t="s">
        <v>102</v>
      </c>
      <c r="F31" s="64">
        <v>3.56</v>
      </c>
      <c r="G31" s="65" t="s">
        <v>38</v>
      </c>
      <c r="H31" s="80" t="s">
        <v>39</v>
      </c>
      <c r="I31" t="str">
        <f t="shared" si="0"/>
        <v>4509SINAPI</v>
      </c>
    </row>
    <row r="32" spans="1:9" x14ac:dyDescent="0.25">
      <c r="A32" s="67" t="s">
        <v>793</v>
      </c>
      <c r="B32" s="68" t="s">
        <v>38</v>
      </c>
      <c r="C32" s="68" t="s">
        <v>1157</v>
      </c>
      <c r="D32" s="70" t="s">
        <v>794</v>
      </c>
      <c r="E32" s="71" t="s">
        <v>132</v>
      </c>
      <c r="F32" s="72">
        <v>30.99</v>
      </c>
      <c r="G32" s="73" t="s">
        <v>38</v>
      </c>
      <c r="H32" s="81" t="s">
        <v>39</v>
      </c>
      <c r="I32" t="str">
        <f t="shared" si="0"/>
        <v>7340SINAPI</v>
      </c>
    </row>
    <row r="33" spans="1:9" x14ac:dyDescent="0.25">
      <c r="A33" s="59" t="s">
        <v>797</v>
      </c>
      <c r="B33" s="60" t="s">
        <v>38</v>
      </c>
      <c r="C33" s="79" t="s">
        <v>1155</v>
      </c>
      <c r="D33" s="62" t="s">
        <v>798</v>
      </c>
      <c r="E33" s="63" t="s">
        <v>90</v>
      </c>
      <c r="F33" s="64">
        <v>1.62</v>
      </c>
      <c r="G33" s="65" t="s">
        <v>38</v>
      </c>
      <c r="H33" s="80" t="s">
        <v>39</v>
      </c>
      <c r="I33" t="str">
        <f t="shared" si="0"/>
        <v>43491SINAPI</v>
      </c>
    </row>
    <row r="34" spans="1:9" x14ac:dyDescent="0.25">
      <c r="A34" s="67" t="s">
        <v>799</v>
      </c>
      <c r="B34" s="68" t="s">
        <v>38</v>
      </c>
      <c r="C34" s="68" t="s">
        <v>1155</v>
      </c>
      <c r="D34" s="70" t="s">
        <v>800</v>
      </c>
      <c r="E34" s="71" t="s">
        <v>90</v>
      </c>
      <c r="F34" s="72">
        <v>0.6</v>
      </c>
      <c r="G34" s="73" t="s">
        <v>38</v>
      </c>
      <c r="H34" s="81" t="s">
        <v>39</v>
      </c>
      <c r="I34" t="str">
        <f t="shared" si="0"/>
        <v>43467SINAPI</v>
      </c>
    </row>
    <row r="35" spans="1:9" x14ac:dyDescent="0.25">
      <c r="A35" s="59" t="s">
        <v>801</v>
      </c>
      <c r="B35" s="60" t="s">
        <v>38</v>
      </c>
      <c r="C35" s="79" t="s">
        <v>1155</v>
      </c>
      <c r="D35" s="62" t="s">
        <v>802</v>
      </c>
      <c r="E35" s="63" t="s">
        <v>90</v>
      </c>
      <c r="F35" s="64">
        <v>0.11</v>
      </c>
      <c r="G35" s="65" t="s">
        <v>38</v>
      </c>
      <c r="H35" s="80" t="s">
        <v>39</v>
      </c>
      <c r="I35" t="str">
        <f t="shared" si="0"/>
        <v>37373SINAPI</v>
      </c>
    </row>
    <row r="36" spans="1:9" x14ac:dyDescent="0.25">
      <c r="A36" s="67" t="s">
        <v>803</v>
      </c>
      <c r="B36" s="68" t="s">
        <v>38</v>
      </c>
      <c r="C36" s="68" t="s">
        <v>1155</v>
      </c>
      <c r="D36" s="70" t="s">
        <v>804</v>
      </c>
      <c r="E36" s="71" t="s">
        <v>90</v>
      </c>
      <c r="F36" s="72">
        <v>1.65</v>
      </c>
      <c r="G36" s="73" t="s">
        <v>38</v>
      </c>
      <c r="H36" s="81" t="s">
        <v>39</v>
      </c>
      <c r="I36" t="str">
        <f t="shared" si="0"/>
        <v>37372SINAPI</v>
      </c>
    </row>
    <row r="37" spans="1:9" x14ac:dyDescent="0.25">
      <c r="A37" s="59" t="s">
        <v>805</v>
      </c>
      <c r="B37" s="60" t="s">
        <v>38</v>
      </c>
      <c r="C37" s="79" t="s">
        <v>1155</v>
      </c>
      <c r="D37" s="62" t="s">
        <v>806</v>
      </c>
      <c r="E37" s="63" t="s">
        <v>90</v>
      </c>
      <c r="F37" s="64">
        <v>0.98</v>
      </c>
      <c r="G37" s="65" t="s">
        <v>38</v>
      </c>
      <c r="H37" s="80" t="s">
        <v>39</v>
      </c>
      <c r="I37" t="str">
        <f t="shared" si="0"/>
        <v>37371SINAPI</v>
      </c>
    </row>
    <row r="38" spans="1:9" x14ac:dyDescent="0.25">
      <c r="A38" s="67" t="s">
        <v>807</v>
      </c>
      <c r="B38" s="68" t="s">
        <v>38</v>
      </c>
      <c r="C38" s="68" t="s">
        <v>1155</v>
      </c>
      <c r="D38" s="70" t="s">
        <v>808</v>
      </c>
      <c r="E38" s="71" t="s">
        <v>90</v>
      </c>
      <c r="F38" s="72">
        <v>0.01</v>
      </c>
      <c r="G38" s="73" t="s">
        <v>38</v>
      </c>
      <c r="H38" s="81" t="s">
        <v>39</v>
      </c>
      <c r="I38" t="str">
        <f t="shared" si="0"/>
        <v>37370SINAPI</v>
      </c>
    </row>
    <row r="39" spans="1:9" x14ac:dyDescent="0.25">
      <c r="A39" s="59" t="s">
        <v>809</v>
      </c>
      <c r="B39" s="60" t="s">
        <v>38</v>
      </c>
      <c r="C39" s="79" t="s">
        <v>1156</v>
      </c>
      <c r="D39" s="62" t="s">
        <v>810</v>
      </c>
      <c r="E39" s="63" t="s">
        <v>90</v>
      </c>
      <c r="F39" s="64">
        <v>22.6</v>
      </c>
      <c r="G39" s="65" t="s">
        <v>38</v>
      </c>
      <c r="H39" s="80" t="s">
        <v>39</v>
      </c>
      <c r="I39" t="str">
        <f t="shared" si="0"/>
        <v>6111SINAPI</v>
      </c>
    </row>
    <row r="40" spans="1:9" x14ac:dyDescent="0.25">
      <c r="A40" s="67" t="s">
        <v>813</v>
      </c>
      <c r="B40" s="68" t="s">
        <v>38</v>
      </c>
      <c r="C40" s="68" t="s">
        <v>1155</v>
      </c>
      <c r="D40" s="70" t="s">
        <v>814</v>
      </c>
      <c r="E40" s="71" t="s">
        <v>90</v>
      </c>
      <c r="F40" s="72">
        <v>1.52</v>
      </c>
      <c r="G40" s="73" t="s">
        <v>38</v>
      </c>
      <c r="H40" s="81" t="s">
        <v>39</v>
      </c>
      <c r="I40" t="str">
        <f t="shared" si="0"/>
        <v>43483SINAPI</v>
      </c>
    </row>
    <row r="41" spans="1:9" x14ac:dyDescent="0.25">
      <c r="A41" s="59" t="s">
        <v>815</v>
      </c>
      <c r="B41" s="60" t="s">
        <v>38</v>
      </c>
      <c r="C41" s="79" t="s">
        <v>1155</v>
      </c>
      <c r="D41" s="62" t="s">
        <v>816</v>
      </c>
      <c r="E41" s="63" t="s">
        <v>90</v>
      </c>
      <c r="F41" s="64">
        <v>0.3</v>
      </c>
      <c r="G41" s="65" t="s">
        <v>38</v>
      </c>
      <c r="H41" s="80" t="s">
        <v>39</v>
      </c>
      <c r="I41" t="str">
        <f t="shared" si="0"/>
        <v>43459SINAPI</v>
      </c>
    </row>
    <row r="42" spans="1:9" x14ac:dyDescent="0.25">
      <c r="A42" s="67" t="s">
        <v>817</v>
      </c>
      <c r="B42" s="68" t="s">
        <v>38</v>
      </c>
      <c r="C42" s="68" t="s">
        <v>1156</v>
      </c>
      <c r="D42" s="70" t="s">
        <v>818</v>
      </c>
      <c r="E42" s="71" t="s">
        <v>90</v>
      </c>
      <c r="F42" s="72">
        <v>35.96</v>
      </c>
      <c r="G42" s="73" t="s">
        <v>38</v>
      </c>
      <c r="H42" s="81" t="s">
        <v>39</v>
      </c>
      <c r="I42" t="str">
        <f t="shared" si="0"/>
        <v>1213SINAPI</v>
      </c>
    </row>
    <row r="43" spans="1:9" x14ac:dyDescent="0.25">
      <c r="A43" s="59" t="s">
        <v>821</v>
      </c>
      <c r="B43" s="60" t="s">
        <v>38</v>
      </c>
      <c r="C43" s="79" t="s">
        <v>1155</v>
      </c>
      <c r="D43" s="62" t="s">
        <v>822</v>
      </c>
      <c r="E43" s="63" t="s">
        <v>90</v>
      </c>
      <c r="F43" s="64">
        <v>1.97</v>
      </c>
      <c r="G43" s="65" t="s">
        <v>38</v>
      </c>
      <c r="H43" s="80" t="s">
        <v>39</v>
      </c>
      <c r="I43" t="str">
        <f t="shared" si="0"/>
        <v>43490SINAPI</v>
      </c>
    </row>
    <row r="44" spans="1:9" x14ac:dyDescent="0.25">
      <c r="A44" s="67" t="s">
        <v>823</v>
      </c>
      <c r="B44" s="68" t="s">
        <v>38</v>
      </c>
      <c r="C44" s="68" t="s">
        <v>1155</v>
      </c>
      <c r="D44" s="70" t="s">
        <v>824</v>
      </c>
      <c r="E44" s="71" t="s">
        <v>90</v>
      </c>
      <c r="F44" s="72">
        <v>2.0499999999999998</v>
      </c>
      <c r="G44" s="73" t="s">
        <v>38</v>
      </c>
      <c r="H44" s="81" t="s">
        <v>39</v>
      </c>
      <c r="I44" t="str">
        <f t="shared" si="0"/>
        <v>43466SINAPI</v>
      </c>
    </row>
    <row r="45" spans="1:9" x14ac:dyDescent="0.25">
      <c r="A45" s="59" t="s">
        <v>825</v>
      </c>
      <c r="B45" s="60" t="s">
        <v>38</v>
      </c>
      <c r="C45" s="79" t="s">
        <v>1156</v>
      </c>
      <c r="D45" s="62" t="s">
        <v>826</v>
      </c>
      <c r="E45" s="63" t="s">
        <v>90</v>
      </c>
      <c r="F45" s="64">
        <v>30.09</v>
      </c>
      <c r="G45" s="65" t="s">
        <v>38</v>
      </c>
      <c r="H45" s="80" t="s">
        <v>39</v>
      </c>
      <c r="I45" t="str">
        <f t="shared" si="0"/>
        <v>4783SINAPI</v>
      </c>
    </row>
    <row r="46" spans="1:9" x14ac:dyDescent="0.25">
      <c r="A46" s="67" t="s">
        <v>117</v>
      </c>
      <c r="B46" s="68" t="s">
        <v>38</v>
      </c>
      <c r="C46" s="68" t="s">
        <v>1157</v>
      </c>
      <c r="D46" s="70" t="s">
        <v>118</v>
      </c>
      <c r="E46" s="71" t="s">
        <v>83</v>
      </c>
      <c r="F46" s="72">
        <v>59.56</v>
      </c>
      <c r="G46" s="73" t="s">
        <v>38</v>
      </c>
      <c r="H46" s="81" t="s">
        <v>39</v>
      </c>
      <c r="I46" t="str">
        <f t="shared" si="0"/>
        <v>7243SINAPI</v>
      </c>
    </row>
    <row r="47" spans="1:9" x14ac:dyDescent="0.25">
      <c r="A47" s="59" t="s">
        <v>119</v>
      </c>
      <c r="B47" s="60" t="s">
        <v>38</v>
      </c>
      <c r="C47" s="79" t="s">
        <v>1157</v>
      </c>
      <c r="D47" s="62" t="s">
        <v>120</v>
      </c>
      <c r="E47" s="63" t="s">
        <v>102</v>
      </c>
      <c r="F47" s="64">
        <v>5.01</v>
      </c>
      <c r="G47" s="65" t="s">
        <v>38</v>
      </c>
      <c r="H47" s="80" t="s">
        <v>39</v>
      </c>
      <c r="I47" t="str">
        <f t="shared" si="0"/>
        <v>6194SINAPI</v>
      </c>
    </row>
    <row r="48" spans="1:9" x14ac:dyDescent="0.25">
      <c r="A48" s="67" t="s">
        <v>121</v>
      </c>
      <c r="B48" s="68" t="s">
        <v>38</v>
      </c>
      <c r="C48" s="68" t="s">
        <v>1157</v>
      </c>
      <c r="D48" s="70" t="s">
        <v>122</v>
      </c>
      <c r="E48" s="71" t="s">
        <v>95</v>
      </c>
      <c r="F48" s="72">
        <v>14.87</v>
      </c>
      <c r="G48" s="73" t="s">
        <v>38</v>
      </c>
      <c r="H48" s="81" t="s">
        <v>39</v>
      </c>
      <c r="I48" t="str">
        <f t="shared" si="0"/>
        <v>5061SINAPI</v>
      </c>
    </row>
    <row r="49" spans="1:9" x14ac:dyDescent="0.25">
      <c r="A49" s="59" t="s">
        <v>123</v>
      </c>
      <c r="B49" s="60" t="s">
        <v>38</v>
      </c>
      <c r="C49" s="79" t="s">
        <v>1157</v>
      </c>
      <c r="D49" s="62" t="s">
        <v>124</v>
      </c>
      <c r="E49" s="63" t="s">
        <v>102</v>
      </c>
      <c r="F49" s="64">
        <v>7.02</v>
      </c>
      <c r="G49" s="65" t="s">
        <v>38</v>
      </c>
      <c r="H49" s="80" t="s">
        <v>39</v>
      </c>
      <c r="I49" t="str">
        <f t="shared" si="0"/>
        <v>4491SINAPI</v>
      </c>
    </row>
    <row r="50" spans="1:9" x14ac:dyDescent="0.25">
      <c r="A50" s="67" t="s">
        <v>828</v>
      </c>
      <c r="B50" s="68" t="s">
        <v>38</v>
      </c>
      <c r="C50" s="68" t="s">
        <v>1157</v>
      </c>
      <c r="D50" s="70" t="s">
        <v>829</v>
      </c>
      <c r="E50" s="71" t="s">
        <v>108</v>
      </c>
      <c r="F50" s="72">
        <v>124.34</v>
      </c>
      <c r="G50" s="73" t="s">
        <v>38</v>
      </c>
      <c r="H50" s="81" t="s">
        <v>39</v>
      </c>
      <c r="I50" t="str">
        <f t="shared" si="0"/>
        <v>4721SINAPI</v>
      </c>
    </row>
    <row r="51" spans="1:9" x14ac:dyDescent="0.25">
      <c r="A51" s="59" t="s">
        <v>240</v>
      </c>
      <c r="B51" s="60" t="s">
        <v>38</v>
      </c>
      <c r="C51" s="79" t="s">
        <v>1157</v>
      </c>
      <c r="D51" s="62" t="s">
        <v>241</v>
      </c>
      <c r="E51" s="63" t="s">
        <v>95</v>
      </c>
      <c r="F51" s="64">
        <v>0.9</v>
      </c>
      <c r="G51" s="65" t="s">
        <v>38</v>
      </c>
      <c r="H51" s="80" t="s">
        <v>39</v>
      </c>
      <c r="I51" t="str">
        <f t="shared" si="0"/>
        <v>1379SINAPI</v>
      </c>
    </row>
    <row r="52" spans="1:9" x14ac:dyDescent="0.25">
      <c r="A52" s="67" t="s">
        <v>238</v>
      </c>
      <c r="B52" s="68" t="s">
        <v>38</v>
      </c>
      <c r="C52" s="68" t="s">
        <v>1157</v>
      </c>
      <c r="D52" s="70" t="s">
        <v>239</v>
      </c>
      <c r="E52" s="71" t="s">
        <v>108</v>
      </c>
      <c r="F52" s="72">
        <v>147.16</v>
      </c>
      <c r="G52" s="73" t="s">
        <v>38</v>
      </c>
      <c r="H52" s="81" t="s">
        <v>39</v>
      </c>
      <c r="I52" t="str">
        <f t="shared" si="0"/>
        <v>370SINAPI</v>
      </c>
    </row>
    <row r="53" spans="1:9" x14ac:dyDescent="0.25">
      <c r="A53" s="59" t="s">
        <v>843</v>
      </c>
      <c r="B53" s="60" t="s">
        <v>38</v>
      </c>
      <c r="C53" s="79" t="s">
        <v>1156</v>
      </c>
      <c r="D53" s="62" t="s">
        <v>844</v>
      </c>
      <c r="E53" s="63" t="s">
        <v>90</v>
      </c>
      <c r="F53" s="64">
        <v>24.77</v>
      </c>
      <c r="G53" s="65" t="s">
        <v>38</v>
      </c>
      <c r="H53" s="80" t="s">
        <v>39</v>
      </c>
      <c r="I53" t="str">
        <f t="shared" si="0"/>
        <v>6117SINAPI</v>
      </c>
    </row>
    <row r="54" spans="1:9" x14ac:dyDescent="0.25">
      <c r="A54" s="67" t="s">
        <v>846</v>
      </c>
      <c r="B54" s="68" t="s">
        <v>38</v>
      </c>
      <c r="C54" s="68" t="s">
        <v>1158</v>
      </c>
      <c r="D54" s="70" t="s">
        <v>847</v>
      </c>
      <c r="E54" s="71" t="s">
        <v>78</v>
      </c>
      <c r="F54" s="72">
        <v>1174.71</v>
      </c>
      <c r="G54" s="73" t="s">
        <v>38</v>
      </c>
      <c r="H54" s="81" t="s">
        <v>39</v>
      </c>
      <c r="I54" t="str">
        <f t="shared" si="0"/>
        <v>14618SINAPI</v>
      </c>
    </row>
    <row r="55" spans="1:9" x14ac:dyDescent="0.25">
      <c r="A55" s="59" t="s">
        <v>850</v>
      </c>
      <c r="B55" s="60" t="s">
        <v>38</v>
      </c>
      <c r="C55" s="79" t="s">
        <v>1155</v>
      </c>
      <c r="D55" s="62" t="s">
        <v>851</v>
      </c>
      <c r="E55" s="63" t="s">
        <v>90</v>
      </c>
      <c r="F55" s="64">
        <v>0.97</v>
      </c>
      <c r="G55" s="65" t="s">
        <v>38</v>
      </c>
      <c r="H55" s="80" t="s">
        <v>39</v>
      </c>
      <c r="I55" t="str">
        <f t="shared" si="0"/>
        <v>43488SINAPI</v>
      </c>
    </row>
    <row r="56" spans="1:9" x14ac:dyDescent="0.25">
      <c r="A56" s="67" t="s">
        <v>852</v>
      </c>
      <c r="B56" s="68" t="s">
        <v>38</v>
      </c>
      <c r="C56" s="68" t="s">
        <v>1155</v>
      </c>
      <c r="D56" s="70" t="s">
        <v>853</v>
      </c>
      <c r="E56" s="71" t="s">
        <v>90</v>
      </c>
      <c r="F56" s="72">
        <v>0.03</v>
      </c>
      <c r="G56" s="73" t="s">
        <v>38</v>
      </c>
      <c r="H56" s="81" t="s">
        <v>39</v>
      </c>
      <c r="I56" t="str">
        <f t="shared" si="0"/>
        <v>43464SINAPI</v>
      </c>
    </row>
    <row r="57" spans="1:9" x14ac:dyDescent="0.25">
      <c r="A57" s="59" t="s">
        <v>854</v>
      </c>
      <c r="B57" s="60" t="s">
        <v>38</v>
      </c>
      <c r="C57" s="79" t="s">
        <v>1156</v>
      </c>
      <c r="D57" s="62" t="s">
        <v>855</v>
      </c>
      <c r="E57" s="63" t="s">
        <v>90</v>
      </c>
      <c r="F57" s="64">
        <v>36.35</v>
      </c>
      <c r="G57" s="65" t="s">
        <v>38</v>
      </c>
      <c r="H57" s="80" t="s">
        <v>39</v>
      </c>
      <c r="I57" t="str">
        <f t="shared" si="0"/>
        <v>4230SINAPI</v>
      </c>
    </row>
    <row r="58" spans="1:9" x14ac:dyDescent="0.25">
      <c r="A58" s="67" t="s">
        <v>856</v>
      </c>
      <c r="B58" s="68" t="s">
        <v>38</v>
      </c>
      <c r="C58" s="68" t="s">
        <v>1155</v>
      </c>
      <c r="D58" s="70" t="s">
        <v>857</v>
      </c>
      <c r="E58" s="71" t="s">
        <v>858</v>
      </c>
      <c r="F58" s="72">
        <v>0.85</v>
      </c>
      <c r="G58" s="73" t="s">
        <v>38</v>
      </c>
      <c r="H58" s="81" t="s">
        <v>39</v>
      </c>
      <c r="I58" t="str">
        <f t="shared" si="0"/>
        <v>2705SINAPI</v>
      </c>
    </row>
    <row r="59" spans="1:9" x14ac:dyDescent="0.25">
      <c r="A59" s="59" t="s">
        <v>128</v>
      </c>
      <c r="B59" s="60" t="s">
        <v>38</v>
      </c>
      <c r="C59" s="79" t="s">
        <v>1157</v>
      </c>
      <c r="D59" s="62" t="s">
        <v>129</v>
      </c>
      <c r="E59" s="63" t="s">
        <v>102</v>
      </c>
      <c r="F59" s="64">
        <v>7.93</v>
      </c>
      <c r="G59" s="65" t="s">
        <v>38</v>
      </c>
      <c r="H59" s="80" t="s">
        <v>39</v>
      </c>
      <c r="I59" t="str">
        <f t="shared" si="0"/>
        <v>10567SINAPI</v>
      </c>
    </row>
    <row r="60" spans="1:9" x14ac:dyDescent="0.25">
      <c r="A60" s="67" t="s">
        <v>130</v>
      </c>
      <c r="B60" s="68" t="s">
        <v>38</v>
      </c>
      <c r="C60" s="68" t="s">
        <v>1157</v>
      </c>
      <c r="D60" s="70" t="s">
        <v>131</v>
      </c>
      <c r="E60" s="71" t="s">
        <v>132</v>
      </c>
      <c r="F60" s="72">
        <v>29.08</v>
      </c>
      <c r="G60" s="73" t="s">
        <v>38</v>
      </c>
      <c r="H60" s="81" t="s">
        <v>39</v>
      </c>
      <c r="I60" t="str">
        <f t="shared" si="0"/>
        <v>7356SINAPI</v>
      </c>
    </row>
    <row r="61" spans="1:9" x14ac:dyDescent="0.25">
      <c r="A61" s="59" t="s">
        <v>133</v>
      </c>
      <c r="B61" s="60" t="s">
        <v>38</v>
      </c>
      <c r="C61" s="79" t="s">
        <v>1157</v>
      </c>
      <c r="D61" s="62" t="s">
        <v>134</v>
      </c>
      <c r="E61" s="63" t="s">
        <v>95</v>
      </c>
      <c r="F61" s="64">
        <v>15.13</v>
      </c>
      <c r="G61" s="65" t="s">
        <v>38</v>
      </c>
      <c r="H61" s="80" t="s">
        <v>39</v>
      </c>
      <c r="I61" t="str">
        <f t="shared" si="0"/>
        <v>5068SINAPI</v>
      </c>
    </row>
    <row r="62" spans="1:9" x14ac:dyDescent="0.25">
      <c r="A62" s="67" t="s">
        <v>135</v>
      </c>
      <c r="B62" s="68" t="s">
        <v>38</v>
      </c>
      <c r="C62" s="68" t="s">
        <v>1157</v>
      </c>
      <c r="D62" s="70" t="s">
        <v>136</v>
      </c>
      <c r="E62" s="71" t="s">
        <v>102</v>
      </c>
      <c r="F62" s="72">
        <v>53.29</v>
      </c>
      <c r="G62" s="73" t="s">
        <v>38</v>
      </c>
      <c r="H62" s="81" t="s">
        <v>39</v>
      </c>
      <c r="I62" t="str">
        <f t="shared" si="0"/>
        <v>4433SINAPI</v>
      </c>
    </row>
    <row r="63" spans="1:9" x14ac:dyDescent="0.25">
      <c r="A63" s="59" t="s">
        <v>137</v>
      </c>
      <c r="B63" s="60" t="s">
        <v>38</v>
      </c>
      <c r="C63" s="79" t="s">
        <v>1157</v>
      </c>
      <c r="D63" s="62" t="s">
        <v>138</v>
      </c>
      <c r="E63" s="63" t="s">
        <v>102</v>
      </c>
      <c r="F63" s="64">
        <v>14.83</v>
      </c>
      <c r="G63" s="65" t="s">
        <v>38</v>
      </c>
      <c r="H63" s="80" t="s">
        <v>39</v>
      </c>
      <c r="I63" t="str">
        <f t="shared" si="0"/>
        <v>4417SINAPI</v>
      </c>
    </row>
    <row r="64" spans="1:9" x14ac:dyDescent="0.25">
      <c r="A64" s="67" t="s">
        <v>141</v>
      </c>
      <c r="B64" s="68" t="s">
        <v>76</v>
      </c>
      <c r="C64" s="68" t="s">
        <v>1157</v>
      </c>
      <c r="D64" s="70" t="s">
        <v>142</v>
      </c>
      <c r="E64" s="71" t="s">
        <v>78</v>
      </c>
      <c r="F64" s="72">
        <v>18</v>
      </c>
      <c r="G64" s="73"/>
      <c r="H64" s="81" t="s">
        <v>39</v>
      </c>
      <c r="I64" t="str">
        <f t="shared" si="0"/>
        <v>0002PRÓPRIA</v>
      </c>
    </row>
    <row r="65" spans="1:9" x14ac:dyDescent="0.25">
      <c r="A65" s="59" t="s">
        <v>145</v>
      </c>
      <c r="B65" s="60" t="s">
        <v>76</v>
      </c>
      <c r="C65" s="79" t="s">
        <v>1157</v>
      </c>
      <c r="D65" s="62" t="s">
        <v>146</v>
      </c>
      <c r="E65" s="63" t="s">
        <v>83</v>
      </c>
      <c r="F65" s="64">
        <v>10.53</v>
      </c>
      <c r="G65" s="65"/>
      <c r="H65" s="80" t="s">
        <v>39</v>
      </c>
      <c r="I65" t="str">
        <f t="shared" si="0"/>
        <v>0003PRÓPRIA</v>
      </c>
    </row>
    <row r="66" spans="1:9" x14ac:dyDescent="0.25">
      <c r="A66" s="67" t="s">
        <v>149</v>
      </c>
      <c r="B66" s="68" t="s">
        <v>76</v>
      </c>
      <c r="C66" s="68" t="s">
        <v>1157</v>
      </c>
      <c r="D66" s="70" t="s">
        <v>150</v>
      </c>
      <c r="E66" s="71" t="s">
        <v>42</v>
      </c>
      <c r="F66" s="72">
        <v>1250</v>
      </c>
      <c r="G66" s="73"/>
      <c r="H66" s="81" t="s">
        <v>39</v>
      </c>
      <c r="I66" t="str">
        <f t="shared" si="0"/>
        <v>0004PRÓPRIA</v>
      </c>
    </row>
    <row r="67" spans="1:9" x14ac:dyDescent="0.25">
      <c r="A67" s="59" t="s">
        <v>861</v>
      </c>
      <c r="B67" s="60" t="s">
        <v>38</v>
      </c>
      <c r="C67" s="79" t="s">
        <v>1156</v>
      </c>
      <c r="D67" s="62" t="s">
        <v>862</v>
      </c>
      <c r="E67" s="63" t="s">
        <v>90</v>
      </c>
      <c r="F67" s="64">
        <v>24.21</v>
      </c>
      <c r="G67" s="65" t="s">
        <v>38</v>
      </c>
      <c r="H67" s="80" t="s">
        <v>39</v>
      </c>
      <c r="I67" t="str">
        <f t="shared" si="0"/>
        <v>44503SINAPI</v>
      </c>
    </row>
    <row r="68" spans="1:9" x14ac:dyDescent="0.25">
      <c r="A68" s="67" t="s">
        <v>863</v>
      </c>
      <c r="B68" s="68" t="s">
        <v>38</v>
      </c>
      <c r="C68" s="68" t="s">
        <v>1155</v>
      </c>
      <c r="D68" s="70" t="s">
        <v>864</v>
      </c>
      <c r="E68" s="71" t="s">
        <v>90</v>
      </c>
      <c r="F68" s="72">
        <v>1.55</v>
      </c>
      <c r="G68" s="73" t="s">
        <v>38</v>
      </c>
      <c r="H68" s="81" t="s">
        <v>39</v>
      </c>
      <c r="I68" t="str">
        <f t="shared" si="0"/>
        <v>43489SINAPI</v>
      </c>
    </row>
    <row r="69" spans="1:9" x14ac:dyDescent="0.25">
      <c r="A69" s="59" t="s">
        <v>865</v>
      </c>
      <c r="B69" s="60" t="s">
        <v>38</v>
      </c>
      <c r="C69" s="79" t="s">
        <v>1155</v>
      </c>
      <c r="D69" s="62" t="s">
        <v>866</v>
      </c>
      <c r="E69" s="63" t="s">
        <v>90</v>
      </c>
      <c r="F69" s="64">
        <v>0.72</v>
      </c>
      <c r="G69" s="65" t="s">
        <v>38</v>
      </c>
      <c r="H69" s="80" t="s">
        <v>39</v>
      </c>
      <c r="I69" t="str">
        <f t="shared" si="0"/>
        <v>43465SINAPI</v>
      </c>
    </row>
    <row r="70" spans="1:9" x14ac:dyDescent="0.25">
      <c r="A70" s="67" t="s">
        <v>877</v>
      </c>
      <c r="B70" s="68" t="s">
        <v>38</v>
      </c>
      <c r="C70" s="68" t="s">
        <v>1158</v>
      </c>
      <c r="D70" s="70" t="s">
        <v>878</v>
      </c>
      <c r="E70" s="71" t="s">
        <v>78</v>
      </c>
      <c r="F70" s="72">
        <v>435365.82</v>
      </c>
      <c r="G70" s="73" t="s">
        <v>38</v>
      </c>
      <c r="H70" s="81" t="s">
        <v>39</v>
      </c>
      <c r="I70" t="str">
        <f t="shared" si="0"/>
        <v>36531SINAPI</v>
      </c>
    </row>
    <row r="71" spans="1:9" x14ac:dyDescent="0.25">
      <c r="A71" s="59" t="s">
        <v>881</v>
      </c>
      <c r="B71" s="60" t="s">
        <v>38</v>
      </c>
      <c r="C71" s="79" t="s">
        <v>1156</v>
      </c>
      <c r="D71" s="62" t="s">
        <v>882</v>
      </c>
      <c r="E71" s="63" t="s">
        <v>90</v>
      </c>
      <c r="F71" s="64">
        <v>36.450000000000003</v>
      </c>
      <c r="G71" s="65" t="s">
        <v>38</v>
      </c>
      <c r="H71" s="80" t="s">
        <v>39</v>
      </c>
      <c r="I71" t="str">
        <f t="shared" si="0"/>
        <v>4234SINAPI</v>
      </c>
    </row>
    <row r="72" spans="1:9" x14ac:dyDescent="0.25">
      <c r="A72" s="67" t="s">
        <v>883</v>
      </c>
      <c r="B72" s="68" t="s">
        <v>38</v>
      </c>
      <c r="C72" s="68" t="s">
        <v>1157</v>
      </c>
      <c r="D72" s="70" t="s">
        <v>884</v>
      </c>
      <c r="E72" s="71" t="s">
        <v>132</v>
      </c>
      <c r="F72" s="72">
        <v>6.79</v>
      </c>
      <c r="G72" s="73" t="s">
        <v>38</v>
      </c>
      <c r="H72" s="81" t="s">
        <v>39</v>
      </c>
      <c r="I72" t="str">
        <f t="shared" si="0"/>
        <v>4221SINAPI</v>
      </c>
    </row>
    <row r="73" spans="1:9" x14ac:dyDescent="0.25">
      <c r="A73" s="59" t="s">
        <v>164</v>
      </c>
      <c r="B73" s="60" t="s">
        <v>76</v>
      </c>
      <c r="C73" s="79" t="s">
        <v>1157</v>
      </c>
      <c r="D73" s="62" t="s">
        <v>165</v>
      </c>
      <c r="E73" s="63" t="s">
        <v>78</v>
      </c>
      <c r="F73" s="64">
        <v>439</v>
      </c>
      <c r="G73" s="65"/>
      <c r="H73" s="80" t="s">
        <v>39</v>
      </c>
      <c r="I73" t="str">
        <f t="shared" si="0"/>
        <v>0005PRÓPRIA</v>
      </c>
    </row>
    <row r="74" spans="1:9" x14ac:dyDescent="0.25">
      <c r="A74" s="67" t="s">
        <v>887</v>
      </c>
      <c r="B74" s="68" t="s">
        <v>38</v>
      </c>
      <c r="C74" s="68" t="s">
        <v>1156</v>
      </c>
      <c r="D74" s="70" t="s">
        <v>888</v>
      </c>
      <c r="E74" s="71" t="s">
        <v>90</v>
      </c>
      <c r="F74" s="72">
        <v>32.4</v>
      </c>
      <c r="G74" s="73" t="s">
        <v>38</v>
      </c>
      <c r="H74" s="81" t="s">
        <v>39</v>
      </c>
      <c r="I74" t="str">
        <f t="shared" si="0"/>
        <v>4750SINAPI</v>
      </c>
    </row>
    <row r="75" spans="1:9" x14ac:dyDescent="0.25">
      <c r="A75" s="59" t="s">
        <v>182</v>
      </c>
      <c r="B75" s="60" t="s">
        <v>38</v>
      </c>
      <c r="C75" s="79" t="s">
        <v>1157</v>
      </c>
      <c r="D75" s="62" t="s">
        <v>183</v>
      </c>
      <c r="E75" s="63" t="s">
        <v>78</v>
      </c>
      <c r="F75" s="64">
        <v>12.98</v>
      </c>
      <c r="G75" s="65" t="s">
        <v>38</v>
      </c>
      <c r="H75" s="80" t="s">
        <v>39</v>
      </c>
      <c r="I75" t="str">
        <f t="shared" si="0"/>
        <v>11977SINAPI</v>
      </c>
    </row>
    <row r="76" spans="1:9" x14ac:dyDescent="0.25">
      <c r="A76" s="67" t="s">
        <v>268</v>
      </c>
      <c r="B76" s="68" t="s">
        <v>38</v>
      </c>
      <c r="C76" s="68" t="s">
        <v>1157</v>
      </c>
      <c r="D76" s="70" t="s">
        <v>269</v>
      </c>
      <c r="E76" s="71" t="s">
        <v>95</v>
      </c>
      <c r="F76" s="72">
        <v>18.670000000000002</v>
      </c>
      <c r="G76" s="73" t="s">
        <v>38</v>
      </c>
      <c r="H76" s="81" t="s">
        <v>39</v>
      </c>
      <c r="I76" t="str">
        <f t="shared" si="0"/>
        <v>40304SINAPI</v>
      </c>
    </row>
    <row r="77" spans="1:9" x14ac:dyDescent="0.25">
      <c r="A77" s="59" t="s">
        <v>891</v>
      </c>
      <c r="B77" s="60" t="s">
        <v>38</v>
      </c>
      <c r="C77" s="79" t="s">
        <v>1158</v>
      </c>
      <c r="D77" s="62" t="s">
        <v>892</v>
      </c>
      <c r="E77" s="63" t="s">
        <v>42</v>
      </c>
      <c r="F77" s="64">
        <v>15.32</v>
      </c>
      <c r="G77" s="65" t="s">
        <v>38</v>
      </c>
      <c r="H77" s="80" t="s">
        <v>39</v>
      </c>
      <c r="I77" t="str">
        <f t="shared" si="0"/>
        <v>40287SINAPI</v>
      </c>
    </row>
    <row r="78" spans="1:9" x14ac:dyDescent="0.25">
      <c r="A78" s="67" t="s">
        <v>893</v>
      </c>
      <c r="B78" s="68" t="s">
        <v>38</v>
      </c>
      <c r="C78" s="68" t="s">
        <v>1158</v>
      </c>
      <c r="D78" s="70" t="s">
        <v>894</v>
      </c>
      <c r="E78" s="71" t="s">
        <v>895</v>
      </c>
      <c r="F78" s="72">
        <v>41.6</v>
      </c>
      <c r="G78" s="73" t="s">
        <v>38</v>
      </c>
      <c r="H78" s="81" t="s">
        <v>39</v>
      </c>
      <c r="I78" t="str">
        <f t="shared" ref="I78:I141" si="1">A78&amp;B78</f>
        <v>40275SINAPI</v>
      </c>
    </row>
    <row r="79" spans="1:9" x14ac:dyDescent="0.25">
      <c r="A79" s="59" t="s">
        <v>896</v>
      </c>
      <c r="B79" s="60" t="s">
        <v>38</v>
      </c>
      <c r="C79" s="79" t="s">
        <v>1158</v>
      </c>
      <c r="D79" s="62" t="s">
        <v>897</v>
      </c>
      <c r="E79" s="63" t="s">
        <v>895</v>
      </c>
      <c r="F79" s="64">
        <v>39.799999999999997</v>
      </c>
      <c r="G79" s="65" t="s">
        <v>38</v>
      </c>
      <c r="H79" s="80" t="s">
        <v>39</v>
      </c>
      <c r="I79" t="str">
        <f t="shared" si="1"/>
        <v>40271SINAPI</v>
      </c>
    </row>
    <row r="80" spans="1:9" x14ac:dyDescent="0.25">
      <c r="A80" s="67" t="s">
        <v>278</v>
      </c>
      <c r="B80" s="68" t="s">
        <v>38</v>
      </c>
      <c r="C80" s="68" t="s">
        <v>1157</v>
      </c>
      <c r="D80" s="70" t="s">
        <v>279</v>
      </c>
      <c r="E80" s="71" t="s">
        <v>132</v>
      </c>
      <c r="F80" s="72">
        <v>5.37</v>
      </c>
      <c r="G80" s="73" t="s">
        <v>38</v>
      </c>
      <c r="H80" s="81" t="s">
        <v>39</v>
      </c>
      <c r="I80" t="str">
        <f t="shared" si="1"/>
        <v>2692SINAPI</v>
      </c>
    </row>
    <row r="81" spans="1:9" x14ac:dyDescent="0.25">
      <c r="A81" s="59" t="s">
        <v>276</v>
      </c>
      <c r="B81" s="60" t="s">
        <v>38</v>
      </c>
      <c r="C81" s="79" t="s">
        <v>1157</v>
      </c>
      <c r="D81" s="62" t="s">
        <v>277</v>
      </c>
      <c r="E81" s="63" t="s">
        <v>102</v>
      </c>
      <c r="F81" s="64">
        <v>2.4500000000000002</v>
      </c>
      <c r="G81" s="65" t="s">
        <v>38</v>
      </c>
      <c r="H81" s="80" t="s">
        <v>39</v>
      </c>
      <c r="I81" t="str">
        <f t="shared" si="1"/>
        <v>4517SINAPI</v>
      </c>
    </row>
    <row r="82" spans="1:9" x14ac:dyDescent="0.25">
      <c r="A82" s="67" t="s">
        <v>280</v>
      </c>
      <c r="B82" s="68" t="s">
        <v>38</v>
      </c>
      <c r="C82" s="68" t="s">
        <v>1157</v>
      </c>
      <c r="D82" s="70" t="s">
        <v>281</v>
      </c>
      <c r="E82" s="71" t="s">
        <v>83</v>
      </c>
      <c r="F82" s="72">
        <v>53.98</v>
      </c>
      <c r="G82" s="73" t="s">
        <v>38</v>
      </c>
      <c r="H82" s="81" t="s">
        <v>39</v>
      </c>
      <c r="I82" t="str">
        <f t="shared" si="1"/>
        <v>1358SINAPI</v>
      </c>
    </row>
    <row r="83" spans="1:9" x14ac:dyDescent="0.25">
      <c r="A83" s="59" t="s">
        <v>914</v>
      </c>
      <c r="B83" s="60" t="s">
        <v>38</v>
      </c>
      <c r="C83" s="79" t="s">
        <v>1156</v>
      </c>
      <c r="D83" s="62" t="s">
        <v>915</v>
      </c>
      <c r="E83" s="63" t="s">
        <v>90</v>
      </c>
      <c r="F83" s="64">
        <v>33.47</v>
      </c>
      <c r="G83" s="65" t="s">
        <v>38</v>
      </c>
      <c r="H83" s="80" t="s">
        <v>39</v>
      </c>
      <c r="I83" t="str">
        <f t="shared" si="1"/>
        <v>37666SINAPI</v>
      </c>
    </row>
    <row r="84" spans="1:9" x14ac:dyDescent="0.25">
      <c r="A84" s="67" t="s">
        <v>916</v>
      </c>
      <c r="B84" s="68" t="s">
        <v>38</v>
      </c>
      <c r="C84" s="68" t="s">
        <v>1158</v>
      </c>
      <c r="D84" s="70" t="s">
        <v>917</v>
      </c>
      <c r="E84" s="71" t="s">
        <v>78</v>
      </c>
      <c r="F84" s="72">
        <v>21483.17</v>
      </c>
      <c r="G84" s="73" t="s">
        <v>38</v>
      </c>
      <c r="H84" s="81" t="s">
        <v>39</v>
      </c>
      <c r="I84" t="str">
        <f t="shared" si="1"/>
        <v>36397SINAPI</v>
      </c>
    </row>
    <row r="85" spans="1:9" x14ac:dyDescent="0.25">
      <c r="A85" s="59" t="s">
        <v>186</v>
      </c>
      <c r="B85" s="60" t="s">
        <v>76</v>
      </c>
      <c r="C85" s="79" t="s">
        <v>1157</v>
      </c>
      <c r="D85" s="62" t="s">
        <v>185</v>
      </c>
      <c r="E85" s="63" t="s">
        <v>78</v>
      </c>
      <c r="F85" s="64">
        <v>1500</v>
      </c>
      <c r="G85" s="65"/>
      <c r="H85" s="80" t="s">
        <v>39</v>
      </c>
      <c r="I85" t="str">
        <f t="shared" si="1"/>
        <v>0006PRÓPRIA</v>
      </c>
    </row>
    <row r="86" spans="1:9" x14ac:dyDescent="0.25">
      <c r="A86" s="67" t="s">
        <v>920</v>
      </c>
      <c r="B86" s="68" t="s">
        <v>38</v>
      </c>
      <c r="C86" s="68" t="s">
        <v>1155</v>
      </c>
      <c r="D86" s="70" t="s">
        <v>921</v>
      </c>
      <c r="E86" s="71" t="s">
        <v>90</v>
      </c>
      <c r="F86" s="72">
        <v>1.45</v>
      </c>
      <c r="G86" s="73" t="s">
        <v>38</v>
      </c>
      <c r="H86" s="81" t="s">
        <v>39</v>
      </c>
      <c r="I86" t="str">
        <f t="shared" si="1"/>
        <v>43484SINAPI</v>
      </c>
    </row>
    <row r="87" spans="1:9" x14ac:dyDescent="0.25">
      <c r="A87" s="59" t="s">
        <v>922</v>
      </c>
      <c r="B87" s="60" t="s">
        <v>38</v>
      </c>
      <c r="C87" s="79" t="s">
        <v>1155</v>
      </c>
      <c r="D87" s="62" t="s">
        <v>923</v>
      </c>
      <c r="E87" s="63" t="s">
        <v>90</v>
      </c>
      <c r="F87" s="64">
        <v>0.9</v>
      </c>
      <c r="G87" s="65" t="s">
        <v>38</v>
      </c>
      <c r="H87" s="80" t="s">
        <v>39</v>
      </c>
      <c r="I87" t="str">
        <f t="shared" si="1"/>
        <v>43460SINAPI</v>
      </c>
    </row>
    <row r="88" spans="1:9" x14ac:dyDescent="0.25">
      <c r="A88" s="67" t="s">
        <v>924</v>
      </c>
      <c r="B88" s="68" t="s">
        <v>38</v>
      </c>
      <c r="C88" s="68" t="s">
        <v>1156</v>
      </c>
      <c r="D88" s="70" t="s">
        <v>925</v>
      </c>
      <c r="E88" s="71" t="s">
        <v>90</v>
      </c>
      <c r="F88" s="72">
        <v>24.77</v>
      </c>
      <c r="G88" s="73" t="s">
        <v>38</v>
      </c>
      <c r="H88" s="81" t="s">
        <v>39</v>
      </c>
      <c r="I88" t="str">
        <f t="shared" si="1"/>
        <v>247SINAPI</v>
      </c>
    </row>
    <row r="89" spans="1:9" x14ac:dyDescent="0.25">
      <c r="A89" s="59" t="s">
        <v>928</v>
      </c>
      <c r="B89" s="60" t="s">
        <v>38</v>
      </c>
      <c r="C89" s="79" t="s">
        <v>1156</v>
      </c>
      <c r="D89" s="62" t="s">
        <v>929</v>
      </c>
      <c r="E89" s="63" t="s">
        <v>90</v>
      </c>
      <c r="F89" s="64">
        <v>40.06</v>
      </c>
      <c r="G89" s="65" t="s">
        <v>38</v>
      </c>
      <c r="H89" s="80" t="s">
        <v>39</v>
      </c>
      <c r="I89" t="str">
        <f t="shared" si="1"/>
        <v>2436SINAPI</v>
      </c>
    </row>
    <row r="90" spans="1:9" x14ac:dyDescent="0.25">
      <c r="A90" s="67" t="s">
        <v>941</v>
      </c>
      <c r="B90" s="68" t="s">
        <v>38</v>
      </c>
      <c r="C90" s="68" t="s">
        <v>1157</v>
      </c>
      <c r="D90" s="70" t="s">
        <v>942</v>
      </c>
      <c r="E90" s="71" t="s">
        <v>78</v>
      </c>
      <c r="F90" s="72">
        <v>3.33</v>
      </c>
      <c r="G90" s="73" t="s">
        <v>38</v>
      </c>
      <c r="H90" s="81" t="s">
        <v>39</v>
      </c>
      <c r="I90" t="str">
        <f t="shared" si="1"/>
        <v>37526SINAPI</v>
      </c>
    </row>
    <row r="91" spans="1:9" x14ac:dyDescent="0.25">
      <c r="A91" s="59" t="s">
        <v>948</v>
      </c>
      <c r="B91" s="60" t="s">
        <v>38</v>
      </c>
      <c r="C91" s="79" t="s">
        <v>1158</v>
      </c>
      <c r="D91" s="62" t="s">
        <v>949</v>
      </c>
      <c r="E91" s="63" t="s">
        <v>78</v>
      </c>
      <c r="F91" s="64">
        <v>4781.04</v>
      </c>
      <c r="G91" s="65" t="s">
        <v>38</v>
      </c>
      <c r="H91" s="80" t="s">
        <v>39</v>
      </c>
      <c r="I91" t="str">
        <f t="shared" si="1"/>
        <v>36487SINAPI</v>
      </c>
    </row>
    <row r="92" spans="1:9" x14ac:dyDescent="0.25">
      <c r="A92" s="67" t="s">
        <v>952</v>
      </c>
      <c r="B92" s="68" t="s">
        <v>38</v>
      </c>
      <c r="C92" s="68" t="s">
        <v>1156</v>
      </c>
      <c r="D92" s="70" t="s">
        <v>953</v>
      </c>
      <c r="E92" s="71" t="s">
        <v>90</v>
      </c>
      <c r="F92" s="72">
        <v>36.35</v>
      </c>
      <c r="G92" s="73" t="s">
        <v>38</v>
      </c>
      <c r="H92" s="81" t="s">
        <v>39</v>
      </c>
      <c r="I92" t="str">
        <f t="shared" si="1"/>
        <v>4253SINAPI</v>
      </c>
    </row>
    <row r="93" spans="1:9" x14ac:dyDescent="0.25">
      <c r="A93" s="59" t="s">
        <v>966</v>
      </c>
      <c r="B93" s="60" t="s">
        <v>38</v>
      </c>
      <c r="C93" s="79" t="s">
        <v>1158</v>
      </c>
      <c r="D93" s="62" t="s">
        <v>967</v>
      </c>
      <c r="E93" s="63" t="s">
        <v>78</v>
      </c>
      <c r="F93" s="64">
        <v>577160.56999999995</v>
      </c>
      <c r="G93" s="65" t="s">
        <v>38</v>
      </c>
      <c r="H93" s="80" t="s">
        <v>39</v>
      </c>
      <c r="I93" t="str">
        <f t="shared" si="1"/>
        <v>37752SINAPI</v>
      </c>
    </row>
    <row r="94" spans="1:9" x14ac:dyDescent="0.25">
      <c r="A94" s="67" t="s">
        <v>968</v>
      </c>
      <c r="B94" s="68" t="s">
        <v>38</v>
      </c>
      <c r="C94" s="68" t="s">
        <v>1158</v>
      </c>
      <c r="D94" s="70" t="s">
        <v>969</v>
      </c>
      <c r="E94" s="71" t="s">
        <v>78</v>
      </c>
      <c r="F94" s="72">
        <v>32227.1</v>
      </c>
      <c r="G94" s="73" t="s">
        <v>38</v>
      </c>
      <c r="H94" s="81" t="s">
        <v>39</v>
      </c>
      <c r="I94" t="str">
        <f t="shared" si="1"/>
        <v>37731SINAPI</v>
      </c>
    </row>
    <row r="95" spans="1:9" x14ac:dyDescent="0.25">
      <c r="A95" s="59" t="s">
        <v>972</v>
      </c>
      <c r="B95" s="60" t="s">
        <v>38</v>
      </c>
      <c r="C95" s="79" t="s">
        <v>1156</v>
      </c>
      <c r="D95" s="62" t="s">
        <v>973</v>
      </c>
      <c r="E95" s="63" t="s">
        <v>90</v>
      </c>
      <c r="F95" s="64">
        <v>36.43</v>
      </c>
      <c r="G95" s="65" t="s">
        <v>38</v>
      </c>
      <c r="H95" s="80" t="s">
        <v>39</v>
      </c>
      <c r="I95" t="str">
        <f t="shared" si="1"/>
        <v>4093SINAPI</v>
      </c>
    </row>
    <row r="96" spans="1:9" x14ac:dyDescent="0.25">
      <c r="A96" s="67" t="s">
        <v>976</v>
      </c>
      <c r="B96" s="68" t="s">
        <v>38</v>
      </c>
      <c r="C96" s="68" t="s">
        <v>1156</v>
      </c>
      <c r="D96" s="70" t="s">
        <v>977</v>
      </c>
      <c r="E96" s="71" t="s">
        <v>90</v>
      </c>
      <c r="F96" s="72">
        <v>24.77</v>
      </c>
      <c r="G96" s="73" t="s">
        <v>38</v>
      </c>
      <c r="H96" s="81" t="s">
        <v>39</v>
      </c>
      <c r="I96" t="str">
        <f t="shared" si="1"/>
        <v>252SINAPI</v>
      </c>
    </row>
    <row r="97" spans="1:9" x14ac:dyDescent="0.25">
      <c r="A97" s="59" t="s">
        <v>980</v>
      </c>
      <c r="B97" s="60" t="s">
        <v>38</v>
      </c>
      <c r="C97" s="79" t="s">
        <v>1156</v>
      </c>
      <c r="D97" s="62" t="s">
        <v>981</v>
      </c>
      <c r="E97" s="63" t="s">
        <v>90</v>
      </c>
      <c r="F97" s="64">
        <v>32.4</v>
      </c>
      <c r="G97" s="65" t="s">
        <v>38</v>
      </c>
      <c r="H97" s="80" t="s">
        <v>39</v>
      </c>
      <c r="I97" t="str">
        <f t="shared" si="1"/>
        <v>6110SINAPI</v>
      </c>
    </row>
    <row r="98" spans="1:9" x14ac:dyDescent="0.25">
      <c r="A98" s="67" t="s">
        <v>216</v>
      </c>
      <c r="B98" s="68" t="s">
        <v>76</v>
      </c>
      <c r="C98" s="68" t="s">
        <v>1157</v>
      </c>
      <c r="D98" s="70" t="s">
        <v>217</v>
      </c>
      <c r="E98" s="71" t="s">
        <v>78</v>
      </c>
      <c r="F98" s="72">
        <v>370</v>
      </c>
      <c r="G98" s="73"/>
      <c r="H98" s="81" t="s">
        <v>39</v>
      </c>
      <c r="I98" t="str">
        <f t="shared" si="1"/>
        <v>0007PRÓPRIA</v>
      </c>
    </row>
    <row r="99" spans="1:9" x14ac:dyDescent="0.25">
      <c r="A99" s="59" t="s">
        <v>990</v>
      </c>
      <c r="B99" s="60" t="s">
        <v>38</v>
      </c>
      <c r="C99" s="79" t="s">
        <v>1158</v>
      </c>
      <c r="D99" s="62" t="s">
        <v>991</v>
      </c>
      <c r="E99" s="63" t="s">
        <v>78</v>
      </c>
      <c r="F99" s="64">
        <v>2745</v>
      </c>
      <c r="G99" s="65" t="s">
        <v>38</v>
      </c>
      <c r="H99" s="80" t="s">
        <v>39</v>
      </c>
      <c r="I99" t="str">
        <f t="shared" si="1"/>
        <v>746SINAPI</v>
      </c>
    </row>
    <row r="100" spans="1:9" x14ac:dyDescent="0.25">
      <c r="A100" s="67" t="s">
        <v>228</v>
      </c>
      <c r="B100" s="68" t="s">
        <v>38</v>
      </c>
      <c r="C100" s="68" t="s">
        <v>1157</v>
      </c>
      <c r="D100" s="70" t="s">
        <v>229</v>
      </c>
      <c r="E100" s="71" t="s">
        <v>78</v>
      </c>
      <c r="F100" s="72">
        <v>7.32</v>
      </c>
      <c r="G100" s="73" t="s">
        <v>38</v>
      </c>
      <c r="H100" s="81" t="s">
        <v>39</v>
      </c>
      <c r="I100" t="str">
        <f t="shared" si="1"/>
        <v>12SINAPI</v>
      </c>
    </row>
    <row r="101" spans="1:9" x14ac:dyDescent="0.25">
      <c r="A101" s="59" t="s">
        <v>230</v>
      </c>
      <c r="B101" s="60" t="s">
        <v>38</v>
      </c>
      <c r="C101" s="79" t="s">
        <v>1157</v>
      </c>
      <c r="D101" s="62" t="s">
        <v>231</v>
      </c>
      <c r="E101" s="63" t="s">
        <v>78</v>
      </c>
      <c r="F101" s="64">
        <v>13.08</v>
      </c>
      <c r="G101" s="65" t="s">
        <v>38</v>
      </c>
      <c r="H101" s="80" t="s">
        <v>39</v>
      </c>
      <c r="I101" t="str">
        <f t="shared" si="1"/>
        <v>38367SINAPI</v>
      </c>
    </row>
    <row r="102" spans="1:9" x14ac:dyDescent="0.25">
      <c r="A102" s="67" t="s">
        <v>232</v>
      </c>
      <c r="B102" s="68" t="s">
        <v>38</v>
      </c>
      <c r="C102" s="68" t="s">
        <v>1157</v>
      </c>
      <c r="D102" s="70" t="s">
        <v>233</v>
      </c>
      <c r="E102" s="71" t="s">
        <v>78</v>
      </c>
      <c r="F102" s="72">
        <v>1.35</v>
      </c>
      <c r="G102" s="73" t="s">
        <v>38</v>
      </c>
      <c r="H102" s="81" t="s">
        <v>39</v>
      </c>
      <c r="I102" t="str">
        <f t="shared" si="1"/>
        <v>3767SINAPI</v>
      </c>
    </row>
    <row r="103" spans="1:9" x14ac:dyDescent="0.25">
      <c r="A103" s="59" t="s">
        <v>242</v>
      </c>
      <c r="B103" s="60" t="s">
        <v>76</v>
      </c>
      <c r="C103" s="79" t="s">
        <v>1157</v>
      </c>
      <c r="D103" s="62" t="s">
        <v>243</v>
      </c>
      <c r="E103" s="63" t="s">
        <v>244</v>
      </c>
      <c r="F103" s="64">
        <v>1.27</v>
      </c>
      <c r="G103" s="65"/>
      <c r="H103" s="80" t="s">
        <v>39</v>
      </c>
      <c r="I103" t="str">
        <f t="shared" si="1"/>
        <v>0008PRÓPRIA</v>
      </c>
    </row>
    <row r="104" spans="1:9" x14ac:dyDescent="0.25">
      <c r="A104" s="67" t="s">
        <v>1000</v>
      </c>
      <c r="B104" s="68" t="s">
        <v>38</v>
      </c>
      <c r="C104" s="68" t="s">
        <v>1158</v>
      </c>
      <c r="D104" s="70" t="s">
        <v>1001</v>
      </c>
      <c r="E104" s="71" t="s">
        <v>78</v>
      </c>
      <c r="F104" s="72">
        <v>5281.28</v>
      </c>
      <c r="G104" s="73" t="s">
        <v>38</v>
      </c>
      <c r="H104" s="81" t="s">
        <v>39</v>
      </c>
      <c r="I104" t="str">
        <f t="shared" si="1"/>
        <v>10535SINAPI</v>
      </c>
    </row>
    <row r="105" spans="1:9" x14ac:dyDescent="0.25">
      <c r="A105" s="59" t="s">
        <v>247</v>
      </c>
      <c r="B105" s="60" t="s">
        <v>76</v>
      </c>
      <c r="C105" s="79" t="s">
        <v>1157</v>
      </c>
      <c r="D105" s="62" t="s">
        <v>248</v>
      </c>
      <c r="E105" s="63" t="s">
        <v>249</v>
      </c>
      <c r="F105" s="64">
        <v>49.95</v>
      </c>
      <c r="G105" s="65"/>
      <c r="H105" s="80" t="s">
        <v>39</v>
      </c>
      <c r="I105" t="str">
        <f t="shared" si="1"/>
        <v>0009PRÓPRIA</v>
      </c>
    </row>
    <row r="106" spans="1:9" x14ac:dyDescent="0.25">
      <c r="A106" s="67" t="s">
        <v>252</v>
      </c>
      <c r="B106" s="68" t="s">
        <v>76</v>
      </c>
      <c r="C106" s="68" t="s">
        <v>1157</v>
      </c>
      <c r="D106" s="70" t="s">
        <v>253</v>
      </c>
      <c r="E106" s="71" t="s">
        <v>244</v>
      </c>
      <c r="F106" s="72">
        <v>13.33</v>
      </c>
      <c r="G106" s="73"/>
      <c r="H106" s="81" t="s">
        <v>39</v>
      </c>
      <c r="I106" t="str">
        <f t="shared" si="1"/>
        <v>0010PRÓPRIA</v>
      </c>
    </row>
    <row r="107" spans="1:9" x14ac:dyDescent="0.25">
      <c r="A107" s="59" t="s">
        <v>256</v>
      </c>
      <c r="B107" s="60" t="s">
        <v>76</v>
      </c>
      <c r="C107" s="79" t="s">
        <v>1157</v>
      </c>
      <c r="D107" s="62" t="s">
        <v>257</v>
      </c>
      <c r="E107" s="63" t="s">
        <v>244</v>
      </c>
      <c r="F107" s="64">
        <v>70.38</v>
      </c>
      <c r="G107" s="65"/>
      <c r="H107" s="80" t="s">
        <v>39</v>
      </c>
      <c r="I107" t="str">
        <f t="shared" si="1"/>
        <v>0011PRÓPRIA</v>
      </c>
    </row>
    <row r="108" spans="1:9" x14ac:dyDescent="0.25">
      <c r="A108" s="67" t="s">
        <v>260</v>
      </c>
      <c r="B108" s="68" t="s">
        <v>76</v>
      </c>
      <c r="C108" s="68" t="s">
        <v>1157</v>
      </c>
      <c r="D108" s="70" t="s">
        <v>261</v>
      </c>
      <c r="E108" s="71" t="s">
        <v>244</v>
      </c>
      <c r="F108" s="72">
        <v>38.630000000000003</v>
      </c>
      <c r="G108" s="73"/>
      <c r="H108" s="81" t="s">
        <v>39</v>
      </c>
      <c r="I108" t="str">
        <f t="shared" si="1"/>
        <v>0012PRÓPRIA</v>
      </c>
    </row>
    <row r="109" spans="1:9" x14ac:dyDescent="0.25">
      <c r="A109" s="59" t="s">
        <v>270</v>
      </c>
      <c r="B109" s="60" t="s">
        <v>38</v>
      </c>
      <c r="C109" s="79" t="s">
        <v>1157</v>
      </c>
      <c r="D109" s="62" t="s">
        <v>271</v>
      </c>
      <c r="E109" s="63" t="s">
        <v>95</v>
      </c>
      <c r="F109" s="64">
        <v>16.75</v>
      </c>
      <c r="G109" s="65" t="s">
        <v>38</v>
      </c>
      <c r="H109" s="80" t="s">
        <v>39</v>
      </c>
      <c r="I109" t="str">
        <f t="shared" si="1"/>
        <v>20247SINAPI</v>
      </c>
    </row>
    <row r="110" spans="1:9" x14ac:dyDescent="0.25">
      <c r="A110" s="67" t="s">
        <v>272</v>
      </c>
      <c r="B110" s="68" t="s">
        <v>38</v>
      </c>
      <c r="C110" s="68" t="s">
        <v>1157</v>
      </c>
      <c r="D110" s="70" t="s">
        <v>273</v>
      </c>
      <c r="E110" s="71" t="s">
        <v>95</v>
      </c>
      <c r="F110" s="72">
        <v>16.95</v>
      </c>
      <c r="G110" s="73" t="s">
        <v>38</v>
      </c>
      <c r="H110" s="81" t="s">
        <v>39</v>
      </c>
      <c r="I110" t="str">
        <f t="shared" si="1"/>
        <v>5074SINAPI</v>
      </c>
    </row>
    <row r="111" spans="1:9" x14ac:dyDescent="0.25">
      <c r="A111" s="59" t="s">
        <v>274</v>
      </c>
      <c r="B111" s="60" t="s">
        <v>38</v>
      </c>
      <c r="C111" s="79" t="s">
        <v>1157</v>
      </c>
      <c r="D111" s="62" t="s">
        <v>275</v>
      </c>
      <c r="E111" s="63" t="s">
        <v>95</v>
      </c>
      <c r="F111" s="64">
        <v>15.42</v>
      </c>
      <c r="G111" s="65" t="s">
        <v>38</v>
      </c>
      <c r="H111" s="80" t="s">
        <v>39</v>
      </c>
      <c r="I111" t="str">
        <f t="shared" si="1"/>
        <v>5073SINAPI</v>
      </c>
    </row>
    <row r="112" spans="1:9" x14ac:dyDescent="0.25">
      <c r="A112" s="67" t="s">
        <v>290</v>
      </c>
      <c r="B112" s="68" t="s">
        <v>38</v>
      </c>
      <c r="C112" s="68" t="s">
        <v>1157</v>
      </c>
      <c r="D112" s="70" t="s">
        <v>291</v>
      </c>
      <c r="E112" s="71" t="s">
        <v>95</v>
      </c>
      <c r="F112" s="72">
        <v>25.45</v>
      </c>
      <c r="G112" s="73" t="s">
        <v>38</v>
      </c>
      <c r="H112" s="81" t="s">
        <v>39</v>
      </c>
      <c r="I112" t="str">
        <f t="shared" si="1"/>
        <v>43132SINAPI</v>
      </c>
    </row>
    <row r="113" spans="1:9" x14ac:dyDescent="0.25">
      <c r="A113" s="59" t="s">
        <v>292</v>
      </c>
      <c r="B113" s="60" t="s">
        <v>38</v>
      </c>
      <c r="C113" s="79" t="s">
        <v>1157</v>
      </c>
      <c r="D113" s="62" t="s">
        <v>293</v>
      </c>
      <c r="E113" s="63" t="s">
        <v>78</v>
      </c>
      <c r="F113" s="64">
        <v>0.24</v>
      </c>
      <c r="G113" s="65" t="s">
        <v>38</v>
      </c>
      <c r="H113" s="80" t="s">
        <v>39</v>
      </c>
      <c r="I113" t="str">
        <f t="shared" si="1"/>
        <v>39017SINAPI</v>
      </c>
    </row>
    <row r="114" spans="1:9" x14ac:dyDescent="0.25">
      <c r="A114" s="67" t="s">
        <v>1002</v>
      </c>
      <c r="B114" s="68" t="s">
        <v>38</v>
      </c>
      <c r="C114" s="68" t="s">
        <v>1157</v>
      </c>
      <c r="D114" s="70" t="s">
        <v>1003</v>
      </c>
      <c r="E114" s="71" t="s">
        <v>95</v>
      </c>
      <c r="F114" s="72">
        <v>7.02</v>
      </c>
      <c r="G114" s="73" t="s">
        <v>38</v>
      </c>
      <c r="H114" s="81" t="s">
        <v>39</v>
      </c>
      <c r="I114" t="str">
        <f t="shared" si="1"/>
        <v>43059SINAPI</v>
      </c>
    </row>
    <row r="115" spans="1:9" x14ac:dyDescent="0.25">
      <c r="A115" s="59" t="s">
        <v>1006</v>
      </c>
      <c r="B115" s="60" t="s">
        <v>38</v>
      </c>
      <c r="C115" s="79" t="s">
        <v>1156</v>
      </c>
      <c r="D115" s="62" t="s">
        <v>1007</v>
      </c>
      <c r="E115" s="63" t="s">
        <v>90</v>
      </c>
      <c r="F115" s="64">
        <v>32.4</v>
      </c>
      <c r="G115" s="65" t="s">
        <v>38</v>
      </c>
      <c r="H115" s="80" t="s">
        <v>39</v>
      </c>
      <c r="I115" t="str">
        <f t="shared" si="1"/>
        <v>378SINAPI</v>
      </c>
    </row>
    <row r="116" spans="1:9" x14ac:dyDescent="0.25">
      <c r="A116" s="67" t="s">
        <v>1010</v>
      </c>
      <c r="B116" s="68" t="s">
        <v>38</v>
      </c>
      <c r="C116" s="68" t="s">
        <v>1156</v>
      </c>
      <c r="D116" s="70" t="s">
        <v>1011</v>
      </c>
      <c r="E116" s="71" t="s">
        <v>90</v>
      </c>
      <c r="F116" s="72">
        <v>24.77</v>
      </c>
      <c r="G116" s="73" t="s">
        <v>38</v>
      </c>
      <c r="H116" s="81" t="s">
        <v>39</v>
      </c>
      <c r="I116" t="str">
        <f t="shared" si="1"/>
        <v>6114SINAPI</v>
      </c>
    </row>
    <row r="117" spans="1:9" x14ac:dyDescent="0.25">
      <c r="A117" s="59" t="s">
        <v>1012</v>
      </c>
      <c r="B117" s="60" t="s">
        <v>38</v>
      </c>
      <c r="C117" s="79" t="s">
        <v>1157</v>
      </c>
      <c r="D117" s="62" t="s">
        <v>1013</v>
      </c>
      <c r="E117" s="63" t="s">
        <v>95</v>
      </c>
      <c r="F117" s="64">
        <v>7.87</v>
      </c>
      <c r="G117" s="65" t="s">
        <v>38</v>
      </c>
      <c r="H117" s="80" t="s">
        <v>39</v>
      </c>
      <c r="I117" t="str">
        <f t="shared" si="1"/>
        <v>33SINAPI</v>
      </c>
    </row>
    <row r="118" spans="1:9" x14ac:dyDescent="0.25">
      <c r="A118" s="67" t="s">
        <v>1014</v>
      </c>
      <c r="B118" s="68" t="s">
        <v>38</v>
      </c>
      <c r="C118" s="68" t="s">
        <v>1157</v>
      </c>
      <c r="D118" s="70" t="s">
        <v>1015</v>
      </c>
      <c r="E118" s="71" t="s">
        <v>95</v>
      </c>
      <c r="F118" s="72">
        <v>7.42</v>
      </c>
      <c r="G118" s="73" t="s">
        <v>38</v>
      </c>
      <c r="H118" s="81" t="s">
        <v>39</v>
      </c>
      <c r="I118" t="str">
        <f t="shared" si="1"/>
        <v>34SINAPI</v>
      </c>
    </row>
    <row r="119" spans="1:9" x14ac:dyDescent="0.25">
      <c r="A119" s="59" t="s">
        <v>308</v>
      </c>
      <c r="B119" s="60" t="s">
        <v>38</v>
      </c>
      <c r="C119" s="79" t="s">
        <v>1157</v>
      </c>
      <c r="D119" s="62" t="s">
        <v>309</v>
      </c>
      <c r="E119" s="63" t="s">
        <v>108</v>
      </c>
      <c r="F119" s="64">
        <v>707.07</v>
      </c>
      <c r="G119" s="65" t="s">
        <v>38</v>
      </c>
      <c r="H119" s="80" t="s">
        <v>39</v>
      </c>
      <c r="I119" t="str">
        <f t="shared" si="1"/>
        <v>1525SINAPI</v>
      </c>
    </row>
    <row r="120" spans="1:9" x14ac:dyDescent="0.25">
      <c r="A120" s="67" t="s">
        <v>1024</v>
      </c>
      <c r="B120" s="68" t="s">
        <v>38</v>
      </c>
      <c r="C120" s="68" t="s">
        <v>1158</v>
      </c>
      <c r="D120" s="70" t="s">
        <v>1025</v>
      </c>
      <c r="E120" s="71" t="s">
        <v>78</v>
      </c>
      <c r="F120" s="72">
        <v>3843.04</v>
      </c>
      <c r="G120" s="73" t="s">
        <v>38</v>
      </c>
      <c r="H120" s="81" t="s">
        <v>39</v>
      </c>
      <c r="I120" t="str">
        <f t="shared" si="1"/>
        <v>13896SINAPI</v>
      </c>
    </row>
    <row r="121" spans="1:9" x14ac:dyDescent="0.25">
      <c r="A121" s="59" t="s">
        <v>1044</v>
      </c>
      <c r="B121" s="60" t="s">
        <v>38</v>
      </c>
      <c r="C121" s="79" t="s">
        <v>1157</v>
      </c>
      <c r="D121" s="62" t="s">
        <v>1045</v>
      </c>
      <c r="E121" s="63" t="s">
        <v>132</v>
      </c>
      <c r="F121" s="64">
        <v>6.57</v>
      </c>
      <c r="G121" s="65" t="s">
        <v>38</v>
      </c>
      <c r="H121" s="80" t="s">
        <v>39</v>
      </c>
      <c r="I121" t="str">
        <f t="shared" si="1"/>
        <v>4222SINAPI</v>
      </c>
    </row>
    <row r="122" spans="1:9" x14ac:dyDescent="0.25">
      <c r="A122" s="67" t="s">
        <v>1046</v>
      </c>
      <c r="B122" s="68" t="s">
        <v>38</v>
      </c>
      <c r="C122" s="68" t="s">
        <v>1158</v>
      </c>
      <c r="D122" s="70" t="s">
        <v>1047</v>
      </c>
      <c r="E122" s="71" t="s">
        <v>78</v>
      </c>
      <c r="F122" s="72">
        <v>11486.73</v>
      </c>
      <c r="G122" s="73" t="s">
        <v>38</v>
      </c>
      <c r="H122" s="81" t="s">
        <v>39</v>
      </c>
      <c r="I122" t="str">
        <f t="shared" si="1"/>
        <v>13458SINAPI</v>
      </c>
    </row>
    <row r="123" spans="1:9" x14ac:dyDescent="0.25">
      <c r="A123" s="59" t="s">
        <v>1048</v>
      </c>
      <c r="B123" s="60" t="s">
        <v>38</v>
      </c>
      <c r="C123" s="79" t="s">
        <v>1158</v>
      </c>
      <c r="D123" s="62" t="s">
        <v>1049</v>
      </c>
      <c r="E123" s="63" t="s">
        <v>78</v>
      </c>
      <c r="F123" s="64">
        <v>727405.55</v>
      </c>
      <c r="G123" s="65" t="s">
        <v>38</v>
      </c>
      <c r="H123" s="80" t="s">
        <v>39</v>
      </c>
      <c r="I123" t="str">
        <f t="shared" si="1"/>
        <v>37758SINAPI</v>
      </c>
    </row>
    <row r="124" spans="1:9" x14ac:dyDescent="0.25">
      <c r="A124" s="67" t="s">
        <v>1050</v>
      </c>
      <c r="B124" s="68" t="s">
        <v>38</v>
      </c>
      <c r="C124" s="68" t="s">
        <v>1158</v>
      </c>
      <c r="D124" s="70" t="s">
        <v>1051</v>
      </c>
      <c r="E124" s="71" t="s">
        <v>78</v>
      </c>
      <c r="F124" s="72">
        <v>91750</v>
      </c>
      <c r="G124" s="73" t="s">
        <v>38</v>
      </c>
      <c r="H124" s="81" t="s">
        <v>39</v>
      </c>
      <c r="I124" t="str">
        <f t="shared" si="1"/>
        <v>37736SINAPI</v>
      </c>
    </row>
    <row r="125" spans="1:9" x14ac:dyDescent="0.25">
      <c r="A125" s="59" t="s">
        <v>327</v>
      </c>
      <c r="B125" s="60" t="s">
        <v>38</v>
      </c>
      <c r="C125" s="79" t="s">
        <v>1157</v>
      </c>
      <c r="D125" s="62" t="s">
        <v>328</v>
      </c>
      <c r="E125" s="63" t="s">
        <v>108</v>
      </c>
      <c r="F125" s="64">
        <v>125</v>
      </c>
      <c r="G125" s="65" t="s">
        <v>38</v>
      </c>
      <c r="H125" s="80" t="s">
        <v>39</v>
      </c>
      <c r="I125" t="str">
        <f t="shared" si="1"/>
        <v>4718SINAPI</v>
      </c>
    </row>
    <row r="126" spans="1:9" x14ac:dyDescent="0.25">
      <c r="A126" s="67" t="s">
        <v>1060</v>
      </c>
      <c r="B126" s="68" t="s">
        <v>38</v>
      </c>
      <c r="C126" s="68" t="s">
        <v>1158</v>
      </c>
      <c r="D126" s="70" t="s">
        <v>1061</v>
      </c>
      <c r="E126" s="71" t="s">
        <v>78</v>
      </c>
      <c r="F126" s="72">
        <v>7782.09</v>
      </c>
      <c r="G126" s="73" t="s">
        <v>38</v>
      </c>
      <c r="H126" s="81" t="s">
        <v>39</v>
      </c>
      <c r="I126" t="str">
        <f t="shared" si="1"/>
        <v>1442SINAPI</v>
      </c>
    </row>
    <row r="127" spans="1:9" x14ac:dyDescent="0.25">
      <c r="A127" s="59" t="s">
        <v>1062</v>
      </c>
      <c r="B127" s="60" t="s">
        <v>38</v>
      </c>
      <c r="C127" s="79" t="s">
        <v>1157</v>
      </c>
      <c r="D127" s="62" t="s">
        <v>1063</v>
      </c>
      <c r="E127" s="63" t="s">
        <v>95</v>
      </c>
      <c r="F127" s="64">
        <v>7.83</v>
      </c>
      <c r="G127" s="65" t="s">
        <v>38</v>
      </c>
      <c r="H127" s="80" t="s">
        <v>39</v>
      </c>
      <c r="I127" t="str">
        <f t="shared" si="1"/>
        <v>32SINAPI</v>
      </c>
    </row>
    <row r="128" spans="1:9" x14ac:dyDescent="0.25">
      <c r="A128" s="67" t="s">
        <v>344</v>
      </c>
      <c r="B128" s="68" t="s">
        <v>38</v>
      </c>
      <c r="C128" s="68" t="s">
        <v>1157</v>
      </c>
      <c r="D128" s="70" t="s">
        <v>345</v>
      </c>
      <c r="E128" s="71" t="s">
        <v>102</v>
      </c>
      <c r="F128" s="72">
        <v>38.51</v>
      </c>
      <c r="G128" s="73" t="s">
        <v>38</v>
      </c>
      <c r="H128" s="81" t="s">
        <v>39</v>
      </c>
      <c r="I128" t="str">
        <f t="shared" si="1"/>
        <v>6193SINAPI</v>
      </c>
    </row>
    <row r="129" spans="1:9" x14ac:dyDescent="0.25">
      <c r="A129" s="59" t="s">
        <v>1064</v>
      </c>
      <c r="B129" s="60" t="s">
        <v>38</v>
      </c>
      <c r="C129" s="79" t="s">
        <v>1157</v>
      </c>
      <c r="D129" s="62" t="s">
        <v>1065</v>
      </c>
      <c r="E129" s="63" t="s">
        <v>102</v>
      </c>
      <c r="F129" s="64">
        <v>56.2</v>
      </c>
      <c r="G129" s="65" t="s">
        <v>38</v>
      </c>
      <c r="H129" s="80" t="s">
        <v>39</v>
      </c>
      <c r="I129" t="str">
        <f t="shared" si="1"/>
        <v>6189SINAPI</v>
      </c>
    </row>
    <row r="130" spans="1:9" x14ac:dyDescent="0.25">
      <c r="A130" s="67" t="s">
        <v>353</v>
      </c>
      <c r="B130" s="68" t="s">
        <v>38</v>
      </c>
      <c r="C130" s="68" t="s">
        <v>1157</v>
      </c>
      <c r="D130" s="70" t="s">
        <v>354</v>
      </c>
      <c r="E130" s="71" t="s">
        <v>102</v>
      </c>
      <c r="F130" s="72">
        <v>11.64</v>
      </c>
      <c r="G130" s="73" t="s">
        <v>38</v>
      </c>
      <c r="H130" s="81" t="s">
        <v>39</v>
      </c>
      <c r="I130" t="str">
        <f t="shared" si="1"/>
        <v>6212SINAPI</v>
      </c>
    </row>
    <row r="131" spans="1:9" x14ac:dyDescent="0.25">
      <c r="A131" s="59" t="s">
        <v>361</v>
      </c>
      <c r="B131" s="60" t="s">
        <v>38</v>
      </c>
      <c r="C131" s="79" t="s">
        <v>1157</v>
      </c>
      <c r="D131" s="62" t="s">
        <v>362</v>
      </c>
      <c r="E131" s="63" t="s">
        <v>108</v>
      </c>
      <c r="F131" s="64">
        <v>732.82</v>
      </c>
      <c r="G131" s="65" t="s">
        <v>38</v>
      </c>
      <c r="H131" s="80" t="s">
        <v>39</v>
      </c>
      <c r="I131" t="str">
        <f t="shared" si="1"/>
        <v>38409SINAPI</v>
      </c>
    </row>
    <row r="132" spans="1:9" x14ac:dyDescent="0.25">
      <c r="A132" s="67" t="s">
        <v>371</v>
      </c>
      <c r="B132" s="68" t="s">
        <v>76</v>
      </c>
      <c r="C132" s="68" t="s">
        <v>1157</v>
      </c>
      <c r="D132" s="70" t="s">
        <v>372</v>
      </c>
      <c r="E132" s="71" t="s">
        <v>249</v>
      </c>
      <c r="F132" s="72">
        <v>20.95</v>
      </c>
      <c r="G132" s="73"/>
      <c r="H132" s="81" t="s">
        <v>39</v>
      </c>
      <c r="I132" t="str">
        <f t="shared" si="1"/>
        <v>0013PRÓPRIA</v>
      </c>
    </row>
    <row r="133" spans="1:9" x14ac:dyDescent="0.25">
      <c r="A133" s="59" t="s">
        <v>380</v>
      </c>
      <c r="B133" s="60" t="s">
        <v>38</v>
      </c>
      <c r="C133" s="79" t="s">
        <v>1157</v>
      </c>
      <c r="D133" s="62" t="s">
        <v>381</v>
      </c>
      <c r="E133" s="63" t="s">
        <v>95</v>
      </c>
      <c r="F133" s="64">
        <v>20.5</v>
      </c>
      <c r="G133" s="65" t="s">
        <v>38</v>
      </c>
      <c r="H133" s="80" t="s">
        <v>39</v>
      </c>
      <c r="I133" t="str">
        <f t="shared" si="1"/>
        <v>626SINAPI</v>
      </c>
    </row>
    <row r="134" spans="1:9" x14ac:dyDescent="0.25">
      <c r="A134" s="67" t="s">
        <v>1069</v>
      </c>
      <c r="B134" s="68" t="s">
        <v>38</v>
      </c>
      <c r="C134" s="68" t="s">
        <v>1156</v>
      </c>
      <c r="D134" s="70" t="s">
        <v>1070</v>
      </c>
      <c r="E134" s="71" t="s">
        <v>90</v>
      </c>
      <c r="F134" s="72">
        <v>32.4</v>
      </c>
      <c r="G134" s="73" t="s">
        <v>38</v>
      </c>
      <c r="H134" s="81" t="s">
        <v>39</v>
      </c>
      <c r="I134" t="str">
        <f t="shared" si="1"/>
        <v>12873SINAPI</v>
      </c>
    </row>
    <row r="135" spans="1:9" x14ac:dyDescent="0.25">
      <c r="A135" s="59" t="s">
        <v>1073</v>
      </c>
      <c r="B135" s="60" t="s">
        <v>38</v>
      </c>
      <c r="C135" s="79" t="s">
        <v>1156</v>
      </c>
      <c r="D135" s="62" t="s">
        <v>1074</v>
      </c>
      <c r="E135" s="63" t="s">
        <v>90</v>
      </c>
      <c r="F135" s="64">
        <v>24.19</v>
      </c>
      <c r="G135" s="65" t="s">
        <v>38</v>
      </c>
      <c r="H135" s="80" t="s">
        <v>39</v>
      </c>
      <c r="I135" t="str">
        <f t="shared" si="1"/>
        <v>242SINAPI</v>
      </c>
    </row>
    <row r="136" spans="1:9" x14ac:dyDescent="0.25">
      <c r="A136" s="67" t="s">
        <v>387</v>
      </c>
      <c r="B136" s="68" t="s">
        <v>38</v>
      </c>
      <c r="C136" s="68" t="s">
        <v>1157</v>
      </c>
      <c r="D136" s="70" t="s">
        <v>388</v>
      </c>
      <c r="E136" s="71" t="s">
        <v>389</v>
      </c>
      <c r="F136" s="72">
        <v>46.23</v>
      </c>
      <c r="G136" s="73" t="s">
        <v>38</v>
      </c>
      <c r="H136" s="81" t="s">
        <v>39</v>
      </c>
      <c r="I136" t="str">
        <f t="shared" si="1"/>
        <v>37395SINAPI</v>
      </c>
    </row>
    <row r="137" spans="1:9" x14ac:dyDescent="0.25">
      <c r="A137" s="59" t="s">
        <v>390</v>
      </c>
      <c r="B137" s="60" t="s">
        <v>38</v>
      </c>
      <c r="C137" s="79" t="s">
        <v>1157</v>
      </c>
      <c r="D137" s="62" t="s">
        <v>391</v>
      </c>
      <c r="E137" s="63" t="s">
        <v>102</v>
      </c>
      <c r="F137" s="64">
        <v>3.3</v>
      </c>
      <c r="G137" s="65" t="s">
        <v>38</v>
      </c>
      <c r="H137" s="80" t="s">
        <v>39</v>
      </c>
      <c r="I137" t="str">
        <f t="shared" si="1"/>
        <v>34547SINAPI</v>
      </c>
    </row>
    <row r="138" spans="1:9" x14ac:dyDescent="0.25">
      <c r="A138" s="67" t="s">
        <v>392</v>
      </c>
      <c r="B138" s="68" t="s">
        <v>38</v>
      </c>
      <c r="C138" s="68" t="s">
        <v>1157</v>
      </c>
      <c r="D138" s="70" t="s">
        <v>393</v>
      </c>
      <c r="E138" s="71" t="s">
        <v>78</v>
      </c>
      <c r="F138" s="72">
        <v>0.91</v>
      </c>
      <c r="G138" s="73" t="s">
        <v>38</v>
      </c>
      <c r="H138" s="81" t="s">
        <v>39</v>
      </c>
      <c r="I138" t="str">
        <f t="shared" si="1"/>
        <v>7267SINAPI</v>
      </c>
    </row>
    <row r="139" spans="1:9" x14ac:dyDescent="0.25">
      <c r="A139" s="59" t="s">
        <v>1075</v>
      </c>
      <c r="B139" s="60" t="s">
        <v>38</v>
      </c>
      <c r="C139" s="79" t="s">
        <v>1157</v>
      </c>
      <c r="D139" s="62" t="s">
        <v>1076</v>
      </c>
      <c r="E139" s="63" t="s">
        <v>95</v>
      </c>
      <c r="F139" s="64">
        <v>0.99</v>
      </c>
      <c r="G139" s="65" t="s">
        <v>38</v>
      </c>
      <c r="H139" s="80" t="s">
        <v>39</v>
      </c>
      <c r="I139" t="str">
        <f t="shared" si="1"/>
        <v>1106SINAPI</v>
      </c>
    </row>
    <row r="140" spans="1:9" x14ac:dyDescent="0.25">
      <c r="A140" s="67" t="s">
        <v>535</v>
      </c>
      <c r="B140" s="68" t="s">
        <v>38</v>
      </c>
      <c r="C140" s="68" t="s">
        <v>1157</v>
      </c>
      <c r="D140" s="70" t="s">
        <v>536</v>
      </c>
      <c r="E140" s="71" t="s">
        <v>108</v>
      </c>
      <c r="F140" s="72">
        <v>149.08000000000001</v>
      </c>
      <c r="G140" s="73" t="s">
        <v>38</v>
      </c>
      <c r="H140" s="81" t="s">
        <v>39</v>
      </c>
      <c r="I140" t="str">
        <f t="shared" si="1"/>
        <v>367SINAPI</v>
      </c>
    </row>
    <row r="141" spans="1:9" x14ac:dyDescent="0.25">
      <c r="A141" s="59" t="s">
        <v>419</v>
      </c>
      <c r="B141" s="60" t="s">
        <v>38</v>
      </c>
      <c r="C141" s="79" t="s">
        <v>1157</v>
      </c>
      <c r="D141" s="62" t="s">
        <v>420</v>
      </c>
      <c r="E141" s="63" t="s">
        <v>83</v>
      </c>
      <c r="F141" s="64">
        <v>15.3</v>
      </c>
      <c r="G141" s="65" t="s">
        <v>38</v>
      </c>
      <c r="H141" s="80" t="s">
        <v>39</v>
      </c>
      <c r="I141" t="str">
        <f t="shared" si="1"/>
        <v>37411SINAPI</v>
      </c>
    </row>
    <row r="142" spans="1:9" x14ac:dyDescent="0.25">
      <c r="A142" s="67" t="s">
        <v>427</v>
      </c>
      <c r="B142" s="68" t="s">
        <v>38</v>
      </c>
      <c r="C142" s="68" t="s">
        <v>1157</v>
      </c>
      <c r="D142" s="70" t="s">
        <v>428</v>
      </c>
      <c r="E142" s="71" t="s">
        <v>95</v>
      </c>
      <c r="F142" s="72">
        <v>4</v>
      </c>
      <c r="G142" s="73" t="s">
        <v>38</v>
      </c>
      <c r="H142" s="81" t="s">
        <v>39</v>
      </c>
      <c r="I142" t="str">
        <f t="shared" ref="I142:I205" si="2">A142&amp;B142</f>
        <v>43626SINAPI</v>
      </c>
    </row>
    <row r="143" spans="1:9" x14ac:dyDescent="0.25">
      <c r="A143" s="59" t="s">
        <v>430</v>
      </c>
      <c r="B143" s="60" t="s">
        <v>76</v>
      </c>
      <c r="C143" s="79" t="s">
        <v>1157</v>
      </c>
      <c r="D143" s="62" t="s">
        <v>253</v>
      </c>
      <c r="E143" s="63" t="s">
        <v>244</v>
      </c>
      <c r="F143" s="64">
        <v>13.33</v>
      </c>
      <c r="G143" s="65"/>
      <c r="H143" s="80" t="s">
        <v>39</v>
      </c>
      <c r="I143" t="str">
        <f t="shared" si="2"/>
        <v>0014PRÓPRIA</v>
      </c>
    </row>
    <row r="144" spans="1:9" x14ac:dyDescent="0.25">
      <c r="A144" s="67" t="s">
        <v>432</v>
      </c>
      <c r="B144" s="68" t="s">
        <v>76</v>
      </c>
      <c r="C144" s="68" t="s">
        <v>1157</v>
      </c>
      <c r="D144" s="70" t="s">
        <v>257</v>
      </c>
      <c r="E144" s="71" t="s">
        <v>244</v>
      </c>
      <c r="F144" s="72">
        <v>70.38</v>
      </c>
      <c r="G144" s="73"/>
      <c r="H144" s="81" t="s">
        <v>39</v>
      </c>
      <c r="I144" t="str">
        <f t="shared" si="2"/>
        <v>0015PRÓPRIA</v>
      </c>
    </row>
    <row r="145" spans="1:9" x14ac:dyDescent="0.25">
      <c r="A145" s="59" t="s">
        <v>435</v>
      </c>
      <c r="B145" s="60" t="s">
        <v>38</v>
      </c>
      <c r="C145" s="79" t="s">
        <v>1157</v>
      </c>
      <c r="D145" s="62" t="s">
        <v>436</v>
      </c>
      <c r="E145" s="63" t="s">
        <v>108</v>
      </c>
      <c r="F145" s="64">
        <v>615.84</v>
      </c>
      <c r="G145" s="65" t="s">
        <v>38</v>
      </c>
      <c r="H145" s="80" t="s">
        <v>39</v>
      </c>
      <c r="I145" t="str">
        <f t="shared" si="2"/>
        <v>34492SINAPI</v>
      </c>
    </row>
    <row r="146" spans="1:9" x14ac:dyDescent="0.25">
      <c r="A146" s="67" t="s">
        <v>437</v>
      </c>
      <c r="B146" s="68" t="s">
        <v>38</v>
      </c>
      <c r="C146" s="68" t="s">
        <v>1157</v>
      </c>
      <c r="D146" s="70" t="s">
        <v>438</v>
      </c>
      <c r="E146" s="71" t="s">
        <v>95</v>
      </c>
      <c r="F146" s="72">
        <v>29.21</v>
      </c>
      <c r="G146" s="73" t="s">
        <v>38</v>
      </c>
      <c r="H146" s="81" t="s">
        <v>39</v>
      </c>
      <c r="I146" t="str">
        <f t="shared" si="2"/>
        <v>43144SINAPI</v>
      </c>
    </row>
    <row r="147" spans="1:9" x14ac:dyDescent="0.25">
      <c r="A147" s="59" t="s">
        <v>439</v>
      </c>
      <c r="B147" s="60" t="s">
        <v>38</v>
      </c>
      <c r="C147" s="79" t="s">
        <v>1157</v>
      </c>
      <c r="D147" s="62" t="s">
        <v>440</v>
      </c>
      <c r="E147" s="63" t="s">
        <v>132</v>
      </c>
      <c r="F147" s="64">
        <v>21.46</v>
      </c>
      <c r="G147" s="65" t="s">
        <v>38</v>
      </c>
      <c r="H147" s="80" t="s">
        <v>39</v>
      </c>
      <c r="I147" t="str">
        <f t="shared" si="2"/>
        <v>43143SINAPI</v>
      </c>
    </row>
    <row r="148" spans="1:9" x14ac:dyDescent="0.25">
      <c r="A148" s="67" t="s">
        <v>443</v>
      </c>
      <c r="B148" s="68" t="s">
        <v>38</v>
      </c>
      <c r="C148" s="68" t="s">
        <v>1157</v>
      </c>
      <c r="D148" s="70" t="s">
        <v>444</v>
      </c>
      <c r="E148" s="71" t="s">
        <v>78</v>
      </c>
      <c r="F148" s="72">
        <v>15.02</v>
      </c>
      <c r="G148" s="73" t="s">
        <v>38</v>
      </c>
      <c r="H148" s="81" t="s">
        <v>39</v>
      </c>
      <c r="I148" t="str">
        <f t="shared" si="2"/>
        <v>12815SINAPI</v>
      </c>
    </row>
    <row r="149" spans="1:9" x14ac:dyDescent="0.25">
      <c r="A149" s="59" t="s">
        <v>445</v>
      </c>
      <c r="B149" s="60" t="s">
        <v>38</v>
      </c>
      <c r="C149" s="79" t="s">
        <v>1157</v>
      </c>
      <c r="D149" s="62" t="s">
        <v>446</v>
      </c>
      <c r="E149" s="63" t="s">
        <v>132</v>
      </c>
      <c r="F149" s="64">
        <v>7.9</v>
      </c>
      <c r="G149" s="65" t="s">
        <v>38</v>
      </c>
      <c r="H149" s="80" t="s">
        <v>39</v>
      </c>
      <c r="I149" t="str">
        <f t="shared" si="2"/>
        <v>6085SINAPI</v>
      </c>
    </row>
    <row r="150" spans="1:9" x14ac:dyDescent="0.25">
      <c r="A150" s="67" t="s">
        <v>447</v>
      </c>
      <c r="B150" s="68" t="s">
        <v>76</v>
      </c>
      <c r="C150" s="68" t="s">
        <v>1157</v>
      </c>
      <c r="D150" s="70" t="s">
        <v>448</v>
      </c>
      <c r="E150" s="71" t="s">
        <v>244</v>
      </c>
      <c r="F150" s="72">
        <v>31.51</v>
      </c>
      <c r="G150" s="73"/>
      <c r="H150" s="81" t="s">
        <v>39</v>
      </c>
      <c r="I150" t="str">
        <f t="shared" si="2"/>
        <v>0016PRÓPRIA</v>
      </c>
    </row>
    <row r="151" spans="1:9" x14ac:dyDescent="0.25">
      <c r="A151" s="59" t="s">
        <v>453</v>
      </c>
      <c r="B151" s="60" t="s">
        <v>38</v>
      </c>
      <c r="C151" s="79" t="s">
        <v>1157</v>
      </c>
      <c r="D151" s="62" t="s">
        <v>454</v>
      </c>
      <c r="E151" s="63" t="s">
        <v>83</v>
      </c>
      <c r="F151" s="64">
        <v>163.16999999999999</v>
      </c>
      <c r="G151" s="65" t="s">
        <v>38</v>
      </c>
      <c r="H151" s="80" t="s">
        <v>39</v>
      </c>
      <c r="I151" t="str">
        <f t="shared" si="2"/>
        <v>4708SINAPI</v>
      </c>
    </row>
    <row r="152" spans="1:9" x14ac:dyDescent="0.25">
      <c r="A152" s="67" t="s">
        <v>455</v>
      </c>
      <c r="B152" s="68" t="s">
        <v>38</v>
      </c>
      <c r="C152" s="68" t="s">
        <v>1157</v>
      </c>
      <c r="D152" s="70" t="s">
        <v>456</v>
      </c>
      <c r="E152" s="71" t="s">
        <v>108</v>
      </c>
      <c r="F152" s="72">
        <v>71</v>
      </c>
      <c r="G152" s="73" t="s">
        <v>38</v>
      </c>
      <c r="H152" s="81" t="s">
        <v>39</v>
      </c>
      <c r="I152" t="str">
        <f t="shared" si="2"/>
        <v>6076SINAPI</v>
      </c>
    </row>
    <row r="153" spans="1:9" x14ac:dyDescent="0.25">
      <c r="A153" s="59" t="s">
        <v>1081</v>
      </c>
      <c r="B153" s="60" t="s">
        <v>38</v>
      </c>
      <c r="C153" s="79" t="s">
        <v>1156</v>
      </c>
      <c r="D153" s="62" t="s">
        <v>1082</v>
      </c>
      <c r="E153" s="63" t="s">
        <v>90</v>
      </c>
      <c r="F153" s="64">
        <v>32.4</v>
      </c>
      <c r="G153" s="65" t="s">
        <v>38</v>
      </c>
      <c r="H153" s="80" t="s">
        <v>39</v>
      </c>
      <c r="I153" t="str">
        <f t="shared" si="2"/>
        <v>4759SINAPI</v>
      </c>
    </row>
    <row r="154" spans="1:9" x14ac:dyDescent="0.25">
      <c r="A154" s="67" t="s">
        <v>462</v>
      </c>
      <c r="B154" s="68" t="s">
        <v>76</v>
      </c>
      <c r="C154" s="68" t="s">
        <v>1157</v>
      </c>
      <c r="D154" s="70" t="s">
        <v>461</v>
      </c>
      <c r="E154" s="71" t="s">
        <v>83</v>
      </c>
      <c r="F154" s="72">
        <v>747.5</v>
      </c>
      <c r="G154" s="73"/>
      <c r="H154" s="81" t="s">
        <v>39</v>
      </c>
      <c r="I154" t="str">
        <f t="shared" si="2"/>
        <v>0017PRÓPRIA</v>
      </c>
    </row>
    <row r="155" spans="1:9" x14ac:dyDescent="0.25">
      <c r="A155" s="59" t="s">
        <v>465</v>
      </c>
      <c r="B155" s="60" t="s">
        <v>38</v>
      </c>
      <c r="C155" s="79" t="s">
        <v>1157</v>
      </c>
      <c r="D155" s="62" t="s">
        <v>466</v>
      </c>
      <c r="E155" s="63" t="s">
        <v>78</v>
      </c>
      <c r="F155" s="64">
        <v>2.89</v>
      </c>
      <c r="G155" s="65" t="s">
        <v>38</v>
      </c>
      <c r="H155" s="80" t="s">
        <v>39</v>
      </c>
      <c r="I155" t="str">
        <f t="shared" si="2"/>
        <v>11964SINAPI</v>
      </c>
    </row>
    <row r="156" spans="1:9" x14ac:dyDescent="0.25">
      <c r="A156" s="67" t="s">
        <v>467</v>
      </c>
      <c r="B156" s="68" t="s">
        <v>76</v>
      </c>
      <c r="C156" s="68" t="s">
        <v>1157</v>
      </c>
      <c r="D156" s="70" t="s">
        <v>468</v>
      </c>
      <c r="E156" s="71" t="s">
        <v>78</v>
      </c>
      <c r="F156" s="72">
        <v>381.81</v>
      </c>
      <c r="G156" s="73"/>
      <c r="H156" s="81" t="s">
        <v>39</v>
      </c>
      <c r="I156" t="str">
        <f t="shared" si="2"/>
        <v>0018PRÓPRIA</v>
      </c>
    </row>
    <row r="157" spans="1:9" x14ac:dyDescent="0.25">
      <c r="A157" s="59" t="s">
        <v>471</v>
      </c>
      <c r="B157" s="60" t="s">
        <v>38</v>
      </c>
      <c r="C157" s="79" t="s">
        <v>1157</v>
      </c>
      <c r="D157" s="62" t="s">
        <v>472</v>
      </c>
      <c r="E157" s="63" t="s">
        <v>389</v>
      </c>
      <c r="F157" s="64">
        <v>33.08</v>
      </c>
      <c r="G157" s="65" t="s">
        <v>38</v>
      </c>
      <c r="H157" s="80" t="s">
        <v>39</v>
      </c>
      <c r="I157" t="str">
        <f t="shared" si="2"/>
        <v>40547SINAPI</v>
      </c>
    </row>
    <row r="158" spans="1:9" x14ac:dyDescent="0.25">
      <c r="A158" s="67" t="s">
        <v>473</v>
      </c>
      <c r="B158" s="68" t="s">
        <v>38</v>
      </c>
      <c r="C158" s="68" t="s">
        <v>1157</v>
      </c>
      <c r="D158" s="70" t="s">
        <v>474</v>
      </c>
      <c r="E158" s="71" t="s">
        <v>95</v>
      </c>
      <c r="F158" s="72">
        <v>66.94</v>
      </c>
      <c r="G158" s="73" t="s">
        <v>38</v>
      </c>
      <c r="H158" s="81" t="s">
        <v>39</v>
      </c>
      <c r="I158" t="str">
        <f t="shared" si="2"/>
        <v>34360SINAPI</v>
      </c>
    </row>
    <row r="159" spans="1:9" x14ac:dyDescent="0.25">
      <c r="A159" s="59" t="s">
        <v>475</v>
      </c>
      <c r="B159" s="60" t="s">
        <v>76</v>
      </c>
      <c r="C159" s="79" t="s">
        <v>1157</v>
      </c>
      <c r="D159" s="62" t="s">
        <v>476</v>
      </c>
      <c r="E159" s="63" t="s">
        <v>83</v>
      </c>
      <c r="F159" s="64">
        <v>78.989999999999995</v>
      </c>
      <c r="G159" s="65"/>
      <c r="H159" s="80" t="s">
        <v>39</v>
      </c>
      <c r="I159" t="str">
        <f t="shared" si="2"/>
        <v>0019PRÓPRIA</v>
      </c>
    </row>
    <row r="160" spans="1:9" x14ac:dyDescent="0.25">
      <c r="A160" s="67" t="s">
        <v>481</v>
      </c>
      <c r="B160" s="68" t="s">
        <v>38</v>
      </c>
      <c r="C160" s="68" t="s">
        <v>1157</v>
      </c>
      <c r="D160" s="70" t="s">
        <v>482</v>
      </c>
      <c r="E160" s="71" t="s">
        <v>95</v>
      </c>
      <c r="F160" s="72">
        <v>8.02</v>
      </c>
      <c r="G160" s="73" t="s">
        <v>38</v>
      </c>
      <c r="H160" s="81" t="s">
        <v>39</v>
      </c>
      <c r="I160" t="str">
        <f t="shared" si="2"/>
        <v>4777SINAPI</v>
      </c>
    </row>
    <row r="161" spans="1:9" x14ac:dyDescent="0.25">
      <c r="A161" s="59" t="s">
        <v>483</v>
      </c>
      <c r="B161" s="60" t="s">
        <v>38</v>
      </c>
      <c r="C161" s="79" t="s">
        <v>1157</v>
      </c>
      <c r="D161" s="62" t="s">
        <v>484</v>
      </c>
      <c r="E161" s="63" t="s">
        <v>95</v>
      </c>
      <c r="F161" s="64">
        <v>29.9</v>
      </c>
      <c r="G161" s="65" t="s">
        <v>38</v>
      </c>
      <c r="H161" s="80" t="s">
        <v>39</v>
      </c>
      <c r="I161" t="str">
        <f t="shared" si="2"/>
        <v>10997SINAPI</v>
      </c>
    </row>
    <row r="162" spans="1:9" x14ac:dyDescent="0.25">
      <c r="A162" s="67" t="s">
        <v>485</v>
      </c>
      <c r="B162" s="68" t="s">
        <v>38</v>
      </c>
      <c r="C162" s="68" t="s">
        <v>1157</v>
      </c>
      <c r="D162" s="70" t="s">
        <v>486</v>
      </c>
      <c r="E162" s="71" t="s">
        <v>132</v>
      </c>
      <c r="F162" s="72">
        <v>43.45</v>
      </c>
      <c r="G162" s="73" t="s">
        <v>38</v>
      </c>
      <c r="H162" s="81" t="s">
        <v>39</v>
      </c>
      <c r="I162" t="str">
        <f t="shared" si="2"/>
        <v>7307SINAPI</v>
      </c>
    </row>
    <row r="163" spans="1:9" x14ac:dyDescent="0.25">
      <c r="A163" s="59" t="s">
        <v>487</v>
      </c>
      <c r="B163" s="60" t="s">
        <v>38</v>
      </c>
      <c r="C163" s="79" t="s">
        <v>1157</v>
      </c>
      <c r="D163" s="62" t="s">
        <v>488</v>
      </c>
      <c r="E163" s="63" t="s">
        <v>78</v>
      </c>
      <c r="F163" s="64">
        <v>2.16</v>
      </c>
      <c r="G163" s="65" t="s">
        <v>38</v>
      </c>
      <c r="H163" s="80" t="s">
        <v>39</v>
      </c>
      <c r="I163" t="str">
        <f t="shared" si="2"/>
        <v>44739SINAPI</v>
      </c>
    </row>
    <row r="164" spans="1:9" x14ac:dyDescent="0.25">
      <c r="A164" s="67" t="s">
        <v>489</v>
      </c>
      <c r="B164" s="68" t="s">
        <v>38</v>
      </c>
      <c r="C164" s="68" t="s">
        <v>1157</v>
      </c>
      <c r="D164" s="70" t="s">
        <v>490</v>
      </c>
      <c r="E164" s="71" t="s">
        <v>132</v>
      </c>
      <c r="F164" s="72">
        <v>28.9</v>
      </c>
      <c r="G164" s="73" t="s">
        <v>38</v>
      </c>
      <c r="H164" s="81" t="s">
        <v>39</v>
      </c>
      <c r="I164" t="str">
        <f t="shared" si="2"/>
        <v>43648SINAPI</v>
      </c>
    </row>
    <row r="165" spans="1:9" x14ac:dyDescent="0.25">
      <c r="A165" s="59" t="s">
        <v>494</v>
      </c>
      <c r="B165" s="60" t="s">
        <v>38</v>
      </c>
      <c r="C165" s="79" t="s">
        <v>1157</v>
      </c>
      <c r="D165" s="62" t="s">
        <v>495</v>
      </c>
      <c r="E165" s="63" t="s">
        <v>102</v>
      </c>
      <c r="F165" s="64">
        <v>9.56</v>
      </c>
      <c r="G165" s="65" t="s">
        <v>38</v>
      </c>
      <c r="H165" s="80" t="s">
        <v>39</v>
      </c>
      <c r="I165" t="str">
        <f t="shared" si="2"/>
        <v>39248SINAPI</v>
      </c>
    </row>
    <row r="166" spans="1:9" x14ac:dyDescent="0.25">
      <c r="A166" s="67" t="s">
        <v>498</v>
      </c>
      <c r="B166" s="68" t="s">
        <v>38</v>
      </c>
      <c r="C166" s="68" t="s">
        <v>1157</v>
      </c>
      <c r="D166" s="70" t="s">
        <v>499</v>
      </c>
      <c r="E166" s="71" t="s">
        <v>102</v>
      </c>
      <c r="F166" s="72">
        <v>51.51</v>
      </c>
      <c r="G166" s="73" t="s">
        <v>38</v>
      </c>
      <c r="H166" s="81" t="s">
        <v>39</v>
      </c>
      <c r="I166" t="str">
        <f t="shared" si="2"/>
        <v>2683SINAPI</v>
      </c>
    </row>
    <row r="167" spans="1:9" x14ac:dyDescent="0.25">
      <c r="A167" s="59" t="s">
        <v>505</v>
      </c>
      <c r="B167" s="60" t="s">
        <v>38</v>
      </c>
      <c r="C167" s="79" t="s">
        <v>1157</v>
      </c>
      <c r="D167" s="62" t="s">
        <v>506</v>
      </c>
      <c r="E167" s="63" t="s">
        <v>102</v>
      </c>
      <c r="F167" s="64">
        <v>2.23</v>
      </c>
      <c r="G167" s="65" t="s">
        <v>38</v>
      </c>
      <c r="H167" s="80" t="s">
        <v>39</v>
      </c>
      <c r="I167" t="str">
        <f t="shared" si="2"/>
        <v>2676SINAPI</v>
      </c>
    </row>
    <row r="168" spans="1:9" x14ac:dyDescent="0.25">
      <c r="A168" s="67" t="s">
        <v>1086</v>
      </c>
      <c r="B168" s="68" t="s">
        <v>38</v>
      </c>
      <c r="C168" s="68" t="s">
        <v>1157</v>
      </c>
      <c r="D168" s="70" t="s">
        <v>1087</v>
      </c>
      <c r="E168" s="71" t="s">
        <v>78</v>
      </c>
      <c r="F168" s="72">
        <v>0.78</v>
      </c>
      <c r="G168" s="73" t="s">
        <v>38</v>
      </c>
      <c r="H168" s="81" t="s">
        <v>39</v>
      </c>
      <c r="I168" t="str">
        <f t="shared" si="2"/>
        <v>39140SINAPI</v>
      </c>
    </row>
    <row r="169" spans="1:9" x14ac:dyDescent="0.25">
      <c r="A169" s="59" t="s">
        <v>1090</v>
      </c>
      <c r="B169" s="60" t="s">
        <v>38</v>
      </c>
      <c r="C169" s="79" t="s">
        <v>1155</v>
      </c>
      <c r="D169" s="62" t="s">
        <v>1091</v>
      </c>
      <c r="E169" s="63" t="s">
        <v>90</v>
      </c>
      <c r="F169" s="64">
        <v>1.3</v>
      </c>
      <c r="G169" s="65" t="s">
        <v>38</v>
      </c>
      <c r="H169" s="80" t="s">
        <v>39</v>
      </c>
      <c r="I169" t="str">
        <f t="shared" si="2"/>
        <v>43485SINAPI</v>
      </c>
    </row>
    <row r="170" spans="1:9" x14ac:dyDescent="0.25">
      <c r="A170" s="67" t="s">
        <v>1092</v>
      </c>
      <c r="B170" s="68" t="s">
        <v>38</v>
      </c>
      <c r="C170" s="68" t="s">
        <v>1155</v>
      </c>
      <c r="D170" s="70" t="s">
        <v>1093</v>
      </c>
      <c r="E170" s="71" t="s">
        <v>90</v>
      </c>
      <c r="F170" s="72">
        <v>0.44</v>
      </c>
      <c r="G170" s="73" t="s">
        <v>38</v>
      </c>
      <c r="H170" s="81" t="s">
        <v>39</v>
      </c>
      <c r="I170" t="str">
        <f t="shared" si="2"/>
        <v>43461SINAPI</v>
      </c>
    </row>
    <row r="171" spans="1:9" x14ac:dyDescent="0.25">
      <c r="A171" s="59" t="s">
        <v>1094</v>
      </c>
      <c r="B171" s="60" t="s">
        <v>38</v>
      </c>
      <c r="C171" s="79" t="s">
        <v>1156</v>
      </c>
      <c r="D171" s="62" t="s">
        <v>1095</v>
      </c>
      <c r="E171" s="63" t="s">
        <v>90</v>
      </c>
      <c r="F171" s="64">
        <v>33.43</v>
      </c>
      <c r="G171" s="65" t="s">
        <v>38</v>
      </c>
      <c r="H171" s="80" t="s">
        <v>39</v>
      </c>
      <c r="I171" t="str">
        <f t="shared" si="2"/>
        <v>2696SINAPI</v>
      </c>
    </row>
    <row r="172" spans="1:9" x14ac:dyDescent="0.25">
      <c r="A172" s="67" t="s">
        <v>1098</v>
      </c>
      <c r="B172" s="68" t="s">
        <v>38</v>
      </c>
      <c r="C172" s="68" t="s">
        <v>1156</v>
      </c>
      <c r="D172" s="70" t="s">
        <v>1099</v>
      </c>
      <c r="E172" s="71" t="s">
        <v>90</v>
      </c>
      <c r="F172" s="72">
        <v>24.77</v>
      </c>
      <c r="G172" s="73" t="s">
        <v>38</v>
      </c>
      <c r="H172" s="81" t="s">
        <v>39</v>
      </c>
      <c r="I172" t="str">
        <f t="shared" si="2"/>
        <v>246SINAPI</v>
      </c>
    </row>
    <row r="173" spans="1:9" x14ac:dyDescent="0.25">
      <c r="A173" s="59" t="s">
        <v>518</v>
      </c>
      <c r="B173" s="60" t="s">
        <v>38</v>
      </c>
      <c r="C173" s="79" t="s">
        <v>1157</v>
      </c>
      <c r="D173" s="62" t="s">
        <v>519</v>
      </c>
      <c r="E173" s="63" t="s">
        <v>78</v>
      </c>
      <c r="F173" s="64">
        <v>3.7</v>
      </c>
      <c r="G173" s="65" t="s">
        <v>38</v>
      </c>
      <c r="H173" s="80" t="s">
        <v>39</v>
      </c>
      <c r="I173" t="str">
        <f t="shared" si="2"/>
        <v>650SINAPI</v>
      </c>
    </row>
    <row r="174" spans="1:9" x14ac:dyDescent="0.25">
      <c r="A174" s="67" t="s">
        <v>1101</v>
      </c>
      <c r="B174" s="68" t="s">
        <v>38</v>
      </c>
      <c r="C174" s="68" t="s">
        <v>1157</v>
      </c>
      <c r="D174" s="70" t="s">
        <v>1102</v>
      </c>
      <c r="E174" s="71" t="s">
        <v>108</v>
      </c>
      <c r="F174" s="72">
        <v>143.56</v>
      </c>
      <c r="G174" s="73" t="s">
        <v>38</v>
      </c>
      <c r="H174" s="81" t="s">
        <v>39</v>
      </c>
      <c r="I174" t="str">
        <f t="shared" si="2"/>
        <v>4720SINAPI</v>
      </c>
    </row>
    <row r="175" spans="1:9" x14ac:dyDescent="0.25">
      <c r="A175" s="59" t="s">
        <v>1103</v>
      </c>
      <c r="B175" s="60" t="s">
        <v>38</v>
      </c>
      <c r="C175" s="79" t="s">
        <v>1157</v>
      </c>
      <c r="D175" s="62" t="s">
        <v>1104</v>
      </c>
      <c r="E175" s="63" t="s">
        <v>132</v>
      </c>
      <c r="F175" s="64">
        <v>5.59</v>
      </c>
      <c r="G175" s="65" t="s">
        <v>38</v>
      </c>
      <c r="H175" s="80" t="s">
        <v>39</v>
      </c>
      <c r="I175" t="str">
        <f t="shared" si="2"/>
        <v>123SINAPI</v>
      </c>
    </row>
    <row r="176" spans="1:9" x14ac:dyDescent="0.25">
      <c r="A176" s="67" t="s">
        <v>1110</v>
      </c>
      <c r="B176" s="68" t="s">
        <v>38</v>
      </c>
      <c r="C176" s="68" t="s">
        <v>1157</v>
      </c>
      <c r="D176" s="70" t="s">
        <v>1111</v>
      </c>
      <c r="E176" s="71" t="s">
        <v>108</v>
      </c>
      <c r="F176" s="72">
        <v>495.86</v>
      </c>
      <c r="G176" s="73" t="s">
        <v>38</v>
      </c>
      <c r="H176" s="81" t="s">
        <v>39</v>
      </c>
      <c r="I176" t="str">
        <f t="shared" si="2"/>
        <v>39995SINAPI</v>
      </c>
    </row>
    <row r="177" spans="1:9" x14ac:dyDescent="0.25">
      <c r="A177" s="59" t="s">
        <v>1114</v>
      </c>
      <c r="B177" s="60" t="s">
        <v>38</v>
      </c>
      <c r="C177" s="79" t="s">
        <v>1156</v>
      </c>
      <c r="D177" s="62" t="s">
        <v>1115</v>
      </c>
      <c r="E177" s="63" t="s">
        <v>90</v>
      </c>
      <c r="F177" s="64">
        <v>33.86</v>
      </c>
      <c r="G177" s="65" t="s">
        <v>38</v>
      </c>
      <c r="H177" s="80" t="s">
        <v>39</v>
      </c>
      <c r="I177" t="str">
        <f t="shared" si="2"/>
        <v>1214SINAPI</v>
      </c>
    </row>
    <row r="178" spans="1:9" x14ac:dyDescent="0.25">
      <c r="A178" s="67" t="s">
        <v>525</v>
      </c>
      <c r="B178" s="68" t="s">
        <v>38</v>
      </c>
      <c r="C178" s="68" t="s">
        <v>1157</v>
      </c>
      <c r="D178" s="70" t="s">
        <v>526</v>
      </c>
      <c r="E178" s="71" t="s">
        <v>78</v>
      </c>
      <c r="F178" s="72">
        <v>723.94</v>
      </c>
      <c r="G178" s="73" t="s">
        <v>38</v>
      </c>
      <c r="H178" s="81" t="s">
        <v>39</v>
      </c>
      <c r="I178" t="str">
        <f t="shared" si="2"/>
        <v>11299SINAPI</v>
      </c>
    </row>
    <row r="179" spans="1:9" x14ac:dyDescent="0.25">
      <c r="A179" s="59" t="s">
        <v>531</v>
      </c>
      <c r="B179" s="60" t="s">
        <v>76</v>
      </c>
      <c r="C179" s="79" t="s">
        <v>1157</v>
      </c>
      <c r="D179" s="62" t="s">
        <v>532</v>
      </c>
      <c r="E179" s="63" t="s">
        <v>78</v>
      </c>
      <c r="F179" s="64">
        <v>187</v>
      </c>
      <c r="G179" s="65"/>
      <c r="H179" s="80" t="s">
        <v>39</v>
      </c>
      <c r="I179" t="str">
        <f t="shared" si="2"/>
        <v>0020PRÓPRIA</v>
      </c>
    </row>
    <row r="180" spans="1:9" x14ac:dyDescent="0.25">
      <c r="A180" s="67" t="s">
        <v>539</v>
      </c>
      <c r="B180" s="68" t="s">
        <v>76</v>
      </c>
      <c r="C180" s="68" t="s">
        <v>1157</v>
      </c>
      <c r="D180" s="70" t="s">
        <v>540</v>
      </c>
      <c r="E180" s="71" t="s">
        <v>78</v>
      </c>
      <c r="F180" s="72">
        <v>180</v>
      </c>
      <c r="G180" s="73"/>
      <c r="H180" s="81" t="s">
        <v>39</v>
      </c>
      <c r="I180" t="str">
        <f t="shared" si="2"/>
        <v>0021PRÓPRIA</v>
      </c>
    </row>
    <row r="181" spans="1:9" x14ac:dyDescent="0.25">
      <c r="A181" s="59" t="s">
        <v>543</v>
      </c>
      <c r="B181" s="60" t="s">
        <v>38</v>
      </c>
      <c r="C181" s="79" t="s">
        <v>1157</v>
      </c>
      <c r="D181" s="62" t="s">
        <v>544</v>
      </c>
      <c r="E181" s="63" t="s">
        <v>78</v>
      </c>
      <c r="F181" s="64">
        <v>0.1</v>
      </c>
      <c r="G181" s="65" t="s">
        <v>38</v>
      </c>
      <c r="H181" s="80" t="s">
        <v>39</v>
      </c>
      <c r="I181" t="str">
        <f t="shared" si="2"/>
        <v>4375SINAPI</v>
      </c>
    </row>
    <row r="182" spans="1:9" x14ac:dyDescent="0.25">
      <c r="A182" s="67" t="s">
        <v>545</v>
      </c>
      <c r="B182" s="68" t="s">
        <v>38</v>
      </c>
      <c r="C182" s="68" t="s">
        <v>1157</v>
      </c>
      <c r="D182" s="70" t="s">
        <v>546</v>
      </c>
      <c r="E182" s="71" t="s">
        <v>78</v>
      </c>
      <c r="F182" s="72">
        <v>8.9</v>
      </c>
      <c r="G182" s="73" t="s">
        <v>38</v>
      </c>
      <c r="H182" s="81" t="s">
        <v>39</v>
      </c>
      <c r="I182" t="str">
        <f t="shared" si="2"/>
        <v>12016SINAPI</v>
      </c>
    </row>
    <row r="183" spans="1:9" x14ac:dyDescent="0.25">
      <c r="A183" s="59" t="s">
        <v>547</v>
      </c>
      <c r="B183" s="60" t="s">
        <v>76</v>
      </c>
      <c r="C183" s="79" t="s">
        <v>1157</v>
      </c>
      <c r="D183" s="62" t="s">
        <v>548</v>
      </c>
      <c r="E183" s="63" t="s">
        <v>78</v>
      </c>
      <c r="F183" s="64">
        <v>0.92</v>
      </c>
      <c r="G183" s="65"/>
      <c r="H183" s="80" t="s">
        <v>39</v>
      </c>
      <c r="I183" t="str">
        <f t="shared" si="2"/>
        <v>0022PRÓPRIA</v>
      </c>
    </row>
    <row r="184" spans="1:9" x14ac:dyDescent="0.25">
      <c r="A184" s="67" t="s">
        <v>549</v>
      </c>
      <c r="B184" s="68" t="s">
        <v>76</v>
      </c>
      <c r="C184" s="68" t="s">
        <v>1157</v>
      </c>
      <c r="D184" s="70" t="s">
        <v>550</v>
      </c>
      <c r="E184" s="71" t="s">
        <v>78</v>
      </c>
      <c r="F184" s="72">
        <v>25.99</v>
      </c>
      <c r="G184" s="73"/>
      <c r="H184" s="81" t="s">
        <v>39</v>
      </c>
      <c r="I184" t="str">
        <f t="shared" si="2"/>
        <v>0023PRÓPRIA</v>
      </c>
    </row>
    <row r="185" spans="1:9" x14ac:dyDescent="0.25">
      <c r="A185" s="59" t="s">
        <v>553</v>
      </c>
      <c r="B185" s="60" t="s">
        <v>38</v>
      </c>
      <c r="C185" s="79" t="s">
        <v>1157</v>
      </c>
      <c r="D185" s="62" t="s">
        <v>552</v>
      </c>
      <c r="E185" s="63" t="s">
        <v>78</v>
      </c>
      <c r="F185" s="64">
        <v>19.86</v>
      </c>
      <c r="G185" s="65" t="s">
        <v>38</v>
      </c>
      <c r="H185" s="80" t="s">
        <v>39</v>
      </c>
      <c r="I185" t="str">
        <f t="shared" si="2"/>
        <v>2581SINAPI</v>
      </c>
    </row>
    <row r="186" spans="1:9" x14ac:dyDescent="0.25">
      <c r="A186" s="67" t="s">
        <v>556</v>
      </c>
      <c r="B186" s="68" t="s">
        <v>38</v>
      </c>
      <c r="C186" s="68" t="s">
        <v>1157</v>
      </c>
      <c r="D186" s="70" t="s">
        <v>557</v>
      </c>
      <c r="E186" s="71" t="s">
        <v>78</v>
      </c>
      <c r="F186" s="72">
        <v>4.5599999999999996</v>
      </c>
      <c r="G186" s="73" t="s">
        <v>38</v>
      </c>
      <c r="H186" s="81" t="s">
        <v>39</v>
      </c>
      <c r="I186" t="str">
        <f t="shared" si="2"/>
        <v>38193SINAPI</v>
      </c>
    </row>
    <row r="187" spans="1:9" x14ac:dyDescent="0.25">
      <c r="A187" s="59" t="s">
        <v>558</v>
      </c>
      <c r="B187" s="60" t="s">
        <v>38</v>
      </c>
      <c r="C187" s="79" t="s">
        <v>1157</v>
      </c>
      <c r="D187" s="62" t="s">
        <v>559</v>
      </c>
      <c r="E187" s="63" t="s">
        <v>78</v>
      </c>
      <c r="F187" s="64">
        <v>62.03</v>
      </c>
      <c r="G187" s="65" t="s">
        <v>38</v>
      </c>
      <c r="H187" s="80" t="s">
        <v>39</v>
      </c>
      <c r="I187" t="str">
        <f t="shared" si="2"/>
        <v>38775SINAPI</v>
      </c>
    </row>
    <row r="188" spans="1:9" x14ac:dyDescent="0.25">
      <c r="A188" s="67" t="s">
        <v>563</v>
      </c>
      <c r="B188" s="68" t="s">
        <v>38</v>
      </c>
      <c r="C188" s="68" t="s">
        <v>1157</v>
      </c>
      <c r="D188" s="70" t="s">
        <v>564</v>
      </c>
      <c r="E188" s="71" t="s">
        <v>78</v>
      </c>
      <c r="F188" s="72">
        <v>0.37</v>
      </c>
      <c r="G188" s="73" t="s">
        <v>38</v>
      </c>
      <c r="H188" s="81" t="s">
        <v>39</v>
      </c>
      <c r="I188" t="str">
        <f t="shared" si="2"/>
        <v>39997SINAPI</v>
      </c>
    </row>
    <row r="189" spans="1:9" x14ac:dyDescent="0.25">
      <c r="A189" s="59" t="s">
        <v>565</v>
      </c>
      <c r="B189" s="60" t="s">
        <v>38</v>
      </c>
      <c r="C189" s="79" t="s">
        <v>1157</v>
      </c>
      <c r="D189" s="62" t="s">
        <v>566</v>
      </c>
      <c r="E189" s="63" t="s">
        <v>102</v>
      </c>
      <c r="F189" s="64">
        <v>4.43</v>
      </c>
      <c r="G189" s="65" t="s">
        <v>38</v>
      </c>
      <c r="H189" s="80" t="s">
        <v>39</v>
      </c>
      <c r="I189" t="str">
        <f t="shared" si="2"/>
        <v>39996SINAPI</v>
      </c>
    </row>
    <row r="190" spans="1:9" x14ac:dyDescent="0.25">
      <c r="A190" s="67" t="s">
        <v>567</v>
      </c>
      <c r="B190" s="68" t="s">
        <v>38</v>
      </c>
      <c r="C190" s="68" t="s">
        <v>1157</v>
      </c>
      <c r="D190" s="70" t="s">
        <v>568</v>
      </c>
      <c r="E190" s="71" t="s">
        <v>78</v>
      </c>
      <c r="F190" s="72">
        <v>1.35</v>
      </c>
      <c r="G190" s="73" t="s">
        <v>38</v>
      </c>
      <c r="H190" s="81" t="s">
        <v>39</v>
      </c>
      <c r="I190" t="str">
        <f t="shared" si="2"/>
        <v>11267SINAPI</v>
      </c>
    </row>
    <row r="191" spans="1:9" x14ac:dyDescent="0.25">
      <c r="A191" s="59" t="s">
        <v>569</v>
      </c>
      <c r="B191" s="60" t="s">
        <v>38</v>
      </c>
      <c r="C191" s="79" t="s">
        <v>1157</v>
      </c>
      <c r="D191" s="62" t="s">
        <v>570</v>
      </c>
      <c r="E191" s="63" t="s">
        <v>78</v>
      </c>
      <c r="F191" s="64">
        <v>47.64</v>
      </c>
      <c r="G191" s="65" t="s">
        <v>38</v>
      </c>
      <c r="H191" s="80" t="s">
        <v>39</v>
      </c>
      <c r="I191" t="str">
        <f t="shared" si="2"/>
        <v>1091SINAPI</v>
      </c>
    </row>
    <row r="192" spans="1:9" x14ac:dyDescent="0.25">
      <c r="A192" s="67" t="s">
        <v>573</v>
      </c>
      <c r="B192" s="68" t="s">
        <v>38</v>
      </c>
      <c r="C192" s="68" t="s">
        <v>1157</v>
      </c>
      <c r="D192" s="70" t="s">
        <v>574</v>
      </c>
      <c r="E192" s="71" t="s">
        <v>78</v>
      </c>
      <c r="F192" s="72">
        <v>70.819999999999993</v>
      </c>
      <c r="G192" s="73" t="s">
        <v>38</v>
      </c>
      <c r="H192" s="81" t="s">
        <v>39</v>
      </c>
      <c r="I192" t="str">
        <f t="shared" si="2"/>
        <v>1095SINAPI</v>
      </c>
    </row>
    <row r="193" spans="1:9" x14ac:dyDescent="0.25">
      <c r="A193" s="59" t="s">
        <v>577</v>
      </c>
      <c r="B193" s="60" t="s">
        <v>38</v>
      </c>
      <c r="C193" s="79" t="s">
        <v>1157</v>
      </c>
      <c r="D193" s="62" t="s">
        <v>576</v>
      </c>
      <c r="E193" s="63" t="s">
        <v>78</v>
      </c>
      <c r="F193" s="64">
        <v>17.5</v>
      </c>
      <c r="G193" s="65" t="s">
        <v>38</v>
      </c>
      <c r="H193" s="80" t="s">
        <v>39</v>
      </c>
      <c r="I193" t="str">
        <f t="shared" si="2"/>
        <v>11273SINAPI</v>
      </c>
    </row>
    <row r="194" spans="1:9" x14ac:dyDescent="0.25">
      <c r="A194" s="67" t="s">
        <v>580</v>
      </c>
      <c r="B194" s="68" t="s">
        <v>38</v>
      </c>
      <c r="C194" s="68" t="s">
        <v>1157</v>
      </c>
      <c r="D194" s="70" t="s">
        <v>579</v>
      </c>
      <c r="E194" s="71" t="s">
        <v>78</v>
      </c>
      <c r="F194" s="72">
        <v>1.19</v>
      </c>
      <c r="G194" s="73" t="s">
        <v>38</v>
      </c>
      <c r="H194" s="81" t="s">
        <v>39</v>
      </c>
      <c r="I194" t="str">
        <f t="shared" si="2"/>
        <v>39129SINAPI</v>
      </c>
    </row>
    <row r="195" spans="1:9" x14ac:dyDescent="0.25">
      <c r="A195" s="59" t="s">
        <v>583</v>
      </c>
      <c r="B195" s="60" t="s">
        <v>38</v>
      </c>
      <c r="C195" s="79" t="s">
        <v>1157</v>
      </c>
      <c r="D195" s="62" t="s">
        <v>584</v>
      </c>
      <c r="E195" s="63" t="s">
        <v>78</v>
      </c>
      <c r="F195" s="64">
        <v>1.35</v>
      </c>
      <c r="G195" s="65" t="s">
        <v>38</v>
      </c>
      <c r="H195" s="80" t="s">
        <v>39</v>
      </c>
      <c r="I195" t="str">
        <f t="shared" si="2"/>
        <v>379SINAPI</v>
      </c>
    </row>
    <row r="196" spans="1:9" x14ac:dyDescent="0.25">
      <c r="A196" s="67" t="s">
        <v>587</v>
      </c>
      <c r="B196" s="68" t="s">
        <v>38</v>
      </c>
      <c r="C196" s="68" t="s">
        <v>1157</v>
      </c>
      <c r="D196" s="70" t="s">
        <v>588</v>
      </c>
      <c r="E196" s="71" t="s">
        <v>78</v>
      </c>
      <c r="F196" s="72">
        <v>64.209999999999994</v>
      </c>
      <c r="G196" s="73" t="s">
        <v>38</v>
      </c>
      <c r="H196" s="81" t="s">
        <v>39</v>
      </c>
      <c r="I196" t="str">
        <f t="shared" si="2"/>
        <v>1051SINAPI</v>
      </c>
    </row>
    <row r="197" spans="1:9" x14ac:dyDescent="0.25">
      <c r="A197" s="59" t="s">
        <v>591</v>
      </c>
      <c r="B197" s="60" t="s">
        <v>38</v>
      </c>
      <c r="C197" s="79" t="s">
        <v>1157</v>
      </c>
      <c r="D197" s="62" t="s">
        <v>592</v>
      </c>
      <c r="E197" s="63" t="s">
        <v>78</v>
      </c>
      <c r="F197" s="64">
        <v>59.2</v>
      </c>
      <c r="G197" s="65" t="s">
        <v>38</v>
      </c>
      <c r="H197" s="80" t="s">
        <v>39</v>
      </c>
      <c r="I197" t="str">
        <f t="shared" si="2"/>
        <v>12327SINAPI</v>
      </c>
    </row>
    <row r="198" spans="1:9" x14ac:dyDescent="0.25">
      <c r="A198" s="67" t="s">
        <v>595</v>
      </c>
      <c r="B198" s="68" t="s">
        <v>76</v>
      </c>
      <c r="C198" s="68" t="s">
        <v>1157</v>
      </c>
      <c r="D198" s="70" t="s">
        <v>596</v>
      </c>
      <c r="E198" s="71" t="s">
        <v>78</v>
      </c>
      <c r="F198" s="72">
        <v>220</v>
      </c>
      <c r="G198" s="73"/>
      <c r="H198" s="81" t="s">
        <v>39</v>
      </c>
      <c r="I198" t="str">
        <f t="shared" si="2"/>
        <v>0024PRÓPRIA</v>
      </c>
    </row>
    <row r="199" spans="1:9" x14ac:dyDescent="0.25">
      <c r="A199" s="59" t="s">
        <v>599</v>
      </c>
      <c r="B199" s="60" t="s">
        <v>38</v>
      </c>
      <c r="C199" s="79" t="s">
        <v>1157</v>
      </c>
      <c r="D199" s="62" t="s">
        <v>598</v>
      </c>
      <c r="E199" s="63" t="s">
        <v>78</v>
      </c>
      <c r="F199" s="64">
        <v>92.37</v>
      </c>
      <c r="G199" s="65" t="s">
        <v>38</v>
      </c>
      <c r="H199" s="80" t="s">
        <v>39</v>
      </c>
      <c r="I199" t="str">
        <f t="shared" si="2"/>
        <v>34519SINAPI</v>
      </c>
    </row>
    <row r="200" spans="1:9" x14ac:dyDescent="0.25">
      <c r="A200" s="67" t="s">
        <v>602</v>
      </c>
      <c r="B200" s="68" t="s">
        <v>38</v>
      </c>
      <c r="C200" s="68" t="s">
        <v>1157</v>
      </c>
      <c r="D200" s="70" t="s">
        <v>603</v>
      </c>
      <c r="E200" s="71" t="s">
        <v>78</v>
      </c>
      <c r="F200" s="72">
        <v>1.35</v>
      </c>
      <c r="G200" s="73" t="s">
        <v>38</v>
      </c>
      <c r="H200" s="81" t="s">
        <v>39</v>
      </c>
      <c r="I200" t="str">
        <f t="shared" si="2"/>
        <v>1892SINAPI</v>
      </c>
    </row>
    <row r="201" spans="1:9" x14ac:dyDescent="0.25">
      <c r="A201" s="59" t="s">
        <v>606</v>
      </c>
      <c r="B201" s="60" t="s">
        <v>38</v>
      </c>
      <c r="C201" s="79" t="s">
        <v>1157</v>
      </c>
      <c r="D201" s="62" t="s">
        <v>605</v>
      </c>
      <c r="E201" s="63" t="s">
        <v>78</v>
      </c>
      <c r="F201" s="64">
        <v>38.479999999999997</v>
      </c>
      <c r="G201" s="65" t="s">
        <v>38</v>
      </c>
      <c r="H201" s="80" t="s">
        <v>39</v>
      </c>
      <c r="I201" t="str">
        <f t="shared" si="2"/>
        <v>1878SINAPI</v>
      </c>
    </row>
    <row r="202" spans="1:9" x14ac:dyDescent="0.25">
      <c r="A202" s="67" t="s">
        <v>609</v>
      </c>
      <c r="B202" s="68" t="s">
        <v>38</v>
      </c>
      <c r="C202" s="68" t="s">
        <v>1157</v>
      </c>
      <c r="D202" s="70" t="s">
        <v>610</v>
      </c>
      <c r="E202" s="71" t="s">
        <v>78</v>
      </c>
      <c r="F202" s="72">
        <v>21.87</v>
      </c>
      <c r="G202" s="73" t="s">
        <v>38</v>
      </c>
      <c r="H202" s="81" t="s">
        <v>39</v>
      </c>
      <c r="I202" t="str">
        <f t="shared" si="2"/>
        <v>1895SINAPI</v>
      </c>
    </row>
    <row r="203" spans="1:9" x14ac:dyDescent="0.25">
      <c r="A203" s="59" t="s">
        <v>613</v>
      </c>
      <c r="B203" s="60" t="s">
        <v>38</v>
      </c>
      <c r="C203" s="79" t="s">
        <v>1157</v>
      </c>
      <c r="D203" s="62" t="s">
        <v>614</v>
      </c>
      <c r="E203" s="63" t="s">
        <v>389</v>
      </c>
      <c r="F203" s="64">
        <v>56.7</v>
      </c>
      <c r="G203" s="65" t="s">
        <v>38</v>
      </c>
      <c r="H203" s="80" t="s">
        <v>39</v>
      </c>
      <c r="I203" t="str">
        <f t="shared" si="2"/>
        <v>40552SINAPI</v>
      </c>
    </row>
    <row r="204" spans="1:9" x14ac:dyDescent="0.25">
      <c r="A204" s="67" t="s">
        <v>617</v>
      </c>
      <c r="B204" s="68" t="s">
        <v>38</v>
      </c>
      <c r="C204" s="68" t="s">
        <v>1157</v>
      </c>
      <c r="D204" s="70" t="s">
        <v>616</v>
      </c>
      <c r="E204" s="71" t="s">
        <v>78</v>
      </c>
      <c r="F204" s="72">
        <v>11.29</v>
      </c>
      <c r="G204" s="73" t="s">
        <v>38</v>
      </c>
      <c r="H204" s="81" t="s">
        <v>39</v>
      </c>
      <c r="I204" t="str">
        <f t="shared" si="2"/>
        <v>441SINAPI</v>
      </c>
    </row>
    <row r="205" spans="1:9" x14ac:dyDescent="0.25">
      <c r="A205" s="59" t="s">
        <v>620</v>
      </c>
      <c r="B205" s="60" t="s">
        <v>76</v>
      </c>
      <c r="C205" s="79" t="s">
        <v>1157</v>
      </c>
      <c r="D205" s="62" t="s">
        <v>621</v>
      </c>
      <c r="E205" s="63" t="s">
        <v>78</v>
      </c>
      <c r="F205" s="64">
        <v>25.29</v>
      </c>
      <c r="G205" s="65"/>
      <c r="H205" s="80" t="s">
        <v>39</v>
      </c>
      <c r="I205" t="str">
        <f t="shared" si="2"/>
        <v>0025PRÓPRIA</v>
      </c>
    </row>
    <row r="206" spans="1:9" x14ac:dyDescent="0.25">
      <c r="A206" s="67" t="s">
        <v>624</v>
      </c>
      <c r="B206" s="68" t="s">
        <v>38</v>
      </c>
      <c r="C206" s="68" t="s">
        <v>1157</v>
      </c>
      <c r="D206" s="70" t="s">
        <v>623</v>
      </c>
      <c r="E206" s="71" t="s">
        <v>78</v>
      </c>
      <c r="F206" s="72">
        <v>6.78</v>
      </c>
      <c r="G206" s="73" t="s">
        <v>38</v>
      </c>
      <c r="H206" s="81" t="s">
        <v>39</v>
      </c>
      <c r="I206" t="str">
        <f t="shared" ref="I206:I257" si="3">A206&amp;B206</f>
        <v>442SINAPI</v>
      </c>
    </row>
    <row r="207" spans="1:9" x14ac:dyDescent="0.25">
      <c r="A207" s="59" t="s">
        <v>627</v>
      </c>
      <c r="B207" s="60" t="s">
        <v>38</v>
      </c>
      <c r="C207" s="79" t="s">
        <v>1157</v>
      </c>
      <c r="D207" s="62" t="s">
        <v>626</v>
      </c>
      <c r="E207" s="63" t="s">
        <v>78</v>
      </c>
      <c r="F207" s="64">
        <v>5.03</v>
      </c>
      <c r="G207" s="65" t="s">
        <v>38</v>
      </c>
      <c r="H207" s="80" t="s">
        <v>39</v>
      </c>
      <c r="I207" t="str">
        <f t="shared" si="3"/>
        <v>1578SINAPI</v>
      </c>
    </row>
    <row r="208" spans="1:9" x14ac:dyDescent="0.25">
      <c r="A208" s="67" t="s">
        <v>630</v>
      </c>
      <c r="B208" s="68" t="s">
        <v>76</v>
      </c>
      <c r="C208" s="68" t="s">
        <v>1157</v>
      </c>
      <c r="D208" s="70" t="s">
        <v>629</v>
      </c>
      <c r="E208" s="71" t="s">
        <v>78</v>
      </c>
      <c r="F208" s="72">
        <v>12.14</v>
      </c>
      <c r="G208" s="73"/>
      <c r="H208" s="81" t="s">
        <v>39</v>
      </c>
      <c r="I208" t="str">
        <f t="shared" si="3"/>
        <v>0026PRÓPRIA</v>
      </c>
    </row>
    <row r="209" spans="1:9" x14ac:dyDescent="0.25">
      <c r="A209" s="59" t="s">
        <v>633</v>
      </c>
      <c r="B209" s="60" t="s">
        <v>38</v>
      </c>
      <c r="C209" s="79" t="s">
        <v>1157</v>
      </c>
      <c r="D209" s="62" t="s">
        <v>634</v>
      </c>
      <c r="E209" s="63" t="s">
        <v>78</v>
      </c>
      <c r="F209" s="64">
        <v>258.11</v>
      </c>
      <c r="G209" s="65" t="s">
        <v>38</v>
      </c>
      <c r="H209" s="80" t="s">
        <v>39</v>
      </c>
      <c r="I209" t="str">
        <f t="shared" si="3"/>
        <v>7576SINAPI</v>
      </c>
    </row>
    <row r="210" spans="1:9" x14ac:dyDescent="0.25">
      <c r="A210" s="67" t="s">
        <v>637</v>
      </c>
      <c r="B210" s="68" t="s">
        <v>76</v>
      </c>
      <c r="C210" s="68" t="s">
        <v>1157</v>
      </c>
      <c r="D210" s="70" t="s">
        <v>638</v>
      </c>
      <c r="E210" s="71" t="s">
        <v>83</v>
      </c>
      <c r="F210" s="72">
        <v>26.55</v>
      </c>
      <c r="G210" s="73"/>
      <c r="H210" s="81" t="s">
        <v>39</v>
      </c>
      <c r="I210" t="str">
        <f t="shared" si="3"/>
        <v>0027PRÓPRIA</v>
      </c>
    </row>
    <row r="211" spans="1:9" x14ac:dyDescent="0.25">
      <c r="A211" s="59" t="s">
        <v>641</v>
      </c>
      <c r="B211" s="60" t="s">
        <v>38</v>
      </c>
      <c r="C211" s="79" t="s">
        <v>1157</v>
      </c>
      <c r="D211" s="62" t="s">
        <v>640</v>
      </c>
      <c r="E211" s="63" t="s">
        <v>78</v>
      </c>
      <c r="F211" s="64">
        <v>2.57</v>
      </c>
      <c r="G211" s="65" t="s">
        <v>38</v>
      </c>
      <c r="H211" s="80" t="s">
        <v>39</v>
      </c>
      <c r="I211" t="str">
        <f t="shared" si="3"/>
        <v>1576SINAPI</v>
      </c>
    </row>
    <row r="212" spans="1:9" x14ac:dyDescent="0.25">
      <c r="A212" s="67" t="s">
        <v>644</v>
      </c>
      <c r="B212" s="68" t="s">
        <v>38</v>
      </c>
      <c r="C212" s="68" t="s">
        <v>1157</v>
      </c>
      <c r="D212" s="70" t="s">
        <v>643</v>
      </c>
      <c r="E212" s="71" t="s">
        <v>78</v>
      </c>
      <c r="F212" s="72">
        <v>62.63</v>
      </c>
      <c r="G212" s="73" t="s">
        <v>38</v>
      </c>
      <c r="H212" s="81" t="s">
        <v>39</v>
      </c>
      <c r="I212" t="str">
        <f t="shared" si="3"/>
        <v>3380SINAPI</v>
      </c>
    </row>
    <row r="213" spans="1:9" x14ac:dyDescent="0.25">
      <c r="A213" s="59" t="s">
        <v>649</v>
      </c>
      <c r="B213" s="60" t="s">
        <v>76</v>
      </c>
      <c r="C213" s="79" t="s">
        <v>1157</v>
      </c>
      <c r="D213" s="62" t="s">
        <v>650</v>
      </c>
      <c r="E213" s="63" t="s">
        <v>78</v>
      </c>
      <c r="F213" s="64">
        <v>2955.84</v>
      </c>
      <c r="G213" s="65"/>
      <c r="H213" s="80" t="s">
        <v>39</v>
      </c>
      <c r="I213" t="str">
        <f t="shared" si="3"/>
        <v>0028PRÓPRIA</v>
      </c>
    </row>
    <row r="214" spans="1:9" x14ac:dyDescent="0.25">
      <c r="A214" s="67" t="s">
        <v>709</v>
      </c>
      <c r="B214" s="68" t="s">
        <v>38</v>
      </c>
      <c r="C214" s="68" t="s">
        <v>1157</v>
      </c>
      <c r="D214" s="70" t="s">
        <v>710</v>
      </c>
      <c r="E214" s="71" t="s">
        <v>102</v>
      </c>
      <c r="F214" s="72">
        <v>45.29</v>
      </c>
      <c r="G214" s="73" t="s">
        <v>38</v>
      </c>
      <c r="H214" s="81" t="s">
        <v>39</v>
      </c>
      <c r="I214" t="str">
        <f t="shared" si="3"/>
        <v>863SINAPI</v>
      </c>
    </row>
    <row r="215" spans="1:9" x14ac:dyDescent="0.25">
      <c r="A215" s="59" t="s">
        <v>1143</v>
      </c>
      <c r="B215" s="60" t="s">
        <v>38</v>
      </c>
      <c r="C215" s="79" t="s">
        <v>1158</v>
      </c>
      <c r="D215" s="62" t="s">
        <v>1144</v>
      </c>
      <c r="E215" s="63" t="s">
        <v>78</v>
      </c>
      <c r="F215" s="64">
        <v>145000</v>
      </c>
      <c r="G215" s="65" t="s">
        <v>38</v>
      </c>
      <c r="H215" s="80" t="s">
        <v>39</v>
      </c>
      <c r="I215" t="str">
        <f t="shared" si="3"/>
        <v>3363SINAPI</v>
      </c>
    </row>
    <row r="216" spans="1:9" x14ac:dyDescent="0.25">
      <c r="A216" s="67" t="s">
        <v>1147</v>
      </c>
      <c r="B216" s="68" t="s">
        <v>38</v>
      </c>
      <c r="C216" s="68" t="s">
        <v>1156</v>
      </c>
      <c r="D216" s="70" t="s">
        <v>1148</v>
      </c>
      <c r="E216" s="71" t="s">
        <v>90</v>
      </c>
      <c r="F216" s="72">
        <v>40.85</v>
      </c>
      <c r="G216" s="73" t="s">
        <v>38</v>
      </c>
      <c r="H216" s="81" t="s">
        <v>39</v>
      </c>
      <c r="I216" t="str">
        <f t="shared" si="3"/>
        <v>4096SINAPI</v>
      </c>
    </row>
    <row r="217" spans="1:9" x14ac:dyDescent="0.25">
      <c r="A217" s="59" t="s">
        <v>653</v>
      </c>
      <c r="B217" s="60" t="s">
        <v>38</v>
      </c>
      <c r="C217" s="79" t="s">
        <v>1157</v>
      </c>
      <c r="D217" s="62" t="s">
        <v>652</v>
      </c>
      <c r="E217" s="63" t="s">
        <v>78</v>
      </c>
      <c r="F217" s="64">
        <v>86.7</v>
      </c>
      <c r="G217" s="65" t="s">
        <v>38</v>
      </c>
      <c r="H217" s="80" t="s">
        <v>39</v>
      </c>
      <c r="I217" t="str">
        <f t="shared" si="3"/>
        <v>406SINAPI</v>
      </c>
    </row>
    <row r="218" spans="1:9" x14ac:dyDescent="0.25">
      <c r="A218" s="67" t="s">
        <v>656</v>
      </c>
      <c r="B218" s="68" t="s">
        <v>76</v>
      </c>
      <c r="C218" s="68" t="s">
        <v>1157</v>
      </c>
      <c r="D218" s="70" t="s">
        <v>655</v>
      </c>
      <c r="E218" s="71" t="s">
        <v>78</v>
      </c>
      <c r="F218" s="72">
        <v>2.42</v>
      </c>
      <c r="G218" s="73"/>
      <c r="H218" s="81" t="s">
        <v>39</v>
      </c>
      <c r="I218" t="str">
        <f t="shared" si="3"/>
        <v>0029PRÓPRIA</v>
      </c>
    </row>
    <row r="219" spans="1:9" x14ac:dyDescent="0.25">
      <c r="A219" s="59" t="s">
        <v>659</v>
      </c>
      <c r="B219" s="60" t="s">
        <v>76</v>
      </c>
      <c r="C219" s="79" t="s">
        <v>1157</v>
      </c>
      <c r="D219" s="62" t="s">
        <v>658</v>
      </c>
      <c r="E219" s="63" t="s">
        <v>78</v>
      </c>
      <c r="F219" s="64">
        <v>22.76</v>
      </c>
      <c r="G219" s="65"/>
      <c r="H219" s="80" t="s">
        <v>39</v>
      </c>
      <c r="I219" t="str">
        <f t="shared" si="3"/>
        <v>0030PRÓPRIA</v>
      </c>
    </row>
    <row r="220" spans="1:9" x14ac:dyDescent="0.25">
      <c r="A220" s="67" t="s">
        <v>662</v>
      </c>
      <c r="B220" s="68" t="s">
        <v>76</v>
      </c>
      <c r="C220" s="68" t="s">
        <v>1157</v>
      </c>
      <c r="D220" s="70" t="s">
        <v>661</v>
      </c>
      <c r="E220" s="71" t="s">
        <v>78</v>
      </c>
      <c r="F220" s="72">
        <v>30.6</v>
      </c>
      <c r="G220" s="73"/>
      <c r="H220" s="81" t="s">
        <v>39</v>
      </c>
      <c r="I220" t="str">
        <f t="shared" si="3"/>
        <v>0031PRÓPRIA</v>
      </c>
    </row>
    <row r="221" spans="1:9" x14ac:dyDescent="0.25">
      <c r="A221" s="59" t="s">
        <v>665</v>
      </c>
      <c r="B221" s="60" t="s">
        <v>76</v>
      </c>
      <c r="C221" s="79" t="s">
        <v>1157</v>
      </c>
      <c r="D221" s="62" t="s">
        <v>664</v>
      </c>
      <c r="E221" s="63" t="s">
        <v>78</v>
      </c>
      <c r="F221" s="64">
        <v>26.54</v>
      </c>
      <c r="G221" s="65"/>
      <c r="H221" s="80" t="s">
        <v>39</v>
      </c>
      <c r="I221" t="str">
        <f t="shared" si="3"/>
        <v>0032PRÓPRIA</v>
      </c>
    </row>
    <row r="222" spans="1:9" x14ac:dyDescent="0.25">
      <c r="A222" s="67" t="s">
        <v>668</v>
      </c>
      <c r="B222" s="68" t="s">
        <v>76</v>
      </c>
      <c r="C222" s="68" t="s">
        <v>1157</v>
      </c>
      <c r="D222" s="70" t="s">
        <v>667</v>
      </c>
      <c r="E222" s="71" t="s">
        <v>78</v>
      </c>
      <c r="F222" s="72">
        <v>79.81</v>
      </c>
      <c r="G222" s="73"/>
      <c r="H222" s="81" t="s">
        <v>39</v>
      </c>
      <c r="I222" t="str">
        <f t="shared" si="3"/>
        <v>0033PRÓPRIA</v>
      </c>
    </row>
    <row r="223" spans="1:9" x14ac:dyDescent="0.25">
      <c r="A223" s="59" t="s">
        <v>671</v>
      </c>
      <c r="B223" s="60" t="s">
        <v>76</v>
      </c>
      <c r="C223" s="79" t="s">
        <v>1157</v>
      </c>
      <c r="D223" s="62" t="s">
        <v>670</v>
      </c>
      <c r="E223" s="63" t="s">
        <v>78</v>
      </c>
      <c r="F223" s="64">
        <v>175.27</v>
      </c>
      <c r="G223" s="65"/>
      <c r="H223" s="80" t="s">
        <v>39</v>
      </c>
      <c r="I223" t="str">
        <f t="shared" si="3"/>
        <v>0034PRÓPRIA</v>
      </c>
    </row>
    <row r="224" spans="1:9" x14ac:dyDescent="0.25">
      <c r="A224" s="67" t="s">
        <v>674</v>
      </c>
      <c r="B224" s="68" t="s">
        <v>76</v>
      </c>
      <c r="C224" s="68" t="s">
        <v>1157</v>
      </c>
      <c r="D224" s="70" t="s">
        <v>673</v>
      </c>
      <c r="E224" s="71" t="s">
        <v>78</v>
      </c>
      <c r="F224" s="72">
        <v>8.4499999999999993</v>
      </c>
      <c r="G224" s="73"/>
      <c r="H224" s="81" t="s">
        <v>39</v>
      </c>
      <c r="I224" t="str">
        <f t="shared" si="3"/>
        <v>0035PRÓPRIA</v>
      </c>
    </row>
    <row r="225" spans="1:9" x14ac:dyDescent="0.25">
      <c r="A225" s="59" t="s">
        <v>677</v>
      </c>
      <c r="B225" s="60" t="s">
        <v>76</v>
      </c>
      <c r="C225" s="79" t="s">
        <v>1157</v>
      </c>
      <c r="D225" s="62" t="s">
        <v>676</v>
      </c>
      <c r="E225" s="63" t="s">
        <v>78</v>
      </c>
      <c r="F225" s="64">
        <v>17.87</v>
      </c>
      <c r="G225" s="65"/>
      <c r="H225" s="80" t="s">
        <v>39</v>
      </c>
      <c r="I225" t="str">
        <f t="shared" si="3"/>
        <v>0036PRÓPRIA</v>
      </c>
    </row>
    <row r="226" spans="1:9" x14ac:dyDescent="0.25">
      <c r="A226" s="67" t="s">
        <v>680</v>
      </c>
      <c r="B226" s="68" t="s">
        <v>76</v>
      </c>
      <c r="C226" s="68" t="s">
        <v>1157</v>
      </c>
      <c r="D226" s="70" t="s">
        <v>679</v>
      </c>
      <c r="E226" s="71" t="s">
        <v>78</v>
      </c>
      <c r="F226" s="72">
        <v>23.18</v>
      </c>
      <c r="G226" s="73"/>
      <c r="H226" s="81" t="s">
        <v>39</v>
      </c>
      <c r="I226" t="str">
        <f t="shared" si="3"/>
        <v>0037PRÓPRIA</v>
      </c>
    </row>
    <row r="227" spans="1:9" x14ac:dyDescent="0.25">
      <c r="A227" s="59" t="s">
        <v>683</v>
      </c>
      <c r="B227" s="60" t="s">
        <v>76</v>
      </c>
      <c r="C227" s="79" t="s">
        <v>1157</v>
      </c>
      <c r="D227" s="62" t="s">
        <v>682</v>
      </c>
      <c r="E227" s="63" t="s">
        <v>78</v>
      </c>
      <c r="F227" s="64">
        <v>34.799999999999997</v>
      </c>
      <c r="G227" s="65"/>
      <c r="H227" s="80" t="s">
        <v>39</v>
      </c>
      <c r="I227" t="str">
        <f t="shared" si="3"/>
        <v>0038PRÓPRIA</v>
      </c>
    </row>
    <row r="228" spans="1:9" x14ac:dyDescent="0.25">
      <c r="A228" s="67" t="s">
        <v>686</v>
      </c>
      <c r="B228" s="68" t="s">
        <v>76</v>
      </c>
      <c r="C228" s="68" t="s">
        <v>1157</v>
      </c>
      <c r="D228" s="70" t="s">
        <v>685</v>
      </c>
      <c r="E228" s="71" t="s">
        <v>78</v>
      </c>
      <c r="F228" s="72">
        <v>11.5</v>
      </c>
      <c r="G228" s="73"/>
      <c r="H228" s="81" t="s">
        <v>39</v>
      </c>
      <c r="I228" t="str">
        <f t="shared" si="3"/>
        <v>0039PRÓPRIA</v>
      </c>
    </row>
    <row r="229" spans="1:9" x14ac:dyDescent="0.25">
      <c r="A229" s="59" t="s">
        <v>689</v>
      </c>
      <c r="B229" s="60" t="s">
        <v>76</v>
      </c>
      <c r="C229" s="79" t="s">
        <v>1157</v>
      </c>
      <c r="D229" s="62" t="s">
        <v>688</v>
      </c>
      <c r="E229" s="63" t="s">
        <v>78</v>
      </c>
      <c r="F229" s="64">
        <v>376</v>
      </c>
      <c r="G229" s="65"/>
      <c r="H229" s="80" t="s">
        <v>39</v>
      </c>
      <c r="I229" t="str">
        <f t="shared" si="3"/>
        <v>0040PRÓPRIA</v>
      </c>
    </row>
    <row r="230" spans="1:9" x14ac:dyDescent="0.25">
      <c r="A230" s="67" t="s">
        <v>692</v>
      </c>
      <c r="B230" s="68" t="s">
        <v>38</v>
      </c>
      <c r="C230" s="68" t="s">
        <v>1157</v>
      </c>
      <c r="D230" s="70" t="s">
        <v>693</v>
      </c>
      <c r="E230" s="71" t="s">
        <v>78</v>
      </c>
      <c r="F230" s="72">
        <v>6.38</v>
      </c>
      <c r="G230" s="73" t="s">
        <v>38</v>
      </c>
      <c r="H230" s="81" t="s">
        <v>39</v>
      </c>
      <c r="I230" t="str">
        <f t="shared" si="3"/>
        <v>21127SINAPI</v>
      </c>
    </row>
    <row r="231" spans="1:9" x14ac:dyDescent="0.25">
      <c r="A231" s="59" t="s">
        <v>694</v>
      </c>
      <c r="B231" s="60" t="s">
        <v>38</v>
      </c>
      <c r="C231" s="79" t="s">
        <v>1157</v>
      </c>
      <c r="D231" s="62" t="s">
        <v>695</v>
      </c>
      <c r="E231" s="63" t="s">
        <v>102</v>
      </c>
      <c r="F231" s="64">
        <v>176.58</v>
      </c>
      <c r="G231" s="65" t="s">
        <v>38</v>
      </c>
      <c r="H231" s="80" t="s">
        <v>39</v>
      </c>
      <c r="I231" t="str">
        <f t="shared" si="3"/>
        <v>999SINAPI</v>
      </c>
    </row>
    <row r="232" spans="1:9" x14ac:dyDescent="0.25">
      <c r="A232" s="67" t="s">
        <v>698</v>
      </c>
      <c r="B232" s="68" t="s">
        <v>38</v>
      </c>
      <c r="C232" s="68" t="s">
        <v>1157</v>
      </c>
      <c r="D232" s="70" t="s">
        <v>699</v>
      </c>
      <c r="E232" s="71" t="s">
        <v>95</v>
      </c>
      <c r="F232" s="72">
        <v>65.41</v>
      </c>
      <c r="G232" s="73" t="s">
        <v>38</v>
      </c>
      <c r="H232" s="81" t="s">
        <v>39</v>
      </c>
      <c r="I232" t="str">
        <f t="shared" si="3"/>
        <v>37410SINAPI</v>
      </c>
    </row>
    <row r="233" spans="1:9" x14ac:dyDescent="0.25">
      <c r="A233" s="59" t="s">
        <v>703</v>
      </c>
      <c r="B233" s="60" t="s">
        <v>38</v>
      </c>
      <c r="C233" s="79" t="s">
        <v>1157</v>
      </c>
      <c r="D233" s="62" t="s">
        <v>704</v>
      </c>
      <c r="E233" s="63" t="s">
        <v>102</v>
      </c>
      <c r="F233" s="64">
        <v>64.52</v>
      </c>
      <c r="G233" s="65" t="s">
        <v>38</v>
      </c>
      <c r="H233" s="80" t="s">
        <v>39</v>
      </c>
      <c r="I233" t="str">
        <f t="shared" si="3"/>
        <v>867SINAPI</v>
      </c>
    </row>
    <row r="234" spans="1:9" x14ac:dyDescent="0.25">
      <c r="A234" s="67" t="s">
        <v>707</v>
      </c>
      <c r="B234" s="68" t="s">
        <v>38</v>
      </c>
      <c r="C234" s="68" t="s">
        <v>1157</v>
      </c>
      <c r="D234" s="70" t="s">
        <v>708</v>
      </c>
      <c r="E234" s="71" t="s">
        <v>78</v>
      </c>
      <c r="F234" s="72">
        <v>0.41</v>
      </c>
      <c r="G234" s="73" t="s">
        <v>38</v>
      </c>
      <c r="H234" s="81" t="s">
        <v>39</v>
      </c>
      <c r="I234" t="str">
        <f t="shared" si="3"/>
        <v>7583SINAPI</v>
      </c>
    </row>
    <row r="235" spans="1:9" x14ac:dyDescent="0.25">
      <c r="A235" s="59" t="s">
        <v>711</v>
      </c>
      <c r="B235" s="60" t="s">
        <v>76</v>
      </c>
      <c r="C235" s="79" t="s">
        <v>1157</v>
      </c>
      <c r="D235" s="62" t="s">
        <v>712</v>
      </c>
      <c r="E235" s="63" t="s">
        <v>78</v>
      </c>
      <c r="F235" s="64">
        <v>1.04</v>
      </c>
      <c r="G235" s="65"/>
      <c r="H235" s="80" t="s">
        <v>39</v>
      </c>
      <c r="I235" t="str">
        <f t="shared" si="3"/>
        <v>0041PRÓPRIA</v>
      </c>
    </row>
    <row r="236" spans="1:9" x14ac:dyDescent="0.25">
      <c r="A236" s="67" t="s">
        <v>716</v>
      </c>
      <c r="B236" s="68" t="s">
        <v>38</v>
      </c>
      <c r="C236" s="68" t="s">
        <v>1157</v>
      </c>
      <c r="D236" s="70" t="s">
        <v>717</v>
      </c>
      <c r="E236" s="71" t="s">
        <v>102</v>
      </c>
      <c r="F236" s="72">
        <v>3.25</v>
      </c>
      <c r="G236" s="73" t="s">
        <v>38</v>
      </c>
      <c r="H236" s="81" t="s">
        <v>39</v>
      </c>
      <c r="I236" t="str">
        <f t="shared" si="3"/>
        <v>1022SINAPI</v>
      </c>
    </row>
    <row r="237" spans="1:9" x14ac:dyDescent="0.25">
      <c r="A237" s="59" t="s">
        <v>720</v>
      </c>
      <c r="B237" s="60" t="s">
        <v>38</v>
      </c>
      <c r="C237" s="79" t="s">
        <v>1157</v>
      </c>
      <c r="D237" s="62" t="s">
        <v>721</v>
      </c>
      <c r="E237" s="63" t="s">
        <v>102</v>
      </c>
      <c r="F237" s="64">
        <v>18.940000000000001</v>
      </c>
      <c r="G237" s="65" t="s">
        <v>38</v>
      </c>
      <c r="H237" s="80" t="s">
        <v>39</v>
      </c>
      <c r="I237" t="str">
        <f t="shared" si="3"/>
        <v>995SINAPI</v>
      </c>
    </row>
    <row r="238" spans="1:9" x14ac:dyDescent="0.25">
      <c r="A238" s="67" t="s">
        <v>725</v>
      </c>
      <c r="B238" s="68" t="s">
        <v>38</v>
      </c>
      <c r="C238" s="68" t="s">
        <v>1157</v>
      </c>
      <c r="D238" s="70" t="s">
        <v>726</v>
      </c>
      <c r="E238" s="71" t="s">
        <v>78</v>
      </c>
      <c r="F238" s="72">
        <v>39024.29</v>
      </c>
      <c r="G238" s="73" t="s">
        <v>38</v>
      </c>
      <c r="H238" s="81" t="s">
        <v>39</v>
      </c>
      <c r="I238" t="str">
        <f t="shared" si="3"/>
        <v>7615SINAPI</v>
      </c>
    </row>
    <row r="239" spans="1:9" x14ac:dyDescent="0.25">
      <c r="A239" s="59" t="s">
        <v>731</v>
      </c>
      <c r="B239" s="60" t="s">
        <v>76</v>
      </c>
      <c r="C239" s="79" t="s">
        <v>1157</v>
      </c>
      <c r="D239" s="62" t="s">
        <v>732</v>
      </c>
      <c r="E239" s="63" t="s">
        <v>78</v>
      </c>
      <c r="F239" s="64">
        <v>609.95000000000005</v>
      </c>
      <c r="G239" s="65"/>
      <c r="H239" s="80" t="s">
        <v>39</v>
      </c>
      <c r="I239" t="str">
        <f t="shared" si="3"/>
        <v>0042PRÓPRIA</v>
      </c>
    </row>
    <row r="240" spans="1:9" x14ac:dyDescent="0.25">
      <c r="A240" s="67" t="s">
        <v>735</v>
      </c>
      <c r="B240" s="68" t="s">
        <v>76</v>
      </c>
      <c r="C240" s="68" t="s">
        <v>1157</v>
      </c>
      <c r="D240" s="70" t="s">
        <v>734</v>
      </c>
      <c r="E240" s="71" t="s">
        <v>78</v>
      </c>
      <c r="F240" s="72">
        <v>239.99</v>
      </c>
      <c r="G240" s="73"/>
      <c r="H240" s="81" t="s">
        <v>39</v>
      </c>
      <c r="I240" t="str">
        <f t="shared" si="3"/>
        <v>0043PRÓPRIA</v>
      </c>
    </row>
    <row r="241" spans="1:9" x14ac:dyDescent="0.25">
      <c r="A241" s="59" t="s">
        <v>738</v>
      </c>
      <c r="B241" s="60" t="s">
        <v>76</v>
      </c>
      <c r="C241" s="79" t="s">
        <v>1157</v>
      </c>
      <c r="D241" s="62" t="s">
        <v>737</v>
      </c>
      <c r="E241" s="63" t="s">
        <v>78</v>
      </c>
      <c r="F241" s="64">
        <v>397</v>
      </c>
      <c r="G241" s="65"/>
      <c r="H241" s="80" t="s">
        <v>39</v>
      </c>
      <c r="I241" t="str">
        <f t="shared" si="3"/>
        <v>0044PRÓPRIA</v>
      </c>
    </row>
    <row r="242" spans="1:9" x14ac:dyDescent="0.25">
      <c r="A242" s="67" t="s">
        <v>741</v>
      </c>
      <c r="B242" s="68" t="s">
        <v>38</v>
      </c>
      <c r="C242" s="68" t="s">
        <v>1157</v>
      </c>
      <c r="D242" s="70" t="s">
        <v>742</v>
      </c>
      <c r="E242" s="71" t="s">
        <v>78</v>
      </c>
      <c r="F242" s="72">
        <v>10.85</v>
      </c>
      <c r="G242" s="73" t="s">
        <v>38</v>
      </c>
      <c r="H242" s="81" t="s">
        <v>39</v>
      </c>
      <c r="I242" t="str">
        <f t="shared" si="3"/>
        <v>1581SINAPI</v>
      </c>
    </row>
    <row r="243" spans="1:9" x14ac:dyDescent="0.25">
      <c r="A243" s="59" t="s">
        <v>743</v>
      </c>
      <c r="B243" s="60" t="s">
        <v>76</v>
      </c>
      <c r="C243" s="79" t="s">
        <v>1157</v>
      </c>
      <c r="D243" s="62" t="s">
        <v>744</v>
      </c>
      <c r="E243" s="63" t="s">
        <v>78</v>
      </c>
      <c r="F243" s="64">
        <v>2210</v>
      </c>
      <c r="G243" s="65"/>
      <c r="H243" s="80" t="s">
        <v>39</v>
      </c>
      <c r="I243" t="str">
        <f t="shared" si="3"/>
        <v>0045PRÓPRIA</v>
      </c>
    </row>
    <row r="244" spans="1:9" x14ac:dyDescent="0.25">
      <c r="A244" s="67" t="s">
        <v>748</v>
      </c>
      <c r="B244" s="68" t="s">
        <v>38</v>
      </c>
      <c r="C244" s="68" t="s">
        <v>1157</v>
      </c>
      <c r="D244" s="70" t="s">
        <v>749</v>
      </c>
      <c r="E244" s="71" t="s">
        <v>78</v>
      </c>
      <c r="F244" s="72">
        <v>8.26</v>
      </c>
      <c r="G244" s="73" t="s">
        <v>38</v>
      </c>
      <c r="H244" s="81" t="s">
        <v>39</v>
      </c>
      <c r="I244" t="str">
        <f t="shared" si="3"/>
        <v>34653SINAPI</v>
      </c>
    </row>
    <row r="245" spans="1:9" x14ac:dyDescent="0.25">
      <c r="A245" s="59" t="s">
        <v>750</v>
      </c>
      <c r="B245" s="60" t="s">
        <v>38</v>
      </c>
      <c r="C245" s="79" t="s">
        <v>1157</v>
      </c>
      <c r="D245" s="62" t="s">
        <v>751</v>
      </c>
      <c r="E245" s="63" t="s">
        <v>78</v>
      </c>
      <c r="F245" s="64">
        <v>0.93</v>
      </c>
      <c r="G245" s="65" t="s">
        <v>38</v>
      </c>
      <c r="H245" s="80" t="s">
        <v>39</v>
      </c>
      <c r="I245" t="str">
        <f t="shared" si="3"/>
        <v>1570SINAPI</v>
      </c>
    </row>
    <row r="246" spans="1:9" x14ac:dyDescent="0.25">
      <c r="A246" s="67" t="s">
        <v>756</v>
      </c>
      <c r="B246" s="68" t="s">
        <v>38</v>
      </c>
      <c r="C246" s="68" t="s">
        <v>1157</v>
      </c>
      <c r="D246" s="70" t="s">
        <v>757</v>
      </c>
      <c r="E246" s="71" t="s">
        <v>78</v>
      </c>
      <c r="F246" s="72">
        <v>58.02</v>
      </c>
      <c r="G246" s="73" t="s">
        <v>38</v>
      </c>
      <c r="H246" s="81" t="s">
        <v>39</v>
      </c>
      <c r="I246" t="str">
        <f t="shared" si="3"/>
        <v>34709SINAPI</v>
      </c>
    </row>
    <row r="247" spans="1:9" x14ac:dyDescent="0.25">
      <c r="A247" s="59" t="s">
        <v>760</v>
      </c>
      <c r="B247" s="60" t="s">
        <v>38</v>
      </c>
      <c r="C247" s="79" t="s">
        <v>1157</v>
      </c>
      <c r="D247" s="62" t="s">
        <v>761</v>
      </c>
      <c r="E247" s="63" t="s">
        <v>78</v>
      </c>
      <c r="F247" s="64">
        <v>61.82</v>
      </c>
      <c r="G247" s="65" t="s">
        <v>38</v>
      </c>
      <c r="H247" s="80" t="s">
        <v>39</v>
      </c>
      <c r="I247" t="str">
        <f t="shared" si="3"/>
        <v>39465SINAPI</v>
      </c>
    </row>
    <row r="248" spans="1:9" x14ac:dyDescent="0.25">
      <c r="A248" s="67" t="s">
        <v>762</v>
      </c>
      <c r="B248" s="68" t="s">
        <v>38</v>
      </c>
      <c r="C248" s="68" t="s">
        <v>1157</v>
      </c>
      <c r="D248" s="70" t="s">
        <v>763</v>
      </c>
      <c r="E248" s="71" t="s">
        <v>78</v>
      </c>
      <c r="F248" s="72">
        <v>1.45</v>
      </c>
      <c r="G248" s="73" t="s">
        <v>38</v>
      </c>
      <c r="H248" s="81" t="s">
        <v>39</v>
      </c>
      <c r="I248" t="str">
        <f t="shared" si="3"/>
        <v>1573SINAPI</v>
      </c>
    </row>
    <row r="249" spans="1:9" x14ac:dyDescent="0.25">
      <c r="A249" s="59" t="s">
        <v>766</v>
      </c>
      <c r="B249" s="60" t="s">
        <v>76</v>
      </c>
      <c r="C249" s="79" t="s">
        <v>1157</v>
      </c>
      <c r="D249" s="62" t="s">
        <v>765</v>
      </c>
      <c r="E249" s="63" t="s">
        <v>78</v>
      </c>
      <c r="F249" s="64">
        <v>420</v>
      </c>
      <c r="G249" s="65"/>
      <c r="H249" s="80" t="s">
        <v>39</v>
      </c>
      <c r="I249" t="str">
        <f t="shared" si="3"/>
        <v>0046PRÓPRIA</v>
      </c>
    </row>
    <row r="250" spans="1:9" x14ac:dyDescent="0.25">
      <c r="A250" s="67" t="s">
        <v>769</v>
      </c>
      <c r="B250" s="68" t="s">
        <v>76</v>
      </c>
      <c r="C250" s="68" t="s">
        <v>1157</v>
      </c>
      <c r="D250" s="70" t="s">
        <v>768</v>
      </c>
      <c r="E250" s="71" t="s">
        <v>78</v>
      </c>
      <c r="F250" s="72">
        <v>1176</v>
      </c>
      <c r="G250" s="73"/>
      <c r="H250" s="81" t="s">
        <v>39</v>
      </c>
      <c r="I250" t="str">
        <f t="shared" si="3"/>
        <v>0047PRÓPRIA</v>
      </c>
    </row>
    <row r="251" spans="1:9" x14ac:dyDescent="0.25">
      <c r="A251" s="59" t="s">
        <v>772</v>
      </c>
      <c r="B251" s="60" t="s">
        <v>76</v>
      </c>
      <c r="C251" s="79" t="s">
        <v>1157</v>
      </c>
      <c r="D251" s="62" t="s">
        <v>773</v>
      </c>
      <c r="E251" s="63" t="s">
        <v>78</v>
      </c>
      <c r="F251" s="64">
        <v>1470</v>
      </c>
      <c r="G251" s="65"/>
      <c r="H251" s="80" t="s">
        <v>39</v>
      </c>
      <c r="I251" t="str">
        <f t="shared" si="3"/>
        <v>0048PRÓPRIA</v>
      </c>
    </row>
    <row r="252" spans="1:9" x14ac:dyDescent="0.25">
      <c r="A252" s="67" t="s">
        <v>776</v>
      </c>
      <c r="B252" s="68" t="s">
        <v>76</v>
      </c>
      <c r="C252" s="68" t="s">
        <v>1157</v>
      </c>
      <c r="D252" s="70" t="s">
        <v>777</v>
      </c>
      <c r="E252" s="71" t="s">
        <v>78</v>
      </c>
      <c r="F252" s="72">
        <v>1273.31</v>
      </c>
      <c r="G252" s="73"/>
      <c r="H252" s="81" t="s">
        <v>39</v>
      </c>
      <c r="I252" t="str">
        <f t="shared" si="3"/>
        <v>0049PRÓPRIA</v>
      </c>
    </row>
    <row r="253" spans="1:9" x14ac:dyDescent="0.25">
      <c r="A253" s="59" t="s">
        <v>782</v>
      </c>
      <c r="B253" s="60" t="s">
        <v>38</v>
      </c>
      <c r="C253" s="79" t="s">
        <v>1157</v>
      </c>
      <c r="D253" s="62" t="s">
        <v>783</v>
      </c>
      <c r="E253" s="63" t="s">
        <v>78</v>
      </c>
      <c r="F253" s="64">
        <v>4.17</v>
      </c>
      <c r="G253" s="65" t="s">
        <v>38</v>
      </c>
      <c r="H253" s="80" t="s">
        <v>39</v>
      </c>
      <c r="I253" t="str">
        <f t="shared" si="3"/>
        <v>1894SINAPI</v>
      </c>
    </row>
    <row r="254" spans="1:9" x14ac:dyDescent="0.25">
      <c r="A254" s="67" t="s">
        <v>784</v>
      </c>
      <c r="B254" s="68" t="s">
        <v>76</v>
      </c>
      <c r="C254" s="68" t="s">
        <v>1157</v>
      </c>
      <c r="D254" s="70" t="s">
        <v>785</v>
      </c>
      <c r="E254" s="71" t="s">
        <v>78</v>
      </c>
      <c r="F254" s="72">
        <v>27.9</v>
      </c>
      <c r="G254" s="73"/>
      <c r="H254" s="81" t="s">
        <v>39</v>
      </c>
      <c r="I254" t="str">
        <f t="shared" si="3"/>
        <v>0050PRÓPRIA</v>
      </c>
    </row>
    <row r="255" spans="1:9" x14ac:dyDescent="0.25">
      <c r="A255" s="59" t="s">
        <v>786</v>
      </c>
      <c r="B255" s="60" t="s">
        <v>76</v>
      </c>
      <c r="C255" s="79" t="s">
        <v>1157</v>
      </c>
      <c r="D255" s="62" t="s">
        <v>787</v>
      </c>
      <c r="E255" s="63" t="s">
        <v>78</v>
      </c>
      <c r="F255" s="64">
        <v>386.1</v>
      </c>
      <c r="G255" s="65"/>
      <c r="H255" s="80" t="s">
        <v>39</v>
      </c>
      <c r="I255" t="str">
        <f t="shared" si="3"/>
        <v>0051PRÓPRIA</v>
      </c>
    </row>
    <row r="256" spans="1:9" x14ac:dyDescent="0.25">
      <c r="A256" s="67" t="s">
        <v>1149</v>
      </c>
      <c r="B256" s="68" t="s">
        <v>38</v>
      </c>
      <c r="C256" s="68" t="s">
        <v>1157</v>
      </c>
      <c r="D256" s="70" t="s">
        <v>1150</v>
      </c>
      <c r="E256" s="71" t="s">
        <v>78</v>
      </c>
      <c r="F256" s="72">
        <v>843.8</v>
      </c>
      <c r="G256" s="73" t="s">
        <v>38</v>
      </c>
      <c r="H256" s="81" t="s">
        <v>39</v>
      </c>
      <c r="I256" t="str">
        <f t="shared" si="3"/>
        <v>2393SINAPI</v>
      </c>
    </row>
    <row r="257" spans="1:9" x14ac:dyDescent="0.25">
      <c r="A257" s="59" t="s">
        <v>790</v>
      </c>
      <c r="B257" s="60" t="s">
        <v>38</v>
      </c>
      <c r="C257" s="79" t="s">
        <v>1157</v>
      </c>
      <c r="D257" s="62" t="s">
        <v>791</v>
      </c>
      <c r="E257" s="63" t="s">
        <v>132</v>
      </c>
      <c r="F257" s="64">
        <v>19.13</v>
      </c>
      <c r="G257" s="65" t="s">
        <v>38</v>
      </c>
      <c r="H257" s="80" t="s">
        <v>39</v>
      </c>
      <c r="I257" t="str">
        <f t="shared" si="3"/>
        <v>3SINAPI</v>
      </c>
    </row>
  </sheetData>
  <mergeCells count="18">
    <mergeCell ref="H12:H13"/>
    <mergeCell ref="A11:G11"/>
    <mergeCell ref="A12:A13"/>
    <mergeCell ref="B12:B13"/>
    <mergeCell ref="C12:C13"/>
    <mergeCell ref="D12:D13"/>
    <mergeCell ref="E12:E13"/>
    <mergeCell ref="F12:F13"/>
    <mergeCell ref="G12:G13"/>
    <mergeCell ref="A1:G1"/>
    <mergeCell ref="B2:E2"/>
    <mergeCell ref="F2:G8"/>
    <mergeCell ref="B3:E3"/>
    <mergeCell ref="B4:E4"/>
    <mergeCell ref="B5:E5"/>
    <mergeCell ref="B6:E6"/>
    <mergeCell ref="B7:E7"/>
    <mergeCell ref="B8:E8"/>
  </mergeCells>
  <pageMargins left="0.78740157480314965" right="0.78740157480314965" top="1.0629921259842521" bottom="1.0629921259842521" header="0.78740157480314965" footer="0.78740157480314965"/>
  <pageSetup paperSize="9" scale="86" fitToHeight="0" orientation="landscape" horizontalDpi="300" verticalDpi="300" r:id="rId1"/>
  <headerFooter>
    <oddHeader>&amp;C&amp;"Times New Roman,Normal"&amp;12&amp;A</oddHeader>
    <oddFooter>&amp;C&amp;"Times New Roman,Normal"&amp;12Página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6"/>
  <sheetViews>
    <sheetView workbookViewId="0">
      <selection sqref="A1:G35"/>
    </sheetView>
  </sheetViews>
  <sheetFormatPr defaultColWidth="9.109375" defaultRowHeight="13.2" x14ac:dyDescent="0.25"/>
  <cols>
    <col min="1" max="1" width="9.109375" style="110"/>
    <col min="2" max="2" width="19.109375" style="110" bestFit="1" customWidth="1"/>
    <col min="3" max="3" width="51.6640625" style="110" customWidth="1"/>
    <col min="4" max="4" width="26.6640625" style="110" customWidth="1"/>
    <col min="5" max="5" width="23.44140625" style="110" customWidth="1"/>
    <col min="6" max="6" width="24.109375" style="110" bestFit="1" customWidth="1"/>
    <col min="7" max="7" width="26.88671875" style="110" bestFit="1" customWidth="1"/>
    <col min="8" max="16384" width="9.109375" style="110"/>
  </cols>
  <sheetData>
    <row r="1" spans="2:7" ht="13.8" thickBot="1" x14ac:dyDescent="0.3"/>
    <row r="2" spans="2:7" ht="24.9" customHeight="1" thickBot="1" x14ac:dyDescent="0.3">
      <c r="B2" s="280" t="s">
        <v>1374</v>
      </c>
      <c r="C2" s="281"/>
      <c r="D2" s="281"/>
      <c r="E2" s="281"/>
      <c r="F2" s="281"/>
      <c r="G2" s="282"/>
    </row>
    <row r="3" spans="2:7" ht="22.35" customHeight="1" x14ac:dyDescent="0.25">
      <c r="B3" s="111" t="s">
        <v>1375</v>
      </c>
      <c r="C3" s="112" t="s">
        <v>6</v>
      </c>
      <c r="D3" s="112"/>
      <c r="E3" s="112"/>
      <c r="F3" s="113"/>
      <c r="G3" s="283"/>
    </row>
    <row r="4" spans="2:7" ht="22.35" customHeight="1" x14ac:dyDescent="0.25">
      <c r="B4" s="114" t="s">
        <v>1163</v>
      </c>
      <c r="C4" s="115" t="s">
        <v>1376</v>
      </c>
      <c r="D4" s="115"/>
      <c r="E4" s="115"/>
      <c r="F4" s="116"/>
      <c r="G4" s="284"/>
    </row>
    <row r="5" spans="2:7" ht="23.25" customHeight="1" x14ac:dyDescent="0.25">
      <c r="B5" s="114" t="s">
        <v>1377</v>
      </c>
      <c r="C5" s="115" t="s">
        <v>1378</v>
      </c>
      <c r="D5" s="115"/>
      <c r="E5" s="115"/>
      <c r="F5" s="116"/>
      <c r="G5" s="284"/>
    </row>
    <row r="6" spans="2:7" ht="23.25" customHeight="1" x14ac:dyDescent="0.25">
      <c r="B6" s="114" t="s">
        <v>1379</v>
      </c>
      <c r="C6" s="115" t="s">
        <v>1372</v>
      </c>
      <c r="D6" s="115"/>
      <c r="E6" s="115"/>
      <c r="F6" s="116"/>
      <c r="G6" s="284"/>
    </row>
    <row r="7" spans="2:7" ht="36.75" customHeight="1" thickBot="1" x14ac:dyDescent="0.3">
      <c r="B7" s="117"/>
      <c r="C7" s="118"/>
      <c r="D7" s="118"/>
      <c r="E7" s="118"/>
      <c r="F7" s="119"/>
      <c r="G7" s="285"/>
    </row>
    <row r="8" spans="2:7" ht="16.2" thickBot="1" x14ac:dyDescent="0.3">
      <c r="B8" s="286" t="s">
        <v>1380</v>
      </c>
      <c r="C8" s="288" t="s">
        <v>1381</v>
      </c>
      <c r="D8" s="290" t="s">
        <v>1382</v>
      </c>
      <c r="E8" s="120" t="s">
        <v>1383</v>
      </c>
      <c r="F8" s="120" t="s">
        <v>1384</v>
      </c>
      <c r="G8" s="292" t="s">
        <v>1385</v>
      </c>
    </row>
    <row r="9" spans="2:7" ht="14.4" thickBot="1" x14ac:dyDescent="0.3">
      <c r="B9" s="287"/>
      <c r="C9" s="289"/>
      <c r="D9" s="291"/>
      <c r="E9" s="121" t="s">
        <v>1386</v>
      </c>
      <c r="F9" s="121" t="s">
        <v>1386</v>
      </c>
      <c r="G9" s="293"/>
    </row>
    <row r="10" spans="2:7" ht="24.75" customHeight="1" x14ac:dyDescent="0.25">
      <c r="B10" s="294">
        <v>1</v>
      </c>
      <c r="C10" s="296" t="s">
        <v>1387</v>
      </c>
      <c r="D10" s="122">
        <f>Orçamento!N17</f>
        <v>0</v>
      </c>
      <c r="E10" s="123">
        <f t="shared" ref="E10:F10" si="0">IF($D10="","",(E11*$D10))</f>
        <v>0</v>
      </c>
      <c r="F10" s="123">
        <f t="shared" si="0"/>
        <v>0</v>
      </c>
      <c r="G10" s="124">
        <f t="shared" ref="G10:G31" si="1">SUM(E10:F10)</f>
        <v>0</v>
      </c>
    </row>
    <row r="11" spans="2:7" ht="24.75" customHeight="1" x14ac:dyDescent="0.25">
      <c r="B11" s="295"/>
      <c r="C11" s="297"/>
      <c r="D11" s="125">
        <f>D10/G$32</f>
        <v>0</v>
      </c>
      <c r="E11" s="126">
        <v>0.68</v>
      </c>
      <c r="F11" s="126">
        <v>0.32</v>
      </c>
      <c r="G11" s="127">
        <f t="shared" si="1"/>
        <v>1</v>
      </c>
    </row>
    <row r="12" spans="2:7" ht="24.75" customHeight="1" x14ac:dyDescent="0.25">
      <c r="B12" s="298">
        <v>2</v>
      </c>
      <c r="C12" s="299" t="s">
        <v>1388</v>
      </c>
      <c r="D12" s="128">
        <f>Orçamento!N22</f>
        <v>0</v>
      </c>
      <c r="E12" s="129">
        <f t="shared" ref="E12:F12" si="2">IF($D12="","",(E13*$D12))</f>
        <v>0</v>
      </c>
      <c r="F12" s="129">
        <f t="shared" si="2"/>
        <v>0</v>
      </c>
      <c r="G12" s="130">
        <f t="shared" si="1"/>
        <v>0</v>
      </c>
    </row>
    <row r="13" spans="2:7" ht="24.75" customHeight="1" x14ac:dyDescent="0.25">
      <c r="B13" s="295"/>
      <c r="C13" s="297"/>
      <c r="D13" s="125">
        <f>D12/$G$32</f>
        <v>0</v>
      </c>
      <c r="E13" s="126">
        <v>1</v>
      </c>
      <c r="F13" s="126"/>
      <c r="G13" s="127">
        <f t="shared" si="1"/>
        <v>1</v>
      </c>
    </row>
    <row r="14" spans="2:7" ht="24.75" customHeight="1" x14ac:dyDescent="0.25">
      <c r="B14" s="298">
        <v>3</v>
      </c>
      <c r="C14" s="296" t="s">
        <v>1389</v>
      </c>
      <c r="D14" s="128">
        <f>Orçamento!N29</f>
        <v>0</v>
      </c>
      <c r="E14" s="129">
        <f t="shared" ref="E14:F16" si="3">IF($D14="","",(E15*$D14))</f>
        <v>0</v>
      </c>
      <c r="F14" s="129">
        <f t="shared" si="3"/>
        <v>0</v>
      </c>
      <c r="G14" s="130">
        <f t="shared" si="1"/>
        <v>0</v>
      </c>
    </row>
    <row r="15" spans="2:7" ht="24.75" customHeight="1" x14ac:dyDescent="0.25">
      <c r="B15" s="295"/>
      <c r="C15" s="297"/>
      <c r="D15" s="125">
        <f>D14/$G$32</f>
        <v>0</v>
      </c>
      <c r="E15" s="126">
        <v>1</v>
      </c>
      <c r="F15" s="126"/>
      <c r="G15" s="127">
        <f t="shared" si="1"/>
        <v>1</v>
      </c>
    </row>
    <row r="16" spans="2:7" ht="24.75" customHeight="1" x14ac:dyDescent="0.25">
      <c r="B16" s="298">
        <v>4</v>
      </c>
      <c r="C16" s="296" t="s">
        <v>1390</v>
      </c>
      <c r="D16" s="128">
        <f>Orçamento!N40</f>
        <v>0</v>
      </c>
      <c r="E16" s="129">
        <f t="shared" si="3"/>
        <v>0</v>
      </c>
      <c r="F16" s="129">
        <f t="shared" si="3"/>
        <v>0</v>
      </c>
      <c r="G16" s="130">
        <f t="shared" si="1"/>
        <v>0</v>
      </c>
    </row>
    <row r="17" spans="2:13" ht="24.75" customHeight="1" x14ac:dyDescent="0.25">
      <c r="B17" s="295"/>
      <c r="C17" s="297"/>
      <c r="D17" s="125">
        <f>D16/$G$32</f>
        <v>0</v>
      </c>
      <c r="E17" s="126">
        <v>0.85</v>
      </c>
      <c r="F17" s="126">
        <v>0.15</v>
      </c>
      <c r="G17" s="127">
        <f t="shared" si="1"/>
        <v>1</v>
      </c>
    </row>
    <row r="18" spans="2:13" ht="24.75" customHeight="1" x14ac:dyDescent="0.25">
      <c r="B18" s="298">
        <v>5</v>
      </c>
      <c r="C18" s="296" t="s">
        <v>1391</v>
      </c>
      <c r="D18" s="128">
        <f>Orçamento!N48</f>
        <v>0</v>
      </c>
      <c r="E18" s="129">
        <f t="shared" ref="E18:F30" si="4">IF($D18="","",(E19*$D18))</f>
        <v>0</v>
      </c>
      <c r="F18" s="129">
        <f t="shared" si="4"/>
        <v>0</v>
      </c>
      <c r="G18" s="130">
        <f t="shared" si="1"/>
        <v>0</v>
      </c>
    </row>
    <row r="19" spans="2:13" ht="24.75" customHeight="1" x14ac:dyDescent="0.25">
      <c r="B19" s="295"/>
      <c r="C19" s="297"/>
      <c r="D19" s="125">
        <f>D18/$G$32</f>
        <v>0</v>
      </c>
      <c r="E19" s="126">
        <v>0.9</v>
      </c>
      <c r="F19" s="126">
        <v>0.1</v>
      </c>
      <c r="G19" s="127">
        <f t="shared" si="1"/>
        <v>1</v>
      </c>
    </row>
    <row r="20" spans="2:13" ht="24.75" customHeight="1" x14ac:dyDescent="0.25">
      <c r="B20" s="298">
        <v>6</v>
      </c>
      <c r="C20" s="296" t="s">
        <v>1392</v>
      </c>
      <c r="D20" s="128">
        <f>Orçamento!N71</f>
        <v>0</v>
      </c>
      <c r="E20" s="129">
        <f t="shared" si="4"/>
        <v>0</v>
      </c>
      <c r="F20" s="129">
        <f t="shared" si="4"/>
        <v>0</v>
      </c>
      <c r="G20" s="130">
        <f t="shared" si="1"/>
        <v>0</v>
      </c>
      <c r="M20" s="110" t="s">
        <v>1403</v>
      </c>
    </row>
    <row r="21" spans="2:13" ht="24.75" customHeight="1" x14ac:dyDescent="0.25">
      <c r="B21" s="295"/>
      <c r="C21" s="297"/>
      <c r="D21" s="125">
        <f>D20/$G$32</f>
        <v>0</v>
      </c>
      <c r="E21" s="126">
        <v>0.8</v>
      </c>
      <c r="F21" s="126">
        <v>0.2</v>
      </c>
      <c r="G21" s="127">
        <f t="shared" si="1"/>
        <v>1</v>
      </c>
    </row>
    <row r="22" spans="2:13" ht="24.75" customHeight="1" x14ac:dyDescent="0.25">
      <c r="B22" s="298">
        <v>7</v>
      </c>
      <c r="C22" s="296" t="s">
        <v>1393</v>
      </c>
      <c r="D22" s="128">
        <f>Orçamento!N82</f>
        <v>0</v>
      </c>
      <c r="E22" s="129">
        <f t="shared" si="4"/>
        <v>0</v>
      </c>
      <c r="F22" s="129">
        <f t="shared" si="4"/>
        <v>0</v>
      </c>
      <c r="G22" s="130">
        <f t="shared" si="1"/>
        <v>0</v>
      </c>
    </row>
    <row r="23" spans="2:13" ht="24.75" customHeight="1" x14ac:dyDescent="0.25">
      <c r="B23" s="295"/>
      <c r="C23" s="297"/>
      <c r="D23" s="125">
        <f>D22/$G$32</f>
        <v>0</v>
      </c>
      <c r="E23" s="126">
        <v>0.9</v>
      </c>
      <c r="F23" s="126">
        <v>0.1</v>
      </c>
      <c r="G23" s="127">
        <f t="shared" si="1"/>
        <v>1</v>
      </c>
    </row>
    <row r="24" spans="2:13" ht="24.75" customHeight="1" x14ac:dyDescent="0.25">
      <c r="B24" s="298">
        <v>8</v>
      </c>
      <c r="C24" s="296" t="s">
        <v>1394</v>
      </c>
      <c r="D24" s="128">
        <f>Orçamento!N85</f>
        <v>0</v>
      </c>
      <c r="E24" s="129">
        <f t="shared" si="4"/>
        <v>0</v>
      </c>
      <c r="F24" s="129">
        <f t="shared" si="4"/>
        <v>0</v>
      </c>
      <c r="G24" s="130">
        <f t="shared" si="1"/>
        <v>0</v>
      </c>
    </row>
    <row r="25" spans="2:13" ht="24.75" customHeight="1" x14ac:dyDescent="0.25">
      <c r="B25" s="295"/>
      <c r="C25" s="297"/>
      <c r="D25" s="125">
        <f>D24/$G$32</f>
        <v>0</v>
      </c>
      <c r="E25" s="126">
        <v>0.7</v>
      </c>
      <c r="F25" s="126">
        <v>0.3</v>
      </c>
      <c r="G25" s="127">
        <f t="shared" si="1"/>
        <v>1</v>
      </c>
    </row>
    <row r="26" spans="2:13" ht="24.75" customHeight="1" x14ac:dyDescent="0.25">
      <c r="B26" s="298">
        <v>9</v>
      </c>
      <c r="C26" s="296" t="s">
        <v>1395</v>
      </c>
      <c r="D26" s="128">
        <v>3734.25</v>
      </c>
      <c r="E26" s="129">
        <f t="shared" si="4"/>
        <v>2613.9749999999999</v>
      </c>
      <c r="F26" s="129">
        <f t="shared" si="4"/>
        <v>1120.2749999999999</v>
      </c>
      <c r="G26" s="130">
        <f t="shared" si="1"/>
        <v>3734.25</v>
      </c>
    </row>
    <row r="27" spans="2:13" ht="24.75" customHeight="1" x14ac:dyDescent="0.25">
      <c r="B27" s="295"/>
      <c r="C27" s="297"/>
      <c r="D27" s="125">
        <f>D26/$G$32</f>
        <v>1</v>
      </c>
      <c r="E27" s="126">
        <v>0.7</v>
      </c>
      <c r="F27" s="126">
        <v>0.3</v>
      </c>
      <c r="G27" s="127">
        <f t="shared" si="1"/>
        <v>1</v>
      </c>
    </row>
    <row r="28" spans="2:13" ht="24.75" customHeight="1" x14ac:dyDescent="0.25">
      <c r="B28" s="298">
        <v>10</v>
      </c>
      <c r="C28" s="296" t="s">
        <v>1396</v>
      </c>
      <c r="D28" s="128">
        <f>Orçamento!N106</f>
        <v>0</v>
      </c>
      <c r="E28" s="129">
        <f t="shared" si="4"/>
        <v>0</v>
      </c>
      <c r="F28" s="129">
        <f t="shared" si="4"/>
        <v>0</v>
      </c>
      <c r="G28" s="130">
        <f t="shared" si="1"/>
        <v>0</v>
      </c>
    </row>
    <row r="29" spans="2:13" ht="24.75" customHeight="1" x14ac:dyDescent="0.25">
      <c r="B29" s="295"/>
      <c r="C29" s="297"/>
      <c r="D29" s="125">
        <f>D28/$G$32</f>
        <v>0</v>
      </c>
      <c r="E29" s="126">
        <v>0.6</v>
      </c>
      <c r="F29" s="126">
        <v>0.4</v>
      </c>
      <c r="G29" s="127">
        <f t="shared" si="1"/>
        <v>1</v>
      </c>
    </row>
    <row r="30" spans="2:13" ht="24.75" customHeight="1" x14ac:dyDescent="0.25">
      <c r="B30" s="298">
        <v>11</v>
      </c>
      <c r="C30" s="296" t="s">
        <v>1397</v>
      </c>
      <c r="D30" s="128">
        <f>Orçamento!N175</f>
        <v>0</v>
      </c>
      <c r="E30" s="129">
        <f t="shared" si="4"/>
        <v>0</v>
      </c>
      <c r="F30" s="129">
        <f t="shared" si="4"/>
        <v>0</v>
      </c>
      <c r="G30" s="130">
        <f t="shared" si="1"/>
        <v>0</v>
      </c>
    </row>
    <row r="31" spans="2:13" ht="24.75" customHeight="1" thickBot="1" x14ac:dyDescent="0.3">
      <c r="B31" s="295"/>
      <c r="C31" s="297"/>
      <c r="D31" s="125">
        <f>D30/$G$32</f>
        <v>0</v>
      </c>
      <c r="E31" s="126"/>
      <c r="F31" s="126">
        <v>1</v>
      </c>
      <c r="G31" s="127">
        <f t="shared" si="1"/>
        <v>1</v>
      </c>
    </row>
    <row r="32" spans="2:13" ht="24.75" customHeight="1" thickBot="1" x14ac:dyDescent="0.3">
      <c r="B32" s="305" t="s">
        <v>1398</v>
      </c>
      <c r="C32" s="306"/>
      <c r="D32" s="306"/>
      <c r="E32" s="131">
        <f>SUM(E10,E14,E16,E20,E18,E30,E28,E22,E24,E26,,E12)</f>
        <v>2613.9749999999999</v>
      </c>
      <c r="F32" s="132">
        <f>SUM(F10,F14,F16,F20,F18,F30,F28,F22,F24,F26,F12)</f>
        <v>1120.2749999999999</v>
      </c>
      <c r="G32" s="300">
        <f>SUM(G10,G12,G14,G16,G18,G20,G22,G24,G26,G28,G30)</f>
        <v>3734.25</v>
      </c>
    </row>
    <row r="33" spans="2:7" ht="30" customHeight="1" thickBot="1" x14ac:dyDescent="0.3">
      <c r="B33" s="302" t="s">
        <v>1399</v>
      </c>
      <c r="C33" s="303"/>
      <c r="D33" s="304"/>
      <c r="E33" s="133">
        <f>E32</f>
        <v>2613.9749999999999</v>
      </c>
      <c r="F33" s="134">
        <f>E33+F32</f>
        <v>3734.25</v>
      </c>
      <c r="G33" s="301"/>
    </row>
    <row r="34" spans="2:7" ht="104.25" customHeight="1" x14ac:dyDescent="0.25">
      <c r="B34" s="135"/>
      <c r="C34" s="307" t="s">
        <v>1400</v>
      </c>
      <c r="D34" s="307"/>
      <c r="E34" s="308" t="s">
        <v>1400</v>
      </c>
      <c r="F34" s="308"/>
      <c r="G34" s="308"/>
    </row>
    <row r="35" spans="2:7" ht="75" customHeight="1" x14ac:dyDescent="0.25">
      <c r="B35" s="135"/>
      <c r="C35" s="309" t="s">
        <v>1401</v>
      </c>
      <c r="D35" s="309"/>
      <c r="E35" s="309" t="s">
        <v>1402</v>
      </c>
      <c r="F35" s="310"/>
      <c r="G35" s="310"/>
    </row>
    <row r="36" spans="2:7" ht="75" customHeight="1" x14ac:dyDescent="0.25">
      <c r="B36" s="311"/>
      <c r="C36" s="312"/>
      <c r="D36" s="312"/>
      <c r="E36" s="312"/>
      <c r="F36" s="312"/>
      <c r="G36" s="312"/>
    </row>
  </sheetData>
  <mergeCells count="36">
    <mergeCell ref="C34:D34"/>
    <mergeCell ref="E34:G34"/>
    <mergeCell ref="C35:D35"/>
    <mergeCell ref="E35:G35"/>
    <mergeCell ref="B36:G36"/>
    <mergeCell ref="G32:G33"/>
    <mergeCell ref="B33:D33"/>
    <mergeCell ref="B22:B23"/>
    <mergeCell ref="C22:C23"/>
    <mergeCell ref="B24:B25"/>
    <mergeCell ref="C24:C25"/>
    <mergeCell ref="B26:B27"/>
    <mergeCell ref="C26:C27"/>
    <mergeCell ref="B28:B29"/>
    <mergeCell ref="C28:C29"/>
    <mergeCell ref="B30:B31"/>
    <mergeCell ref="C30:C31"/>
    <mergeCell ref="B32:D32"/>
    <mergeCell ref="B16:B17"/>
    <mergeCell ref="C16:C17"/>
    <mergeCell ref="B18:B19"/>
    <mergeCell ref="C18:C19"/>
    <mergeCell ref="B20:B21"/>
    <mergeCell ref="C20:C21"/>
    <mergeCell ref="B10:B11"/>
    <mergeCell ref="C10:C11"/>
    <mergeCell ref="B12:B13"/>
    <mergeCell ref="C12:C13"/>
    <mergeCell ref="B14:B15"/>
    <mergeCell ref="C14:C15"/>
    <mergeCell ref="B2:G2"/>
    <mergeCell ref="G3:G7"/>
    <mergeCell ref="B8:B9"/>
    <mergeCell ref="C8:C9"/>
    <mergeCell ref="D8:D9"/>
    <mergeCell ref="G8:G9"/>
  </mergeCells>
  <conditionalFormatting sqref="E10:F31">
    <cfRule type="cellIs" dxfId="4" priority="1" operator="greaterThan">
      <formula>1</formula>
    </cfRule>
  </conditionalFormatting>
  <conditionalFormatting sqref="E11:F11 E13:F13 E15:F15 E17:F17 E19:F19 E21:F21 E23:F23 E25:F25 E27:F27 E29:F29 E31:F31">
    <cfRule type="cellIs" dxfId="3" priority="2" stopIfTrue="1" operator="greaterThan">
      <formula>0</formula>
    </cfRule>
  </conditionalFormatting>
  <conditionalFormatting sqref="G11 G13 G15 G17 G19 G21 G23 G25 G27 G29 G31">
    <cfRule type="cellIs" dxfId="2" priority="3" stopIfTrue="1" operator="greaterThan">
      <formula>1</formula>
    </cfRule>
    <cfRule type="cellIs" dxfId="1" priority="4" stopIfTrue="1" operator="lessThan">
      <formula>1</formula>
    </cfRule>
    <cfRule type="cellIs" dxfId="0" priority="5" stopIfTrue="1" operator="equal">
      <formula>1</formula>
    </cfRule>
  </conditionalFormatting>
  <pageMargins left="0.51181102362204722" right="0.51181102362204722" top="0.78740157480314965" bottom="0.78740157480314965" header="0.31496062992125984" footer="0.31496062992125984"/>
  <pageSetup paperSize="9" scale="76"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3"/>
  <sheetViews>
    <sheetView workbookViewId="0">
      <selection sqref="A1:E96"/>
    </sheetView>
  </sheetViews>
  <sheetFormatPr defaultColWidth="9.109375" defaultRowHeight="13.2" x14ac:dyDescent="0.25"/>
  <cols>
    <col min="1" max="1" width="9.109375" style="110"/>
    <col min="2" max="2" width="20.5546875" style="110" customWidth="1"/>
    <col min="3" max="3" width="75.109375" style="110" customWidth="1"/>
    <col min="4" max="4" width="16.44140625" style="110" customWidth="1"/>
    <col min="5" max="5" width="17.6640625" style="110" customWidth="1"/>
    <col min="6" max="16384" width="9.109375" style="110"/>
  </cols>
  <sheetData>
    <row r="2" spans="2:5" x14ac:dyDescent="0.25">
      <c r="B2" s="313" t="s">
        <v>1406</v>
      </c>
      <c r="C2" s="313"/>
      <c r="D2" s="313"/>
      <c r="E2" s="313"/>
    </row>
    <row r="3" spans="2:5" x14ac:dyDescent="0.25">
      <c r="B3" s="314"/>
      <c r="C3" s="314"/>
      <c r="D3" s="314"/>
      <c r="E3" s="314"/>
    </row>
    <row r="4" spans="2:5" x14ac:dyDescent="0.25">
      <c r="B4" s="314"/>
      <c r="C4" s="314"/>
      <c r="D4" s="314"/>
      <c r="E4" s="314"/>
    </row>
    <row r="5" spans="2:5" x14ac:dyDescent="0.25">
      <c r="B5" s="315"/>
      <c r="C5" s="315"/>
      <c r="D5" s="315"/>
      <c r="E5" s="315"/>
    </row>
    <row r="6" spans="2:5" x14ac:dyDescent="0.25">
      <c r="B6" s="149" t="s">
        <v>1407</v>
      </c>
      <c r="C6" s="150" t="s">
        <v>1408</v>
      </c>
      <c r="D6" s="151"/>
      <c r="E6" s="151"/>
    </row>
    <row r="7" spans="2:5" x14ac:dyDescent="0.25">
      <c r="B7" s="152"/>
      <c r="C7" s="153"/>
      <c r="D7" s="154"/>
      <c r="E7" s="155"/>
    </row>
    <row r="8" spans="2:5" ht="13.8" x14ac:dyDescent="0.25">
      <c r="B8" s="156" t="s">
        <v>1409</v>
      </c>
      <c r="C8" s="157"/>
      <c r="D8" s="158" t="s">
        <v>1410</v>
      </c>
      <c r="E8" s="159" t="s">
        <v>1411</v>
      </c>
    </row>
    <row r="9" spans="2:5" ht="13.8" x14ac:dyDescent="0.25">
      <c r="B9" s="160" t="s">
        <v>1412</v>
      </c>
      <c r="C9" s="161" t="s">
        <v>1413</v>
      </c>
      <c r="D9" s="162">
        <v>0.2</v>
      </c>
      <c r="E9" s="163">
        <v>0.2</v>
      </c>
    </row>
    <row r="10" spans="2:5" ht="13.8" x14ac:dyDescent="0.25">
      <c r="B10" s="164" t="s">
        <v>1414</v>
      </c>
      <c r="C10" s="161" t="s">
        <v>1415</v>
      </c>
      <c r="D10" s="162">
        <v>1.4999999999999999E-2</v>
      </c>
      <c r="E10" s="163">
        <v>1.4999999999999999E-2</v>
      </c>
    </row>
    <row r="11" spans="2:5" ht="13.8" x14ac:dyDescent="0.25">
      <c r="B11" s="164" t="s">
        <v>1416</v>
      </c>
      <c r="C11" s="161" t="s">
        <v>1417</v>
      </c>
      <c r="D11" s="162">
        <v>0.01</v>
      </c>
      <c r="E11" s="163">
        <v>0.01</v>
      </c>
    </row>
    <row r="12" spans="2:5" ht="13.8" x14ac:dyDescent="0.25">
      <c r="B12" s="164" t="s">
        <v>1418</v>
      </c>
      <c r="C12" s="161" t="s">
        <v>1419</v>
      </c>
      <c r="D12" s="162">
        <v>2.0200000000000001E-3</v>
      </c>
      <c r="E12" s="163">
        <v>2.0200000000000001E-3</v>
      </c>
    </row>
    <row r="13" spans="2:5" ht="13.8" x14ac:dyDescent="0.25">
      <c r="B13" s="164" t="s">
        <v>1420</v>
      </c>
      <c r="C13" s="161" t="s">
        <v>1421</v>
      </c>
      <c r="D13" s="162">
        <v>6.0000000000000001E-3</v>
      </c>
      <c r="E13" s="163">
        <v>6.0000000000000001E-3</v>
      </c>
    </row>
    <row r="14" spans="2:5" ht="13.8" x14ac:dyDescent="0.25">
      <c r="B14" s="164" t="s">
        <v>1422</v>
      </c>
      <c r="C14" s="161" t="s">
        <v>1423</v>
      </c>
      <c r="D14" s="162">
        <v>2.5000000000000001E-2</v>
      </c>
      <c r="E14" s="163">
        <v>2.5000000000000001E-2</v>
      </c>
    </row>
    <row r="15" spans="2:5" ht="13.8" x14ac:dyDescent="0.25">
      <c r="B15" s="164" t="s">
        <v>1424</v>
      </c>
      <c r="C15" s="161" t="s">
        <v>1425</v>
      </c>
      <c r="D15" s="162">
        <v>0.03</v>
      </c>
      <c r="E15" s="163">
        <v>0.03</v>
      </c>
    </row>
    <row r="16" spans="2:5" ht="13.8" x14ac:dyDescent="0.25">
      <c r="B16" s="164" t="s">
        <v>1426</v>
      </c>
      <c r="C16" s="161" t="s">
        <v>1427</v>
      </c>
      <c r="D16" s="162">
        <v>0.08</v>
      </c>
      <c r="E16" s="163">
        <v>0.08</v>
      </c>
    </row>
    <row r="17" spans="2:5" ht="13.8" x14ac:dyDescent="0.25">
      <c r="B17" s="165" t="s">
        <v>1428</v>
      </c>
      <c r="C17" s="161" t="s">
        <v>1429</v>
      </c>
      <c r="D17" s="162">
        <v>0.01</v>
      </c>
      <c r="E17" s="163">
        <v>0.01</v>
      </c>
    </row>
    <row r="18" spans="2:5" ht="13.8" x14ac:dyDescent="0.25">
      <c r="B18" s="166"/>
      <c r="C18" s="167" t="s">
        <v>1430</v>
      </c>
      <c r="D18" s="168">
        <f>SUM(D9:D17)</f>
        <v>0.37802000000000008</v>
      </c>
      <c r="E18" s="169">
        <f>SUM(E9:E17)</f>
        <v>0.37802000000000008</v>
      </c>
    </row>
    <row r="19" spans="2:5" ht="13.8" x14ac:dyDescent="0.25">
      <c r="B19" s="156" t="s">
        <v>1431</v>
      </c>
      <c r="C19" s="157"/>
      <c r="D19" s="158" t="s">
        <v>1410</v>
      </c>
      <c r="E19" s="159" t="s">
        <v>1411</v>
      </c>
    </row>
    <row r="20" spans="2:5" ht="13.8" x14ac:dyDescent="0.25">
      <c r="B20" s="160" t="s">
        <v>1432</v>
      </c>
      <c r="C20" s="161" t="s">
        <v>1433</v>
      </c>
      <c r="D20" s="162">
        <v>0.17760000000000001</v>
      </c>
      <c r="E20" s="163" t="s">
        <v>1434</v>
      </c>
    </row>
    <row r="21" spans="2:5" ht="13.8" x14ac:dyDescent="0.25">
      <c r="B21" s="164" t="s">
        <v>1435</v>
      </c>
      <c r="C21" s="161" t="s">
        <v>1436</v>
      </c>
      <c r="D21" s="162">
        <v>3.6700000000000003E-2</v>
      </c>
      <c r="E21" s="163" t="s">
        <v>1434</v>
      </c>
    </row>
    <row r="22" spans="2:5" ht="13.8" x14ac:dyDescent="0.25">
      <c r="B22" s="164" t="s">
        <v>1437</v>
      </c>
      <c r="C22" s="161" t="s">
        <v>1438</v>
      </c>
      <c r="D22" s="162">
        <v>8.8999999999999999E-3</v>
      </c>
      <c r="E22" s="163">
        <v>6.7000000000000002E-3</v>
      </c>
    </row>
    <row r="23" spans="2:5" ht="13.8" x14ac:dyDescent="0.25">
      <c r="B23" s="164" t="s">
        <v>1439</v>
      </c>
      <c r="C23" s="161" t="s">
        <v>1440</v>
      </c>
      <c r="D23" s="162">
        <v>0.111</v>
      </c>
      <c r="E23" s="163">
        <v>8.3199999999999996E-2</v>
      </c>
    </row>
    <row r="24" spans="2:5" ht="13.8" x14ac:dyDescent="0.25">
      <c r="B24" s="164" t="s">
        <v>1441</v>
      </c>
      <c r="C24" s="161" t="s">
        <v>1442</v>
      </c>
      <c r="D24" s="162">
        <v>6.9999999999999999E-4</v>
      </c>
      <c r="E24" s="163">
        <v>5.0000000000000001E-4</v>
      </c>
    </row>
    <row r="25" spans="2:5" ht="13.8" x14ac:dyDescent="0.25">
      <c r="B25" s="164" t="s">
        <v>1443</v>
      </c>
      <c r="C25" s="161" t="s">
        <v>1444</v>
      </c>
      <c r="D25" s="162">
        <v>7.4000000000000003E-3</v>
      </c>
      <c r="E25" s="163">
        <v>5.5999999999999999E-3</v>
      </c>
    </row>
    <row r="26" spans="2:5" ht="13.8" x14ac:dyDescent="0.25">
      <c r="B26" s="164" t="s">
        <v>1445</v>
      </c>
      <c r="C26" s="161" t="s">
        <v>1446</v>
      </c>
      <c r="D26" s="162">
        <v>2.0400000000000001E-2</v>
      </c>
      <c r="E26" s="163" t="s">
        <v>1434</v>
      </c>
    </row>
    <row r="27" spans="2:5" ht="13.8" x14ac:dyDescent="0.25">
      <c r="B27" s="164" t="s">
        <v>1447</v>
      </c>
      <c r="C27" s="161" t="s">
        <v>1448</v>
      </c>
      <c r="D27" s="162">
        <v>2.9999999999999997E-4</v>
      </c>
      <c r="E27" s="163">
        <v>2.0000000000000001E-4</v>
      </c>
    </row>
    <row r="28" spans="2:5" ht="13.8" x14ac:dyDescent="0.25">
      <c r="B28" s="164" t="s">
        <v>1449</v>
      </c>
      <c r="C28" s="161" t="s">
        <v>1450</v>
      </c>
      <c r="D28" s="162">
        <v>0.13370000000000001</v>
      </c>
      <c r="E28" s="163">
        <v>0.1002</v>
      </c>
    </row>
    <row r="29" spans="2:5" ht="13.8" x14ac:dyDescent="0.25">
      <c r="B29" s="165" t="s">
        <v>1451</v>
      </c>
      <c r="C29" s="161" t="s">
        <v>1452</v>
      </c>
      <c r="D29" s="162">
        <v>4.0000000000000002E-4</v>
      </c>
      <c r="E29" s="163">
        <v>2.9999999999999997E-4</v>
      </c>
    </row>
    <row r="30" spans="2:5" ht="13.8" x14ac:dyDescent="0.25">
      <c r="B30" s="166"/>
      <c r="C30" s="167" t="s">
        <v>1453</v>
      </c>
      <c r="D30" s="168">
        <f>SUM(D20:D29)</f>
        <v>0.49710000000000004</v>
      </c>
      <c r="E30" s="169">
        <f>SUM(E20:E29)</f>
        <v>0.19669999999999999</v>
      </c>
    </row>
    <row r="31" spans="2:5" ht="13.8" x14ac:dyDescent="0.25">
      <c r="B31" s="156" t="s">
        <v>1454</v>
      </c>
      <c r="C31" s="157"/>
      <c r="D31" s="158" t="s">
        <v>1410</v>
      </c>
      <c r="E31" s="159" t="s">
        <v>1411</v>
      </c>
    </row>
    <row r="32" spans="2:5" ht="13.8" x14ac:dyDescent="0.25">
      <c r="B32" s="160" t="s">
        <v>1455</v>
      </c>
      <c r="C32" s="161" t="s">
        <v>1456</v>
      </c>
      <c r="D32" s="162">
        <v>4.36E-2</v>
      </c>
      <c r="E32" s="163">
        <v>3.27E-2</v>
      </c>
    </row>
    <row r="33" spans="2:5" ht="13.8" x14ac:dyDescent="0.25">
      <c r="B33" s="164" t="s">
        <v>1457</v>
      </c>
      <c r="C33" s="161" t="s">
        <v>1458</v>
      </c>
      <c r="D33" s="162">
        <v>1.1000000000000001E-3</v>
      </c>
      <c r="E33" s="163">
        <v>8.0000000000000004E-4</v>
      </c>
    </row>
    <row r="34" spans="2:5" ht="13.8" x14ac:dyDescent="0.25">
      <c r="B34" s="164" t="s">
        <v>1459</v>
      </c>
      <c r="C34" s="161" t="s">
        <v>1460</v>
      </c>
      <c r="D34" s="162">
        <v>1.09E-2</v>
      </c>
      <c r="E34" s="163">
        <v>8.2000000000000007E-3</v>
      </c>
    </row>
    <row r="35" spans="2:5" ht="13.8" x14ac:dyDescent="0.25">
      <c r="B35" s="164" t="s">
        <v>1461</v>
      </c>
      <c r="C35" s="161" t="s">
        <v>1462</v>
      </c>
      <c r="D35" s="162">
        <v>1.8599999999999998E-2</v>
      </c>
      <c r="E35" s="163">
        <v>1.3899999999999999E-2</v>
      </c>
    </row>
    <row r="36" spans="2:5" ht="13.8" x14ac:dyDescent="0.25">
      <c r="B36" s="165" t="s">
        <v>1463</v>
      </c>
      <c r="C36" s="161" t="s">
        <v>1464</v>
      </c>
      <c r="D36" s="162">
        <v>3.5999999999999999E-3</v>
      </c>
      <c r="E36" s="163">
        <v>2.7000000000000001E-3</v>
      </c>
    </row>
    <row r="37" spans="2:5" ht="13.8" x14ac:dyDescent="0.25">
      <c r="B37" s="166"/>
      <c r="C37" s="167" t="s">
        <v>1465</v>
      </c>
      <c r="D37" s="168">
        <f>SUM(D32:D36)</f>
        <v>7.7799999999999994E-2</v>
      </c>
      <c r="E37" s="169">
        <f>SUM(E32:E36)</f>
        <v>5.8299999999999998E-2</v>
      </c>
    </row>
    <row r="38" spans="2:5" ht="13.8" x14ac:dyDescent="0.25">
      <c r="B38" s="156" t="s">
        <v>1466</v>
      </c>
      <c r="C38" s="157"/>
      <c r="D38" s="158" t="s">
        <v>1410</v>
      </c>
      <c r="E38" s="159" t="s">
        <v>1411</v>
      </c>
    </row>
    <row r="39" spans="2:5" ht="13.8" x14ac:dyDescent="0.25">
      <c r="B39" s="160" t="s">
        <v>1467</v>
      </c>
      <c r="C39" s="170" t="s">
        <v>1468</v>
      </c>
      <c r="D39" s="162">
        <v>0.18790000000000001</v>
      </c>
      <c r="E39" s="163">
        <v>7.4399999999999994E-2</v>
      </c>
    </row>
    <row r="40" spans="2:5" ht="26.4" x14ac:dyDescent="0.25">
      <c r="B40" s="165" t="s">
        <v>1469</v>
      </c>
      <c r="C40" s="171" t="s">
        <v>1470</v>
      </c>
      <c r="D40" s="162">
        <v>3.8999999999999998E-3</v>
      </c>
      <c r="E40" s="163">
        <v>2.8999999999999998E-3</v>
      </c>
    </row>
    <row r="41" spans="2:5" ht="13.8" x14ac:dyDescent="0.25">
      <c r="B41" s="166" t="s">
        <v>1471</v>
      </c>
      <c r="C41" s="167" t="s">
        <v>1472</v>
      </c>
      <c r="D41" s="169">
        <f>SUM(D39:D40)</f>
        <v>0.1918</v>
      </c>
      <c r="E41" s="169">
        <f>SUM(E39:E40)</f>
        <v>7.7299999999999994E-2</v>
      </c>
    </row>
    <row r="42" spans="2:5" x14ac:dyDescent="0.25">
      <c r="B42" s="316" t="s">
        <v>1473</v>
      </c>
      <c r="C42" s="316"/>
      <c r="D42" s="172" t="s">
        <v>1474</v>
      </c>
      <c r="E42" s="172" t="s">
        <v>1475</v>
      </c>
    </row>
    <row r="43" spans="2:5" ht="15.6" x14ac:dyDescent="0.25">
      <c r="B43" s="317"/>
      <c r="C43" s="317"/>
      <c r="D43" s="173">
        <f>D18+D30+D37+D41</f>
        <v>1.1447200000000002</v>
      </c>
      <c r="E43" s="173">
        <f>E18+E30+E37+E41</f>
        <v>0.71032000000000017</v>
      </c>
    </row>
  </sheetData>
  <mergeCells count="2">
    <mergeCell ref="B2:E5"/>
    <mergeCell ref="B42:C43"/>
  </mergeCells>
  <pageMargins left="0.511811024" right="0.511811024" top="0.78740157499999996" bottom="0.78740157499999996" header="0.31496062000000002" footer="0.31496062000000002"/>
  <pageSetup paperSize="9" scale="67"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8"/>
  <sheetViews>
    <sheetView showGridLines="0" view="pageBreakPreview" topLeftCell="A20" zoomScale="115" zoomScaleNormal="85" zoomScaleSheetLayoutView="115" zoomScalePageLayoutView="55" workbookViewId="0">
      <selection activeCell="E38" sqref="E38:H38"/>
    </sheetView>
  </sheetViews>
  <sheetFormatPr defaultColWidth="11.5546875" defaultRowHeight="13.2" x14ac:dyDescent="0.25"/>
  <cols>
    <col min="1" max="1" width="12.33203125" style="110" customWidth="1"/>
    <col min="2" max="2" width="11.6640625" style="212" bestFit="1" customWidth="1"/>
    <col min="3" max="3" width="12.5546875" style="212" customWidth="1"/>
    <col min="4" max="4" width="12" style="212" customWidth="1"/>
    <col min="5" max="5" width="72.44140625" style="110" customWidth="1"/>
    <col min="6" max="6" width="8.109375" style="212" customWidth="1"/>
    <col min="7" max="7" width="14.44140625" style="189" customWidth="1"/>
    <col min="8" max="8" width="11.44140625" style="189" customWidth="1"/>
    <col min="9" max="9" width="11.6640625" style="189" customWidth="1"/>
    <col min="10" max="10" width="16.33203125" style="189" customWidth="1"/>
    <col min="11" max="11" width="11.6640625" style="189" customWidth="1"/>
    <col min="12" max="12" width="16" style="189" customWidth="1"/>
    <col min="13" max="13" width="11.6640625" style="110" customWidth="1"/>
    <col min="14" max="14" width="16" style="110" customWidth="1"/>
    <col min="15" max="16384" width="11.5546875" style="110"/>
  </cols>
  <sheetData>
    <row r="1" spans="1:14" ht="18" customHeight="1" x14ac:dyDescent="0.25">
      <c r="A1" s="364" t="s">
        <v>0</v>
      </c>
      <c r="B1" s="365"/>
      <c r="C1" s="365"/>
      <c r="D1" s="365"/>
      <c r="E1" s="365"/>
      <c r="F1" s="365"/>
      <c r="G1" s="365"/>
      <c r="H1" s="174"/>
      <c r="I1" s="174"/>
      <c r="J1" s="174"/>
      <c r="K1" s="174"/>
      <c r="L1" s="174"/>
      <c r="M1" s="174"/>
      <c r="N1" s="174"/>
    </row>
    <row r="2" spans="1:14" x14ac:dyDescent="0.25">
      <c r="A2" s="175" t="s">
        <v>1</v>
      </c>
      <c r="B2" s="349" t="s">
        <v>2</v>
      </c>
      <c r="C2" s="350"/>
      <c r="D2" s="350"/>
      <c r="E2" s="350"/>
      <c r="F2" s="176"/>
      <c r="G2" s="177"/>
      <c r="H2" s="176"/>
      <c r="I2" s="177"/>
      <c r="J2" s="174"/>
      <c r="K2" s="174"/>
      <c r="L2" s="174"/>
      <c r="M2" s="174"/>
      <c r="N2" s="174"/>
    </row>
    <row r="3" spans="1:14" x14ac:dyDescent="0.25">
      <c r="A3" s="178" t="s">
        <v>3</v>
      </c>
      <c r="B3" s="347" t="s">
        <v>4</v>
      </c>
      <c r="C3" s="348"/>
      <c r="D3" s="348"/>
      <c r="E3" s="348"/>
      <c r="F3" s="179"/>
      <c r="G3" s="180"/>
      <c r="H3" s="179"/>
      <c r="I3" s="180"/>
      <c r="J3" s="174"/>
      <c r="K3" s="174"/>
      <c r="L3" s="174"/>
      <c r="M3" s="174"/>
      <c r="N3" s="174"/>
    </row>
    <row r="4" spans="1:14" x14ac:dyDescent="0.25">
      <c r="A4" s="175" t="s">
        <v>5</v>
      </c>
      <c r="B4" s="349" t="s">
        <v>1373</v>
      </c>
      <c r="C4" s="350"/>
      <c r="D4" s="350"/>
      <c r="E4" s="350"/>
      <c r="F4" s="181"/>
      <c r="G4" s="180"/>
      <c r="H4" s="181"/>
      <c r="I4" s="180"/>
      <c r="J4" s="174"/>
      <c r="K4" s="174"/>
      <c r="L4" s="174"/>
      <c r="M4" s="174"/>
      <c r="N4" s="174"/>
    </row>
    <row r="5" spans="1:14" x14ac:dyDescent="0.25">
      <c r="A5" s="178" t="s">
        <v>7</v>
      </c>
      <c r="B5" s="347" t="s">
        <v>1476</v>
      </c>
      <c r="C5" s="348"/>
      <c r="D5" s="348"/>
      <c r="E5" s="348"/>
      <c r="F5" s="181"/>
      <c r="G5" s="180"/>
      <c r="H5" s="181"/>
      <c r="I5" s="180"/>
      <c r="J5" s="174"/>
      <c r="K5" s="174"/>
      <c r="L5" s="174"/>
      <c r="M5" s="174"/>
      <c r="N5" s="174"/>
    </row>
    <row r="6" spans="1:14" x14ac:dyDescent="0.25">
      <c r="A6" s="175" t="s">
        <v>9</v>
      </c>
      <c r="B6" s="349" t="s">
        <v>1477</v>
      </c>
      <c r="C6" s="350"/>
      <c r="D6" s="350"/>
      <c r="E6" s="350"/>
      <c r="F6" s="179"/>
      <c r="G6" s="182"/>
      <c r="H6" s="179"/>
      <c r="I6" s="182"/>
      <c r="J6" s="174"/>
      <c r="K6" s="174"/>
      <c r="L6" s="174"/>
      <c r="M6" s="174"/>
      <c r="N6" s="174"/>
    </row>
    <row r="7" spans="1:14" x14ac:dyDescent="0.25">
      <c r="A7" s="178" t="s">
        <v>11</v>
      </c>
      <c r="B7" s="347" t="s">
        <v>1372</v>
      </c>
      <c r="C7" s="348"/>
      <c r="D7" s="348"/>
      <c r="E7" s="348"/>
      <c r="F7" s="179"/>
      <c r="G7" s="182"/>
      <c r="H7" s="179"/>
      <c r="I7" s="182"/>
      <c r="J7" s="174"/>
      <c r="K7" s="174"/>
      <c r="L7" s="174"/>
      <c r="M7" s="174"/>
      <c r="N7" s="174"/>
    </row>
    <row r="8" spans="1:14" x14ac:dyDescent="0.25">
      <c r="A8" s="175" t="s">
        <v>1153</v>
      </c>
      <c r="B8" s="349" t="s">
        <v>1162</v>
      </c>
      <c r="C8" s="350"/>
      <c r="D8" s="350"/>
      <c r="E8" s="350"/>
      <c r="F8" s="179"/>
      <c r="G8" s="182"/>
      <c r="H8" s="179"/>
      <c r="I8" s="182"/>
      <c r="J8" s="174"/>
      <c r="K8" s="174"/>
      <c r="L8" s="174"/>
      <c r="M8" s="174"/>
      <c r="N8" s="174"/>
    </row>
    <row r="9" spans="1:14" x14ac:dyDescent="0.25">
      <c r="A9" s="178" t="s">
        <v>12</v>
      </c>
      <c r="B9" s="347" t="s">
        <v>13</v>
      </c>
      <c r="C9" s="348"/>
      <c r="D9" s="348"/>
      <c r="E9" s="348"/>
      <c r="F9" s="183"/>
      <c r="G9" s="184"/>
      <c r="H9" s="183"/>
      <c r="I9" s="184"/>
      <c r="J9" s="174"/>
      <c r="K9" s="174"/>
      <c r="L9" s="174"/>
      <c r="M9" s="174"/>
      <c r="N9" s="174"/>
    </row>
    <row r="10" spans="1:14" x14ac:dyDescent="0.25">
      <c r="A10" s="185"/>
      <c r="B10" s="186"/>
      <c r="C10" s="186"/>
      <c r="D10" s="186"/>
      <c r="E10" s="186"/>
      <c r="F10" s="187"/>
      <c r="G10" s="188"/>
      <c r="H10" s="174"/>
      <c r="I10" s="174"/>
      <c r="J10" s="174"/>
      <c r="K10" s="174"/>
      <c r="L10" s="174"/>
      <c r="M10" s="174"/>
      <c r="N10" s="174"/>
    </row>
    <row r="11" spans="1:14" x14ac:dyDescent="0.25">
      <c r="A11" s="174"/>
      <c r="B11" s="174"/>
      <c r="C11" s="174"/>
      <c r="D11" s="174"/>
      <c r="E11" s="174"/>
      <c r="F11" s="174"/>
      <c r="G11" s="174"/>
      <c r="H11" s="174"/>
      <c r="I11" s="174"/>
      <c r="J11" s="174"/>
      <c r="K11" s="174"/>
      <c r="L11" s="174"/>
    </row>
    <row r="12" spans="1:14" ht="18" customHeight="1" x14ac:dyDescent="0.25">
      <c r="A12" s="351" t="s">
        <v>1478</v>
      </c>
      <c r="B12" s="352"/>
      <c r="C12" s="352"/>
      <c r="D12" s="352"/>
      <c r="E12" s="352"/>
      <c r="F12" s="352"/>
      <c r="G12" s="352"/>
      <c r="H12" s="352"/>
      <c r="I12" s="352"/>
      <c r="J12" s="352"/>
    </row>
    <row r="13" spans="1:14" ht="21.75" customHeight="1" x14ac:dyDescent="0.25">
      <c r="A13" s="190" t="s">
        <v>1178</v>
      </c>
      <c r="B13" s="190" t="s">
        <v>1479</v>
      </c>
      <c r="C13" s="353" t="s">
        <v>1480</v>
      </c>
      <c r="D13" s="354"/>
      <c r="E13" s="190" t="s">
        <v>11</v>
      </c>
      <c r="F13" s="191" t="s">
        <v>1481</v>
      </c>
      <c r="G13" s="190"/>
      <c r="H13" s="192"/>
      <c r="I13" s="190"/>
      <c r="J13" s="190"/>
    </row>
    <row r="14" spans="1:14" x14ac:dyDescent="0.25">
      <c r="A14" s="193" t="s">
        <v>1482</v>
      </c>
      <c r="B14" s="194" t="s">
        <v>1483</v>
      </c>
      <c r="C14" s="195" t="s">
        <v>1484</v>
      </c>
      <c r="D14" s="196"/>
      <c r="E14" s="197" t="s">
        <v>1485</v>
      </c>
      <c r="F14" s="198">
        <v>0.04</v>
      </c>
      <c r="G14" s="199"/>
      <c r="H14" s="200"/>
      <c r="I14" s="201"/>
      <c r="J14" s="201"/>
    </row>
    <row r="15" spans="1:14" x14ac:dyDescent="0.25">
      <c r="A15" s="193" t="s">
        <v>1486</v>
      </c>
      <c r="B15" s="194" t="s">
        <v>1487</v>
      </c>
      <c r="C15" s="195" t="s">
        <v>1484</v>
      </c>
      <c r="D15" s="196"/>
      <c r="E15" s="197" t="s">
        <v>1488</v>
      </c>
      <c r="F15" s="198">
        <v>8.0000000000000002E-3</v>
      </c>
      <c r="G15" s="199"/>
      <c r="H15" s="200"/>
      <c r="I15" s="201"/>
      <c r="J15" s="201"/>
    </row>
    <row r="16" spans="1:14" x14ac:dyDescent="0.25">
      <c r="A16" s="193" t="s">
        <v>790</v>
      </c>
      <c r="B16" s="194" t="s">
        <v>1489</v>
      </c>
      <c r="C16" s="195" t="s">
        <v>1484</v>
      </c>
      <c r="D16" s="196"/>
      <c r="E16" s="197" t="s">
        <v>1490</v>
      </c>
      <c r="F16" s="198">
        <v>1.2699999999999999E-2</v>
      </c>
      <c r="G16" s="199"/>
      <c r="H16" s="200"/>
      <c r="I16" s="201"/>
      <c r="J16" s="201"/>
    </row>
    <row r="17" spans="1:10" x14ac:dyDescent="0.25">
      <c r="A17" s="193" t="s">
        <v>1491</v>
      </c>
      <c r="B17" s="194" t="s">
        <v>1492</v>
      </c>
      <c r="C17" s="195" t="s">
        <v>1484</v>
      </c>
      <c r="D17" s="196"/>
      <c r="E17" s="197" t="s">
        <v>1493</v>
      </c>
      <c r="F17" s="198">
        <v>1.23E-2</v>
      </c>
      <c r="G17" s="199"/>
      <c r="H17" s="200"/>
      <c r="I17" s="201"/>
      <c r="J17" s="201"/>
    </row>
    <row r="18" spans="1:10" x14ac:dyDescent="0.25">
      <c r="A18" s="193" t="s">
        <v>1494</v>
      </c>
      <c r="B18" s="194" t="s">
        <v>244</v>
      </c>
      <c r="C18" s="195" t="s">
        <v>1484</v>
      </c>
      <c r="D18" s="196"/>
      <c r="E18" s="197" t="s">
        <v>1495</v>
      </c>
      <c r="F18" s="198">
        <v>7.400000000000001E-2</v>
      </c>
      <c r="G18" s="199"/>
      <c r="H18" s="200"/>
      <c r="I18" s="201"/>
      <c r="J18" s="201"/>
    </row>
    <row r="19" spans="1:10" hidden="1" x14ac:dyDescent="0.25">
      <c r="A19" s="193" t="s">
        <v>1496</v>
      </c>
      <c r="B19" s="194" t="s">
        <v>1497</v>
      </c>
      <c r="C19" s="195"/>
      <c r="D19" s="196"/>
      <c r="E19" s="197" t="s">
        <v>1498</v>
      </c>
      <c r="F19" s="198"/>
      <c r="G19" s="199">
        <v>22.2</v>
      </c>
      <c r="H19" s="200"/>
      <c r="I19" s="201"/>
      <c r="J19" s="201"/>
    </row>
    <row r="20" spans="1:10" x14ac:dyDescent="0.25">
      <c r="A20" s="202" t="s">
        <v>1499</v>
      </c>
      <c r="B20" s="203" t="s">
        <v>1500</v>
      </c>
      <c r="C20" s="204"/>
      <c r="D20" s="205"/>
      <c r="E20" s="206" t="s">
        <v>1501</v>
      </c>
      <c r="F20" s="207">
        <v>5.6500000000000002E-2</v>
      </c>
      <c r="G20" s="208"/>
      <c r="H20" s="209"/>
      <c r="I20" s="210"/>
      <c r="J20" s="210"/>
    </row>
    <row r="21" spans="1:10" x14ac:dyDescent="0.25">
      <c r="A21" s="202" t="s">
        <v>1252</v>
      </c>
      <c r="B21" s="203" t="s">
        <v>1502</v>
      </c>
      <c r="C21" s="204"/>
      <c r="D21" s="205"/>
      <c r="E21" s="206" t="s">
        <v>1502</v>
      </c>
      <c r="F21" s="207">
        <v>6.5000000000000006E-3</v>
      </c>
      <c r="G21" s="355" t="s">
        <v>1503</v>
      </c>
      <c r="H21" s="356"/>
      <c r="I21" s="356"/>
      <c r="J21" s="357"/>
    </row>
    <row r="22" spans="1:10" x14ac:dyDescent="0.25">
      <c r="A22" s="202" t="s">
        <v>1253</v>
      </c>
      <c r="B22" s="203" t="s">
        <v>1504</v>
      </c>
      <c r="C22" s="204"/>
      <c r="D22" s="205"/>
      <c r="E22" s="206" t="s">
        <v>1504</v>
      </c>
      <c r="F22" s="207">
        <v>0.03</v>
      </c>
      <c r="G22" s="358"/>
      <c r="H22" s="359"/>
      <c r="I22" s="359"/>
      <c r="J22" s="360"/>
    </row>
    <row r="23" spans="1:10" x14ac:dyDescent="0.25">
      <c r="A23" s="202" t="s">
        <v>1254</v>
      </c>
      <c r="B23" s="203" t="s">
        <v>1413</v>
      </c>
      <c r="C23" s="204"/>
      <c r="D23" s="205"/>
      <c r="E23" s="206" t="s">
        <v>1505</v>
      </c>
      <c r="F23" s="207">
        <f>4%*50%</f>
        <v>0.02</v>
      </c>
      <c r="G23" s="358"/>
      <c r="H23" s="359"/>
      <c r="I23" s="359"/>
      <c r="J23" s="360"/>
    </row>
    <row r="24" spans="1:10" x14ac:dyDescent="0.25">
      <c r="A24" s="202" t="s">
        <v>1255</v>
      </c>
      <c r="B24" s="203" t="s">
        <v>1506</v>
      </c>
      <c r="C24" s="204"/>
      <c r="D24" s="205"/>
      <c r="E24" s="206" t="s">
        <v>1507</v>
      </c>
      <c r="F24" s="207"/>
      <c r="G24" s="361"/>
      <c r="H24" s="362"/>
      <c r="I24" s="362"/>
      <c r="J24" s="363"/>
    </row>
    <row r="25" spans="1:10" x14ac:dyDescent="0.25">
      <c r="A25" s="193" t="s">
        <v>1508</v>
      </c>
      <c r="B25" s="194" t="s">
        <v>1509</v>
      </c>
      <c r="C25" s="195"/>
      <c r="D25" s="196"/>
      <c r="E25" s="197" t="s">
        <v>1510</v>
      </c>
      <c r="F25" s="198"/>
      <c r="G25" s="199"/>
      <c r="H25" s="200"/>
      <c r="I25" s="201"/>
      <c r="J25" s="201"/>
    </row>
    <row r="26" spans="1:10" ht="13.2" customHeight="1" x14ac:dyDescent="0.25">
      <c r="A26" s="325" t="s">
        <v>1511</v>
      </c>
      <c r="B26" s="326"/>
      <c r="C26" s="326"/>
      <c r="D26" s="326"/>
      <c r="E26" s="327"/>
      <c r="F26" s="331" t="s">
        <v>1512</v>
      </c>
      <c r="G26" s="334" t="s">
        <v>1513</v>
      </c>
      <c r="H26" s="334"/>
      <c r="I26" s="334"/>
      <c r="J26" s="336" t="s">
        <v>1514</v>
      </c>
    </row>
    <row r="27" spans="1:10" ht="13.2" customHeight="1" x14ac:dyDescent="0.25">
      <c r="A27" s="328"/>
      <c r="B27" s="329"/>
      <c r="C27" s="329"/>
      <c r="D27" s="329"/>
      <c r="E27" s="330"/>
      <c r="F27" s="332"/>
      <c r="G27" s="335"/>
      <c r="H27" s="335"/>
      <c r="I27" s="335"/>
      <c r="J27" s="337"/>
    </row>
    <row r="28" spans="1:10" ht="13.2" customHeight="1" x14ac:dyDescent="0.25">
      <c r="A28" s="339" t="s">
        <v>1515</v>
      </c>
      <c r="B28" s="340"/>
      <c r="C28" s="341" t="s">
        <v>1516</v>
      </c>
      <c r="D28" s="341"/>
      <c r="E28" s="342"/>
      <c r="F28" s="332"/>
      <c r="G28" s="334" t="s">
        <v>1517</v>
      </c>
      <c r="H28" s="334"/>
      <c r="I28" s="334"/>
      <c r="J28" s="337"/>
    </row>
    <row r="29" spans="1:10" ht="13.2" customHeight="1" x14ac:dyDescent="0.25">
      <c r="A29" s="339" t="s">
        <v>1518</v>
      </c>
      <c r="B29" s="340"/>
      <c r="C29" s="344">
        <v>0.2223</v>
      </c>
      <c r="D29" s="345"/>
      <c r="E29" s="346"/>
      <c r="F29" s="333"/>
      <c r="G29" s="343"/>
      <c r="H29" s="343"/>
      <c r="I29" s="343"/>
      <c r="J29" s="338"/>
    </row>
    <row r="30" spans="1:10" x14ac:dyDescent="0.25">
      <c r="A30" s="318" t="s">
        <v>1519</v>
      </c>
      <c r="B30" s="319"/>
      <c r="C30" s="320">
        <v>0.222</v>
      </c>
      <c r="D30" s="321"/>
      <c r="E30" s="322"/>
      <c r="F30" s="211"/>
      <c r="G30" s="211"/>
      <c r="H30" s="211"/>
      <c r="I30" s="211"/>
      <c r="J30" s="211"/>
    </row>
    <row r="37" spans="1:8" ht="46.5" customHeight="1" x14ac:dyDescent="0.25">
      <c r="A37" s="323" t="s">
        <v>1520</v>
      </c>
      <c r="B37" s="323"/>
      <c r="C37" s="323"/>
      <c r="D37" s="323"/>
      <c r="E37" s="323" t="s">
        <v>1521</v>
      </c>
      <c r="F37" s="323"/>
      <c r="G37" s="323"/>
      <c r="H37" s="323"/>
    </row>
    <row r="38" spans="1:8" ht="63" customHeight="1" x14ac:dyDescent="0.25">
      <c r="A38" s="324" t="s">
        <v>1401</v>
      </c>
      <c r="B38" s="324"/>
      <c r="C38" s="324"/>
      <c r="D38" s="324"/>
      <c r="E38" s="324" t="s">
        <v>1402</v>
      </c>
      <c r="F38" s="324"/>
      <c r="G38" s="324"/>
      <c r="H38" s="324"/>
    </row>
  </sheetData>
  <mergeCells count="27">
    <mergeCell ref="G21:J24"/>
    <mergeCell ref="A1:G1"/>
    <mergeCell ref="B2:E2"/>
    <mergeCell ref="B3:E3"/>
    <mergeCell ref="B4:E4"/>
    <mergeCell ref="B5:E5"/>
    <mergeCell ref="B6:E6"/>
    <mergeCell ref="B7:E7"/>
    <mergeCell ref="B8:E8"/>
    <mergeCell ref="B9:E9"/>
    <mergeCell ref="A12:J12"/>
    <mergeCell ref="C13:D13"/>
    <mergeCell ref="A26:E27"/>
    <mergeCell ref="F26:F29"/>
    <mergeCell ref="G26:I27"/>
    <mergeCell ref="J26:J29"/>
    <mergeCell ref="A28:B28"/>
    <mergeCell ref="C28:E28"/>
    <mergeCell ref="G28:I29"/>
    <mergeCell ref="A29:B29"/>
    <mergeCell ref="C29:E29"/>
    <mergeCell ref="A30:B30"/>
    <mergeCell ref="C30:E30"/>
    <mergeCell ref="A37:D37"/>
    <mergeCell ref="E37:H37"/>
    <mergeCell ref="A38:D38"/>
    <mergeCell ref="E38:H38"/>
  </mergeCells>
  <printOptions verticalCentered="1"/>
  <pageMargins left="0.78740157480314965" right="0.78740157480314965" top="1.0629921259842521" bottom="1.0629921259842521" header="0.78740157480314965" footer="0.78740157480314965"/>
  <pageSetup paperSize="9" scale="70" orientation="landscape" useFirstPageNumber="1" horizontalDpi="300" verticalDpi="300" r:id="rId1"/>
  <headerFooter>
    <oddHeader>&amp;C&amp;"Times New Roman,Normal"&amp;12&amp;A</oddHeader>
    <oddFooter>&amp;C&amp;"Times New Roman,Normal"&amp;12Página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showGridLines="0" view="pageBreakPreview" topLeftCell="A20" zoomScaleNormal="85" zoomScaleSheetLayoutView="100" zoomScalePageLayoutView="55" workbookViewId="0">
      <selection sqref="A1:J35"/>
    </sheetView>
  </sheetViews>
  <sheetFormatPr defaultColWidth="11.5546875" defaultRowHeight="13.2" x14ac:dyDescent="0.25"/>
  <cols>
    <col min="1" max="1" width="12.33203125" style="110" customWidth="1"/>
    <col min="2" max="2" width="11.6640625" style="212" bestFit="1" customWidth="1"/>
    <col min="3" max="3" width="12.5546875" style="212" customWidth="1"/>
    <col min="4" max="4" width="12" style="212" customWidth="1"/>
    <col min="5" max="5" width="72.44140625" style="110" customWidth="1"/>
    <col min="6" max="6" width="8.109375" style="212" customWidth="1"/>
    <col min="7" max="7" width="14.44140625" style="189" customWidth="1"/>
    <col min="8" max="8" width="11.44140625" style="189" customWidth="1"/>
    <col min="9" max="9" width="14.109375" style="189" customWidth="1"/>
    <col min="10" max="10" width="16.33203125" style="189" customWidth="1"/>
    <col min="11" max="11" width="11.6640625" style="189" customWidth="1"/>
    <col min="12" max="12" width="16" style="189" customWidth="1"/>
    <col min="13" max="13" width="11.6640625" style="110" customWidth="1"/>
    <col min="14" max="14" width="16" style="110" customWidth="1"/>
    <col min="15" max="16384" width="11.5546875" style="110"/>
  </cols>
  <sheetData>
    <row r="1" spans="1:14" ht="18" customHeight="1" x14ac:dyDescent="0.25">
      <c r="A1" s="364" t="s">
        <v>0</v>
      </c>
      <c r="B1" s="365"/>
      <c r="C1" s="365"/>
      <c r="D1" s="365"/>
      <c r="E1" s="365"/>
      <c r="F1" s="365"/>
      <c r="G1" s="365"/>
      <c r="H1" s="174"/>
      <c r="I1" s="174"/>
      <c r="J1" s="174"/>
      <c r="K1" s="174"/>
      <c r="L1" s="174"/>
      <c r="M1" s="174"/>
      <c r="N1" s="174"/>
    </row>
    <row r="2" spans="1:14" x14ac:dyDescent="0.25">
      <c r="A2" s="175" t="s">
        <v>1</v>
      </c>
      <c r="B2" s="349" t="s">
        <v>2</v>
      </c>
      <c r="C2" s="350"/>
      <c r="D2" s="350"/>
      <c r="E2" s="350"/>
      <c r="F2" s="176"/>
      <c r="G2" s="177"/>
      <c r="H2" s="176"/>
      <c r="I2" s="177"/>
      <c r="J2" s="174"/>
      <c r="K2" s="174"/>
      <c r="L2" s="174"/>
      <c r="M2" s="174"/>
      <c r="N2" s="174"/>
    </row>
    <row r="3" spans="1:14" x14ac:dyDescent="0.25">
      <c r="A3" s="178" t="s">
        <v>3</v>
      </c>
      <c r="B3" s="347" t="s">
        <v>4</v>
      </c>
      <c r="C3" s="348"/>
      <c r="D3" s="348"/>
      <c r="E3" s="348"/>
      <c r="F3" s="179"/>
      <c r="G3" s="180"/>
      <c r="H3" s="179"/>
      <c r="I3" s="180"/>
      <c r="J3" s="174"/>
      <c r="K3" s="174"/>
      <c r="L3" s="174"/>
      <c r="M3" s="174"/>
      <c r="N3" s="174"/>
    </row>
    <row r="4" spans="1:14" x14ac:dyDescent="0.25">
      <c r="A4" s="175" t="s">
        <v>5</v>
      </c>
      <c r="B4" s="349" t="s">
        <v>1373</v>
      </c>
      <c r="C4" s="350"/>
      <c r="D4" s="350"/>
      <c r="E4" s="350"/>
      <c r="F4" s="181"/>
      <c r="G4" s="180"/>
      <c r="H4" s="181"/>
      <c r="I4" s="180"/>
      <c r="J4" s="174"/>
      <c r="K4" s="174"/>
      <c r="L4" s="174"/>
      <c r="M4" s="174"/>
      <c r="N4" s="174"/>
    </row>
    <row r="5" spans="1:14" x14ac:dyDescent="0.25">
      <c r="A5" s="178" t="s">
        <v>7</v>
      </c>
      <c r="B5" s="347" t="s">
        <v>1476</v>
      </c>
      <c r="C5" s="348"/>
      <c r="D5" s="348"/>
      <c r="E5" s="348"/>
      <c r="F5" s="181"/>
      <c r="G5" s="180"/>
      <c r="H5" s="181"/>
      <c r="I5" s="180"/>
      <c r="J5" s="174"/>
      <c r="K5" s="174"/>
      <c r="L5" s="174"/>
      <c r="M5" s="174"/>
      <c r="N5" s="174"/>
    </row>
    <row r="6" spans="1:14" x14ac:dyDescent="0.25">
      <c r="A6" s="175" t="s">
        <v>9</v>
      </c>
      <c r="B6" s="349" t="s">
        <v>1477</v>
      </c>
      <c r="C6" s="350"/>
      <c r="D6" s="350"/>
      <c r="E6" s="350"/>
      <c r="F6" s="179"/>
      <c r="G6" s="182"/>
      <c r="H6" s="179"/>
      <c r="I6" s="182"/>
      <c r="J6" s="174"/>
      <c r="K6" s="174"/>
      <c r="L6" s="174"/>
      <c r="M6" s="174"/>
      <c r="N6" s="174"/>
    </row>
    <row r="7" spans="1:14" x14ac:dyDescent="0.25">
      <c r="A7" s="178" t="s">
        <v>11</v>
      </c>
      <c r="B7" s="347" t="s">
        <v>1372</v>
      </c>
      <c r="C7" s="348"/>
      <c r="D7" s="348"/>
      <c r="E7" s="348"/>
      <c r="F7" s="179"/>
      <c r="G7" s="182"/>
      <c r="H7" s="179"/>
      <c r="I7" s="182"/>
      <c r="J7" s="174"/>
      <c r="K7" s="174"/>
      <c r="L7" s="174"/>
      <c r="M7" s="174"/>
      <c r="N7" s="174"/>
    </row>
    <row r="8" spans="1:14" x14ac:dyDescent="0.25">
      <c r="A8" s="175" t="s">
        <v>1153</v>
      </c>
      <c r="B8" s="349" t="s">
        <v>1162</v>
      </c>
      <c r="C8" s="350"/>
      <c r="D8" s="350"/>
      <c r="E8" s="350"/>
      <c r="F8" s="179"/>
      <c r="G8" s="182"/>
      <c r="H8" s="179"/>
      <c r="I8" s="182"/>
      <c r="J8" s="174"/>
      <c r="K8" s="174"/>
      <c r="L8" s="174"/>
      <c r="M8" s="174"/>
      <c r="N8" s="174"/>
    </row>
    <row r="9" spans="1:14" x14ac:dyDescent="0.25">
      <c r="A9" s="178" t="s">
        <v>12</v>
      </c>
      <c r="B9" s="347" t="s">
        <v>13</v>
      </c>
      <c r="C9" s="348"/>
      <c r="D9" s="348"/>
      <c r="E9" s="348"/>
      <c r="F9" s="183"/>
      <c r="G9" s="184"/>
      <c r="H9" s="183"/>
      <c r="I9" s="184"/>
      <c r="J9" s="174"/>
      <c r="K9" s="174"/>
      <c r="L9" s="174"/>
      <c r="M9" s="174"/>
      <c r="N9" s="174"/>
    </row>
    <row r="10" spans="1:14" x14ac:dyDescent="0.25">
      <c r="A10" s="185"/>
      <c r="B10" s="186"/>
      <c r="C10" s="186"/>
      <c r="D10" s="186"/>
      <c r="E10" s="186"/>
      <c r="F10" s="187"/>
      <c r="G10" s="188"/>
      <c r="H10" s="174"/>
      <c r="I10" s="174"/>
      <c r="J10" s="174"/>
      <c r="K10" s="174"/>
      <c r="L10" s="174"/>
      <c r="M10" s="174"/>
      <c r="N10" s="174"/>
    </row>
    <row r="11" spans="1:14" x14ac:dyDescent="0.25">
      <c r="A11" s="174"/>
      <c r="B11" s="174"/>
      <c r="C11" s="174"/>
      <c r="D11" s="174"/>
      <c r="E11" s="174"/>
      <c r="F11" s="174"/>
      <c r="G11" s="174"/>
      <c r="H11" s="174"/>
      <c r="I11" s="174"/>
      <c r="J11" s="174"/>
      <c r="K11" s="174"/>
      <c r="L11" s="174"/>
    </row>
    <row r="12" spans="1:14" ht="18" customHeight="1" x14ac:dyDescent="0.25">
      <c r="A12" s="351" t="s">
        <v>1522</v>
      </c>
      <c r="B12" s="352"/>
      <c r="C12" s="352"/>
      <c r="D12" s="352"/>
      <c r="E12" s="352"/>
      <c r="F12" s="352"/>
      <c r="G12" s="352"/>
      <c r="H12" s="352"/>
      <c r="I12" s="352"/>
      <c r="J12" s="352"/>
    </row>
    <row r="13" spans="1:14" ht="21.75" customHeight="1" x14ac:dyDescent="0.25">
      <c r="A13" s="190" t="s">
        <v>1178</v>
      </c>
      <c r="B13" s="190" t="s">
        <v>1479</v>
      </c>
      <c r="C13" s="353" t="s">
        <v>1480</v>
      </c>
      <c r="D13" s="354"/>
      <c r="E13" s="190" t="s">
        <v>11</v>
      </c>
      <c r="F13" s="191" t="s">
        <v>1481</v>
      </c>
      <c r="G13" s="190"/>
      <c r="H13" s="192"/>
      <c r="I13" s="190"/>
      <c r="J13" s="190"/>
    </row>
    <row r="14" spans="1:14" x14ac:dyDescent="0.25">
      <c r="A14" s="193" t="s">
        <v>1482</v>
      </c>
      <c r="B14" s="194" t="s">
        <v>1483</v>
      </c>
      <c r="C14" s="195" t="s">
        <v>1484</v>
      </c>
      <c r="D14" s="196"/>
      <c r="E14" s="197" t="s">
        <v>1485</v>
      </c>
      <c r="F14" s="198">
        <v>3.5000000000000003E-2</v>
      </c>
      <c r="G14" s="199"/>
      <c r="H14" s="200"/>
      <c r="I14" s="201"/>
      <c r="J14" s="201"/>
    </row>
    <row r="15" spans="1:14" x14ac:dyDescent="0.25">
      <c r="A15" s="193" t="s">
        <v>1486</v>
      </c>
      <c r="B15" s="194" t="s">
        <v>1487</v>
      </c>
      <c r="C15" s="195" t="s">
        <v>1484</v>
      </c>
      <c r="D15" s="196"/>
      <c r="E15" s="197" t="s">
        <v>1488</v>
      </c>
      <c r="F15" s="198">
        <v>4.0000000000000001E-3</v>
      </c>
      <c r="G15" s="199"/>
      <c r="H15" s="200"/>
      <c r="I15" s="201"/>
      <c r="J15" s="201"/>
    </row>
    <row r="16" spans="1:14" x14ac:dyDescent="0.25">
      <c r="A16" s="193" t="s">
        <v>790</v>
      </c>
      <c r="B16" s="194" t="s">
        <v>1489</v>
      </c>
      <c r="C16" s="195" t="s">
        <v>1484</v>
      </c>
      <c r="D16" s="196"/>
      <c r="E16" s="197" t="s">
        <v>1490</v>
      </c>
      <c r="F16" s="198">
        <v>8.0000000000000002E-3</v>
      </c>
      <c r="G16" s="199"/>
      <c r="H16" s="200"/>
      <c r="I16" s="201"/>
      <c r="J16" s="201"/>
    </row>
    <row r="17" spans="1:10" x14ac:dyDescent="0.25">
      <c r="A17" s="193" t="s">
        <v>1491</v>
      </c>
      <c r="B17" s="194" t="s">
        <v>1492</v>
      </c>
      <c r="C17" s="195" t="s">
        <v>1484</v>
      </c>
      <c r="D17" s="196"/>
      <c r="E17" s="197" t="s">
        <v>1493</v>
      </c>
      <c r="F17" s="198">
        <v>8.0000000000000002E-3</v>
      </c>
      <c r="G17" s="199"/>
      <c r="H17" s="200"/>
      <c r="I17" s="201"/>
      <c r="J17" s="201"/>
    </row>
    <row r="18" spans="1:10" x14ac:dyDescent="0.25">
      <c r="A18" s="193" t="s">
        <v>1494</v>
      </c>
      <c r="B18" s="194" t="s">
        <v>244</v>
      </c>
      <c r="C18" s="195" t="s">
        <v>1484</v>
      </c>
      <c r="D18" s="196"/>
      <c r="E18" s="197" t="s">
        <v>1495</v>
      </c>
      <c r="F18" s="198">
        <v>5.0999999999999997E-2</v>
      </c>
      <c r="G18" s="199"/>
      <c r="H18" s="200"/>
      <c r="I18" s="201"/>
      <c r="J18" s="201"/>
    </row>
    <row r="19" spans="1:10" hidden="1" x14ac:dyDescent="0.25">
      <c r="A19" s="193" t="s">
        <v>1496</v>
      </c>
      <c r="B19" s="194" t="s">
        <v>1497</v>
      </c>
      <c r="C19" s="195"/>
      <c r="D19" s="196"/>
      <c r="E19" s="197" t="s">
        <v>1498</v>
      </c>
      <c r="F19" s="198"/>
      <c r="G19" s="199">
        <v>17.5</v>
      </c>
      <c r="H19" s="200"/>
      <c r="I19" s="201"/>
      <c r="J19" s="201"/>
    </row>
    <row r="20" spans="1:10" ht="12.75" customHeight="1" x14ac:dyDescent="0.25">
      <c r="A20" s="202" t="s">
        <v>1499</v>
      </c>
      <c r="B20" s="203" t="s">
        <v>1500</v>
      </c>
      <c r="C20" s="204"/>
      <c r="D20" s="205"/>
      <c r="E20" s="206" t="s">
        <v>1501</v>
      </c>
      <c r="F20" s="207">
        <v>5.6500000000000002E-2</v>
      </c>
      <c r="G20" s="208"/>
      <c r="H20" s="209"/>
      <c r="I20" s="210"/>
      <c r="J20" s="210"/>
    </row>
    <row r="21" spans="1:10" ht="12.75" customHeight="1" x14ac:dyDescent="0.25">
      <c r="A21" s="202" t="s">
        <v>1252</v>
      </c>
      <c r="B21" s="203" t="s">
        <v>1502</v>
      </c>
      <c r="C21" s="204"/>
      <c r="D21" s="205"/>
      <c r="E21" s="206" t="s">
        <v>1502</v>
      </c>
      <c r="F21" s="207">
        <v>6.5000000000000006E-3</v>
      </c>
      <c r="G21" s="368" t="s">
        <v>1503</v>
      </c>
      <c r="H21" s="369"/>
      <c r="I21" s="369"/>
      <c r="J21" s="370"/>
    </row>
    <row r="22" spans="1:10" ht="12.75" customHeight="1" x14ac:dyDescent="0.25">
      <c r="A22" s="202" t="s">
        <v>1253</v>
      </c>
      <c r="B22" s="203" t="s">
        <v>1504</v>
      </c>
      <c r="C22" s="204"/>
      <c r="D22" s="205"/>
      <c r="E22" s="206" t="s">
        <v>1504</v>
      </c>
      <c r="F22" s="207">
        <v>0.03</v>
      </c>
      <c r="G22" s="371"/>
      <c r="H22" s="372"/>
      <c r="I22" s="372"/>
      <c r="J22" s="373"/>
    </row>
    <row r="23" spans="1:10" ht="12.75" customHeight="1" x14ac:dyDescent="0.25">
      <c r="A23" s="202" t="s">
        <v>1254</v>
      </c>
      <c r="B23" s="203" t="s">
        <v>1413</v>
      </c>
      <c r="C23" s="204"/>
      <c r="D23" s="205"/>
      <c r="E23" s="206" t="s">
        <v>1505</v>
      </c>
      <c r="F23" s="207">
        <f>4%*50%</f>
        <v>0.02</v>
      </c>
      <c r="G23" s="371"/>
      <c r="H23" s="372"/>
      <c r="I23" s="372"/>
      <c r="J23" s="373"/>
    </row>
    <row r="24" spans="1:10" x14ac:dyDescent="0.25">
      <c r="A24" s="202" t="s">
        <v>1255</v>
      </c>
      <c r="B24" s="203" t="s">
        <v>1506</v>
      </c>
      <c r="C24" s="204"/>
      <c r="D24" s="205"/>
      <c r="E24" s="206" t="s">
        <v>1507</v>
      </c>
      <c r="F24" s="207"/>
      <c r="G24" s="374"/>
      <c r="H24" s="375"/>
      <c r="I24" s="375"/>
      <c r="J24" s="376"/>
    </row>
    <row r="25" spans="1:10" x14ac:dyDescent="0.25">
      <c r="A25" s="193" t="s">
        <v>1508</v>
      </c>
      <c r="B25" s="194" t="s">
        <v>1509</v>
      </c>
      <c r="C25" s="195"/>
      <c r="D25" s="196"/>
      <c r="E25" s="197" t="s">
        <v>1510</v>
      </c>
      <c r="F25" s="198"/>
      <c r="G25" s="199"/>
      <c r="H25" s="200"/>
      <c r="I25" s="201"/>
      <c r="J25" s="201"/>
    </row>
    <row r="26" spans="1:10" ht="13.2" customHeight="1" x14ac:dyDescent="0.25">
      <c r="A26" s="325" t="s">
        <v>1511</v>
      </c>
      <c r="B26" s="326"/>
      <c r="C26" s="326"/>
      <c r="D26" s="326"/>
      <c r="E26" s="327"/>
      <c r="F26" s="331" t="s">
        <v>1512</v>
      </c>
      <c r="G26" s="334" t="s">
        <v>1513</v>
      </c>
      <c r="H26" s="334"/>
      <c r="I26" s="334"/>
      <c r="J26" s="336" t="s">
        <v>1514</v>
      </c>
    </row>
    <row r="27" spans="1:10" ht="13.2" customHeight="1" x14ac:dyDescent="0.25">
      <c r="A27" s="328"/>
      <c r="B27" s="329"/>
      <c r="C27" s="329"/>
      <c r="D27" s="329"/>
      <c r="E27" s="330"/>
      <c r="F27" s="332"/>
      <c r="G27" s="335"/>
      <c r="H27" s="335"/>
      <c r="I27" s="335"/>
      <c r="J27" s="337"/>
    </row>
    <row r="28" spans="1:10" ht="13.2" customHeight="1" x14ac:dyDescent="0.25">
      <c r="A28" s="339" t="s">
        <v>1515</v>
      </c>
      <c r="B28" s="340"/>
      <c r="C28" s="341" t="s">
        <v>1523</v>
      </c>
      <c r="D28" s="341"/>
      <c r="E28" s="342"/>
      <c r="F28" s="332"/>
      <c r="G28" s="334" t="s">
        <v>1517</v>
      </c>
      <c r="H28" s="334"/>
      <c r="I28" s="334"/>
      <c r="J28" s="337"/>
    </row>
    <row r="29" spans="1:10" ht="13.2" customHeight="1" x14ac:dyDescent="0.25">
      <c r="A29" s="339" t="s">
        <v>1518</v>
      </c>
      <c r="B29" s="340"/>
      <c r="C29" s="344">
        <v>0.17559999999999998</v>
      </c>
      <c r="D29" s="345"/>
      <c r="E29" s="346"/>
      <c r="F29" s="333"/>
      <c r="G29" s="343"/>
      <c r="H29" s="343"/>
      <c r="I29" s="343"/>
      <c r="J29" s="338"/>
    </row>
    <row r="30" spans="1:10" x14ac:dyDescent="0.25">
      <c r="A30" s="318" t="s">
        <v>1519</v>
      </c>
      <c r="B30" s="319"/>
      <c r="C30" s="320">
        <v>0.17499999999999999</v>
      </c>
      <c r="D30" s="321"/>
      <c r="E30" s="322"/>
      <c r="F30" s="211"/>
      <c r="G30" s="211"/>
      <c r="H30" s="211"/>
      <c r="I30" s="211"/>
      <c r="J30" s="211"/>
    </row>
    <row r="31" spans="1:10" x14ac:dyDescent="0.25">
      <c r="A31" s="366"/>
      <c r="B31" s="366"/>
      <c r="C31" s="366"/>
      <c r="D31" s="366"/>
      <c r="E31" s="366"/>
      <c r="F31" s="366"/>
      <c r="G31" s="366"/>
      <c r="H31" s="366"/>
      <c r="I31" s="366"/>
      <c r="J31" s="366"/>
    </row>
    <row r="33" spans="1:8" ht="75" customHeight="1" x14ac:dyDescent="0.25"/>
    <row r="34" spans="1:8" x14ac:dyDescent="0.25">
      <c r="A34" s="323" t="s">
        <v>1520</v>
      </c>
      <c r="B34" s="323"/>
      <c r="C34" s="323"/>
      <c r="D34" s="323"/>
      <c r="E34" s="323" t="s">
        <v>1521</v>
      </c>
      <c r="F34" s="323"/>
      <c r="G34" s="323"/>
      <c r="H34" s="323"/>
    </row>
    <row r="35" spans="1:8" ht="51.75" customHeight="1" x14ac:dyDescent="0.25">
      <c r="A35" s="324" t="s">
        <v>1401</v>
      </c>
      <c r="B35" s="324"/>
      <c r="C35" s="324"/>
      <c r="D35" s="324"/>
      <c r="E35" s="324" t="s">
        <v>1402</v>
      </c>
      <c r="F35" s="367"/>
      <c r="G35" s="367"/>
      <c r="H35" s="367"/>
    </row>
    <row r="36" spans="1:8" hidden="1" x14ac:dyDescent="0.25"/>
    <row r="37" spans="1:8" hidden="1" x14ac:dyDescent="0.25"/>
    <row r="38" spans="1:8" hidden="1" x14ac:dyDescent="0.25"/>
    <row r="39" spans="1:8" hidden="1" x14ac:dyDescent="0.25"/>
    <row r="40" spans="1:8" hidden="1" x14ac:dyDescent="0.25"/>
  </sheetData>
  <mergeCells count="28">
    <mergeCell ref="G21:J24"/>
    <mergeCell ref="A1:G1"/>
    <mergeCell ref="B2:E2"/>
    <mergeCell ref="B3:E3"/>
    <mergeCell ref="B4:E4"/>
    <mergeCell ref="B5:E5"/>
    <mergeCell ref="B6:E6"/>
    <mergeCell ref="B7:E7"/>
    <mergeCell ref="B8:E8"/>
    <mergeCell ref="B9:E9"/>
    <mergeCell ref="A12:J12"/>
    <mergeCell ref="C13:D13"/>
    <mergeCell ref="J26:J29"/>
    <mergeCell ref="A28:B28"/>
    <mergeCell ref="C28:E28"/>
    <mergeCell ref="G28:I29"/>
    <mergeCell ref="A29:B29"/>
    <mergeCell ref="C29:E29"/>
    <mergeCell ref="A35:D35"/>
    <mergeCell ref="E35:H35"/>
    <mergeCell ref="A26:E27"/>
    <mergeCell ref="F26:F29"/>
    <mergeCell ref="G26:I27"/>
    <mergeCell ref="A30:B30"/>
    <mergeCell ref="C30:E30"/>
    <mergeCell ref="A31:J31"/>
    <mergeCell ref="A34:D34"/>
    <mergeCell ref="E34:H34"/>
  </mergeCells>
  <pageMargins left="0.78740157480314965" right="0.78740157480314965" top="1.0629921259842521" bottom="1.0629921259842521" header="0.78740157480314965" footer="0.78740157480314965"/>
  <pageSetup paperSize="9" scale="68" orientation="landscape" useFirstPageNumber="1" horizontalDpi="300" verticalDpi="300" r:id="rId1"/>
  <headerFooter>
    <oddHeader>&amp;C&amp;"Times New Roman,Normal"&amp;12&amp;A</oddHeader>
    <oddFooter>&amp;C&amp;"Times New Roman,Normal"&amp;12Página &amp;P</oddFooter>
  </headerFooter>
  <drawing r:id="rId2"/>
</worksheet>
</file>

<file path=docProps/app.xml><?xml version="1.0" encoding="utf-8"?>
<Properties xmlns="http://schemas.openxmlformats.org/officeDocument/2006/extended-properties" xmlns:vt="http://schemas.openxmlformats.org/officeDocument/2006/docPropsVTypes">
  <Template/>
  <TotalTime>20</TotalTime>
  <Application>Microsoft Excel</Application>
  <DocSecurity>0</DocSecurity>
  <ScaleCrop>false</ScaleCrop>
  <HeadingPairs>
    <vt:vector size="4" baseType="variant">
      <vt:variant>
        <vt:lpstr>Planilhas</vt:lpstr>
      </vt:variant>
      <vt:variant>
        <vt:i4>7</vt:i4>
      </vt:variant>
      <vt:variant>
        <vt:lpstr>Intervalos nomeados</vt:lpstr>
      </vt:variant>
      <vt:variant>
        <vt:i4>10</vt:i4>
      </vt:variant>
    </vt:vector>
  </HeadingPairs>
  <TitlesOfParts>
    <vt:vector size="17" baseType="lpstr">
      <vt:lpstr>Orçamento</vt:lpstr>
      <vt:lpstr>Composições</vt:lpstr>
      <vt:lpstr>Insumos</vt:lpstr>
      <vt:lpstr>Cronograma</vt:lpstr>
      <vt:lpstr>Encargos Sociais</vt:lpstr>
      <vt:lpstr>BDI Geral</vt:lpstr>
      <vt:lpstr>BDI Diferenciado</vt:lpstr>
      <vt:lpstr>'BDI Diferenciado'!Area_de_impressao</vt:lpstr>
      <vt:lpstr>'BDI Geral'!Area_de_impressao</vt:lpstr>
      <vt:lpstr>Composições!Area_de_impressao</vt:lpstr>
      <vt:lpstr>Cronograma!Area_de_impressao</vt:lpstr>
      <vt:lpstr>Insumos!Area_de_impressao</vt:lpstr>
      <vt:lpstr>Orçamento!Area_de_impressao</vt:lpstr>
      <vt:lpstr>Composições!Titulos_de_impressao</vt:lpstr>
      <vt:lpstr>Cronograma!Titulos_de_impressao</vt:lpstr>
      <vt:lpstr>Insumos!Titulos_de_impressao</vt:lpstr>
      <vt:lpstr>Orçamento!Titulos_de_impressao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Edvanio Teixeira</dc:creator>
  <dc:description/>
  <cp:lastModifiedBy>adalberto knoth</cp:lastModifiedBy>
  <cp:revision>6</cp:revision>
  <cp:lastPrinted>2026-08-25T18:48:45Z</cp:lastPrinted>
  <dcterms:created xsi:type="dcterms:W3CDTF">2019-12-15T18:50:44Z</dcterms:created>
  <dcterms:modified xsi:type="dcterms:W3CDTF">2026-10-19T18:11:09Z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0x010100AAC3118B3C7DA2498FE16651B9F647E0</vt:lpwstr>
  </property>
</Properties>
</file>